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S11494\Box\【02_課所共有】01_06_地域政策課\R06年度\03地域企画担当\25_10_地方創生\25_10_080_地域の未来を考える政策プロジェクト会議\99 HP\"/>
    </mc:Choice>
  </mc:AlternateContent>
  <xr:revisionPtr revIDLastSave="0" documentId="13_ncr:1_{BCC0267F-B085-4D73-9C0B-739CCC99443C}" xr6:coauthVersionLast="47" xr6:coauthVersionMax="47" xr10:uidLastSave="{00000000-0000-0000-0000-000000000000}"/>
  <bookViews>
    <workbookView xWindow="-20265" yWindow="660" windowWidth="19185" windowHeight="14610" xr2:uid="{00000000-000D-0000-FFFF-FFFF00000000}"/>
  </bookViews>
  <sheets>
    <sheet name="R6" sheetId="6" r:id="rId1"/>
    <sheet name="R5" sheetId="7" r:id="rId2"/>
    <sheet name="R4" sheetId="1" r:id="rId3"/>
    <sheet name="R3" sheetId="2" r:id="rId4"/>
    <sheet name="R2" sheetId="3" r:id="rId5"/>
    <sheet name="R1" sheetId="4" r:id="rId6"/>
    <sheet name="H30" sheetId="5" r:id="rId7"/>
    <sheet name="H29" sheetId="8" r:id="rId8"/>
    <sheet name="H28" sheetId="10" r:id="rId9"/>
    <sheet name="H27" sheetId="9" r:id="rId10"/>
  </sheets>
  <definedNames>
    <definedName name="_xlnm.Print_Area" localSheetId="9">'H27'!$A$1:$E$75</definedName>
    <definedName name="_xlnm.Print_Area" localSheetId="8">'H28'!$A$1:$E$47</definedName>
    <definedName name="_xlnm.Print_Area" localSheetId="7">'H29'!$A$1:$E$42</definedName>
    <definedName name="_xlnm.Print_Area" localSheetId="6">'H30'!$A$1:$E$38</definedName>
    <definedName name="_xlnm.Print_Area" localSheetId="5">'R1'!$A$1:$E$35</definedName>
    <definedName name="_xlnm.Print_Area" localSheetId="4">'R2'!$A$1:$E$28</definedName>
    <definedName name="_xlnm.Print_Area" localSheetId="3">'R3'!$A$1:$E$41</definedName>
    <definedName name="_xlnm.Print_Area" localSheetId="2">'R4'!$A$1:$E$31</definedName>
    <definedName name="_xlnm.Print_Area" localSheetId="1">'R5'!$A$1:$E$27</definedName>
    <definedName name="_xlnm.Print_Area" localSheetId="0">'R6'!$A$1:$E$30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6" i="9" l="1"/>
  <c r="E76" i="9"/>
  <c r="B48" i="10"/>
  <c r="E48" i="10"/>
  <c r="B43" i="8"/>
  <c r="E43" i="8"/>
  <c r="B39" i="5"/>
  <c r="E39" i="5"/>
  <c r="B36" i="4"/>
  <c r="E36" i="4"/>
  <c r="B29" i="3"/>
  <c r="E29" i="3"/>
  <c r="B42" i="2"/>
  <c r="E42" i="2"/>
  <c r="B32" i="1"/>
  <c r="E32" i="1"/>
  <c r="B28" i="7"/>
  <c r="E28" i="7"/>
  <c r="B31" i="6"/>
  <c r="E31" i="6"/>
</calcChain>
</file>

<file path=xl/sharedStrings.xml><?xml version="1.0" encoding="utf-8"?>
<sst xmlns="http://schemas.openxmlformats.org/spreadsheetml/2006/main" count="662" uniqueCount="359">
  <si>
    <t>R6年度　地域の未来を考える政策プロジェクト会議の開催状況</t>
    <rPh sb="2" eb="4">
      <t>ネンド</t>
    </rPh>
    <phoneticPr fontId="1"/>
  </si>
  <si>
    <t>センター区分</t>
    <rPh sb="4" eb="6">
      <t>クブン</t>
    </rPh>
    <phoneticPr fontId="1"/>
  </si>
  <si>
    <t>回</t>
    <rPh sb="0" eb="1">
      <t>カイ</t>
    </rPh>
    <phoneticPr fontId="1"/>
  </si>
  <si>
    <t>日付</t>
    <rPh sb="0" eb="2">
      <t>ヒツケ</t>
    </rPh>
    <phoneticPr fontId="1"/>
  </si>
  <si>
    <t>内容</t>
    <rPh sb="0" eb="2">
      <t>ナイヨウ</t>
    </rPh>
    <phoneticPr fontId="1"/>
  </si>
  <si>
    <t>対象市町村</t>
    <rPh sb="0" eb="2">
      <t>タイショウ</t>
    </rPh>
    <rPh sb="2" eb="5">
      <t>シ</t>
    </rPh>
    <phoneticPr fontId="1"/>
  </si>
  <si>
    <t>南部地域</t>
    <phoneticPr fontId="1"/>
  </si>
  <si>
    <t>・県の主要施策について
・県支援制度における優良事例等の紹介
・各市の地方創生状況
・県部局提案の広域連携テーマ（分譲マンション対策）</t>
    <rPh sb="1" eb="2">
      <t>ケン</t>
    </rPh>
    <rPh sb="3" eb="5">
      <t>シュヨウ</t>
    </rPh>
    <rPh sb="5" eb="7">
      <t>シサク</t>
    </rPh>
    <phoneticPr fontId="1"/>
  </si>
  <si>
    <t>川口市、蕨市、戸田市</t>
  </si>
  <si>
    <t>南西部地域</t>
    <phoneticPr fontId="1"/>
  </si>
  <si>
    <t>・県令和６年度当初予算主要事業について
・市町村総合戦略の地域ビジョン・指標等照会について
・管内市町令和６年度当初予算主要事業について</t>
    <rPh sb="47" eb="49">
      <t>カンナイ</t>
    </rPh>
    <rPh sb="49" eb="50">
      <t>シ</t>
    </rPh>
    <rPh sb="50" eb="51">
      <t>マチ</t>
    </rPh>
    <rPh sb="51" eb="53">
      <t>レイワ</t>
    </rPh>
    <rPh sb="54" eb="56">
      <t>ネンド</t>
    </rPh>
    <rPh sb="56" eb="58">
      <t>トウショ</t>
    </rPh>
    <rPh sb="58" eb="60">
      <t>ヨサン</t>
    </rPh>
    <rPh sb="60" eb="62">
      <t>シュヨウ</t>
    </rPh>
    <rPh sb="62" eb="64">
      <t>ジギョウ</t>
    </rPh>
    <phoneticPr fontId="1"/>
  </si>
  <si>
    <t>朝霞市、志木市、和光市、新座市、富士見市、ふじみ野市、三芳町</t>
  </si>
  <si>
    <t>・管内市町地方創生状況の課題等について
・県部局提案の広域連携テーマ（分譲マンション対策）</t>
  </si>
  <si>
    <t>東部地域</t>
    <phoneticPr fontId="1"/>
  </si>
  <si>
    <t>・令和６年度県の主要事業紹介等
・「住むなら埼玉」移住・定住の促進</t>
  </si>
  <si>
    <t>春日部市、草加市、越谷市、八潮市、三郷市、吉川市、松伏町</t>
  </si>
  <si>
    <t>・令和７年度ふるさと創造資金について</t>
  </si>
  <si>
    <t>県央地域</t>
    <phoneticPr fontId="1"/>
  </si>
  <si>
    <t>・令和６年度の地域の未来を考える政策プロジェクト会議（未来会議）の進め方について
・市町村の地方創生状況に関する照会について
・令和６年度県の主要事業、県支援制度における優良事例について</t>
  </si>
  <si>
    <t>鴻巣市、上尾市、桶川市、北本市、伊奈町</t>
  </si>
  <si>
    <t>地方創生に関する国及び県調査の結果について</t>
    <rPh sb="0" eb="2">
      <t>チホウ</t>
    </rPh>
    <rPh sb="2" eb="4">
      <t>ソウセイ</t>
    </rPh>
    <rPh sb="5" eb="6">
      <t>カン</t>
    </rPh>
    <rPh sb="8" eb="9">
      <t>クニ</t>
    </rPh>
    <rPh sb="9" eb="10">
      <t>オヨ</t>
    </rPh>
    <rPh sb="11" eb="12">
      <t>ケン</t>
    </rPh>
    <rPh sb="12" eb="14">
      <t>チョウサ</t>
    </rPh>
    <rPh sb="15" eb="17">
      <t>ケッカ</t>
    </rPh>
    <phoneticPr fontId="1"/>
  </si>
  <si>
    <t>1　連携取組の検討
2　令和６年度「ＩＫＯＫＡ暮らしやすさ発信事業」の報告（桶川市）</t>
    <phoneticPr fontId="1"/>
  </si>
  <si>
    <t>川越地域</t>
    <phoneticPr fontId="1"/>
  </si>
  <si>
    <t>人口減少下の地域経済戦略
地域課題解決事業について</t>
  </si>
  <si>
    <t>川越市、坂戸市、鶴ヶ島市、毛呂山町、越生町</t>
  </si>
  <si>
    <t>・令和７年度ふるさと創造資金について　　　　　　　　　　　　　　　　　　　　　　　　　・令和６年度地域の将来に向けた課題研修会の実施結果について</t>
    <rPh sb="44" eb="46">
      <t>レイワ</t>
    </rPh>
    <rPh sb="47" eb="48">
      <t>ネン</t>
    </rPh>
    <rPh sb="48" eb="49">
      <t>ド</t>
    </rPh>
    <rPh sb="49" eb="51">
      <t>チイキ</t>
    </rPh>
    <rPh sb="52" eb="54">
      <t>ショウライ</t>
    </rPh>
    <rPh sb="55" eb="56">
      <t>ム</t>
    </rPh>
    <rPh sb="58" eb="60">
      <t>カダイ</t>
    </rPh>
    <rPh sb="60" eb="63">
      <t>ケンシュウカイ</t>
    </rPh>
    <rPh sb="64" eb="68">
      <t>ジッシケッカ</t>
    </rPh>
    <phoneticPr fontId="1"/>
  </si>
  <si>
    <t>１　令和７年度埼玉県予算について
２　令和７年度未来会議事業について</t>
    <phoneticPr fontId="1"/>
  </si>
  <si>
    <t>比企地域</t>
    <phoneticPr fontId="1"/>
  </si>
  <si>
    <t>・市町村の地方創生状況について
・埼玉県優れた逸品リストの作成協力について</t>
    <rPh sb="1" eb="4">
      <t>シチョウソン</t>
    </rPh>
    <rPh sb="5" eb="9">
      <t>チホウソウセイ</t>
    </rPh>
    <rPh sb="9" eb="11">
      <t>ジョウキョウ</t>
    </rPh>
    <rPh sb="17" eb="20">
      <t>サイタマケン</t>
    </rPh>
    <rPh sb="20" eb="21">
      <t>スグ</t>
    </rPh>
    <rPh sb="23" eb="25">
      <t>イッピン</t>
    </rPh>
    <rPh sb="29" eb="31">
      <t>サクセイ</t>
    </rPh>
    <rPh sb="31" eb="33">
      <t>キョウリョク</t>
    </rPh>
    <phoneticPr fontId="1"/>
  </si>
  <si>
    <t>東松山市、滑川町、嵐山町、小川町、川島町、吉見町、鳩山町、ときがわ町、東秩父村</t>
  </si>
  <si>
    <t>西部地域</t>
    <phoneticPr fontId="1"/>
  </si>
  <si>
    <t>所沢市、飯能市、狭山市、入間市、日高市</t>
  </si>
  <si>
    <t>・講演「地域密着型インフルエンサーから見たダイア５市の魅力と発信のポイント」</t>
    <rPh sb="1" eb="3">
      <t>コウエン</t>
    </rPh>
    <phoneticPr fontId="1"/>
  </si>
  <si>
    <t>利根地域</t>
    <phoneticPr fontId="1"/>
  </si>
  <si>
    <t>　</t>
    <phoneticPr fontId="1"/>
  </si>
  <si>
    <t>行田市、加須市、羽生市、久喜市、蓮田市、幸手市、白岡市、宮代町、杉戸町</t>
  </si>
  <si>
    <t>北部・本庄地域</t>
    <phoneticPr fontId="1"/>
  </si>
  <si>
    <t>熊谷市、深谷市、寄居町、本庄市、美里町、神川町、上里町</t>
  </si>
  <si>
    <t>秩父地域</t>
    <phoneticPr fontId="1"/>
  </si>
  <si>
    <t>秩父市、横瀬町、皆野町、長瀞町、小鹿野町</t>
  </si>
  <si>
    <t>集計</t>
  </si>
  <si>
    <t>R5年度　地域の未来を考える政策プロジェクト会議の開催状況</t>
    <rPh sb="2" eb="4">
      <t>ネンド</t>
    </rPh>
    <phoneticPr fontId="1"/>
  </si>
  <si>
    <t>・R5年度の未来会議における取組内容・今後の進め方について
　（政策・企画担当職員の人材育成）
・各市町の人材育成方針に係る情報共有
・埼玉県新座防災基地見学</t>
    <rPh sb="3" eb="5">
      <t>ネンド</t>
    </rPh>
    <rPh sb="6" eb="8">
      <t>ミライ</t>
    </rPh>
    <rPh sb="8" eb="10">
      <t>カイギ</t>
    </rPh>
    <rPh sb="14" eb="16">
      <t>トリクミ</t>
    </rPh>
    <rPh sb="16" eb="18">
      <t>ナイヨウ</t>
    </rPh>
    <rPh sb="19" eb="21">
      <t>コンゴ</t>
    </rPh>
    <rPh sb="22" eb="23">
      <t>スス</t>
    </rPh>
    <rPh sb="24" eb="25">
      <t>カタ</t>
    </rPh>
    <rPh sb="32" eb="34">
      <t>セイサク</t>
    </rPh>
    <rPh sb="35" eb="37">
      <t>キカク</t>
    </rPh>
    <rPh sb="37" eb="39">
      <t>タントウ</t>
    </rPh>
    <rPh sb="39" eb="41">
      <t>ショクイン</t>
    </rPh>
    <rPh sb="42" eb="44">
      <t>ジンザイ</t>
    </rPh>
    <rPh sb="44" eb="46">
      <t>イクセイ</t>
    </rPh>
    <rPh sb="49" eb="51">
      <t>カクシ</t>
    </rPh>
    <rPh sb="51" eb="52">
      <t>マチ</t>
    </rPh>
    <rPh sb="53" eb="55">
      <t>ジンザイ</t>
    </rPh>
    <rPh sb="55" eb="57">
      <t>イクセイ</t>
    </rPh>
    <rPh sb="57" eb="59">
      <t>ホウシン</t>
    </rPh>
    <rPh sb="60" eb="61">
      <t>カカワ</t>
    </rPh>
    <rPh sb="62" eb="64">
      <t>ジョウホウ</t>
    </rPh>
    <rPh sb="64" eb="66">
      <t>キョウユウ</t>
    </rPh>
    <rPh sb="68" eb="71">
      <t>サイタマケン</t>
    </rPh>
    <rPh sb="71" eb="73">
      <t>ニイザ</t>
    </rPh>
    <rPh sb="73" eb="75">
      <t>ボウサイ</t>
    </rPh>
    <rPh sb="75" eb="77">
      <t>キチ</t>
    </rPh>
    <rPh sb="77" eb="79">
      <t>ケンガク</t>
    </rPh>
    <phoneticPr fontId="3"/>
  </si>
  <si>
    <t>・管内4市１町による課題解決のための連携事業についての検討</t>
    <rPh sb="1" eb="3">
      <t>カンナイ</t>
    </rPh>
    <rPh sb="4" eb="5">
      <t>シ</t>
    </rPh>
    <rPh sb="6" eb="7">
      <t>チョウ</t>
    </rPh>
    <rPh sb="10" eb="12">
      <t>カダイ</t>
    </rPh>
    <rPh sb="12" eb="14">
      <t>カイケツ</t>
    </rPh>
    <rPh sb="18" eb="20">
      <t>レンケイ</t>
    </rPh>
    <rPh sb="20" eb="22">
      <t>ジギョウ</t>
    </rPh>
    <rPh sb="27" eb="29">
      <t>ケントウ</t>
    </rPh>
    <phoneticPr fontId="3"/>
  </si>
  <si>
    <t>・講演「学びのメカニズムとゲームがもたらすSDGs理解の影響力」</t>
  </si>
  <si>
    <t>・講演「埼玉県における温暖化実態と２つの対策
　　　　　　～カーボンニュートラルを目指して～」</t>
    <rPh sb="1" eb="3">
      <t>コウエン</t>
    </rPh>
    <phoneticPr fontId="3"/>
  </si>
  <si>
    <t>・令和５年度未来会議での検討事項について
（自治体ＤＸ、ＳＤＧｓの取組、移住定住及び地域の魅力の発信）</t>
  </si>
  <si>
    <t>・ふるさと創造資金について</t>
    <rPh sb="5" eb="9">
      <t>ソウゾウシキン</t>
    </rPh>
    <phoneticPr fontId="3"/>
  </si>
  <si>
    <t>・埼玉版スーパーシティ・プロジェクトについて（概要説明（埼玉県）、事例発表（小川町、鳩山町））
・事例発表「自治体ＤＸについて」（川島町）
・視察「小川町旧上野台中学校内施設見学」（小川町）</t>
  </si>
  <si>
    <t>・講演「"人と繋がり 自分の使命に生きる"～ミャンマーの無医村で医療と菜園活動を通じて～」</t>
  </si>
  <si>
    <t>・未来会議について
・ちちぶの広報部事業について
・秩父地域の企業に対する学生の意識調査について</t>
    <rPh sb="1" eb="5">
      <t>ミライカイギ</t>
    </rPh>
    <rPh sb="15" eb="17">
      <t>コウホウ</t>
    </rPh>
    <rPh sb="17" eb="18">
      <t>ブ</t>
    </rPh>
    <rPh sb="18" eb="20">
      <t>ジギョウ</t>
    </rPh>
    <rPh sb="26" eb="28">
      <t>チチブ</t>
    </rPh>
    <rPh sb="28" eb="30">
      <t>チイキ</t>
    </rPh>
    <rPh sb="31" eb="33">
      <t>キギョウ</t>
    </rPh>
    <rPh sb="34" eb="35">
      <t>タイ</t>
    </rPh>
    <rPh sb="37" eb="39">
      <t>ガクセイ</t>
    </rPh>
    <rPh sb="40" eb="42">
      <t>イシキ</t>
    </rPh>
    <rPh sb="42" eb="44">
      <t>チョウサ</t>
    </rPh>
    <phoneticPr fontId="3"/>
  </si>
  <si>
    <t>・ちちぶの広報部事業の進捗状況報告について
・秩父地域の企業に対する学生の意識調査結果報告について
・講演「『SDGs取組』と人材採用」</t>
    <rPh sb="5" eb="7">
      <t>コウホウ</t>
    </rPh>
    <rPh sb="7" eb="8">
      <t>ブ</t>
    </rPh>
    <rPh sb="8" eb="10">
      <t>ジギョウ</t>
    </rPh>
    <rPh sb="11" eb="13">
      <t>シンチョク</t>
    </rPh>
    <rPh sb="13" eb="15">
      <t>ジョウキョウ</t>
    </rPh>
    <rPh sb="15" eb="17">
      <t>ホウコク</t>
    </rPh>
    <rPh sb="23" eb="25">
      <t>チチブ</t>
    </rPh>
    <rPh sb="25" eb="27">
      <t>チイキ</t>
    </rPh>
    <rPh sb="28" eb="30">
      <t>キギョウ</t>
    </rPh>
    <rPh sb="31" eb="32">
      <t>タイ</t>
    </rPh>
    <rPh sb="34" eb="36">
      <t>ガクセイ</t>
    </rPh>
    <rPh sb="37" eb="39">
      <t>イシキ</t>
    </rPh>
    <rPh sb="39" eb="41">
      <t>チョウサ</t>
    </rPh>
    <rPh sb="41" eb="43">
      <t>ケッカ</t>
    </rPh>
    <rPh sb="43" eb="45">
      <t>ホウコク</t>
    </rPh>
    <rPh sb="51" eb="53">
      <t>コウエン</t>
    </rPh>
    <rPh sb="59" eb="61">
      <t>トリクミ</t>
    </rPh>
    <rPh sb="63" eb="65">
      <t>ジンザイ</t>
    </rPh>
    <rPh sb="65" eb="67">
      <t>サイヨウ</t>
    </rPh>
    <phoneticPr fontId="3"/>
  </si>
  <si>
    <t>R4年度　地域の未来を考える政策プロジェクト会議の開催状況</t>
    <rPh sb="2" eb="4">
      <t>ネンド</t>
    </rPh>
    <phoneticPr fontId="1"/>
  </si>
  <si>
    <t>新たな地方創生　調査・分析・企業連携事業について</t>
    <phoneticPr fontId="1"/>
  </si>
  <si>
    <t>川口市、蕨市、戸田市</t>
    <phoneticPr fontId="1"/>
  </si>
  <si>
    <t>新たな地方創生　調査・分析・企業連携事業について
今後の未来会議の在り方について</t>
    <phoneticPr fontId="1"/>
  </si>
  <si>
    <t>朝霞市、志木市、和光市、新座市、富士見市、ふじみ野市、三芳町</t>
    <phoneticPr fontId="1"/>
  </si>
  <si>
    <t>新たな地方創生　調査・分析・企業連携事業について
埼玉版スーパー・シティプロジェクト及びカーボンニュートラル取組支援に関する意見交換</t>
    <phoneticPr fontId="1"/>
  </si>
  <si>
    <t>春日部市、草加市、越谷市、八潮市、三郷市、吉川市、松伏町</t>
    <phoneticPr fontId="1"/>
  </si>
  <si>
    <t>鴻巣市、上尾市、桶川市、北本市、伊奈町</t>
    <phoneticPr fontId="1"/>
  </si>
  <si>
    <t>新たな地方創生　調査・分析・企業連携事業について
県央地域４市１町連携協働事業</t>
    <phoneticPr fontId="1"/>
  </si>
  <si>
    <t>令和5年 1月24日</t>
  </si>
  <si>
    <t>外部講師による講演（テーマ：意識・認識・態度を変えることにより行動を変える“マーコム”へ）</t>
    <phoneticPr fontId="1"/>
  </si>
  <si>
    <t>新たな地方創生　調査・分析・企業連携事業について
外部講師による講演（テーマ：人工衛生データの利用について）</t>
    <phoneticPr fontId="1"/>
  </si>
  <si>
    <t>川越市、坂戸市、鶴ヶ島市、毛呂山町、越生町</t>
    <phoneticPr fontId="1"/>
  </si>
  <si>
    <t>今後の未来会議の検討事項や進め方について
ゼロカーボンに関する県の取組の紹介</t>
    <phoneticPr fontId="1"/>
  </si>
  <si>
    <t>令和５年度予算について
各市町首長研修会について</t>
    <phoneticPr fontId="1"/>
  </si>
  <si>
    <t>新たな地方創生　調査・分析・企業連携事業について
管内市町村による地方創生推進交付金の活用事例</t>
    <phoneticPr fontId="1"/>
  </si>
  <si>
    <t>東松山市、滑川町、嵐山町、小川町、川島町、吉見町、鳩山町、ときがわ町、東秩父村</t>
    <phoneticPr fontId="1"/>
  </si>
  <si>
    <t>新たな地方創生　調査・分析・企業連携事業について
外部講師による講演（テーマ①：ＤＸが変える私たちの未来、テーマ②：空き家の再生）</t>
    <phoneticPr fontId="1"/>
  </si>
  <si>
    <t>外部講師による講演（テーマ：防衛医科大学校の施設整備計画と地域貢献について）</t>
    <phoneticPr fontId="1"/>
  </si>
  <si>
    <t>所沢市、飯能市、狭山市、入間市、日高市</t>
    <phoneticPr fontId="1"/>
  </si>
  <si>
    <t>行田市、加須市、羽生市、久喜市、蓮田市、幸手市、白岡市、宮代町、杉戸町</t>
    <phoneticPr fontId="1"/>
  </si>
  <si>
    <t>熊谷市、深谷市、寄居町、本庄市、美里町、神川町、上里町</t>
    <phoneticPr fontId="1"/>
  </si>
  <si>
    <t>秩父市、横瀬町、皆野町、長瀞町、小鹿野町</t>
    <phoneticPr fontId="1"/>
  </si>
  <si>
    <t>R3年度　地域の未来を考える政策プロジェクト会議の開催状況</t>
    <rPh sb="2" eb="4">
      <t>ネンド</t>
    </rPh>
    <phoneticPr fontId="1"/>
  </si>
  <si>
    <t>第１回モデル事業実施検討会議</t>
    <phoneticPr fontId="1"/>
  </si>
  <si>
    <t>第２回モデル事業実施検討会議</t>
    <phoneticPr fontId="1"/>
  </si>
  <si>
    <t>新たな地方創生　調査・分析・企業連携事業について
地域連携交流事業について</t>
    <phoneticPr fontId="1"/>
  </si>
  <si>
    <t>新たな地方創生　調査・分析・企業連携事業について
空き家対策について</t>
    <phoneticPr fontId="1"/>
  </si>
  <si>
    <t>令和３年度の地域振興施策について
新たな地方創生　調査・分析・企業連携事業について</t>
    <phoneticPr fontId="1"/>
  </si>
  <si>
    <t>新たな地方創生　調査・分析・企業連携事業について
西部地域を周遊するスタンプラリーについて
管内民間事業者からの事業説明(２社)</t>
    <phoneticPr fontId="1"/>
  </si>
  <si>
    <t>新たな地方創生　調査・分析・企業連携事業について
管内民間事業者の施設見学</t>
    <phoneticPr fontId="1"/>
  </si>
  <si>
    <t>　新たな地方創生　調査・分析・企業連携事業について</t>
  </si>
  <si>
    <t>新たな地方創生　調査・分析・企業連携事業について
各市町の総合計画の策定について</t>
    <phoneticPr fontId="1"/>
  </si>
  <si>
    <t>R2年度　地域の未来を考える政策プロジェクト会議の開催状況</t>
    <rPh sb="2" eb="4">
      <t>ネンド</t>
    </rPh>
    <phoneticPr fontId="1"/>
  </si>
  <si>
    <t>１　令和２年度彩の地方創生・圏域連携推進事業の進捗について
２　各市の取組状況について
３　企業訪問について
４　知事のふれあい訪問について</t>
    <rPh sb="7" eb="8">
      <t>サイ</t>
    </rPh>
    <phoneticPr fontId="1"/>
  </si>
  <si>
    <t>１　令和２年度彩の地方創生・圏域連携推進事業の結果について
２　新たな地方創生　調査・分析・企業連携事業について
３　令和３年度未来会議の開催について
４　令和３年度予算における各市の主要事業について
管内の企業動向について</t>
    <phoneticPr fontId="1"/>
  </si>
  <si>
    <t>令和２年度彩の地方創生・圏域連携推進事業の具体化・現状について</t>
    <phoneticPr fontId="1"/>
  </si>
  <si>
    <t>令和2年度彩の地方創生・圏域連携推進事業の現況について</t>
    <phoneticPr fontId="1"/>
  </si>
  <si>
    <t>１　令和２年度彩の地方創生・圏域連携推進事業の結果について
２　新たな地方創生　調査・分析・企業連携事業について
３　新たな地方創生　調査・分析・企業連携事業に向けた共通課題の抽出について</t>
    <phoneticPr fontId="1"/>
  </si>
  <si>
    <t>１　各市町の重点施策等について
２　各市町の新型コロナウイルス対策等について</t>
    <phoneticPr fontId="1"/>
  </si>
  <si>
    <t>１　埼玉県央地域まちづくり協議会専門部会（若手職員政策研究部会）
２　令和２年度の連携・協働事業について
３　県央地域連携で実施することがメリットとなる「サービス、取組、しごとの創出、人材育成策など」の掘り起こし、展開について
４　各市町の主要事業について
５　助成制度について
６　県の総合戦略について</t>
    <phoneticPr fontId="1"/>
  </si>
  <si>
    <t>１　埼玉県央地域まちづくり協議会専門部会（若手職員政策研究部会）
２　令和２年度の連携・協働事業について
３　県央地域連携で実施することがメリットとなる「サービス、取組、
　　しごとの創出、人材育成策など」の掘り起こし、展開について
　　（令和３年度の事業案について等）</t>
    <phoneticPr fontId="1"/>
  </si>
  <si>
    <t>１　令和2年度彩の地方創生・圏域連携推進事業の現状及び今後の方策
２　今後の未来会議のテーマについて</t>
    <phoneticPr fontId="1"/>
  </si>
  <si>
    <t>講演「コロナ後の川越経済圏」</t>
    <phoneticPr fontId="1"/>
  </si>
  <si>
    <t>１　「地元暮らしセミナーｉｎ鶴ヶ島清風高校」について
２　新たな地方創生　調査・分析・企業連携事業について
３　令和３年度地域の未来を考える政策プロジェクト会議について</t>
    <phoneticPr fontId="1"/>
  </si>
  <si>
    <t>１　各市町村における令和元年度事業の実施結果
２　彩の地方創生・圏域連携推進事業について
３　比企地域元気アップ実行委員会について
４　第２期まち・ひと・しごと創生総合戦略の策定状況について
５　講演「比企地域『with　コロナ時代　観光による地域振興』</t>
    <phoneticPr fontId="1"/>
  </si>
  <si>
    <t>１　令和２年度彩の地方創生・圏域連携推進事業の実施状況について
２　新たな地方創生　調査・分析・企業連携事業について</t>
    <phoneticPr fontId="1"/>
  </si>
  <si>
    <t>１　令和２年度埼玉県地域関係施策について
２　Saitama Look Westスタンプラリーの経過報告について
３　外国人留学生「西方見聞大使」による魅力体験、発見、発信事業について</t>
    <phoneticPr fontId="1"/>
  </si>
  <si>
    <t>武蔵野の魅力を楽しむツアープランの構築について</t>
    <phoneticPr fontId="1"/>
  </si>
  <si>
    <t>１　Saitama Look Westスタンプラリーの実施結果について
２　外国人留学生「西方見聞大使」による魅力体験,発見,発信事業について
３　令和３年度以降の事業展開について</t>
    <phoneticPr fontId="1"/>
  </si>
  <si>
    <t>１　令和３年度埼玉県予算について
２　管内各市のまち・ひと・しごと総合戦略の現状について</t>
    <phoneticPr fontId="1"/>
  </si>
  <si>
    <t>講演「新しい生活様式における移住定住促進と観光のあり方」</t>
    <phoneticPr fontId="1"/>
  </si>
  <si>
    <t>１　新たな地方創生　調査・分析・企業連携事業について
２　各市町の職員定数適正化計画及び管理状況等について</t>
    <phoneticPr fontId="1"/>
  </si>
  <si>
    <t>１　令和３年度未来会議について
２　新たな地方創生　調査・分析・企業連携事業について
３　北部地域の地域課題・地域資源について　　　　　　　　　　　　
４　令和２年度埼玉県ふるさと創造資金の活用状況について</t>
    <phoneticPr fontId="1"/>
  </si>
  <si>
    <t>R元年度　地域の未来を考える政策プロジェクト会議の開催状況</t>
    <rPh sb="1" eb="2">
      <t>ガン</t>
    </rPh>
    <rPh sb="2" eb="4">
      <t>ネンド</t>
    </rPh>
    <phoneticPr fontId="1"/>
  </si>
  <si>
    <t>１　講演「多文化共生社会における課題と行政の役割り」
　　講師：多文化共生マネージャー全国協議会　理事
２　連携事業について
３　その他の連携事業について
４　各市の取組状況について</t>
    <phoneticPr fontId="1"/>
  </si>
  <si>
    <t>１　彩の地方創生・圏域連携推進事業について
２　その他の連携事業について
３　令和２年度未来会議の開催について
４　令和２年度予算における各市の主要事業について</t>
    <phoneticPr fontId="1"/>
  </si>
  <si>
    <t>１　令和元年度彩の地方創生・圏域連携推進事業の具体化について
２　令和２年度以降の彩の地方創生・圏域連携推進事業の検討について</t>
    <phoneticPr fontId="1"/>
  </si>
  <si>
    <t>１　令和元年度彩の地方創生・圏域連携推進事業の進捗について
２　令和２年度の彩の地方創生・圏域連携推進事業について</t>
    <phoneticPr fontId="1"/>
  </si>
  <si>
    <t>１　令和元年度彩の地方創生・圏域連携推進事業の結果について
２　令和２年度の彩の地方創生・圏域連携推進事業について
３　令和２年度の各市町の主要トピックについて</t>
    <phoneticPr fontId="1"/>
  </si>
  <si>
    <t>１　各市町の重点施策等について
２　まち・ひと・しごと創生総合戦略の進ちょく状況・改定予定等について
３　ふるさと創造資金の活用について
４　日光街道に関する講演会等の開催について</t>
    <phoneticPr fontId="1"/>
  </si>
  <si>
    <t>まち・ひと・しごと創生総合戦略への意見について</t>
    <phoneticPr fontId="1"/>
  </si>
  <si>
    <t>１　平成３１年度の連携・協働事業について
２　県央地域連携で実施することがメリットとなる「サービス、取組、しごとの創出、人材育成策など」の掘り起し、展開について
３　ふるさと創造資金について
４　彩の市町村愛着連携事業について
５　各市町における平成３１年度の取組について</t>
    <phoneticPr fontId="1"/>
  </si>
  <si>
    <t>１　令和元年度の連携・協働事業について
２　県央地域連携で実施することがメリットとなる「サービス、取組、しごとの創出、人材育成策など」の掘り起し、展開について
３　次期「まち・ひと・しごと創生総合戦略」の策定について
４　権限移譲について平成３１年度の連携・協働事業について</t>
    <phoneticPr fontId="1"/>
  </si>
  <si>
    <t>１　令和元年度の連携・協働事業について
２　県央地域連携で実施することがメリットとなる「サービス、取組、しごとの創出、人材育成策など」の掘り起しについて
３　県政について(県総合戦略)</t>
    <phoneticPr fontId="1"/>
  </si>
  <si>
    <t>１　埼玉県央まちづくり協議会専門部会（若手職員政策研究部会）
２　令和元年度の連携・協働事業について
３　県央地域連携で実施することがメリットとなる「サービス、取組、
　　しごとの創出、人材育成策など」の掘り起しについて</t>
    <phoneticPr fontId="1"/>
  </si>
  <si>
    <t>１　令和元年度彩の地方創生・圏域連携推進事業について
２　令和元年度地域の未来を考える政策プロジェクト会議について
３　東京オリンピック・ゴルフ競技を契機とした地域振興策について</t>
    <phoneticPr fontId="1"/>
  </si>
  <si>
    <t>１　令和元年度彩の地方創生・圏域連携推進事業の実施状況及び今後の方策
２　「続・地元暮らしのススメ」の今後の展開について</t>
    <phoneticPr fontId="1"/>
  </si>
  <si>
    <t>１　令和元年度彩の地方創生・圏域連携推進事業の実施状況及び今後の方策について
２　「続・地元暮らしのススメ」の今後の展開について</t>
    <phoneticPr fontId="1"/>
  </si>
  <si>
    <t>１　令和元年度彩の地方創生・圏域連携推進事業の実施状況及び今後
　　の方策について
２　「続・地元暮らしのススメ」の今後の展開について
３　次期まち・ひと・しごと創生総合戦略地域版について</t>
    <phoneticPr fontId="1"/>
  </si>
  <si>
    <t>１　令和元年度彩の地方創生・圏域連携推進事業の実施状況について
２　「続・地元暮らしのススメ」の今後の展開について</t>
    <phoneticPr fontId="1"/>
  </si>
  <si>
    <t>１　各市町村における平成３０年度事業の実施結果について
２　令和元年度彩の地方創生・地域連携推進事業の実施状況について
３　来年度の彩の地方創生・地域連携推進事業について
４　移住セミナーについて
５　講演「埼玉県の移住相談について～比企地域における移住定住促進のポテンシャル～」講師：ふるさと回帰支援センター相談員</t>
    <phoneticPr fontId="1"/>
  </si>
  <si>
    <t>１　令和２年度各市町村における地域振興への取組について
２　令和２年度彩の地方創生・圏域連携推進事業について
３　令和元年度彩の地方創生・圏域連携推進事業の実施状況について
４　講演「アートを利用した地域づくり」
　　講師：（株）アートプラネットファクトリー　代表取締役</t>
    <phoneticPr fontId="1"/>
  </si>
  <si>
    <t>１　講演「飯能市の地方創生の取り組み～メッツアを通した地方創生～」
　　講師：飯能市　企画部長
２　意見交換、情報交換</t>
    <phoneticPr fontId="1"/>
  </si>
  <si>
    <t>１　令和元年度埼玉県地域関係施策について
２　次期「地方版総合戦略」の策定に向けて
３　各市のまち・ひと・しごと総合戦略に関する情報提供及び意見交換
４　西方見聞大使について
５　埼玉県住宅供給公社事業説明</t>
    <phoneticPr fontId="1"/>
  </si>
  <si>
    <t>１　西部地域の現状と課題について
２　令和２年度の彩の地方創生・圏域連携推進事業（案）について
３　令和元年度地域振興事業について
４　西方見聞大使について</t>
    <phoneticPr fontId="1"/>
  </si>
  <si>
    <t>１　ところざわサクラタウンの最新情報について
２　発酵、健康、食の魔法「OH!!!」について
３　Sitama Look Westスタンプラリーについて
４　令和２年度の彩の地方創生・圏域連携推進事業について</t>
    <phoneticPr fontId="1"/>
  </si>
  <si>
    <t>１　令和元年度の連携事業について
２　エリア別連携事業について</t>
    <phoneticPr fontId="1"/>
  </si>
  <si>
    <t>１　講演「地域連携ＤＭＯとしての観光戦略」
　　講師：埼玉県物産観光協会　事業部長
２　今年度の連携事業について
３　エリア別連携事業について</t>
    <phoneticPr fontId="1"/>
  </si>
  <si>
    <t>１　今年度の連携事業について
２　エリア別連携事業について</t>
    <phoneticPr fontId="1"/>
  </si>
  <si>
    <t>１　講演「東武鉄道の「住み替え支援」と自治体との連携について」
　　講師：東武鉄道　沿線開発部　職員
２　講演「埼玉県の「住み替え支援」の施策について」
　　講師：住宅課　技師
３　令和２年度の連携事業の検討について
４　エリア別連携事業について</t>
    <phoneticPr fontId="1"/>
  </si>
  <si>
    <t>１　彩の地方創生・地域連携推進事業について
２　次期「地方版総合戦略」の策定に向けて
３　ふるさと創造資金について</t>
    <phoneticPr fontId="1"/>
  </si>
  <si>
    <t>１　令和元年度彩の地方創生・圏域連携推進事業結果概要について
２　令和２年度彩の地方創生・圏域連携推進事業について
３　第２期まち・ひと・しごと創生総合戦略について
４　令和元年度ふるさと創造資金の活用状況について
５　ふれあい訪問について</t>
    <phoneticPr fontId="1"/>
  </si>
  <si>
    <t>１　秩父地域未来会議の検討経過と今年度の未来会議の進め方について
２　昨年度の未来会議事業の実施結果と今年度の未来会議事業について
３　移住対策の取組について
４　秩父地域における広域的な移住対策の検討について</t>
    <phoneticPr fontId="1"/>
  </si>
  <si>
    <t>１　秩父地域移住者の経験談
２　埼玉県の移住促進の取組について
３　令和２年度に向けた未来会議事業の検討について</t>
    <phoneticPr fontId="1"/>
  </si>
  <si>
    <t>１　令和２年度に向けた未来会議事業について
２　未来会議の今年度事業と今後の展開について
３　地方創生の取組について
４　民間有料職業紹介事業者からの情報提供</t>
    <phoneticPr fontId="1"/>
  </si>
  <si>
    <t>H30年度　地域の未来を考える政策プロジェクト会議の開催状況</t>
    <rPh sb="3" eb="5">
      <t>ネンド</t>
    </rPh>
    <phoneticPr fontId="1"/>
  </si>
  <si>
    <t>１　講演「ＳＲ（埼玉高速鉄道）が取り組む沿線地域の魅力づくり」
　　講師：埼玉高速鉄道(株)　職員
２　連携事業について
３　その他の連携事業について
４　各市の取組状況について</t>
    <phoneticPr fontId="1"/>
  </si>
  <si>
    <t>１　連携事業について
２　その他の連携事業について
３　南部地域の課題と対応について
４　各市の取組状況について</t>
    <phoneticPr fontId="1"/>
  </si>
  <si>
    <t>１　講演「地域密着金融の取組み状況について」
　　講師：川口信用金庫　地域産業支援課長
２　合同企業面接会等開催事業について
３　地域魅力情報発信事業について
４　２０１９年度　未来会議の開催について
５　各市の取組状況について</t>
    <phoneticPr fontId="1"/>
  </si>
  <si>
    <t>１　平成３０年度彩の未来地域連携事業の具体化について
２　平成３１年度以降の彩の未来地域連携事業の検討について</t>
    <phoneticPr fontId="1"/>
  </si>
  <si>
    <t>１　平成３０年度彩の未来地域連携事業の進捗について
２　平成３１年度彩の未来地域連携事業について</t>
    <phoneticPr fontId="1"/>
  </si>
  <si>
    <t>１　平成３０年度彩の未来地域連携事業の進捗について
２　平成３１年度彩の未来地域連携事業の事業案について</t>
    <phoneticPr fontId="1"/>
  </si>
  <si>
    <t>１　平成３０年度彩の未来地域連携事業の結果について
２　平成３１年度における南西部地域連携の取組について
３　移住セミナー（２月２３日東京スカイツリー）への参画について</t>
    <phoneticPr fontId="1"/>
  </si>
  <si>
    <t>１　講演「デザインによる地域課題の解決（仮）」
　　講師：東洋大学ライフデザイン学部　准教授
２　平成３０年度彩の未来地域連携事業の結果について
３　平成３１年度彩の未来を考える政策プロジェクト会議及び彩の地方創生・圏域連携推進事業について
４　平成３１年度の各市町の主要事業について</t>
    <phoneticPr fontId="1"/>
  </si>
  <si>
    <t>１　各市町の重点施策について
２　彩の未来地域連携事業について
３　ふるさと創造資金の活用について
４　市町職員特別セミナーの開催について
５　東部地域６市１町企画担当者会議の開催について</t>
    <phoneticPr fontId="1"/>
  </si>
  <si>
    <t>１　平成３０年度連携・協働事業について
２　県央地域連携で実施することがメリットとなる「サービス、取組、
　　しごとの創出、人材育成策など」の掘り起しについて
３　ふるさと創造資金について
４　各市町における平成３０年度の取組について</t>
    <phoneticPr fontId="1"/>
  </si>
  <si>
    <t>１　平成３０年度連携・協働事業について
２　県央地域連携で実施することがメリットとなる「サービス、取組、
　　しごとの創出、人材育成策など」の掘り起しについて</t>
    <phoneticPr fontId="1"/>
  </si>
  <si>
    <t>１　地域の未来を考える政策プロジェクト会議について
２　平成３０年度彩の未来地域連携事業について
３　平成３１年度彩の未来地域連携事業について</t>
    <phoneticPr fontId="1"/>
  </si>
  <si>
    <t>１　平成３０年度彩の未来地域連携事業について
２　平成３１年度彩の未来地域連携事業について</t>
    <phoneticPr fontId="1"/>
  </si>
  <si>
    <t>１　平成３０年度彩の未来地域連携事業について
２　平成３１年度彩の未来地域連携事業について
３　「こどもパターゴルフ」について</t>
    <phoneticPr fontId="1"/>
  </si>
  <si>
    <t>１　平成３０年度彩の未来地域連携事業について
２　平成３１年度彩の未来地域連携事業について
３　平成３１年地域の未来を考えるプロジェクト会議について</t>
    <phoneticPr fontId="1"/>
  </si>
  <si>
    <t>１　各市町村における平成２９年度事業の実施結果について
２　彩の未来地域連携事業の実施状況について
３　来年度の彩の未来地域連携事業について
４　移住セミナーの実施について
５　講演「比企地域の地域振興の課題と可能性」
　　講師：(株)ＪＴＢ総合研究所　主任研究員</t>
    <phoneticPr fontId="1"/>
  </si>
  <si>
    <t>１　来年度の彩の未来地域連携事業について
２　平成３０年度の彩の未来地域連携事業（HIKIつける魅力再発見　　ﾌﾟﾛｼﾞｪｸﾄ事業）の実施状況について
３　講演「ここから武蔵コンソーシアムの活動について」
　　講師：宇宙・産学官・地域連携コンソーシアム　事務局長</t>
    <phoneticPr fontId="1"/>
  </si>
  <si>
    <t>１　来年度の彩の未来地域連携事業について
２　平成３０年度の彩の未来地域連携事業（HIKIつける魅力再発見　　ﾌﾟﾛｼﾞｪｸﾄ事業）の実施状況について
３　関東財務局の取組について
４　講演「比企地域の観光の可能性について～インバウンドも含めて」
　　講師：東武トップツアーズ(株)
　　マネージャー</t>
    <phoneticPr fontId="1"/>
  </si>
  <si>
    <t>１　県の移住・定住対策事業について
２　平成３１年度各市町村における地域振興への取組について
３　彩の未来地域連携事業について
４　講演「北本市のブランディング及びインバウンドの取組について」
　　講師：北本市観光協会　職員、立教大学　大学院生</t>
    <phoneticPr fontId="1"/>
  </si>
  <si>
    <t>１　講演「埼玉りそな銀行の企業誘致の取組み」
　　講師：埼玉りそな銀行　プロジェクト開発推進室長
２　意見交換、情報交換</t>
    <phoneticPr fontId="1"/>
  </si>
  <si>
    <t>１　バスツアーについて概要説明及び意見交換
２　スタンプラリーの状況の報告</t>
    <phoneticPr fontId="1"/>
  </si>
  <si>
    <t>１　バスツアーの実施報告
２　スタンプラリーの実施報告
３　講演「シティープロモーション」
　　講師：ブランド総合研究所　代表取締役社長</t>
    <phoneticPr fontId="1"/>
  </si>
  <si>
    <t>１　平成３０年度の連携事業について
２　エリア別連携事業について
３　講演「足袋蔵の保存再生を通じたまちづくり」
　　講師：ＮＰＯ法人ぎょうだ足袋蔵ネットワーク代表理事</t>
    <phoneticPr fontId="1"/>
  </si>
  <si>
    <t>１　講演「クラウドファンディングによる古民家再生を通じた地域活性化」
　　講師：(株)CAMPFIRE　キューレーター
２　エリア別連携事業について</t>
    <phoneticPr fontId="1"/>
  </si>
  <si>
    <t>１　講演「草加市のリノベーションによるまちづくり」
　　講師：草加市自治文化部産業振興課長
２　平成３１年度の連携事業の検討について
３　エリア別連携事業について</t>
    <phoneticPr fontId="1"/>
  </si>
  <si>
    <t>１　地域の未来を考える政策プロジェクト会議について
２　地域センター（Ｈ３０年度事業）について
３　SAITAMA出会いサポートセンター事業について
４　ラグビーワールドカップ2019大会について彩の未来地域連携事業について</t>
    <phoneticPr fontId="1"/>
  </si>
  <si>
    <t>１　講演　「今やれることをやる。」
　　講師：熊谷市観光協会　マネージャー
２　グループ討議：「わたしのまち」、「あなたのまち」</t>
    <phoneticPr fontId="1"/>
  </si>
  <si>
    <t>グループ討議：「北部地域の課題解決策の発表と意見交換」</t>
    <phoneticPr fontId="1"/>
  </si>
  <si>
    <t>１　北部地域の課題解決策の発表
２　講演　「自分が動くと景色が変わる。自分を主語にしたまちづくり～寄居町の取組を通じて感じること～」
　　講師：（株）まちづくり寄居　タウンマネージャー</t>
    <phoneticPr fontId="1"/>
  </si>
  <si>
    <t>１　秩父地域中小事業者の人材確保現状について
２　民間有料職業紹介事者からの情報提供
３　秩父地域未来会議の検討経過と今後の未来会議事業について
４　平成３１年度に向けた秩父地域未来会議事業の検討について</t>
    <phoneticPr fontId="1"/>
  </si>
  <si>
    <t>１　民間有料職業紹介事者からの情報提供
２  今年度の秩父地域未来会議事業及び平成３１年度に向けた未来会議事業の検討について</t>
    <phoneticPr fontId="1"/>
  </si>
  <si>
    <t>１　今年度の秩父地域未来会議事業及び平成３１年度に向けた未来会議事業について
２　ハローワーク、民間有料職業紹介事者及び関東財務局からの情報提供
３　講演「人材確保に係る効果的な情報発信ついて」
　　講師：（有）インディーロム　代表取締役</t>
    <phoneticPr fontId="1"/>
  </si>
  <si>
    <t>H29年度　地域の未来を考える政策プロジェクト会議の開催状況</t>
    <rPh sb="3" eb="5">
      <t>ネンド</t>
    </rPh>
    <phoneticPr fontId="1"/>
  </si>
  <si>
    <t>１　各市の取組状況
２　連携事業の検討について</t>
    <phoneticPr fontId="1"/>
  </si>
  <si>
    <t>１　講演「都市部における観光について」
　　講師：（合）ローカルデザインネットワーク　代表
２　連携事業の検討について
３　各市の取組状況</t>
    <phoneticPr fontId="1"/>
  </si>
  <si>
    <t>１　本年度の連携事業の具体化について
２　来年度の連携事業の検討について</t>
    <phoneticPr fontId="1"/>
  </si>
  <si>
    <t>１　本年度の連携事業について
２　来年度の連携事業について</t>
    <phoneticPr fontId="1"/>
  </si>
  <si>
    <t>１　本年度の連携事業について
２　来年度の連携事業の案について
３　関東財務局からの情報提供</t>
    <phoneticPr fontId="1"/>
  </si>
  <si>
    <t>１ メダリストによるトークショー＆競技体験会の協力について
２ 平成３０年度彩の未来地域連携事業の具体案について</t>
    <phoneticPr fontId="1"/>
  </si>
  <si>
    <t>１　ＲＥＳＡＳを活用した地域経済分析のご紹介
２　平成３０年ふるさと創造資金の活用と彩の未来地域連携事業について</t>
    <phoneticPr fontId="1"/>
  </si>
  <si>
    <t>１　講演「南西部地域多文化共生の実状と課題」
２　平成３０年度地域の未来を考える政策プロジェクト会議及び彩の未
　　来地域連携事業の具体案について
３　平成３０年度の各市町の主要事業について</t>
    <phoneticPr fontId="1"/>
  </si>
  <si>
    <t>各市町の重点施策等について</t>
    <phoneticPr fontId="1"/>
  </si>
  <si>
    <t>平成３０年度彩の未来地域連携事業について</t>
    <phoneticPr fontId="1"/>
  </si>
  <si>
    <t>１　平成２９年度連携・協働事業について
２　ふるさと創造資金について
３　各市町における平成２９年度の取組について</t>
    <phoneticPr fontId="1"/>
  </si>
  <si>
    <t>１　平成２９年度連携・協働事業について
２　来年度事業について
３　財務省関東財務局からの提案について</t>
    <phoneticPr fontId="1"/>
  </si>
  <si>
    <t>１　平成２９年度の連携・協働事業について
２　来年度事業について</t>
    <phoneticPr fontId="1"/>
  </si>
  <si>
    <t>１　平成２９年度の連携・協働事業について
２　来年度事業等について</t>
    <phoneticPr fontId="1"/>
  </si>
  <si>
    <t>１　本年度の会議運営方針について
２　来年度の連携事業について</t>
    <phoneticPr fontId="1"/>
  </si>
  <si>
    <t>１　平成３０年度彩の未来地域連携事業について
２　センターＨＰにおける管内イベント情報の掲載等について</t>
    <phoneticPr fontId="1"/>
  </si>
  <si>
    <t>１　平成３０年度彩の未来地域連携事業について
２　２３区との連携について</t>
    <phoneticPr fontId="1"/>
  </si>
  <si>
    <t>１　関東財務局からの業務紹介
２　東京オリンピックを契機とした地域振興策について</t>
    <phoneticPr fontId="1"/>
  </si>
  <si>
    <t>１　平成３０年度彩の未来地域連携事業について
２　東京オリンピックを契機とした地域振興策について</t>
    <phoneticPr fontId="1"/>
  </si>
  <si>
    <t>１　平成３０年度彩の未来地域連携事業について
２　平成３０年度未来会議の運営について</t>
    <phoneticPr fontId="1"/>
  </si>
  <si>
    <t>１　平成３０年度会議の運営について
２　平成３０年度彩の未来地域連携事業について</t>
    <phoneticPr fontId="1"/>
  </si>
  <si>
    <t>１　平成２８年度実施事業の実施結果について
２　連携事業の実施について
３　講演「若者のローカル志向と比企のポテンシャルについて」
　　講師：雑誌 TURNS プロデューサー</t>
    <phoneticPr fontId="1"/>
  </si>
  <si>
    <t>１　講演「地域資源のブランディング化、農林業の第６次産業化事例等　　について」
　　講師：（合）ローカルデザインネットワーク　代表
２　各市町村の取組について
３　関東財務局の地方創生に関する取組について</t>
    <phoneticPr fontId="1"/>
  </si>
  <si>
    <t>１　平成３０年度未来連携事業について
２　各市町村における空き家・空き店舗対策への取り組みについて
３　講演「空き家・空き店舗の活用による地域活性化について」
　　講師：東京藝術大学　准教授</t>
    <phoneticPr fontId="1"/>
  </si>
  <si>
    <t>平成30年2年21日</t>
    <rPh sb="0" eb="2">
      <t>ヘ</t>
    </rPh>
    <phoneticPr fontId="1"/>
  </si>
  <si>
    <t>１　県の移住・定住対策事業について
２　ふるさと回帰支援センターでの相談事例等について
３　平成３０年度の各市町村の移住・定住対策に関する取組について</t>
    <phoneticPr fontId="1"/>
  </si>
  <si>
    <t>１　講演「文化創造による地方創生について」
　　講師：(一財)角川文化振興財団専務理事
２　意見交換、情報交換</t>
    <phoneticPr fontId="1"/>
  </si>
  <si>
    <t>１　彩の未来地域連携事業について
２　地方版総合戦略の取組と進捗状況について
３　講演「西部地域の人口分析について」
　　講師：県総務部統計課主任
４　地方創生支援の取組について</t>
    <phoneticPr fontId="1"/>
  </si>
  <si>
    <t>１　平成２９年度彩の未来地域連携事業の実施報告
２　平成３０年度彩の未来地域連携事業の紹介
３　市からの連絡事項
４　講演「若者の地域定住に向けて」
　　講師：駿河大学副学長兼地域連携センター長</t>
    <phoneticPr fontId="1"/>
  </si>
  <si>
    <t>１　平成２９年度の連携事業について
２　平成３０年度の連携事業の検討について
３　ふるさと創造資金について
４　エリア別連携事業について</t>
    <phoneticPr fontId="1"/>
  </si>
  <si>
    <t>１　平成２９年度の連携事業について
２　平成３０年度の連携事業の検討について
３　ＤＭＯについて
４　エリア別連携事業について</t>
    <phoneticPr fontId="1"/>
  </si>
  <si>
    <t>１　平成３０年度の連携事業の検討について
２　エリア別連携事業について</t>
    <phoneticPr fontId="1"/>
  </si>
  <si>
    <t>彩の未来地域連携事業について</t>
    <phoneticPr fontId="1"/>
  </si>
  <si>
    <t>１　彩の未来地域連携事業について
２　彩の市町村愛着連携の促進について
３　関東財務局における地方創生への取組</t>
    <phoneticPr fontId="1"/>
  </si>
  <si>
    <t>１　今後の秩父地域未来会議の進め方について
２　秩父地域中小事業者の人材確保の現状について
３　今後の秩父地域未来会議事業について
４　専門家からのアドバイス</t>
    <phoneticPr fontId="1"/>
  </si>
  <si>
    <t>１　今後の秩父地域未来会議事業について
２　秩父公共職業安定所からの情報提供
３　民間有料職業紹介事業者からの情報提供
４　専門家からのアドバイス
５　関東財務局からの情報提供</t>
    <phoneticPr fontId="1"/>
  </si>
  <si>
    <t>H28年度　地域の未来を考える政策プロジェクト会議の開催状況</t>
    <rPh sb="3" eb="5">
      <t>ネンド</t>
    </rPh>
    <phoneticPr fontId="1"/>
  </si>
  <si>
    <t>平成28年7月29日
　　　　  8月10日</t>
    <rPh sb="0" eb="2">
      <t>ヘ</t>
    </rPh>
    <phoneticPr fontId="1"/>
  </si>
  <si>
    <t>連携事業の検討について</t>
    <phoneticPr fontId="1"/>
  </si>
  <si>
    <t>１　連携事業の検討について
２　各市の取組状況について
３「地方創生等支援の取組」について
　（財務省関東財務局）</t>
    <phoneticPr fontId="1"/>
  </si>
  <si>
    <t>１　連携事業の検討について
２　各市の取組状況について</t>
    <phoneticPr fontId="1"/>
  </si>
  <si>
    <t>１　これまでの検討状況及び本年度の方向性について
２　各市町の総合戦略の概要及び本年度の取組について
３　連携事業の検討について</t>
    <phoneticPr fontId="1"/>
  </si>
  <si>
    <t>１　関東財務局の取組みについて
２　連携事業の案について</t>
    <phoneticPr fontId="1"/>
  </si>
  <si>
    <t>１　連携事業予算について
２　未来会議及び連携事業の進め方について</t>
    <phoneticPr fontId="1"/>
  </si>
  <si>
    <t>各市町の重点施策（総合戦略の取組）等についての情報交換</t>
    <phoneticPr fontId="1"/>
  </si>
  <si>
    <t>地方創生に関する情報交換</t>
    <phoneticPr fontId="1"/>
  </si>
  <si>
    <t>１　「県央地域の定住促進・子育てナビ事業」について
２　「各市町における平成２８年度の取組」について</t>
    <phoneticPr fontId="1"/>
  </si>
  <si>
    <t>１　「県央地域の定住促進・子育てナビ事業」について
２　来年度に向けた事業の検討について</t>
    <phoneticPr fontId="1"/>
  </si>
  <si>
    <t>１　「県央地域の定住促進・子育てナビ事業」について
２　来年度に向けた事業の検討について
３　関東財務局の地方創生支援の取組について</t>
    <phoneticPr fontId="1"/>
  </si>
  <si>
    <t>１　未来会議の今後の方向性について意見交換
２　来年度に向けた事業案の検討</t>
    <phoneticPr fontId="1"/>
  </si>
  <si>
    <t>１　地方創生に関する各市町の取組状況
２　来年度に向けた事業案の検討</t>
    <phoneticPr fontId="1"/>
  </si>
  <si>
    <t>来年度に向けた事業案の検討</t>
    <phoneticPr fontId="1"/>
  </si>
  <si>
    <t>１　地方創生支援に関する取組案内
２　来年度に向けた事業案の検討
３　研修・講演テーマの検討</t>
    <phoneticPr fontId="1"/>
  </si>
  <si>
    <t>１　研修・講演テーマの検討
２　地方創生に関する各市町の取組状況</t>
    <phoneticPr fontId="1"/>
  </si>
  <si>
    <t>１　講演
　　『地方創生と政策形成』
　　（地域開発研究所　牧瀬稔氏）
２　意見交換</t>
    <phoneticPr fontId="1"/>
  </si>
  <si>
    <t>１　県の新年度地方創生関連事業について
２　各市町の地方創生に関する取組状況について</t>
    <phoneticPr fontId="1"/>
  </si>
  <si>
    <t>１　平成２８年度実施事業の説明
２　各市町村の地方創生の取組状況に関する意見交換
３　講演「比企地域の未来を考える実践事例から」
　　講師：ＮＰＯ法人ときがわ山里文化研究所理事長</t>
    <phoneticPr fontId="1"/>
  </si>
  <si>
    <t>１　講演「ふるさと創生とふるさと回帰運動のいまを語る」
　　講師：ＮＰＯ法人100万人のふるさと回帰・循環運動推進・支援センター代表理事
２　地域資源（人財）の再発掘について</t>
    <phoneticPr fontId="1"/>
  </si>
  <si>
    <t>１　講演「比企地域での起業について」
　　講師：ときがわカンパニー合同会社代表
２　今後の方向性（取組）について</t>
    <phoneticPr fontId="1"/>
  </si>
  <si>
    <t>１　市町村の今後の取組について
２　県事業の取組状況と今後の取組について
３　関東財務局の地方創生支援の取組について</t>
    <phoneticPr fontId="1"/>
  </si>
  <si>
    <t>１　彩の未来地域連携事業、ふるさと創造資金の採択事例について
２　意見交換</t>
    <phoneticPr fontId="1"/>
  </si>
  <si>
    <t>１　平成２８年度実施事業の説明
２　意見交換
３　地域経済分析システム（ＲＥＳＡＳ）研修</t>
    <phoneticPr fontId="1"/>
  </si>
  <si>
    <t>西武鉄道のインバウンドへの取組みについて</t>
    <phoneticPr fontId="1"/>
  </si>
  <si>
    <t>１　県の取組状況について
２　市町村の取組状況について
３　関東財務局の地方創生支援の取組について</t>
    <phoneticPr fontId="1"/>
  </si>
  <si>
    <t>１　会議の運営方針について
２　平成28年度の連携事業について
３　今後の連携事業の検討について
４　エリア別連携事業について
５　情報交換・意見交換</t>
    <phoneticPr fontId="1"/>
  </si>
  <si>
    <t>１　平成28年度の連携事業について
２　今後の連携事業の検討について
３　エリア別連携事業について
４　情報交換・意見交換</t>
    <phoneticPr fontId="1"/>
  </si>
  <si>
    <t>平成28年8月1,4日</t>
    <rPh sb="0" eb="2">
      <t>ヘ</t>
    </rPh>
    <phoneticPr fontId="1"/>
  </si>
  <si>
    <t>１　平成28年度の連携事業について
２　情報交換・意見交換</t>
    <phoneticPr fontId="1"/>
  </si>
  <si>
    <t>１　平成28年度の連携事業について
２　平成29年度の連携事業について
３　エリア別連携事業について
４　情報交換・意見交換</t>
    <phoneticPr fontId="1"/>
  </si>
  <si>
    <t>１　平成28年度の連携事業について
２　平成29年度・30年度の連携事業について
３　エリア別連携事業について
４　埼玉アグリライフサポートセンターとの意見交換
５　情報交換・意見交換</t>
    <phoneticPr fontId="1"/>
  </si>
  <si>
    <t>１　会議の運営方針の確認
２　平成28年度実施事業について</t>
    <phoneticPr fontId="1"/>
  </si>
  <si>
    <t>１　彩の未来地域連携事業について
２「地方創生等支援の取組」について（財務省関東財務局）</t>
    <phoneticPr fontId="1"/>
  </si>
  <si>
    <t>１　平成２８年度実施事業案に関する説明・意見交換
２　地方創生に関する情報交換</t>
    <phoneticPr fontId="1"/>
  </si>
  <si>
    <t>１　平成２８年度実施事業に関する説明・意見交換
２　来年度に向けた事業案の検討
３　地方創生に関する情報交換</t>
    <phoneticPr fontId="1"/>
  </si>
  <si>
    <t>H27年度　地域の未来を考える政策プロジェクト会議の開催状況</t>
    <rPh sb="3" eb="5">
      <t>ネンド</t>
    </rPh>
    <phoneticPr fontId="1"/>
  </si>
  <si>
    <t>１　講演「人口減少と政府の対応」
　　講師：政策研究大学院大学
２　地域の未来を考える政策プロジェク
　　ト会議の趣旨及び地方創生について</t>
    <phoneticPr fontId="1"/>
  </si>
  <si>
    <t>１　地域特性の分析結果等について
２　総合戦略・人口ビジョンの策定状況・課題について</t>
    <phoneticPr fontId="1"/>
  </si>
  <si>
    <t>人口動向等各市の現状・課題について</t>
    <phoneticPr fontId="1"/>
  </si>
  <si>
    <t>南部地域の課題と対応について</t>
    <phoneticPr fontId="1"/>
  </si>
  <si>
    <t>１　南部地域の課題と対応について
２　各市の取組状況について</t>
    <phoneticPr fontId="1"/>
  </si>
  <si>
    <t>１　南部地域の課題と対応について
　Ⅰ　南部地域とは
　Ⅱ　人口動向と将来推計
　Ⅲ　自然増減・社会増減の推移
　Ⅳ　社会増減（人口移動）
　Ⅴ　合計特殊出生率
　Ⅵ　南部地域の特徴のまとめ
　Ⅶ　具体的な対応策
　Ⅷ　南部地域の将来
(課題、対応にあたっての視点)
　①　魅力ある暮らし空間の整備・憩いの場の整備　など
　②　子育て環境の充実・待機児童ゼロ　など
　③　協働による地域の活性化
２　各市の取組状況について
３　国及び県の取組状況について</t>
    <phoneticPr fontId="1"/>
  </si>
  <si>
    <t>１　地域の未来を考える政策プロジェクト会議について
２　国のまち・ひと・しごと総合戦略等について
３　埼玉県の地方創生に向けた対応について
４　市町の地方創生に向けた対応について</t>
    <phoneticPr fontId="1"/>
  </si>
  <si>
    <t>１　地域特性の分析結果等について
２　市町の地方創生に向けた対応につ いて
３　埼玉県の人口ビジョン及び総合戦略について</t>
    <phoneticPr fontId="1"/>
  </si>
  <si>
    <t>１　講演「南西部地域の現状と課題について～地方創生に関連して～」
　　講師：埼玉りそな産業経済振興財団
２　市町の人口動向等に関する現状と課題について</t>
    <phoneticPr fontId="1"/>
  </si>
  <si>
    <t>１　市町の人口動向等に関する現状、課題及び対応策について
２　埼玉県まち・ひと・しごと創生総合戦略等について</t>
    <phoneticPr fontId="1"/>
  </si>
  <si>
    <t>１  南西部地域の課題と対応策の方向性について
　Ⅰ  南西部地域について
　Ⅱ  データから見た南西部地域の特徴
　Ⅲ  南西部地域の特徴を踏まえた課題
　Ⅳ  課題解決に向けた市町・県での取組
(課題、対応にあたっての視点)
　①　子育て環境の整備
　②　地域への愛着醸成
　③　急速な高齢化への対応
　④　東京オリンピック・パラリンピックを契機とした地域の活性化
２　市町の人口ビジョン・総合戦略の策定状況について</t>
    <phoneticPr fontId="1"/>
  </si>
  <si>
    <t>１　地方創生に向けた取組について
２　各市町からの報告
３　講演「最近の経済情勢と地域活性化に向けた課題」
　　講師：日本銀行</t>
    <phoneticPr fontId="1"/>
  </si>
  <si>
    <t>１　地方創生に向けた取組について
２　講演「ぶんや」視点で読み解く人口減少・超少子高齢化
　　講師：埼玉新聞社</t>
    <phoneticPr fontId="1"/>
  </si>
  <si>
    <t>１　埼玉県人口ビジョン及び総合戦略について
２　地域特性の分析結果等について
３　各市町からの報告</t>
    <phoneticPr fontId="1"/>
  </si>
  <si>
    <t>講演「金融機関から見た東部地域」講師：埼玉縣信用金庫　</t>
    <phoneticPr fontId="1"/>
  </si>
  <si>
    <t>１　地方創生について
２　各市町からの報告</t>
    <phoneticPr fontId="1"/>
  </si>
  <si>
    <t>１　各市町からの報告
２　東部地域の課題と対応策の方向性について
Ⅰ  東部地域における人口の推移と将来推計
Ⅱ  東部地域における人口動態
Ⅲ　東部地域における後期高齢者
Ⅳ  管内市町における超少子高齢化</t>
    <phoneticPr fontId="1"/>
  </si>
  <si>
    <t>１　県からの報告
２　市町からの報告
３　講演「人口減少と政府の対応」講師：政策研究大学院大学　</t>
    <phoneticPr fontId="1"/>
  </si>
  <si>
    <t>１　地方創生の情報交換等
２　県からの報告
３　市町からの報告</t>
    <phoneticPr fontId="1"/>
  </si>
  <si>
    <t>１　地方創生の情報交換等
２　県央地域の定住促進プロモーション事業について
３　市町における取組について</t>
    <phoneticPr fontId="1"/>
  </si>
  <si>
    <t>１　地方創生の情報交換等
２　４市１町における取組について</t>
    <phoneticPr fontId="1"/>
  </si>
  <si>
    <t>４市１町における取組について</t>
    <phoneticPr fontId="1"/>
  </si>
  <si>
    <t>１　４市１町における取組について
２　県央地域のデータで見る課題と今後の方向
　Ⅰ　これまでの人口
　Ⅱ　これまでの経済規模
　Ⅲ　今後の人口見通し
　Ⅳ　今後の経済規模
　Ⅴ　今後の方向性のヒント
　Ⅵ　住居データからみる県央地域
　Ⅶ　県央地域のこれまでの取組
　Ⅷ　県央地域の今後の取組
(課題、対応にあたっての視点)
　①　４市１町での連携・協働
　②　若い世帯（子育て世帯）の
　　　取り込み
　③　県央地域の強みを活かす</t>
    <phoneticPr fontId="1"/>
  </si>
  <si>
    <t>１　人口急減・超少子高齢社会に対応するための県内市町村への支援について
２　埼玉県の地方創生に向けた対応について</t>
    <phoneticPr fontId="1"/>
  </si>
  <si>
    <t>１　地域特性の分析結果等について
２　各市町の現状分析等について</t>
    <phoneticPr fontId="1"/>
  </si>
  <si>
    <t>１　各市町の現状分析と課題整理
２　各市町の強み・弱みについて</t>
    <phoneticPr fontId="1"/>
  </si>
  <si>
    <t>川越地域の連携方策案について</t>
    <phoneticPr fontId="1"/>
  </si>
  <si>
    <t>１　講演「観光振興によるまちづくり」講師：ＪＴＢ総合研究所
２　報告書骨子案について</t>
    <phoneticPr fontId="1"/>
  </si>
  <si>
    <t>報告書案について</t>
    <phoneticPr fontId="1"/>
  </si>
  <si>
    <t>１　報告書について
　Ⅰ  地域の概要・地域の現状分析
　Ⅱ　地域の市町の課題・施策・事業
　Ⅲ　取り組むべき方向性
　Ⅳ　地域の強みを活かす、地域の弱みを克服
　Ⅴ　地域の重要課題・連携
　Ⅵ　将来の姿
(課題、対応にあたっての視点)
　①　特産品のブランド化
　②　市町の魅力アップ
　③　雇用の創出
　④　定住促進
　⑤　広域観光
２　各市町の人口ビジョン及び総合戦略について</t>
    <phoneticPr fontId="1"/>
  </si>
  <si>
    <t>１　比企地域の現況について
２　県の人口減少・少子高齢化対策等について
３　管内市町村の人口減少・少子高齢対策等について</t>
    <phoneticPr fontId="1"/>
  </si>
  <si>
    <t>１　埼玉県・埼玉大学共同意識調査の結果について
２　比企地域の現状・課題整理
３　人口減少・少子高齢対策の提案意見交換</t>
    <phoneticPr fontId="1"/>
  </si>
  <si>
    <t>１　課題整理・取組
　・安心して子供を産み育てるための対策について
２　専門家アドバイス　講師：（一財）地域開発研究所</t>
    <phoneticPr fontId="1"/>
  </si>
  <si>
    <t>１　課題整理・取組
　・生産年齢人口の減少時代の経済活性化について
２　専門家アドバイス　講師：マキュアス
３　ワーキングの設置について</t>
    <phoneticPr fontId="1"/>
  </si>
  <si>
    <t>作業部会１</t>
    <rPh sb="0" eb="4">
      <t>サギョウブカイ</t>
    </rPh>
    <phoneticPr fontId="1"/>
  </si>
  <si>
    <t>１　合同婚活パーティー開催について
２　出会い機関の常設について</t>
    <phoneticPr fontId="1"/>
  </si>
  <si>
    <t>１　課題整理・取組　　人口減少時代におけるまちづくり
２　専門家アドバイス　講師：ＪＴＢ総合研究所　</t>
    <phoneticPr fontId="1"/>
  </si>
  <si>
    <t>作業部会２</t>
    <rPh sb="0" eb="4">
      <t>サギョウブカイ</t>
    </rPh>
    <phoneticPr fontId="1"/>
  </si>
  <si>
    <t>１  ターゲットに合わせた広域・複合的観光ルート開発
２  観光情報発信の強化</t>
    <phoneticPr fontId="1"/>
  </si>
  <si>
    <t>作業部会３</t>
    <rPh sb="0" eb="4">
      <t>サギョウブカイ</t>
    </rPh>
    <phoneticPr fontId="1"/>
  </si>
  <si>
    <t>１　合同就職説明会の実施について
２　自営業の後継者不足</t>
    <phoneticPr fontId="1"/>
  </si>
  <si>
    <t>作業部会４</t>
    <rPh sb="0" eb="4">
      <t>サギョウブカイ</t>
    </rPh>
    <phoneticPr fontId="1"/>
  </si>
  <si>
    <t>農業に関心のある人の取込について</t>
    <phoneticPr fontId="1"/>
  </si>
  <si>
    <t>課長会議</t>
    <rPh sb="0" eb="4">
      <t>カチョウカイギ</t>
    </rPh>
    <phoneticPr fontId="1"/>
  </si>
  <si>
    <t>１　これまでの検討状況について
２　少子化対策・交通問題について</t>
    <phoneticPr fontId="1"/>
  </si>
  <si>
    <t>１　比企地域の未来を考える政策プロジェクト会議検討結果報告
(課題、対応にあたっての視点)
　①結婚・子育て支援」
　・若い世代の有配偶率が県内で最も低い
　②「流入・交流人口の増加」
　・定住者を獲得する
　・農業人口の減少・高齢化の緩和
２　川越比企地域振興センター東松山事務所の今後の取組
３　元気アップ実行委員会の今後の取組
４　各市町村の今後の取組</t>
    <phoneticPr fontId="1"/>
  </si>
  <si>
    <t>１　講演　「人口減少社会における市町村・商工団体の役割」
　　講師：埼玉りそな産業経済振興財団
２　埼玉県の地方創生に向けた対応について</t>
    <phoneticPr fontId="1"/>
  </si>
  <si>
    <t>１　埼玉県の地方創生における動向について
２　地域特性の分析結果等について</t>
    <phoneticPr fontId="1"/>
  </si>
  <si>
    <t>１　埼玉県の地方創生における動向について
２　広域連携における検討について</t>
    <phoneticPr fontId="1"/>
  </si>
  <si>
    <t>１　講演「戦略立案におけるデータの活用方法」
　　講師：帝国データバンク　
２　埼玉県の地方創生における進捗状況について
３　広域連携における検討について</t>
    <phoneticPr fontId="1"/>
  </si>
  <si>
    <t>１　西部地域の特徴とこれからの広域連携について
２　県・各市の人口ビジョン及び総合戦略の進捗状況について</t>
    <phoneticPr fontId="1"/>
  </si>
  <si>
    <t>１　西部地域の未来を考える政策プロ
　　ジェクトについて
　Ⅰ  西部地域の地域性・特徴
　Ⅱ　主な施設・交通網と基盤整備の状況
　Ⅲ　西部地域の魅力
　Ⅳ　人口動向と将来推計
　Ⅴ　各市の現況における課題
　Ⅵ　協働・連携
(課題、対応にあたっての視点)
　①守り・育てる
　・結婚、出産、子育て支援等環境の整備
　②ネットワーク化
　・公共交通事業（シニアパスの検討）
　・観光拠点のネットワーク化
　・エコツーリズム事業
　③魅力・夢の発信
　・高麗郡建郡１３００年
　・ムーミンテーマパーク「メッツァ」
　・KADOKAWA との構想
　・所沢駅前の再開発事業
　④「ツーリズム産業」の広域連携拠点づくり
２　県・各市の人口ビジョン及び総合戦
　　略について</t>
    <phoneticPr fontId="1"/>
  </si>
  <si>
    <t>【セミナー】
１　講演「人口減少社会における市町村・商工団体の役割」
　　講師：埼玉りそな産業経済振興財団
２　埼玉県の地方創生に向けた対応について
３　行田市の総合的な人口減少対策の取組について
４　地域の課題解決に向けた規制改革の推進
　（特区制度の活用）
【未来会議】
１　会議の趣旨説明
２　各市町等の取組状況について
３　情報交換・意見交換</t>
    <phoneticPr fontId="1"/>
  </si>
  <si>
    <t>１　各市町の現状把握について
２　他市町の強みと弱みの意見交換
３　課題整理と方向性検討の進め方について
４　情報交換</t>
    <phoneticPr fontId="1"/>
  </si>
  <si>
    <t>１　各市町の現状分析と課題整理
２　利根地域全体の方向性について
３　構造改革特区等について
４　情報交換</t>
    <phoneticPr fontId="1"/>
  </si>
  <si>
    <t>１　地域特性の分析結果等について
２　利根地域全体の方向性の検討
３　情報交換・意見交換
４　産業労働部長からのアドバイス</t>
    <phoneticPr fontId="1"/>
  </si>
  <si>
    <t>１　利根地域の方向性について
２　情報交換・意見交換
３　有識者からのアドバイス　講師：コミュニティカフェ経営者</t>
    <phoneticPr fontId="1"/>
  </si>
  <si>
    <t>１　利根地域の方向性について
２　連携事業について
３　有識者からのアドバイス　講師：町づくりアドバイザー</t>
    <phoneticPr fontId="1"/>
  </si>
  <si>
    <t>個別</t>
    <rPh sb="0" eb="2">
      <t>コベツ</t>
    </rPh>
    <phoneticPr fontId="1"/>
  </si>
  <si>
    <t>平成27年9月25日
　～10月2日</t>
    <rPh sb="0" eb="2">
      <t>ヘ</t>
    </rPh>
    <phoneticPr fontId="1"/>
  </si>
  <si>
    <t>市町個別訪問
１　取りまとめ説明
２　今後の会議の進め方調整
３　来年度の連携事業の調整</t>
    <phoneticPr fontId="1"/>
  </si>
  <si>
    <t>１　連携事業の調整について
２　情報交換・意見交換
３　市町の人口ビジョン・総合戦略の策定状況について
４　検討結果のまとめ
　Ⅰ　利根地域の概要
　Ⅱ　利根地域の人口の動向と将来推計
　Ⅲ　利根地域の４つの特徴
　Ⅳ　利根地域の課題と対応
（課題、対応に当たっての視点）
　①　出生率の向上と定住促進による人口減少の歯止め
　②　新たな雇用創出による若者流出の阻止と交流人口増による地域コミュニティの維持・再生
　③　市町間連携・官民連携による地域の魅力・活力アップ・行政サービスの維持</t>
    <phoneticPr fontId="1"/>
  </si>
  <si>
    <t>１　会議の目的及び進め方について
２　人口減少・少子高齢化問題の現状について
３　意見交換</t>
    <phoneticPr fontId="1"/>
  </si>
  <si>
    <t>現状分析と課題整理について</t>
    <phoneticPr fontId="1"/>
  </si>
  <si>
    <t>１　現状分析と課題整理
２　対応の方向性について</t>
    <phoneticPr fontId="1"/>
  </si>
  <si>
    <t>１　地域の分析資料について
２　対応の方向性及び施策について</t>
    <phoneticPr fontId="1"/>
  </si>
  <si>
    <t>１　子育て調査及びアンケート結果について
２　対応の方向性及び施策について</t>
    <phoneticPr fontId="1"/>
  </si>
  <si>
    <t>１　地域の分析について
２　全体のまとめ</t>
    <phoneticPr fontId="1"/>
  </si>
  <si>
    <t>１　連携事業検討
２　市町と県との意見交換
　・北部地域における連携事業の検討状況
　・各市町の人口ビジョン及び地方版総合戦略の策定状況</t>
    <phoneticPr fontId="1"/>
  </si>
  <si>
    <t>１　未来会議について
２　地方創生に関する県からの情報提供
３　国の交付金に係る市町の取組状況
４　秩父地域の共通課題と広域的な取組</t>
    <phoneticPr fontId="1"/>
  </si>
  <si>
    <t>１　講演「データでみる秩父地域の少子高齢化の課題」
　　講師：埼玉りそな産業経済振興財団
２　秩父地域で今後進めるべきこと</t>
    <phoneticPr fontId="1"/>
  </si>
  <si>
    <t>県・市町課長会 議</t>
    <phoneticPr fontId="1"/>
  </si>
  <si>
    <t>１　観光について　
２　農業の６次産業化について</t>
    <phoneticPr fontId="1"/>
  </si>
  <si>
    <t>講演「ことりっぷ」を通じてみた秩父地域の観光の課題
講師：昭文社ことりっぷ事業部</t>
    <phoneticPr fontId="1"/>
  </si>
  <si>
    <t>講演「都市部高齢者の地方受け入れに係る課題」
講師：秩父福祉事務所担当部長</t>
    <phoneticPr fontId="1"/>
  </si>
  <si>
    <t>１　秩父地域の地方創生の取組状況
２　秩父地域の人口対策の取組状況
３　秩父地域の未来に向けた取組の方向</t>
    <phoneticPr fontId="1"/>
  </si>
  <si>
    <t>１　秩父地域の未来に向けた取組の方向
２　講演「里山資本主義－地方創生の視点から－」
　　講師：NHK報道局チーフ・プロデューサー</t>
    <phoneticPr fontId="1"/>
  </si>
  <si>
    <t>１　秩父地域の未来を考える政策プロジェクト会議の検討状況
　Ⅰ  秩父地域の人口の推移と将来見通し
　Ⅱ　出生・女性の就業・高齢化の状況
　Ⅲ　定住自立圏中心市の主成分分析
　Ⅳ　秩父地域の定住・移住対策の方向
　Ⅴ　秩父地域の少子化対策の方向
　Ⅵ　秩父地域の産業経済の方向
　Ⅶ　秩父地域の登山･ﾊｲｷﾝｸﾞ観光の方向
　Ⅷ　中高年者の移住・活用、地域づくりの方向
２　市町の人口ビジョン・総合戦略の策定状況</t>
    <phoneticPr fontId="1"/>
  </si>
  <si>
    <t>１　秩父地域の未来に向けた取組の方向
２　講演「林業の未来と森林を活用した地域づくり」
　　講師：森林ジャーナリスト</t>
    <phoneticPr fontId="1"/>
  </si>
  <si>
    <t>秩父地域の未来に向けた取組の方向</t>
    <phoneticPr fontId="1"/>
  </si>
  <si>
    <t>・ふるさと創造資金の優良事例などについて</t>
    <phoneticPr fontId="1"/>
  </si>
  <si>
    <t>・埼玉版スーパーシティ・プロジェクト概要説明
・ＤＸの取組状況等情報交換
・会議会場「CHIENOWA　BASE」見学</t>
    <rPh sb="27" eb="29">
      <t>トリクミ</t>
    </rPh>
    <rPh sb="29" eb="31">
      <t>ジョウキョウ</t>
    </rPh>
    <rPh sb="31" eb="32">
      <t>トウ</t>
    </rPh>
    <rPh sb="32" eb="34">
      <t>ジョウホウ</t>
    </rPh>
    <rPh sb="34" eb="36">
      <t>コウカン</t>
    </rPh>
    <rPh sb="38" eb="40">
      <t>カイギ</t>
    </rPh>
    <rPh sb="40" eb="42">
      <t>カイジョウ</t>
    </rPh>
    <rPh sb="57" eb="59">
      <t>ケンガク</t>
    </rPh>
    <phoneticPr fontId="1"/>
  </si>
  <si>
    <t>・勉強会  テーマ「選ばれる企業・自治体になるために必要なこと」</t>
    <phoneticPr fontId="1"/>
  </si>
  <si>
    <r>
      <t xml:space="preserve">2
</t>
    </r>
    <r>
      <rPr>
        <sz val="7"/>
        <color theme="1"/>
        <rFont val="Yu Gothic"/>
        <family val="3"/>
        <charset val="128"/>
        <scheme val="minor"/>
      </rPr>
      <t>（行政部会）</t>
    </r>
    <rPh sb="3" eb="7">
      <t>ギョウセイブカイ</t>
    </rPh>
    <phoneticPr fontId="1"/>
  </si>
  <si>
    <t>・ちちぶの広報部事業について
・親子でめぐる秩父地域の企業見学バスツアーについて</t>
    <phoneticPr fontId="1"/>
  </si>
  <si>
    <t>・ちちぶの広報部事業について
・親子でめぐる秩父地域の企業見学バスツアーについて</t>
    <rPh sb="5" eb="7">
      <t>コウホウ</t>
    </rPh>
    <rPh sb="7" eb="8">
      <t>ブ</t>
    </rPh>
    <rPh sb="8" eb="10">
      <t>ジギョウ</t>
    </rPh>
    <rPh sb="16" eb="18">
      <t>オヤコ</t>
    </rPh>
    <rPh sb="22" eb="24">
      <t>チチブ</t>
    </rPh>
    <rPh sb="24" eb="26">
      <t>チイキ</t>
    </rPh>
    <rPh sb="27" eb="29">
      <t>キギョウ</t>
    </rPh>
    <rPh sb="29" eb="31">
      <t>ケンガク</t>
    </rPh>
    <phoneticPr fontId="1"/>
  </si>
  <si>
    <t>・地方版総合戦略に定めるビジョンやその実現に向けた課題等について</t>
    <phoneticPr fontId="1"/>
  </si>
  <si>
    <t>・ちちぶの広報部事業の実績報告について
・秩父地域の企業に対する学生の意識調査結果報告について</t>
    <phoneticPr fontId="1"/>
  </si>
  <si>
    <t>・講演「多文化共生と防災対策」</t>
    <rPh sb="1" eb="3">
      <t>コウエン</t>
    </rPh>
    <phoneticPr fontId="1"/>
  </si>
  <si>
    <t>・市町村の地方創生状況について
・令和６年度県の主要事業について</t>
    <phoneticPr fontId="1"/>
  </si>
  <si>
    <t>・市町村の地方創生状況について
・次期計画の策定について
講演「第３期埼玉県まち・ひと・しごと創生総合戦略（仮称）の策定について」</t>
    <rPh sb="1" eb="4">
      <t>シチョウソン</t>
    </rPh>
    <rPh sb="5" eb="9">
      <t>チホウソウセイ</t>
    </rPh>
    <rPh sb="9" eb="11">
      <t>ジョウキョウ</t>
    </rPh>
    <rPh sb="29" eb="31">
      <t>コウエン</t>
    </rPh>
    <rPh sb="32" eb="33">
      <t>ダイ</t>
    </rPh>
    <rPh sb="34" eb="35">
      <t>キ</t>
    </rPh>
    <rPh sb="35" eb="37">
      <t>サイタマ</t>
    </rPh>
    <phoneticPr fontId="1"/>
  </si>
  <si>
    <t>・ふるさと創造資金について
・知事のふれあい訪問について
・利根地域交流人口増加にむけた事業の実施報告
・令和７年度埼玉県当初予算について</t>
    <phoneticPr fontId="1"/>
  </si>
  <si>
    <t xml:space="preserve">・利根版グリーンツーリズム事業について
・今後のスケジュールについて
</t>
    <rPh sb="1" eb="4">
      <t>トネバン</t>
    </rPh>
    <rPh sb="13" eb="15">
      <t>ジギョウ</t>
    </rPh>
    <rPh sb="21" eb="23">
      <t>コンゴ</t>
    </rPh>
    <phoneticPr fontId="1"/>
  </si>
  <si>
    <t>・PRイベントに関する確認事項について</t>
    <rPh sb="8" eb="9">
      <t>カン</t>
    </rPh>
    <rPh sb="11" eb="15">
      <t>カクニンジコウ</t>
    </rPh>
    <phoneticPr fontId="1"/>
  </si>
  <si>
    <t>・7月実施イベントの報告、次回イベントの概要について
・スタンプラリーツアーについて</t>
    <rPh sb="2" eb="3">
      <t>ガツ</t>
    </rPh>
    <rPh sb="3" eb="5">
      <t>ジッシ</t>
    </rPh>
    <rPh sb="10" eb="12">
      <t>ホウコク</t>
    </rPh>
    <rPh sb="13" eb="15">
      <t>ジカイ</t>
    </rPh>
    <rPh sb="20" eb="22">
      <t>ガイヨウ</t>
    </rPh>
    <phoneticPr fontId="1"/>
  </si>
  <si>
    <t xml:space="preserve">・利根版グリーンツーリズム事業の中間報告について
・今後の未来会議におけるテーマ等について
</t>
    <rPh sb="1" eb="4">
      <t>トネバン</t>
    </rPh>
    <rPh sb="13" eb="15">
      <t>ジギョウ</t>
    </rPh>
    <rPh sb="16" eb="18">
      <t>チュウカン</t>
    </rPh>
    <rPh sb="18" eb="20">
      <t>ホウコク</t>
    </rPh>
    <rPh sb="26" eb="28">
      <t>コンゴ</t>
    </rPh>
    <rPh sb="29" eb="33">
      <t>ミライカイギ</t>
    </rPh>
    <rPh sb="40" eb="41">
      <t>トウ</t>
    </rPh>
    <phoneticPr fontId="1"/>
  </si>
  <si>
    <t>・先進地視察（戸田市のChatGPTに関する調査研究事業）</t>
  </si>
  <si>
    <t>スマホデビューした高齢者向けステップアップ講座
・2/8 本庄市つきみ荘、神川町中央公民館
・2/20 美里町コミュニティセンター、上里町男女共同参画推進センター
・2/26 熊谷市くまぴあ、寄居町Yotteco</t>
  </si>
  <si>
    <t>令和6年2月</t>
  </si>
  <si>
    <t>埼玉県北部地域の活性化に繋げるeスポーツ勉強会
・eスポーツの現状について
・eスポーツと高齢者の健康福祉について</t>
  </si>
  <si>
    <t>秩父地域</t>
  </si>
  <si>
    <t>・管内５市の人口動向とワーケーション事業の可能性について
・講義「観光振興につなげるワーケーション」</t>
    <rPh sb="1" eb="3">
      <t>カンナイ</t>
    </rPh>
    <rPh sb="4" eb="5">
      <t>シ</t>
    </rPh>
    <rPh sb="6" eb="8">
      <t>ジンコウ</t>
    </rPh>
    <rPh sb="8" eb="10">
      <t>ドウコウ</t>
    </rPh>
    <rPh sb="18" eb="20">
      <t>ジギョウ</t>
    </rPh>
    <rPh sb="21" eb="24">
      <t>カノウセイ</t>
    </rPh>
    <rPh sb="30" eb="32">
      <t>コウギ</t>
    </rPh>
    <rPh sb="33" eb="37">
      <t>カンコウシンコウ</t>
    </rPh>
    <phoneticPr fontId="1"/>
  </si>
  <si>
    <t>・比企地域の移住対策について（取組事例の紹介）</t>
    <phoneticPr fontId="1"/>
  </si>
  <si>
    <t>先進的な子育て支援勉強会
・講演「宮代町産前産後家事・育児サービス支援事業」（宮代町）
・講演「産後ドゥーラの実践報告」（一社　ドゥーラ協会）
・視察　子育て支援施設「きしゃぽっぽ」（宮代町）</t>
  </si>
  <si>
    <t>第１回北部地域の未来を考える勉強会
・講演「木材利用と森林環境譲与税の活用について」（森づくり課）
・視察　小鹿野町役場</t>
    <phoneticPr fontId="1"/>
  </si>
  <si>
    <t>第２回北部地域の未来を考える勉強会
・効果的な広報について　
・埼玉県におけるDX推進の取組について</t>
    <phoneticPr fontId="1"/>
  </si>
  <si>
    <t>・「講演」外国人の増加と地域コミュニティの在り方</t>
    <rPh sb="2" eb="4">
      <t>コウエン</t>
    </rPh>
    <phoneticPr fontId="1"/>
  </si>
  <si>
    <t>・民間との協働による地域の魅力づくりについて（山梨県小菅村への視察）</t>
    <rPh sb="23" eb="25">
      <t>ヤマナシ</t>
    </rPh>
    <rPh sb="25" eb="26">
      <t>ケン</t>
    </rPh>
    <rPh sb="26" eb="29">
      <t>コスゲムラ</t>
    </rPh>
    <rPh sb="31" eb="33">
      <t>シサツ</t>
    </rPh>
    <phoneticPr fontId="1"/>
  </si>
  <si>
    <t>・次期計画の策定について
講演「埼玉県デジタル田園都市国家構想の実現に向けたまち・ひと・しごと創生総合戦略の策定について」　　　　　　　　　　　　　　　　　　　　　　　　　　　　　　　　　・地方創生の状況について　　　　　　　　　　　　　　　　　　　　　　　　　　　　　　　　　　　　　　　　　　　・ふるさと創造資金について</t>
    <rPh sb="1" eb="3">
      <t>ジキ</t>
    </rPh>
    <rPh sb="3" eb="5">
      <t>ケイカク</t>
    </rPh>
    <rPh sb="6" eb="8">
      <t>サクテイ</t>
    </rPh>
    <rPh sb="13" eb="15">
      <t>コウエン</t>
    </rPh>
    <rPh sb="95" eb="99">
      <t>チホウソウセイ</t>
    </rPh>
    <rPh sb="100" eb="102">
      <t>ジョウキョウ</t>
    </rPh>
    <rPh sb="154" eb="158">
      <t>ソウゾウシキン</t>
    </rPh>
    <phoneticPr fontId="1"/>
  </si>
  <si>
    <t>・市町村の地方創生に係る調査について
・ふるさと創造資金について</t>
    <rPh sb="1" eb="4">
      <t>シチョウソン</t>
    </rPh>
    <phoneticPr fontId="1"/>
  </si>
  <si>
    <t>・講義「埼玉県の戦略的広報について～実例を中心に～」 
・令和７年度埼玉県の予算案について 
・地方創生に係る調査結果について 
・各市の地方版総合戦略について意見交換</t>
    <rPh sb="1" eb="3">
      <t>コウギ</t>
    </rPh>
    <phoneticPr fontId="1"/>
  </si>
  <si>
    <t>・西部地域におけるワーケーション促進事業の結果について
・講演「防衛医科大学校の運営改革と地域との連携について」</t>
    <rPh sb="1" eb="5">
      <t>セイブチイキ</t>
    </rPh>
    <rPh sb="16" eb="20">
      <t>ソクシンジギョウ</t>
    </rPh>
    <rPh sb="21" eb="23">
      <t>ケッカ</t>
    </rPh>
    <rPh sb="29" eb="31">
      <t>コウエン</t>
    </rPh>
    <rPh sb="32" eb="34">
      <t>ボウエイ</t>
    </rPh>
    <rPh sb="34" eb="36">
      <t>イカ</t>
    </rPh>
    <rPh sb="36" eb="39">
      <t>ダイガッコウ</t>
    </rPh>
    <rPh sb="40" eb="42">
      <t>ウンエイ</t>
    </rPh>
    <rPh sb="42" eb="44">
      <t>カイカク</t>
    </rPh>
    <rPh sb="45" eb="47">
      <t>チイキ</t>
    </rPh>
    <rPh sb="49" eb="51">
      <t>レンケイ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</si>
</sst>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6">
    <font>
      <sz val="11"/>
      <color theme="1"/>
      <name val="Yu Gothic"/>
      <family val="2"/>
      <scheme val="minor"/>
    </font>
    <font>
      <sz val="6"/>
      <name val="Yu Gothic"/>
      <family val="3"/>
      <charset val="128"/>
      <scheme val="minor"/>
    </font>
    <font>
      <b/>
      <sz val="14"/>
      <color theme="1"/>
      <name val="Yu Gothic"/>
      <family val="3"/>
      <charset val="128"/>
      <scheme val="minor"/>
    </font>
    <font>
      <sz val="11"/>
      <color theme="1"/>
      <name val="Yu Gothic"/>
      <family val="2"/>
      <charset val="128"/>
    </font>
    <font>
      <sz val="7"/>
      <color theme="1"/>
      <name val="Yu Gothic"/>
      <family val="3"/>
      <charset val="128"/>
      <scheme val="minor"/>
    </font>
    <font>
      <sz val="11"/>
      <color theme="1"/>
      <name val="Yu Gothic"/>
      <family val="3"/>
      <charset val="128"/>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7">
    <xf numFmtId="0" fontId="0" fillId="0" borderId="0" xfId="0"/>
    <xf numFmtId="0" fontId="0" fillId="0" borderId="0" xfId="0" applyAlignment="1">
      <alignment wrapText="1"/>
    </xf>
    <xf numFmtId="0" fontId="2" fillId="0" borderId="0" xfId="0" applyFont="1"/>
    <xf numFmtId="58" fontId="0" fillId="0" borderId="0" xfId="0" applyNumberFormat="1" applyAlignment="1">
      <alignment horizontal="center" vertical="center"/>
    </xf>
    <xf numFmtId="0" fontId="0" fillId="0" borderId="0" xfId="0" applyAlignment="1">
      <alignment horizontal="center" vertical="center"/>
    </xf>
    <xf numFmtId="58" fontId="0" fillId="0" borderId="0" xfId="0" applyNumberFormat="1" applyAlignment="1">
      <alignment horizontal="center" vertical="center" wrapText="1"/>
    </xf>
    <xf numFmtId="0" fontId="0" fillId="0" borderId="0" xfId="0" applyAlignment="1">
      <alignment vertical="top" wrapText="1"/>
    </xf>
    <xf numFmtId="58" fontId="0" fillId="0" borderId="0" xfId="0" applyNumberFormat="1" applyAlignment="1">
      <alignment vertical="top" wrapText="1"/>
    </xf>
    <xf numFmtId="176" fontId="0" fillId="0" borderId="0" xfId="0" applyNumberFormat="1"/>
    <xf numFmtId="176" fontId="0" fillId="0" borderId="0" xfId="0" applyNumberFormat="1" applyAlignment="1">
      <alignment horizontal="center" vertical="center"/>
    </xf>
    <xf numFmtId="176" fontId="0" fillId="0" borderId="0" xfId="0" applyNumberFormat="1" applyAlignment="1">
      <alignment horizontal="center" vertical="center" wrapText="1"/>
    </xf>
    <xf numFmtId="0" fontId="5" fillId="0" borderId="0" xfId="0" applyFont="1" applyAlignment="1">
      <alignment wrapText="1"/>
    </xf>
    <xf numFmtId="0" fontId="5" fillId="0" borderId="0" xfId="0" applyFont="1" applyAlignment="1">
      <alignment vertical="top" wrapText="1"/>
    </xf>
    <xf numFmtId="0" fontId="5" fillId="0" borderId="0" xfId="0" applyFont="1"/>
    <xf numFmtId="176" fontId="5" fillId="0" borderId="0" xfId="0" applyNumberFormat="1" applyFont="1" applyAlignment="1">
      <alignment horizontal="center" vertical="center"/>
    </xf>
    <xf numFmtId="176" fontId="5" fillId="0" borderId="0" xfId="0" applyNumberFormat="1" applyFont="1" applyAlignment="1">
      <alignment horizontal="center" vertical="center" wrapText="1"/>
    </xf>
    <xf numFmtId="0" fontId="5" fillId="0" borderId="0" xfId="0" applyFont="1" applyAlignment="1">
      <alignment horizontal="right" wrapText="1"/>
    </xf>
  </cellXfs>
  <cellStyles count="1">
    <cellStyle name="標準" xfId="0" builtinId="0"/>
  </cellStyles>
  <dxfs count="62">
    <dxf>
      <font>
        <strike val="0"/>
        <outline val="0"/>
        <shadow val="0"/>
        <u val="none"/>
        <vertAlign val="baseline"/>
        <sz val="11"/>
        <color theme="1"/>
        <name val="Yu Gothic"/>
        <family val="3"/>
        <charset val="128"/>
        <scheme val="minor"/>
      </font>
    </dxf>
    <dxf>
      <font>
        <strike val="0"/>
        <outline val="0"/>
        <shadow val="0"/>
        <u val="none"/>
        <vertAlign val="baseline"/>
        <sz val="11"/>
        <color theme="1"/>
        <name val="Yu Gothic"/>
        <family val="3"/>
        <charset val="128"/>
        <scheme val="minor"/>
      </font>
      <alignment horizontal="general" vertical="bottom" textRotation="0" wrapText="1" indent="0" justifyLastLine="0" shrinkToFit="0" readingOrder="0"/>
    </dxf>
    <dxf>
      <font>
        <strike val="0"/>
        <outline val="0"/>
        <shadow val="0"/>
        <u val="none"/>
        <vertAlign val="baseline"/>
        <sz val="11"/>
        <color theme="1"/>
        <name val="Yu Gothic"/>
        <family val="3"/>
        <charset val="128"/>
        <scheme val="minor"/>
      </font>
      <alignment horizontal="general" vertical="top" textRotation="0" wrapText="1" indent="0" justifyLastLine="0" shrinkToFit="0" readingOrder="0"/>
    </dxf>
    <dxf>
      <font>
        <strike val="0"/>
        <outline val="0"/>
        <shadow val="0"/>
        <u val="none"/>
        <vertAlign val="baseline"/>
        <sz val="11"/>
        <color theme="1"/>
        <name val="Yu Gothic"/>
        <family val="3"/>
        <charset val="128"/>
        <scheme val="minor"/>
      </font>
      <numFmt numFmtId="176" formatCode="[$]ggge&quot;年&quot;m&quot;月&quot;d&quot;日&quot;;@" x16r2:formatCode16="[$-ja-JP-x-gannen]ggge&quot;年&quot;m&quot;月&quot;d&quot;日&quot;;@"/>
      <alignment horizontal="center" vertical="center" textRotation="0" wrapText="0" indent="0" justifyLastLine="0" shrinkToFit="0" readingOrder="0"/>
    </dxf>
    <dxf>
      <font>
        <strike val="0"/>
        <outline val="0"/>
        <shadow val="0"/>
        <u val="none"/>
        <vertAlign val="baseline"/>
        <sz val="11"/>
        <color theme="1"/>
        <name val="Yu Gothic"/>
        <family val="3"/>
        <charset val="128"/>
        <scheme val="minor"/>
      </font>
    </dxf>
    <dxf>
      <font>
        <strike val="0"/>
        <outline val="0"/>
        <shadow val="0"/>
        <u val="none"/>
        <vertAlign val="baseline"/>
        <sz val="11"/>
        <color theme="1"/>
        <name val="Yu Gothic"/>
        <family val="3"/>
        <charset val="128"/>
        <scheme val="minor"/>
      </font>
    </dxf>
    <dxf>
      <font>
        <strike val="0"/>
        <outline val="0"/>
        <shadow val="0"/>
        <u val="none"/>
        <vertAlign val="baseline"/>
        <color theme="1"/>
        <name val="Yu Gothic"/>
        <family val="3"/>
        <charset val="128"/>
        <scheme val="minor"/>
      </font>
    </dxf>
    <dxf>
      <font>
        <strike val="0"/>
        <outline val="0"/>
        <shadow val="0"/>
        <u val="none"/>
        <vertAlign val="baseline"/>
        <color theme="1"/>
        <name val="Yu Gothic"/>
        <family val="3"/>
        <charset val="128"/>
        <scheme val="minor"/>
      </font>
      <alignment horizontal="general" vertical="bottom" textRotation="0" wrapText="1" indent="0" justifyLastLine="0" shrinkToFit="0" readingOrder="0"/>
    </dxf>
    <dxf>
      <font>
        <strike val="0"/>
        <outline val="0"/>
        <shadow val="0"/>
        <u val="none"/>
        <vertAlign val="baseline"/>
        <color theme="1"/>
        <name val="Yu Gothic"/>
        <family val="3"/>
        <charset val="128"/>
        <scheme val="minor"/>
      </font>
      <alignment horizontal="general" vertical="top" textRotation="0" wrapText="1" indent="0" justifyLastLine="0" shrinkToFit="0" readingOrder="0"/>
    </dxf>
    <dxf>
      <font>
        <strike val="0"/>
        <outline val="0"/>
        <shadow val="0"/>
        <u val="none"/>
        <vertAlign val="baseline"/>
        <color theme="1"/>
        <name val="Yu Gothic"/>
        <family val="3"/>
        <charset val="128"/>
        <scheme val="minor"/>
      </font>
      <numFmt numFmtId="176" formatCode="[$]ggge&quot;年&quot;m&quot;月&quot;d&quot;日&quot;;@" x16r2:formatCode16="[$-ja-JP-x-gannen]ggge&quot;年&quot;m&quot;月&quot;d&quot;日&quot;;@"/>
      <alignment horizontal="center" vertical="center" textRotation="0" wrapText="0" indent="0" justifyLastLine="0" shrinkToFit="0" readingOrder="0"/>
    </dxf>
    <dxf>
      <font>
        <strike val="0"/>
        <outline val="0"/>
        <shadow val="0"/>
        <u val="none"/>
        <vertAlign val="baseline"/>
        <color theme="1"/>
        <name val="Yu Gothic"/>
        <family val="3"/>
        <charset val="128"/>
        <scheme val="minor"/>
      </font>
    </dxf>
    <dxf>
      <font>
        <strike val="0"/>
        <outline val="0"/>
        <shadow val="0"/>
        <u val="none"/>
        <vertAlign val="baseline"/>
        <color theme="1"/>
        <name val="Yu Gothic"/>
        <family val="3"/>
        <charset val="128"/>
        <scheme val="minor"/>
      </font>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176" formatCode="[$]ggge&quot;年&quot;m&quot;月&quot;d&quot;日&quot;;@" x16r2:formatCode16="[$-ja-JP-x-gannen]ggge&quot;年&quot;m&quot;月&quot;d&quot;日&quot;;@"/>
      <alignment horizontal="center" vertical="center" textRotation="0" wrapText="0" indent="0" justifyLastLine="0" shrinkToFit="0" readingOrder="0"/>
    </dxf>
    <dxf>
      <numFmt numFmtId="176" formatCode="[$]ggge&quot;年&quot;m&quot;月&quot;d&quot;日&quot;;@" x16r2:formatCode16="[$-ja-JP-x-gannen]ggge&quot;年&quot;m&quot;月&quot;d&quot;日&quot;;@"/>
      <alignment horizontal="center" vertical="center" textRotation="0" wrapText="0"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176" formatCode="[$]ggge&quot;年&quot;m&quot;月&quot;d&quot;日&quot;;@" x16r2:formatCode16="[$-ja-JP-x-gannen]ggge&quot;年&quot;m&quot;月&quot;d&quot;日&quot;;@"/>
      <alignment horizontal="center" vertical="center" textRotation="0" wrapText="0" indent="0" justifyLastLine="0" shrinkToFit="0" readingOrder="0"/>
    </dxf>
    <dxf>
      <numFmt numFmtId="176" formatCode="[$]ggge&quot;年&quot;m&quot;月&quot;d&quot;日&quot;;@" x16r2:formatCode16="[$-ja-JP-x-gannen]ggge&quot;年&quot;m&quot;月&quot;d&quot;日&quot;;@"/>
      <alignment horizontal="center" vertical="center" textRotation="0" wrapText="0"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176" formatCode="[$]ggge&quot;年&quot;m&quot;月&quot;d&quot;日&quot;;@" x16r2:formatCode16="[$-ja-JP-x-gannen]ggge&quot;年&quot;m&quot;月&quot;d&quot;日&quot;;@"/>
      <alignment horizontal="center" vertical="center" textRotation="0" wrapText="0" indent="0" justifyLastLine="0" shrinkToFit="0" readingOrder="0"/>
    </dxf>
    <dxf>
      <numFmt numFmtId="176" formatCode="[$]ggge&quot;年&quot;m&quot;月&quot;d&quot;日&quot;;@" x16r2:formatCode16="[$-ja-JP-x-gannen]ggge&quot;年&quot;m&quot;月&quot;d&quot;日&quot;;@"/>
      <alignment horizontal="center" vertical="center" textRotation="0" wrapText="0"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176" formatCode="[$]ggge&quot;年&quot;m&quot;月&quot;d&quot;日&quot;;@" x16r2:formatCode16="[$-ja-JP-x-gannen]ggge&quot;年&quot;m&quot;月&quot;d&quot;日&quot;;@"/>
      <alignment horizontal="center" vertical="center" textRotation="0" wrapText="0" indent="0" justifyLastLine="0" shrinkToFit="0" readingOrder="0"/>
    </dxf>
    <dxf>
      <numFmt numFmtId="176" formatCode="[$]ggge&quot;年&quot;m&quot;月&quot;d&quot;日&quot;;@" x16r2:formatCode16="[$-ja-JP-x-gannen]ggge&quot;年&quot;m&quot;月&quot;d&quot;日&quot;;@"/>
      <alignment horizontal="center" vertical="center" textRotation="0" wrapText="0"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176" formatCode="[$]ggge&quot;年&quot;m&quot;月&quot;d&quot;日&quot;;@" x16r2:formatCode16="[$-ja-JP-x-gannen]ggge&quot;年&quot;m&quot;月&quot;d&quot;日&quot;;@"/>
      <alignment horizontal="center" vertical="center" textRotation="0" wrapText="0" indent="0" justifyLastLine="0" shrinkToFit="0" readingOrder="0"/>
    </dxf>
    <dxf>
      <numFmt numFmtId="176" formatCode="[$]ggge&quot;年&quot;m&quot;月&quot;d&quot;日&quot;;@" x16r2:formatCode16="[$-ja-JP-x-gannen]ggge&quot;年&quot;m&quot;月&quot;d&quot;日&quot;;@"/>
      <alignment horizontal="center" vertical="center" textRotation="0" wrapText="0"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45" formatCode="[$-411]ggge&quot;年&quot;m&quot;月&quot;d&quot;日&quot;"/>
      <alignment horizontal="center" vertical="center" textRotation="0" wrapText="0" indent="0" justifyLastLine="0" shrinkToFit="0" readingOrder="0"/>
    </dxf>
    <dxf>
      <numFmt numFmtId="45" formatCode="[$-411]ggge&quot;年&quot;m&quot;月&quot;d&quot;日&quot;"/>
      <alignment horizontal="center" vertical="center" textRotation="0" wrapText="0"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numFmt numFmtId="45" formatCode="[$-411]ggge&quot;年&quot;m&quot;月&quot;d&quot;日&quot;"/>
      <alignment horizontal="center" vertical="center" textRotation="0" wrapText="0" indent="0" justifyLastLine="0" shrinkToFit="0" readingOrder="0"/>
    </dxf>
    <dxf>
      <numFmt numFmtId="45" formatCode="[$-411]ggge&quot;年&quot;m&quot;月&quot;d&quot;日&quot;"/>
      <alignment horizontal="center" vertical="center" textRotation="0" wrapText="0"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numFmt numFmtId="45" formatCode="[$-411]ggge&quot;年&quot;m&quot;月&quot;d&quot;日&quot;"/>
      <alignment horizontal="center" vertical="center" textRotation="0" wrapText="0" indent="0" justifyLastLine="0" shrinkToFit="0" readingOrder="0"/>
    </dxf>
    <dxf>
      <numFmt numFmtId="45" formatCode="[$-411]ggge&quot;年&quot;m&quot;月&quot;d&quot;日&quot;"/>
      <alignment horizontal="center" vertical="center" textRotation="0" wrapText="0" indent="0" justifyLastLine="0" shrinkToFit="0" readingOrder="0"/>
    </dxf>
    <dxf>
      <alignment horizontal="general" vertical="bottom" textRotation="0" wrapText="1" indent="0" justifyLastLine="0" shrinkToFit="0" readingOrder="0"/>
    </dxf>
    <dxf>
      <alignment horizontal="general" vertical="top" textRotation="0" wrapText="1" indent="0" justifyLastLine="0" shrinkToFit="0" readingOrder="0"/>
    </dxf>
    <dxf>
      <numFmt numFmtId="176" formatCode="[$]ggge&quot;年&quot;m&quot;月&quot;d&quot;日&quot;;@" x16r2:formatCode16="[$-ja-JP-x-gannen]ggge&quot;年&quot;m&quot;月&quot;d&quot;日&quot;;@"/>
      <alignment horizontal="center" vertical="center" textRotation="0" wrapText="0" indent="0" justifyLastLine="0" shrinkToFit="0" readingOrder="0"/>
    </dxf>
    <dxf>
      <alignment horizontal="general" vertical="bottom" textRotation="0" wrapText="1" indent="0" justifyLastLine="0" shrinkToFit="0" readingOrder="0"/>
    </dxf>
    <dxf>
      <alignment horizontal="general" vertical="top" textRotation="0" wrapText="1" indent="0" justifyLastLine="0" shrinkToFit="0" readingOrder="0"/>
    </dxf>
    <dxf>
      <numFmt numFmtId="176" formatCode="[$]ggge&quot;年&quot;m&quot;月&quot;d&quot;日&quot;;@" x16r2:formatCode16="[$-ja-JP-x-gannen]ggge&quot;年&quot;m&quot;月&quot;d&quot;日&quot;;@"/>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AA0C208-3607-4154-A4B9-48B0F0621DE1}" name="テーブル134567" displayName="テーブル134567" ref="A2:E31" totalsRowCount="1" dataDxfId="6">
  <autoFilter ref="A2:E30" xr:uid="{E6BB427F-FC94-4398-BBA2-6D5D0936795F}"/>
  <tableColumns count="5">
    <tableColumn id="1" xr3:uid="{EBA54111-54DF-4D4B-95D1-41E50741D145}" name="センター区分" totalsRowLabel="集計" dataDxfId="11"/>
    <tableColumn id="2" xr3:uid="{9D818F56-5779-46C0-B4EF-8DABD148649B}" name="回" totalsRowFunction="countNums" dataDxfId="10"/>
    <tableColumn id="3" xr3:uid="{44CBFF99-BB40-4260-A46F-5E282BA5E41C}" name="日付" dataDxfId="9" totalsRowDxfId="61"/>
    <tableColumn id="4" xr3:uid="{19B132CB-1FF8-485F-BAFD-158195E55A33}" name="内容" dataDxfId="8" totalsRowDxfId="60"/>
    <tableColumn id="5" xr3:uid="{679902F5-B186-4E61-B51C-C83FFEB10420}" name="対象市町村" totalsRowFunction="count" dataDxfId="7" totalsRowDxfId="59"/>
  </tableColumns>
  <tableStyleInfo name="TableStyleMedium2" showFirstColumn="1"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6CCA661-B72E-4469-8BE2-3A4688D8D29D}" name="テーブル134567910" displayName="テーブル134567910" ref="A2:E76" totalsRowCount="1">
  <autoFilter ref="A2:E75" xr:uid="{E6BB427F-FC94-4398-BBA2-6D5D0936795F}"/>
  <tableColumns count="5">
    <tableColumn id="1" xr3:uid="{30AEF3A7-7E92-4662-B2D6-E4F6ACA314F3}" name="センター区分" totalsRowLabel="集計"/>
    <tableColumn id="2" xr3:uid="{E7334F8F-CD5A-4D31-B890-745BA7B06D2D}" name="回" totalsRowFunction="countNums"/>
    <tableColumn id="3" xr3:uid="{6FB0F4C9-13F7-425E-B681-AE2F64173D00}" name="日付" dataDxfId="17" totalsRowDxfId="16"/>
    <tableColumn id="4" xr3:uid="{9B92B0E6-2E41-41FA-9E50-13742CD86774}" name="内容" dataDxfId="15" totalsRowDxfId="14"/>
    <tableColumn id="5" xr3:uid="{BFD6BA5E-A20A-4F23-973E-490157FAB228}" name="対象市町村" totalsRowFunction="count" dataDxfId="13" totalsRowDxfId="12"/>
  </tableColumns>
  <tableStyleInfo name="TableStyleMedium2" showFirstColumn="1"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25389A1-05B6-46E5-9038-67774124EDD6}" name="テーブル134568" displayName="テーブル134568" ref="A2:E28" totalsRowCount="1" dataDxfId="0">
  <autoFilter ref="A2:E27" xr:uid="{E6BB427F-FC94-4398-BBA2-6D5D0936795F}"/>
  <tableColumns count="5">
    <tableColumn id="1" xr3:uid="{7AE21B55-4BD0-4C76-BB79-3983C19E1D0F}" name="センター区分" totalsRowLabel="集計" dataDxfId="5"/>
    <tableColumn id="2" xr3:uid="{E3BBC378-92B5-4CF5-8E89-99605157A3C4}" name="回" totalsRowFunction="countNums" dataDxfId="4"/>
    <tableColumn id="3" xr3:uid="{FD4C9CA3-BD66-4C16-8D74-F2A18BCFF972}" name="日付" dataDxfId="3" totalsRowDxfId="58"/>
    <tableColumn id="4" xr3:uid="{2FE3955A-9505-4EB0-8FA3-313B8C9AD415}" name="内容" dataDxfId="2" totalsRowDxfId="57"/>
    <tableColumn id="5" xr3:uid="{E125F14E-F8AA-4E9F-9630-855AD56DFAA1}" name="対象市町村" totalsRowFunction="count" dataDxfId="1" totalsRowDxfId="56"/>
  </tableColumns>
  <tableStyleInfo name="TableStyleMedium2" showFirstColumn="1"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6BB427F-FC94-4398-BBA2-6D5D0936795F}" name="テーブル1" displayName="テーブル1" ref="A2:E32" totalsRowCount="1">
  <autoFilter ref="A2:E31" xr:uid="{E6BB427F-FC94-4398-BBA2-6D5D0936795F}"/>
  <tableColumns count="5">
    <tableColumn id="1" xr3:uid="{8613CBFA-E094-4D1F-B5A5-5E5728DF9B4E}" name="センター区分" totalsRowLabel="集計"/>
    <tableColumn id="2" xr3:uid="{16C90DB9-69A3-429A-8D1F-D33E4BDF92A7}" name="回" totalsRowFunction="countNums"/>
    <tableColumn id="3" xr3:uid="{AC672D9E-24A0-4DC2-930D-AA1AE089BEA6}" name="日付" dataDxfId="55" totalsRowDxfId="54"/>
    <tableColumn id="4" xr3:uid="{661C9127-A7C9-416F-9F18-E72F21472484}" name="内容"/>
    <tableColumn id="5" xr3:uid="{01DDA1E3-DC8B-4523-A975-6FE49191EC39}" name="対象市町村" totalsRowFunction="count" dataDxfId="53" totalsRowDxfId="52"/>
  </tableColumns>
  <tableStyleInfo name="TableStyleMedium2" showFirstColumn="1"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9339298-6A9F-446E-B3B7-AA5DB7D6AE04}" name="テーブル13" displayName="テーブル13" ref="A2:E42" totalsRowCount="1">
  <autoFilter ref="A2:E41" xr:uid="{E6BB427F-FC94-4398-BBA2-6D5D0936795F}"/>
  <tableColumns count="5">
    <tableColumn id="1" xr3:uid="{ECC51FF6-6698-4742-8A7B-DDFE0C3FBACC}" name="センター区分" totalsRowLabel="集計"/>
    <tableColumn id="2" xr3:uid="{080DDC85-3F5E-45E2-9580-B7B2EDF6C2A4}" name="回" totalsRowFunction="countNums"/>
    <tableColumn id="3" xr3:uid="{A1007485-7B91-47FC-B0C9-DB17FD6C5CFB}" name="日付" dataDxfId="51" totalsRowDxfId="50"/>
    <tableColumn id="4" xr3:uid="{9D8CBCFD-3C16-48D1-97F6-1CBF8E049A81}" name="内容"/>
    <tableColumn id="5" xr3:uid="{962DEA85-93BD-4CBF-B8E2-386B7AAD31DC}" name="対象市町村" totalsRowFunction="count" dataDxfId="49" totalsRowDxfId="48"/>
  </tableColumns>
  <tableStyleInfo name="TableStyleMedium2" showFirstColumn="1"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8E6CFAB-75F6-4BE9-9EBF-3882561C552C}" name="テーブル134" displayName="テーブル134" ref="A2:E29" totalsRowCount="1">
  <autoFilter ref="A2:E28" xr:uid="{E6BB427F-FC94-4398-BBA2-6D5D0936795F}"/>
  <tableColumns count="5">
    <tableColumn id="1" xr3:uid="{BA00DB8B-1B3A-4621-A5B6-601608BFD032}" name="センター区分" totalsRowLabel="集計"/>
    <tableColumn id="2" xr3:uid="{0198F078-E174-4B6F-A9C3-95178AF417AA}" name="回" totalsRowFunction="countNums"/>
    <tableColumn id="3" xr3:uid="{634B6314-35C5-4071-8236-12904775B420}" name="日付" dataDxfId="47" totalsRowDxfId="46"/>
    <tableColumn id="4" xr3:uid="{196C6C24-3F63-4097-96AB-15EA87FE9152}" name="内容" dataDxfId="45" totalsRowDxfId="44"/>
    <tableColumn id="5" xr3:uid="{E5E39B73-80A6-416A-93F0-21F23B94CD8C}" name="対象市町村" totalsRowFunction="count" dataDxfId="43" totalsRowDxfId="42"/>
  </tableColumns>
  <tableStyleInfo name="TableStyleMedium2" showFirstColumn="1"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A7D9182-0A7E-449C-BBB6-FEA4B5E491AF}" name="テーブル1345" displayName="テーブル1345" ref="A2:E36" totalsRowCount="1">
  <autoFilter ref="A2:E35" xr:uid="{E6BB427F-FC94-4398-BBA2-6D5D0936795F}"/>
  <tableColumns count="5">
    <tableColumn id="1" xr3:uid="{7447CE09-1FE2-4415-B3BD-7B453988FB85}" name="センター区分" totalsRowLabel="集計"/>
    <tableColumn id="2" xr3:uid="{D77174CD-4078-420B-9EB4-9472A46158C3}" name="回" totalsRowFunction="countNums"/>
    <tableColumn id="3" xr3:uid="{B8A9A448-C81C-443F-BF20-CC2D121A94B5}" name="日付" dataDxfId="41" totalsRowDxfId="40"/>
    <tableColumn id="4" xr3:uid="{E1AEF6FA-1E64-4F6C-9A42-29EF6E41A59F}" name="内容" dataDxfId="39" totalsRowDxfId="38"/>
    <tableColumn id="5" xr3:uid="{9CF8B266-AE86-4D28-96F7-8D4EC479B7E4}" name="対象市町村" totalsRowFunction="count" dataDxfId="37" totalsRowDxfId="36"/>
  </tableColumns>
  <tableStyleInfo name="TableStyleMedium2" showFirstColumn="1"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6ACD238-E11E-4D5F-ACE8-27B7DCB0AB61}" name="テーブル13456" displayName="テーブル13456" ref="A2:E39" totalsRowCount="1">
  <autoFilter ref="A2:E38" xr:uid="{E6BB427F-FC94-4398-BBA2-6D5D0936795F}"/>
  <tableColumns count="5">
    <tableColumn id="1" xr3:uid="{FF93298A-9A45-4235-B059-70BD95104D58}" name="センター区分" totalsRowLabel="集計"/>
    <tableColumn id="2" xr3:uid="{7CADE96C-B990-411D-A134-CE138DC94721}" name="回" totalsRowFunction="countNums"/>
    <tableColumn id="3" xr3:uid="{D8AC0F3F-D85E-4560-9E8D-A68F7915E85B}" name="日付" dataDxfId="35" totalsRowDxfId="34"/>
    <tableColumn id="4" xr3:uid="{CCF813FB-D397-4926-9D13-318C36B8A94D}" name="内容" dataDxfId="33" totalsRowDxfId="32"/>
    <tableColumn id="5" xr3:uid="{4795D59F-B29F-44E5-BBE0-D866163FD4E1}" name="対象市町村" totalsRowFunction="count" dataDxfId="31" totalsRowDxfId="30"/>
  </tableColumns>
  <tableStyleInfo name="TableStyleMedium2" showFirstColumn="1"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2613DB7-067F-490C-9D45-91AE42DC0B49}" name="テーブル1345679" displayName="テーブル1345679" ref="A2:E43" totalsRowCount="1">
  <autoFilter ref="A2:E42" xr:uid="{E6BB427F-FC94-4398-BBA2-6D5D0936795F}"/>
  <tableColumns count="5">
    <tableColumn id="1" xr3:uid="{E2902A22-B620-44E2-A643-BCE88C113F59}" name="センター区分" totalsRowLabel="集計"/>
    <tableColumn id="2" xr3:uid="{13AD3B11-243C-4969-B09C-580950C4813B}" name="回" totalsRowFunction="countNums"/>
    <tableColumn id="3" xr3:uid="{10D0370F-90B5-420F-AC72-C58930502DED}" name="日付" dataDxfId="29" totalsRowDxfId="28"/>
    <tableColumn id="4" xr3:uid="{1DCBF532-3959-497C-80BA-E9B99692E20B}" name="内容" dataDxfId="27" totalsRowDxfId="26"/>
    <tableColumn id="5" xr3:uid="{7C1C0E24-3520-49E1-AF73-328E23040CEA}" name="対象市町村" totalsRowFunction="count" dataDxfId="25" totalsRowDxfId="24"/>
  </tableColumns>
  <tableStyleInfo name="TableStyleMedium2" showFirstColumn="1"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AFE91FF-FBB9-40E4-97C9-D28A2059A1E6}" name="テーブル13456791011" displayName="テーブル13456791011" ref="A2:E48" totalsRowCount="1">
  <autoFilter ref="A2:E47" xr:uid="{E6BB427F-FC94-4398-BBA2-6D5D0936795F}"/>
  <tableColumns count="5">
    <tableColumn id="1" xr3:uid="{2B1D66DC-8BEB-45B1-BC60-C3E98E81374B}" name="センター区分" totalsRowLabel="集計"/>
    <tableColumn id="2" xr3:uid="{3630B58A-2148-496A-8516-891DE96DF5F1}" name="回" totalsRowFunction="countNums"/>
    <tableColumn id="3" xr3:uid="{8EF8B233-9456-40EB-B707-1BF275CD4C6F}" name="日付" dataDxfId="23" totalsRowDxfId="22"/>
    <tableColumn id="4" xr3:uid="{F6E85F69-B753-4222-B98B-1789BEBB698F}" name="内容" dataDxfId="21" totalsRowDxfId="20"/>
    <tableColumn id="5" xr3:uid="{4A8745C4-B742-46C0-856A-0B88217F2D0F}" name="対象市町村" totalsRowFunction="count" dataDxfId="19" totalsRowDxfId="18"/>
  </tableColumns>
  <tableStyleInfo name="TableStyleMedium2" showFirstColumn="1"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2F193-0760-44F5-AB5A-FAD6C75CD11F}">
  <sheetPr>
    <pageSetUpPr fitToPage="1"/>
  </sheetPr>
  <dimension ref="A1:E31"/>
  <sheetViews>
    <sheetView tabSelected="1" view="pageBreakPreview" zoomScale="80" zoomScaleNormal="100" zoomScaleSheetLayoutView="80" workbookViewId="0">
      <selection activeCell="D8" sqref="D8"/>
    </sheetView>
  </sheetViews>
  <sheetFormatPr defaultRowHeight="18"/>
  <cols>
    <col min="1" max="1" width="13.83203125" customWidth="1"/>
    <col min="2" max="2" width="7.83203125" customWidth="1"/>
    <col min="3" max="3" width="18.33203125" style="8" customWidth="1"/>
    <col min="4" max="4" width="64.83203125" style="6" customWidth="1"/>
    <col min="5" max="5" width="58.58203125" style="1" customWidth="1"/>
  </cols>
  <sheetData>
    <row r="1" spans="1:5" ht="22.5">
      <c r="A1" s="2" t="s">
        <v>0</v>
      </c>
    </row>
    <row r="2" spans="1:5" ht="34.5" customHeight="1">
      <c r="A2" t="s">
        <v>1</v>
      </c>
      <c r="B2" t="s">
        <v>2</v>
      </c>
      <c r="C2" s="8" t="s">
        <v>3</v>
      </c>
      <c r="D2" s="6" t="s">
        <v>4</v>
      </c>
      <c r="E2" s="1" t="s">
        <v>5</v>
      </c>
    </row>
    <row r="3" spans="1:5" ht="72">
      <c r="A3" s="13" t="s">
        <v>6</v>
      </c>
      <c r="B3" s="13">
        <v>1</v>
      </c>
      <c r="C3" s="14">
        <v>45534</v>
      </c>
      <c r="D3" s="12" t="s">
        <v>7</v>
      </c>
      <c r="E3" s="11" t="s">
        <v>8</v>
      </c>
    </row>
    <row r="4" spans="1:5">
      <c r="A4" s="13"/>
      <c r="B4" s="13">
        <v>2</v>
      </c>
      <c r="C4" s="14">
        <v>45609</v>
      </c>
      <c r="D4" s="13" t="s">
        <v>353</v>
      </c>
      <c r="E4" s="11"/>
    </row>
    <row r="5" spans="1:5" ht="54">
      <c r="A5" s="13" t="s">
        <v>9</v>
      </c>
      <c r="B5" s="13">
        <v>1</v>
      </c>
      <c r="C5" s="14">
        <v>45435</v>
      </c>
      <c r="D5" s="12" t="s">
        <v>10</v>
      </c>
      <c r="E5" s="11" t="s">
        <v>11</v>
      </c>
    </row>
    <row r="6" spans="1:5" ht="36">
      <c r="A6" s="13"/>
      <c r="B6" s="13">
        <v>2</v>
      </c>
      <c r="C6" s="14">
        <v>45581</v>
      </c>
      <c r="D6" s="12" t="s">
        <v>12</v>
      </c>
      <c r="E6" s="11"/>
    </row>
    <row r="7" spans="1:5">
      <c r="A7" s="13"/>
      <c r="B7" s="13">
        <v>3</v>
      </c>
      <c r="C7" s="15">
        <v>45695</v>
      </c>
      <c r="D7" s="12" t="s">
        <v>327</v>
      </c>
      <c r="E7" s="11"/>
    </row>
    <row r="8" spans="1:5" ht="36">
      <c r="A8" s="13" t="s">
        <v>13</v>
      </c>
      <c r="B8" s="13">
        <v>1</v>
      </c>
      <c r="C8" s="14">
        <v>45427</v>
      </c>
      <c r="D8" s="12" t="s">
        <v>14</v>
      </c>
      <c r="E8" s="11" t="s">
        <v>15</v>
      </c>
    </row>
    <row r="9" spans="1:5">
      <c r="A9" s="13"/>
      <c r="B9" s="13">
        <v>2</v>
      </c>
      <c r="C9" s="14">
        <v>45510</v>
      </c>
      <c r="D9" s="12" t="s">
        <v>329</v>
      </c>
      <c r="E9" s="11"/>
    </row>
    <row r="10" spans="1:5">
      <c r="A10" s="13"/>
      <c r="B10" s="13">
        <v>3</v>
      </c>
      <c r="C10" s="14">
        <v>45629</v>
      </c>
      <c r="D10" s="12" t="s">
        <v>16</v>
      </c>
      <c r="E10" s="11"/>
    </row>
    <row r="11" spans="1:5" ht="72">
      <c r="A11" s="13" t="s">
        <v>17</v>
      </c>
      <c r="B11" s="13">
        <v>1</v>
      </c>
      <c r="C11" s="14">
        <v>45434</v>
      </c>
      <c r="D11" s="12" t="s">
        <v>18</v>
      </c>
      <c r="E11" s="11" t="s">
        <v>19</v>
      </c>
    </row>
    <row r="12" spans="1:5">
      <c r="A12" s="13"/>
      <c r="B12" s="13">
        <v>2</v>
      </c>
      <c r="C12" s="14">
        <v>45573</v>
      </c>
      <c r="D12" s="12" t="s">
        <v>20</v>
      </c>
      <c r="E12" s="11"/>
    </row>
    <row r="13" spans="1:5" ht="36">
      <c r="A13" s="13"/>
      <c r="B13" s="13">
        <v>3</v>
      </c>
      <c r="C13" s="14">
        <v>45692</v>
      </c>
      <c r="D13" s="12" t="s">
        <v>21</v>
      </c>
      <c r="E13" s="11"/>
    </row>
    <row r="14" spans="1:5" ht="36">
      <c r="A14" s="13" t="s">
        <v>22</v>
      </c>
      <c r="B14" s="13">
        <v>1</v>
      </c>
      <c r="C14" s="14">
        <v>45582</v>
      </c>
      <c r="D14" s="12" t="s">
        <v>23</v>
      </c>
      <c r="E14" s="11" t="s">
        <v>24</v>
      </c>
    </row>
    <row r="15" spans="1:5" ht="36">
      <c r="A15" s="13"/>
      <c r="B15" s="13">
        <v>2</v>
      </c>
      <c r="C15" s="14">
        <v>45646</v>
      </c>
      <c r="D15" s="12" t="s">
        <v>25</v>
      </c>
      <c r="E15" s="11"/>
    </row>
    <row r="16" spans="1:5" ht="36">
      <c r="A16" s="13"/>
      <c r="B16" s="13">
        <v>3</v>
      </c>
      <c r="C16" s="14">
        <v>45740</v>
      </c>
      <c r="D16" s="12" t="s">
        <v>26</v>
      </c>
      <c r="E16" s="11"/>
    </row>
    <row r="17" spans="1:5" ht="36">
      <c r="A17" s="13" t="s">
        <v>27</v>
      </c>
      <c r="B17" s="13">
        <v>1</v>
      </c>
      <c r="C17" s="14">
        <v>45447</v>
      </c>
      <c r="D17" s="12" t="s">
        <v>28</v>
      </c>
      <c r="E17" s="11" t="s">
        <v>29</v>
      </c>
    </row>
    <row r="18" spans="1:5">
      <c r="A18" s="13"/>
      <c r="B18" s="13">
        <v>2</v>
      </c>
      <c r="C18" s="14">
        <v>45615</v>
      </c>
      <c r="D18" s="13" t="s">
        <v>354</v>
      </c>
      <c r="E18" s="11"/>
    </row>
    <row r="19" spans="1:5" ht="90">
      <c r="A19" s="13"/>
      <c r="B19" s="13">
        <v>3</v>
      </c>
      <c r="C19" s="14">
        <v>45653</v>
      </c>
      <c r="D19" s="12" t="s">
        <v>355</v>
      </c>
      <c r="E19" s="11"/>
    </row>
    <row r="20" spans="1:5" ht="36">
      <c r="A20" s="13" t="s">
        <v>30</v>
      </c>
      <c r="B20" s="13">
        <v>1</v>
      </c>
      <c r="C20" s="14">
        <v>45439</v>
      </c>
      <c r="D20" s="12" t="s">
        <v>356</v>
      </c>
      <c r="E20" s="11" t="s">
        <v>31</v>
      </c>
    </row>
    <row r="21" spans="1:5" ht="36">
      <c r="A21" s="13"/>
      <c r="B21" s="13">
        <v>2</v>
      </c>
      <c r="C21" s="14">
        <v>45513</v>
      </c>
      <c r="D21" s="12" t="s">
        <v>32</v>
      </c>
      <c r="E21" s="11"/>
    </row>
    <row r="22" spans="1:5" ht="72">
      <c r="A22" s="13"/>
      <c r="B22" s="13">
        <v>3</v>
      </c>
      <c r="C22" s="14">
        <v>45702</v>
      </c>
      <c r="D22" s="11" t="s">
        <v>357</v>
      </c>
      <c r="E22" s="11"/>
    </row>
    <row r="23" spans="1:5" ht="36">
      <c r="A23" s="13" t="s">
        <v>33</v>
      </c>
      <c r="B23" s="13">
        <v>1</v>
      </c>
      <c r="C23" s="14">
        <v>45448</v>
      </c>
      <c r="D23" s="12" t="s">
        <v>336</v>
      </c>
      <c r="E23" s="11" t="s">
        <v>35</v>
      </c>
    </row>
    <row r="24" spans="1:5" ht="72">
      <c r="A24" s="13"/>
      <c r="B24" s="13">
        <v>2</v>
      </c>
      <c r="C24" s="14">
        <v>45594</v>
      </c>
      <c r="D24" s="12" t="s">
        <v>337</v>
      </c>
      <c r="E24" s="11"/>
    </row>
    <row r="25" spans="1:5" ht="78" customHeight="1">
      <c r="A25" s="13"/>
      <c r="B25" s="13">
        <v>3</v>
      </c>
      <c r="C25" s="14">
        <v>45708</v>
      </c>
      <c r="D25" s="12" t="s">
        <v>338</v>
      </c>
      <c r="E25" s="11"/>
    </row>
    <row r="26" spans="1:5" ht="54.75" customHeight="1">
      <c r="A26" s="13" t="s">
        <v>36</v>
      </c>
      <c r="B26" s="13">
        <v>1</v>
      </c>
      <c r="C26" s="14">
        <v>45588</v>
      </c>
      <c r="D26" s="12" t="s">
        <v>351</v>
      </c>
      <c r="E26" s="11" t="s">
        <v>37</v>
      </c>
    </row>
    <row r="27" spans="1:5" ht="62.25" customHeight="1">
      <c r="A27" s="13"/>
      <c r="B27" s="13">
        <v>2</v>
      </c>
      <c r="C27" s="14">
        <v>45687</v>
      </c>
      <c r="D27" s="12" t="s">
        <v>352</v>
      </c>
      <c r="E27" s="11"/>
    </row>
    <row r="28" spans="1:5" ht="36">
      <c r="A28" s="13" t="s">
        <v>38</v>
      </c>
      <c r="B28" s="13">
        <v>1</v>
      </c>
      <c r="C28" s="14">
        <v>45447</v>
      </c>
      <c r="D28" s="12" t="s">
        <v>332</v>
      </c>
      <c r="E28" s="11" t="s">
        <v>39</v>
      </c>
    </row>
    <row r="29" spans="1:5" ht="31.5">
      <c r="A29" s="13"/>
      <c r="B29" s="16" t="s">
        <v>330</v>
      </c>
      <c r="C29" s="14">
        <v>45588</v>
      </c>
      <c r="D29" s="12" t="s">
        <v>333</v>
      </c>
      <c r="E29" s="11"/>
    </row>
    <row r="30" spans="1:5" ht="36">
      <c r="A30" s="13"/>
      <c r="B30" s="13">
        <v>3</v>
      </c>
      <c r="C30" s="14">
        <v>45733</v>
      </c>
      <c r="D30" s="12" t="s">
        <v>331</v>
      </c>
      <c r="E30" s="11"/>
    </row>
    <row r="31" spans="1:5">
      <c r="A31" t="s">
        <v>40</v>
      </c>
      <c r="B31">
        <f>SUBTOTAL(102,テーブル134567[回])</f>
        <v>27</v>
      </c>
      <c r="C31" s="9"/>
      <c r="E31" s="1">
        <f>SUBTOTAL(103,テーブル134567[対象市町村])</f>
        <v>10</v>
      </c>
    </row>
  </sheetData>
  <phoneticPr fontId="1"/>
  <pageMargins left="0.35" right="0.32" top="0.74803149606299213" bottom="0.74803149606299213" header="0.31496062992125984" footer="0.31496062992125984"/>
  <pageSetup paperSize="9" scale="53"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D3C1A-A736-4E96-8049-B3D39542F8DC}">
  <sheetPr>
    <pageSetUpPr fitToPage="1"/>
  </sheetPr>
  <dimension ref="A1:E76"/>
  <sheetViews>
    <sheetView view="pageBreakPreview" topLeftCell="A16" zoomScale="80" zoomScaleNormal="100" zoomScaleSheetLayoutView="80" workbookViewId="0">
      <selection activeCell="D8" sqref="D8"/>
    </sheetView>
  </sheetViews>
  <sheetFormatPr defaultRowHeight="18"/>
  <cols>
    <col min="1" max="1" width="13.83203125" customWidth="1"/>
    <col min="2" max="2" width="10.33203125" customWidth="1"/>
    <col min="3" max="3" width="18.33203125" style="8" customWidth="1"/>
    <col min="4" max="4" width="67.83203125" style="6" customWidth="1"/>
    <col min="5" max="5" width="58.58203125" style="1" customWidth="1"/>
  </cols>
  <sheetData>
    <row r="1" spans="1:5" ht="22.5">
      <c r="A1" s="2" t="s">
        <v>246</v>
      </c>
    </row>
    <row r="2" spans="1:5" ht="34.5" customHeight="1">
      <c r="A2" t="s">
        <v>1</v>
      </c>
      <c r="B2" t="s">
        <v>2</v>
      </c>
      <c r="C2" s="8" t="s">
        <v>3</v>
      </c>
      <c r="D2" s="6" t="s">
        <v>4</v>
      </c>
      <c r="E2" s="1" t="s">
        <v>5</v>
      </c>
    </row>
    <row r="3" spans="1:5" ht="72">
      <c r="A3" t="s">
        <v>6</v>
      </c>
      <c r="B3">
        <v>1</v>
      </c>
      <c r="C3" s="9">
        <v>42041</v>
      </c>
      <c r="D3" s="6" t="s">
        <v>247</v>
      </c>
      <c r="E3" s="1" t="s">
        <v>8</v>
      </c>
    </row>
    <row r="4" spans="1:5" ht="36">
      <c r="B4">
        <v>2</v>
      </c>
      <c r="C4" s="9">
        <v>42152</v>
      </c>
      <c r="D4" s="7" t="s">
        <v>248</v>
      </c>
    </row>
    <row r="5" spans="1:5">
      <c r="B5">
        <v>3</v>
      </c>
      <c r="C5" s="9">
        <v>42194</v>
      </c>
      <c r="D5" s="7" t="s">
        <v>249</v>
      </c>
    </row>
    <row r="6" spans="1:5">
      <c r="B6">
        <v>4</v>
      </c>
      <c r="C6" s="9">
        <v>42236</v>
      </c>
      <c r="D6" s="7" t="s">
        <v>250</v>
      </c>
    </row>
    <row r="7" spans="1:5" ht="36">
      <c r="B7">
        <v>5</v>
      </c>
      <c r="C7" s="9">
        <v>42272</v>
      </c>
      <c r="D7" s="7" t="s">
        <v>251</v>
      </c>
    </row>
    <row r="8" spans="1:5" ht="288">
      <c r="B8">
        <v>6</v>
      </c>
      <c r="C8" s="9">
        <v>42333</v>
      </c>
      <c r="D8" s="7" t="s">
        <v>252</v>
      </c>
    </row>
    <row r="9" spans="1:5" ht="72">
      <c r="A9" t="s">
        <v>9</v>
      </c>
      <c r="B9">
        <v>1</v>
      </c>
      <c r="C9" s="9">
        <v>42039</v>
      </c>
      <c r="D9" s="6" t="s">
        <v>253</v>
      </c>
      <c r="E9" s="1" t="s">
        <v>11</v>
      </c>
    </row>
    <row r="10" spans="1:5" ht="54">
      <c r="B10">
        <v>2</v>
      </c>
      <c r="C10" s="9">
        <v>42153</v>
      </c>
      <c r="D10" s="6" t="s">
        <v>254</v>
      </c>
    </row>
    <row r="11" spans="1:5" ht="54">
      <c r="B11">
        <v>3</v>
      </c>
      <c r="C11" s="10">
        <v>42193</v>
      </c>
      <c r="D11" s="6" t="s">
        <v>255</v>
      </c>
    </row>
    <row r="12" spans="1:5" ht="36">
      <c r="B12">
        <v>4</v>
      </c>
      <c r="C12" s="9">
        <v>42219</v>
      </c>
      <c r="D12" s="6" t="s">
        <v>256</v>
      </c>
    </row>
    <row r="13" spans="1:5" ht="216">
      <c r="B13">
        <v>5</v>
      </c>
      <c r="C13" s="9">
        <v>42389</v>
      </c>
      <c r="D13" s="6" t="s">
        <v>257</v>
      </c>
      <c r="E13" s="1" t="s">
        <v>34</v>
      </c>
    </row>
    <row r="14" spans="1:5" ht="72">
      <c r="A14" t="s">
        <v>13</v>
      </c>
      <c r="B14">
        <v>1</v>
      </c>
      <c r="C14" s="9">
        <v>42040</v>
      </c>
      <c r="D14" s="6" t="s">
        <v>258</v>
      </c>
      <c r="E14" s="1" t="s">
        <v>15</v>
      </c>
    </row>
    <row r="15" spans="1:5" ht="54">
      <c r="B15">
        <v>2</v>
      </c>
      <c r="C15" s="9">
        <v>42051</v>
      </c>
      <c r="D15" s="6" t="s">
        <v>259</v>
      </c>
    </row>
    <row r="16" spans="1:5" ht="54">
      <c r="B16">
        <v>3</v>
      </c>
      <c r="C16" s="9">
        <v>42146</v>
      </c>
      <c r="D16" s="6" t="s">
        <v>260</v>
      </c>
    </row>
    <row r="17" spans="1:5">
      <c r="B17">
        <v>4</v>
      </c>
      <c r="C17" s="9">
        <v>42221</v>
      </c>
      <c r="D17" s="6" t="s">
        <v>261</v>
      </c>
    </row>
    <row r="18" spans="1:5" ht="36">
      <c r="B18">
        <v>5</v>
      </c>
      <c r="C18" s="9">
        <v>42237</v>
      </c>
      <c r="D18" s="6" t="s">
        <v>262</v>
      </c>
    </row>
    <row r="19" spans="1:5" ht="108">
      <c r="B19">
        <v>6</v>
      </c>
      <c r="C19" s="10">
        <v>42402</v>
      </c>
      <c r="D19" s="6" t="s">
        <v>263</v>
      </c>
    </row>
    <row r="20" spans="1:5" ht="54">
      <c r="A20" t="s">
        <v>17</v>
      </c>
      <c r="B20">
        <v>1</v>
      </c>
      <c r="C20" s="9">
        <v>42019</v>
      </c>
      <c r="D20" s="6" t="s">
        <v>264</v>
      </c>
      <c r="E20" s="1" t="s">
        <v>19</v>
      </c>
    </row>
    <row r="21" spans="1:5" ht="54">
      <c r="B21">
        <v>2</v>
      </c>
      <c r="C21" s="9">
        <v>42110</v>
      </c>
      <c r="D21" s="6" t="s">
        <v>265</v>
      </c>
    </row>
    <row r="22" spans="1:5" ht="54">
      <c r="B22">
        <v>3</v>
      </c>
      <c r="C22" s="9">
        <v>42152</v>
      </c>
      <c r="D22" s="6" t="s">
        <v>266</v>
      </c>
    </row>
    <row r="23" spans="1:5" ht="36">
      <c r="B23">
        <v>4</v>
      </c>
      <c r="C23" s="9">
        <v>42199</v>
      </c>
      <c r="D23" s="6" t="s">
        <v>267</v>
      </c>
    </row>
    <row r="24" spans="1:5">
      <c r="B24">
        <v>5</v>
      </c>
      <c r="C24" s="9">
        <v>42284</v>
      </c>
      <c r="D24" s="6" t="s">
        <v>268</v>
      </c>
    </row>
    <row r="25" spans="1:5" ht="270">
      <c r="B25">
        <v>6</v>
      </c>
      <c r="C25" s="9">
        <v>42326</v>
      </c>
      <c r="D25" s="6" t="s">
        <v>269</v>
      </c>
    </row>
    <row r="26" spans="1:5" ht="36">
      <c r="A26" t="s">
        <v>22</v>
      </c>
      <c r="B26">
        <v>1</v>
      </c>
      <c r="C26" s="9">
        <v>42052</v>
      </c>
      <c r="D26" s="6" t="s">
        <v>270</v>
      </c>
      <c r="E26" s="1" t="s">
        <v>24</v>
      </c>
    </row>
    <row r="27" spans="1:5" ht="36">
      <c r="B27">
        <v>2</v>
      </c>
      <c r="C27" s="9">
        <v>42150</v>
      </c>
      <c r="D27" s="6" t="s">
        <v>271</v>
      </c>
    </row>
    <row r="28" spans="1:5" ht="36">
      <c r="B28">
        <v>3</v>
      </c>
      <c r="C28" s="9">
        <v>42186</v>
      </c>
      <c r="D28" s="6" t="s">
        <v>272</v>
      </c>
    </row>
    <row r="29" spans="1:5">
      <c r="B29">
        <v>4</v>
      </c>
      <c r="C29" s="9">
        <v>42213</v>
      </c>
      <c r="D29" s="6" t="s">
        <v>273</v>
      </c>
    </row>
    <row r="30" spans="1:5" ht="36">
      <c r="B30">
        <v>5</v>
      </c>
      <c r="C30" s="9">
        <v>42244</v>
      </c>
      <c r="D30" s="6" t="s">
        <v>274</v>
      </c>
    </row>
    <row r="31" spans="1:5">
      <c r="B31">
        <v>6</v>
      </c>
      <c r="C31" s="9">
        <v>42276</v>
      </c>
      <c r="D31" s="6" t="s">
        <v>275</v>
      </c>
    </row>
    <row r="32" spans="1:5" ht="252">
      <c r="B32">
        <v>7</v>
      </c>
      <c r="C32" s="9">
        <v>42402</v>
      </c>
      <c r="D32" s="6" t="s">
        <v>276</v>
      </c>
    </row>
    <row r="33" spans="1:5" ht="54">
      <c r="A33" t="s">
        <v>27</v>
      </c>
      <c r="B33">
        <v>1</v>
      </c>
      <c r="C33" s="9">
        <v>42045</v>
      </c>
      <c r="D33" s="6" t="s">
        <v>277</v>
      </c>
      <c r="E33" s="1" t="s">
        <v>29</v>
      </c>
    </row>
    <row r="34" spans="1:5" ht="54">
      <c r="B34">
        <v>2</v>
      </c>
      <c r="C34" s="9">
        <v>42117</v>
      </c>
      <c r="D34" s="6" t="s">
        <v>278</v>
      </c>
    </row>
    <row r="35" spans="1:5" ht="54">
      <c r="B35">
        <v>3</v>
      </c>
      <c r="C35" s="9">
        <v>42153</v>
      </c>
      <c r="D35" s="6" t="s">
        <v>279</v>
      </c>
    </row>
    <row r="36" spans="1:5" ht="72">
      <c r="B36">
        <v>4</v>
      </c>
      <c r="C36" s="9">
        <v>42180</v>
      </c>
      <c r="D36" s="6" t="s">
        <v>280</v>
      </c>
    </row>
    <row r="37" spans="1:5" ht="36">
      <c r="B37" t="s">
        <v>281</v>
      </c>
      <c r="C37" s="9">
        <v>42199</v>
      </c>
      <c r="D37" s="6" t="s">
        <v>282</v>
      </c>
    </row>
    <row r="38" spans="1:5" ht="36">
      <c r="B38">
        <v>5</v>
      </c>
      <c r="C38" s="9">
        <v>42206</v>
      </c>
      <c r="D38" s="6" t="s">
        <v>283</v>
      </c>
    </row>
    <row r="39" spans="1:5" ht="36">
      <c r="B39" t="s">
        <v>284</v>
      </c>
      <c r="C39" s="9">
        <v>42207</v>
      </c>
      <c r="D39" s="6" t="s">
        <v>285</v>
      </c>
    </row>
    <row r="40" spans="1:5" ht="36">
      <c r="B40" t="s">
        <v>286</v>
      </c>
      <c r="C40" s="9">
        <v>42213</v>
      </c>
      <c r="D40" s="6" t="s">
        <v>287</v>
      </c>
    </row>
    <row r="41" spans="1:5">
      <c r="B41" t="s">
        <v>288</v>
      </c>
      <c r="C41" s="9">
        <v>42215</v>
      </c>
      <c r="D41" s="6" t="s">
        <v>289</v>
      </c>
    </row>
    <row r="42" spans="1:5" ht="36">
      <c r="B42" t="s">
        <v>290</v>
      </c>
      <c r="C42" s="9">
        <v>42237</v>
      </c>
      <c r="D42" s="6" t="s">
        <v>291</v>
      </c>
    </row>
    <row r="43" spans="1:5">
      <c r="B43">
        <v>6</v>
      </c>
      <c r="C43" s="9">
        <v>42277</v>
      </c>
      <c r="D43" s="6" t="s">
        <v>275</v>
      </c>
    </row>
    <row r="44" spans="1:5" ht="180">
      <c r="B44">
        <v>7</v>
      </c>
      <c r="C44" s="9">
        <v>42412</v>
      </c>
      <c r="D44" s="6" t="s">
        <v>292</v>
      </c>
    </row>
    <row r="45" spans="1:5" ht="54">
      <c r="A45" t="s">
        <v>30</v>
      </c>
      <c r="B45">
        <v>1</v>
      </c>
      <c r="C45" s="9">
        <v>42083</v>
      </c>
      <c r="D45" s="6" t="s">
        <v>293</v>
      </c>
      <c r="E45" s="1" t="s">
        <v>31</v>
      </c>
    </row>
    <row r="46" spans="1:5" ht="36">
      <c r="B46">
        <v>2</v>
      </c>
      <c r="C46" s="9">
        <v>42146</v>
      </c>
      <c r="D46" s="6" t="s">
        <v>294</v>
      </c>
    </row>
    <row r="47" spans="1:5" ht="36">
      <c r="B47">
        <v>3</v>
      </c>
      <c r="C47" s="9">
        <v>42187</v>
      </c>
      <c r="D47" s="6" t="s">
        <v>295</v>
      </c>
    </row>
    <row r="48" spans="1:5" ht="72">
      <c r="B48">
        <v>4</v>
      </c>
      <c r="C48" s="9">
        <v>42220</v>
      </c>
      <c r="D48" s="6" t="s">
        <v>296</v>
      </c>
    </row>
    <row r="49" spans="1:5" ht="36">
      <c r="B49">
        <v>5</v>
      </c>
      <c r="C49" s="9">
        <v>42298</v>
      </c>
      <c r="D49" s="6" t="s">
        <v>297</v>
      </c>
    </row>
    <row r="50" spans="1:5" ht="409.5">
      <c r="B50">
        <v>6</v>
      </c>
      <c r="C50" s="9">
        <v>42409</v>
      </c>
      <c r="D50" s="6" t="s">
        <v>298</v>
      </c>
    </row>
    <row r="51" spans="1:5" ht="198">
      <c r="A51" t="s">
        <v>33</v>
      </c>
      <c r="B51">
        <v>1</v>
      </c>
      <c r="C51" s="9">
        <v>42019</v>
      </c>
      <c r="D51" s="6" t="s">
        <v>299</v>
      </c>
      <c r="E51" s="1" t="s">
        <v>35</v>
      </c>
    </row>
    <row r="52" spans="1:5" ht="72">
      <c r="B52">
        <v>2</v>
      </c>
      <c r="C52" s="9">
        <v>42037</v>
      </c>
      <c r="D52" s="6" t="s">
        <v>300</v>
      </c>
    </row>
    <row r="53" spans="1:5" ht="72">
      <c r="B53">
        <v>3</v>
      </c>
      <c r="C53" s="9">
        <v>42125</v>
      </c>
      <c r="D53" s="6" t="s">
        <v>301</v>
      </c>
    </row>
    <row r="54" spans="1:5" ht="72">
      <c r="B54">
        <v>4</v>
      </c>
      <c r="C54" s="9">
        <v>42145</v>
      </c>
      <c r="D54" s="6" t="s">
        <v>302</v>
      </c>
    </row>
    <row r="55" spans="1:5" ht="54">
      <c r="B55">
        <v>5</v>
      </c>
      <c r="C55" s="9">
        <v>42200</v>
      </c>
      <c r="D55" s="6" t="s">
        <v>303</v>
      </c>
    </row>
    <row r="56" spans="1:5" ht="54">
      <c r="B56">
        <v>6</v>
      </c>
      <c r="C56" s="9">
        <v>42236</v>
      </c>
      <c r="D56" s="6" t="s">
        <v>304</v>
      </c>
    </row>
    <row r="57" spans="1:5" ht="72">
      <c r="B57" t="s">
        <v>305</v>
      </c>
      <c r="C57" s="10" t="s">
        <v>306</v>
      </c>
      <c r="D57" s="6" t="s">
        <v>307</v>
      </c>
    </row>
    <row r="58" spans="1:5" ht="252">
      <c r="B58">
        <v>7</v>
      </c>
      <c r="C58" s="9">
        <v>42391</v>
      </c>
      <c r="D58" s="6" t="s">
        <v>308</v>
      </c>
    </row>
    <row r="59" spans="1:5" ht="54">
      <c r="A59" t="s">
        <v>36</v>
      </c>
      <c r="B59">
        <v>1</v>
      </c>
      <c r="C59" s="9">
        <v>42033</v>
      </c>
      <c r="D59" s="6" t="s">
        <v>309</v>
      </c>
      <c r="E59" s="1" t="s">
        <v>37</v>
      </c>
    </row>
    <row r="60" spans="1:5">
      <c r="B60">
        <v>2</v>
      </c>
      <c r="C60" s="9">
        <v>42088</v>
      </c>
      <c r="D60" s="6" t="s">
        <v>310</v>
      </c>
    </row>
    <row r="61" spans="1:5" ht="36">
      <c r="B61">
        <v>3</v>
      </c>
      <c r="C61" s="9">
        <v>42122</v>
      </c>
      <c r="D61" s="6" t="s">
        <v>311</v>
      </c>
    </row>
    <row r="62" spans="1:5" ht="36">
      <c r="B62">
        <v>4</v>
      </c>
      <c r="C62" s="9">
        <v>42157</v>
      </c>
      <c r="D62" s="6" t="s">
        <v>312</v>
      </c>
    </row>
    <row r="63" spans="1:5" ht="36">
      <c r="B63">
        <v>5</v>
      </c>
      <c r="C63" s="9">
        <v>42207</v>
      </c>
      <c r="D63" s="6" t="s">
        <v>313</v>
      </c>
    </row>
    <row r="64" spans="1:5" ht="36">
      <c r="B64">
        <v>6</v>
      </c>
      <c r="C64" s="9">
        <v>42262</v>
      </c>
      <c r="D64" s="6" t="s">
        <v>314</v>
      </c>
    </row>
    <row r="65" spans="1:5" ht="72">
      <c r="B65">
        <v>7</v>
      </c>
      <c r="C65" s="9">
        <v>42408</v>
      </c>
      <c r="D65" s="6" t="s">
        <v>315</v>
      </c>
    </row>
    <row r="66" spans="1:5" ht="72">
      <c r="A66" t="s">
        <v>38</v>
      </c>
      <c r="B66">
        <v>1</v>
      </c>
      <c r="C66" s="9">
        <v>42048</v>
      </c>
      <c r="D66" s="6" t="s">
        <v>316</v>
      </c>
      <c r="E66" s="1" t="s">
        <v>39</v>
      </c>
    </row>
    <row r="67" spans="1:5" ht="54">
      <c r="B67" t="s">
        <v>281</v>
      </c>
      <c r="C67" s="9">
        <v>42149</v>
      </c>
      <c r="D67" s="6" t="s">
        <v>317</v>
      </c>
    </row>
    <row r="68" spans="1:5" ht="36">
      <c r="B68" t="s">
        <v>318</v>
      </c>
      <c r="C68" s="10">
        <v>42158</v>
      </c>
      <c r="D68" s="6" t="s">
        <v>319</v>
      </c>
    </row>
    <row r="69" spans="1:5" ht="36">
      <c r="B69" t="s">
        <v>284</v>
      </c>
      <c r="C69" s="9">
        <v>42174</v>
      </c>
      <c r="D69" s="6" t="s">
        <v>320</v>
      </c>
    </row>
    <row r="70" spans="1:5" ht="36">
      <c r="B70" t="s">
        <v>286</v>
      </c>
      <c r="C70" s="9">
        <v>42184</v>
      </c>
      <c r="D70" s="6" t="s">
        <v>321</v>
      </c>
    </row>
    <row r="71" spans="1:5" ht="54">
      <c r="B71">
        <v>2</v>
      </c>
      <c r="C71" s="9">
        <v>42213</v>
      </c>
      <c r="D71" s="6" t="s">
        <v>322</v>
      </c>
    </row>
    <row r="72" spans="1:5" ht="54">
      <c r="B72">
        <v>3</v>
      </c>
      <c r="C72" s="9">
        <v>42251</v>
      </c>
      <c r="D72" s="6" t="s">
        <v>323</v>
      </c>
    </row>
    <row r="73" spans="1:5" ht="180">
      <c r="B73" t="s">
        <v>318</v>
      </c>
      <c r="C73" s="9">
        <v>42404</v>
      </c>
      <c r="D73" s="6" t="s">
        <v>324</v>
      </c>
    </row>
    <row r="74" spans="1:5" ht="54">
      <c r="B74">
        <v>4</v>
      </c>
      <c r="C74" s="9">
        <v>42424</v>
      </c>
      <c r="D74" s="6" t="s">
        <v>325</v>
      </c>
    </row>
    <row r="75" spans="1:5">
      <c r="B75">
        <v>5</v>
      </c>
      <c r="C75" s="9">
        <v>42446</v>
      </c>
      <c r="D75" s="6" t="s">
        <v>326</v>
      </c>
    </row>
    <row r="76" spans="1:5">
      <c r="A76" t="s">
        <v>40</v>
      </c>
      <c r="B76">
        <f>SUBTOTAL(102,テーブル134567910[回])</f>
        <v>62</v>
      </c>
      <c r="C76" s="9"/>
      <c r="E76" s="1">
        <f>SUBTOTAL(103,テーブル134567910[対象市町村])</f>
        <v>11</v>
      </c>
    </row>
  </sheetData>
  <phoneticPr fontId="1"/>
  <pageMargins left="0.7" right="0.7" top="0.75" bottom="0.75" header="0.3" footer="0.3"/>
  <pageSetup paperSize="9" scale="13"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6EE68-BC1D-4B0B-B6E2-AFA770FE83BB}">
  <sheetPr>
    <pageSetUpPr fitToPage="1"/>
  </sheetPr>
  <dimension ref="A1:E28"/>
  <sheetViews>
    <sheetView view="pageBreakPreview" zoomScale="80" zoomScaleNormal="100" zoomScaleSheetLayoutView="80" workbookViewId="0">
      <selection activeCell="D24" sqref="D24"/>
    </sheetView>
  </sheetViews>
  <sheetFormatPr defaultRowHeight="18"/>
  <cols>
    <col min="1" max="1" width="13.83203125" customWidth="1"/>
    <col min="2" max="2" width="4.33203125" customWidth="1"/>
    <col min="3" max="3" width="18.33203125" style="8" customWidth="1"/>
    <col min="4" max="4" width="64.83203125" style="6" customWidth="1"/>
    <col min="5" max="5" width="58.58203125" style="1" customWidth="1"/>
  </cols>
  <sheetData>
    <row r="1" spans="1:5" ht="22.5">
      <c r="A1" s="2" t="s">
        <v>41</v>
      </c>
    </row>
    <row r="2" spans="1:5" ht="34.5" customHeight="1">
      <c r="A2" t="s">
        <v>1</v>
      </c>
      <c r="B2" t="s">
        <v>2</v>
      </c>
      <c r="C2" s="8" t="s">
        <v>3</v>
      </c>
      <c r="D2" s="6" t="s">
        <v>4</v>
      </c>
      <c r="E2" s="1" t="s">
        <v>5</v>
      </c>
    </row>
    <row r="3" spans="1:5">
      <c r="A3" s="13" t="s">
        <v>6</v>
      </c>
      <c r="B3" s="13">
        <v>1</v>
      </c>
      <c r="C3" s="14">
        <v>45243</v>
      </c>
      <c r="D3" s="12" t="s">
        <v>335</v>
      </c>
      <c r="E3" s="11" t="s">
        <v>8</v>
      </c>
    </row>
    <row r="4" spans="1:5" ht="72">
      <c r="A4" s="13" t="s">
        <v>9</v>
      </c>
      <c r="B4" s="13">
        <v>1</v>
      </c>
      <c r="C4" s="14">
        <v>45210</v>
      </c>
      <c r="D4" s="12" t="s">
        <v>42</v>
      </c>
      <c r="E4" s="11" t="s">
        <v>11</v>
      </c>
    </row>
    <row r="5" spans="1:5" ht="54">
      <c r="A5" s="13"/>
      <c r="B5" s="13">
        <v>2</v>
      </c>
      <c r="C5" s="14">
        <v>45335</v>
      </c>
      <c r="D5" s="12" t="s">
        <v>328</v>
      </c>
      <c r="E5" s="11"/>
    </row>
    <row r="6" spans="1:5">
      <c r="A6" s="13" t="s">
        <v>13</v>
      </c>
      <c r="B6" s="13"/>
      <c r="C6" s="14"/>
      <c r="D6" s="12"/>
      <c r="E6" s="11" t="s">
        <v>15</v>
      </c>
    </row>
    <row r="7" spans="1:5">
      <c r="A7" s="13" t="s">
        <v>17</v>
      </c>
      <c r="B7" s="13">
        <v>1</v>
      </c>
      <c r="C7" s="14">
        <v>45118</v>
      </c>
      <c r="D7" s="12" t="s">
        <v>43</v>
      </c>
      <c r="E7" s="11" t="s">
        <v>19</v>
      </c>
    </row>
    <row r="8" spans="1:5">
      <c r="A8" s="13"/>
      <c r="B8" s="13">
        <v>2</v>
      </c>
      <c r="C8" s="14">
        <v>45201</v>
      </c>
      <c r="D8" s="12" t="s">
        <v>44</v>
      </c>
      <c r="E8" s="11"/>
    </row>
    <row r="9" spans="1:5" ht="36">
      <c r="A9" s="13" t="s">
        <v>22</v>
      </c>
      <c r="B9" s="13">
        <v>1</v>
      </c>
      <c r="C9" s="14">
        <v>45071</v>
      </c>
      <c r="D9" s="12" t="s">
        <v>45</v>
      </c>
      <c r="E9" s="11" t="s">
        <v>24</v>
      </c>
    </row>
    <row r="10" spans="1:5" ht="36">
      <c r="A10" s="13"/>
      <c r="B10" s="13">
        <v>2</v>
      </c>
      <c r="C10" s="14">
        <v>45120</v>
      </c>
      <c r="D10" s="12" t="s">
        <v>46</v>
      </c>
      <c r="E10" s="11"/>
    </row>
    <row r="11" spans="1:5">
      <c r="A11" s="13"/>
      <c r="B11" s="13">
        <v>3</v>
      </c>
      <c r="C11" s="14">
        <v>45648</v>
      </c>
      <c r="D11" s="12" t="s">
        <v>47</v>
      </c>
      <c r="E11" s="11"/>
    </row>
    <row r="12" spans="1:5" ht="72">
      <c r="A12" s="13" t="s">
        <v>27</v>
      </c>
      <c r="B12" s="13">
        <v>1</v>
      </c>
      <c r="C12" s="14">
        <v>45133</v>
      </c>
      <c r="D12" s="12" t="s">
        <v>48</v>
      </c>
      <c r="E12" s="11" t="s">
        <v>29</v>
      </c>
    </row>
    <row r="13" spans="1:5">
      <c r="A13" s="13"/>
      <c r="B13" s="13">
        <v>2</v>
      </c>
      <c r="C13" s="14">
        <v>45342</v>
      </c>
      <c r="D13" s="12" t="s">
        <v>349</v>
      </c>
      <c r="E13" s="11"/>
    </row>
    <row r="14" spans="1:5" ht="36">
      <c r="A14" s="13" t="s">
        <v>30</v>
      </c>
      <c r="B14" s="13">
        <v>1</v>
      </c>
      <c r="C14" s="14">
        <v>45134</v>
      </c>
      <c r="D14" s="12" t="s">
        <v>49</v>
      </c>
      <c r="E14" s="11" t="s">
        <v>31</v>
      </c>
    </row>
    <row r="15" spans="1:5" ht="36">
      <c r="A15" s="13"/>
      <c r="B15" s="13">
        <v>2</v>
      </c>
      <c r="C15" s="14">
        <v>45148</v>
      </c>
      <c r="D15" s="12" t="s">
        <v>358</v>
      </c>
      <c r="E15" s="11"/>
    </row>
    <row r="16" spans="1:5" ht="36">
      <c r="A16" s="13"/>
      <c r="B16" s="13">
        <v>3</v>
      </c>
      <c r="C16" s="14">
        <v>45377</v>
      </c>
      <c r="D16" s="12" t="s">
        <v>348</v>
      </c>
      <c r="E16" s="11"/>
    </row>
    <row r="17" spans="1:5" ht="42" customHeight="1">
      <c r="A17" s="13" t="s">
        <v>33</v>
      </c>
      <c r="B17" s="13">
        <v>1</v>
      </c>
      <c r="C17" s="14">
        <v>45042</v>
      </c>
      <c r="D17" s="12" t="s">
        <v>339</v>
      </c>
      <c r="E17" s="11" t="s">
        <v>35</v>
      </c>
    </row>
    <row r="18" spans="1:5">
      <c r="A18" s="13"/>
      <c r="B18" s="13">
        <v>2</v>
      </c>
      <c r="C18" s="14">
        <v>45076</v>
      </c>
      <c r="D18" s="12" t="s">
        <v>340</v>
      </c>
      <c r="E18" s="11"/>
    </row>
    <row r="19" spans="1:5" ht="36">
      <c r="A19" s="13"/>
      <c r="B19" s="13">
        <v>3</v>
      </c>
      <c r="C19" s="14">
        <v>45175</v>
      </c>
      <c r="D19" s="12" t="s">
        <v>341</v>
      </c>
      <c r="E19" s="11"/>
    </row>
    <row r="20" spans="1:5" ht="42" customHeight="1">
      <c r="A20" s="13"/>
      <c r="B20" s="13">
        <v>4</v>
      </c>
      <c r="C20" s="14">
        <v>45324</v>
      </c>
      <c r="D20" s="12" t="s">
        <v>342</v>
      </c>
      <c r="E20" s="11"/>
    </row>
    <row r="21" spans="1:5" ht="18.75" customHeight="1">
      <c r="A21" s="13" t="s">
        <v>36</v>
      </c>
      <c r="B21" s="13">
        <v>1</v>
      </c>
      <c r="C21" s="14">
        <v>45058</v>
      </c>
      <c r="D21" s="12" t="s">
        <v>343</v>
      </c>
      <c r="E21" s="11" t="s">
        <v>37</v>
      </c>
    </row>
    <row r="22" spans="1:5" ht="54" customHeight="1">
      <c r="A22" s="13"/>
      <c r="B22" s="13">
        <v>2</v>
      </c>
      <c r="C22" s="14">
        <v>45111</v>
      </c>
      <c r="D22" s="12" t="s">
        <v>346</v>
      </c>
      <c r="E22" s="11"/>
    </row>
    <row r="23" spans="1:5" ht="80.25" customHeight="1">
      <c r="A23" s="13"/>
      <c r="B23" s="13">
        <v>3</v>
      </c>
      <c r="C23" s="14">
        <v>45217</v>
      </c>
      <c r="D23" s="12" t="s">
        <v>350</v>
      </c>
      <c r="E23" s="11"/>
    </row>
    <row r="24" spans="1:5" ht="75" customHeight="1">
      <c r="A24" s="13"/>
      <c r="B24" s="13">
        <v>4</v>
      </c>
      <c r="C24" s="14" t="s">
        <v>345</v>
      </c>
      <c r="D24" s="12" t="s">
        <v>344</v>
      </c>
      <c r="E24" s="11"/>
    </row>
    <row r="25" spans="1:5" ht="54">
      <c r="A25" s="13" t="s">
        <v>347</v>
      </c>
      <c r="B25" s="13">
        <v>1</v>
      </c>
      <c r="C25" s="14">
        <v>45117</v>
      </c>
      <c r="D25" s="12" t="s">
        <v>50</v>
      </c>
      <c r="E25" s="11" t="s">
        <v>39</v>
      </c>
    </row>
    <row r="26" spans="1:5" ht="54">
      <c r="A26" s="13"/>
      <c r="B26" s="13">
        <v>2</v>
      </c>
      <c r="C26" s="14">
        <v>45245</v>
      </c>
      <c r="D26" s="12" t="s">
        <v>51</v>
      </c>
      <c r="E26" s="11"/>
    </row>
    <row r="27" spans="1:5" ht="36">
      <c r="A27" s="13"/>
      <c r="B27" s="13">
        <v>3</v>
      </c>
      <c r="C27" s="14">
        <v>45362</v>
      </c>
      <c r="D27" s="12" t="s">
        <v>334</v>
      </c>
      <c r="E27" s="11"/>
    </row>
    <row r="28" spans="1:5">
      <c r="A28" t="s">
        <v>40</v>
      </c>
      <c r="B28">
        <f>SUBTOTAL(102,テーブル134568[回])</f>
        <v>24</v>
      </c>
      <c r="C28" s="9"/>
      <c r="E28" s="1">
        <f>SUBTOTAL(103,テーブル134568[対象市町村])</f>
        <v>10</v>
      </c>
    </row>
  </sheetData>
  <phoneticPr fontId="1"/>
  <pageMargins left="0.41" right="0.36" top="0.75" bottom="0.75" header="0.3" footer="0.3"/>
  <pageSetup paperSize="9" scale="55"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32"/>
  <sheetViews>
    <sheetView view="pageBreakPreview" topLeftCell="A16" zoomScale="80" zoomScaleNormal="100" zoomScaleSheetLayoutView="80" workbookViewId="0">
      <selection activeCell="B32" sqref="B32"/>
    </sheetView>
  </sheetViews>
  <sheetFormatPr defaultRowHeight="18"/>
  <cols>
    <col min="1" max="1" width="14.58203125" customWidth="1"/>
    <col min="2" max="2" width="4.33203125" customWidth="1"/>
    <col min="3" max="3" width="16.5" customWidth="1"/>
    <col min="4" max="4" width="50.5" bestFit="1" customWidth="1"/>
    <col min="5" max="5" width="58.58203125" style="1" customWidth="1"/>
  </cols>
  <sheetData>
    <row r="1" spans="1:5" ht="22.5">
      <c r="A1" s="2" t="s">
        <v>52</v>
      </c>
    </row>
    <row r="2" spans="1:5" ht="34.5" customHeight="1">
      <c r="A2" t="s">
        <v>1</v>
      </c>
      <c r="B2" t="s">
        <v>2</v>
      </c>
      <c r="C2" t="s">
        <v>3</v>
      </c>
      <c r="D2" t="s">
        <v>4</v>
      </c>
      <c r="E2" s="1" t="s">
        <v>5</v>
      </c>
    </row>
    <row r="3" spans="1:5">
      <c r="A3" t="s">
        <v>6</v>
      </c>
      <c r="B3">
        <v>1</v>
      </c>
      <c r="C3" s="3">
        <v>44911</v>
      </c>
      <c r="D3" t="s">
        <v>53</v>
      </c>
      <c r="E3" s="1" t="s">
        <v>54</v>
      </c>
    </row>
    <row r="4" spans="1:5" ht="36">
      <c r="A4" t="s">
        <v>9</v>
      </c>
      <c r="B4">
        <v>1</v>
      </c>
      <c r="C4" s="3">
        <v>44840</v>
      </c>
      <c r="D4" s="1" t="s">
        <v>55</v>
      </c>
      <c r="E4" s="1" t="s">
        <v>56</v>
      </c>
    </row>
    <row r="5" spans="1:5">
      <c r="B5">
        <v>2</v>
      </c>
      <c r="C5" s="3">
        <v>44876</v>
      </c>
      <c r="D5" t="s">
        <v>53</v>
      </c>
    </row>
    <row r="6" spans="1:5">
      <c r="B6">
        <v>3</v>
      </c>
      <c r="C6" s="3">
        <v>44987</v>
      </c>
      <c r="D6" t="s">
        <v>53</v>
      </c>
    </row>
    <row r="7" spans="1:5" ht="54">
      <c r="A7" t="s">
        <v>13</v>
      </c>
      <c r="B7">
        <v>1</v>
      </c>
      <c r="C7" s="3">
        <v>44741</v>
      </c>
      <c r="D7" s="1" t="s">
        <v>57</v>
      </c>
      <c r="E7" s="1" t="s">
        <v>58</v>
      </c>
    </row>
    <row r="8" spans="1:5">
      <c r="B8">
        <v>2</v>
      </c>
      <c r="C8" s="3">
        <v>44845</v>
      </c>
      <c r="D8" t="s">
        <v>53</v>
      </c>
    </row>
    <row r="9" spans="1:5">
      <c r="B9">
        <v>3</v>
      </c>
      <c r="C9" s="3">
        <v>44958</v>
      </c>
      <c r="D9" t="s">
        <v>53</v>
      </c>
    </row>
    <row r="10" spans="1:5">
      <c r="A10" t="s">
        <v>17</v>
      </c>
      <c r="B10">
        <v>1</v>
      </c>
      <c r="C10" s="3">
        <v>44708</v>
      </c>
      <c r="D10" t="s">
        <v>53</v>
      </c>
      <c r="E10" s="1" t="s">
        <v>59</v>
      </c>
    </row>
    <row r="11" spans="1:5" ht="36">
      <c r="B11">
        <v>2</v>
      </c>
      <c r="C11" s="3">
        <v>44796</v>
      </c>
      <c r="D11" s="1" t="s">
        <v>60</v>
      </c>
    </row>
    <row r="12" spans="1:5" ht="36">
      <c r="B12">
        <v>3</v>
      </c>
      <c r="C12" s="4" t="s">
        <v>61</v>
      </c>
      <c r="D12" s="1" t="s">
        <v>62</v>
      </c>
    </row>
    <row r="13" spans="1:5" ht="54">
      <c r="A13" t="s">
        <v>22</v>
      </c>
      <c r="B13">
        <v>1</v>
      </c>
      <c r="C13" s="3">
        <v>44678</v>
      </c>
      <c r="D13" s="1" t="s">
        <v>63</v>
      </c>
      <c r="E13" s="1" t="s">
        <v>64</v>
      </c>
    </row>
    <row r="14" spans="1:5">
      <c r="B14">
        <v>2</v>
      </c>
      <c r="C14" s="3">
        <v>44754</v>
      </c>
      <c r="D14" t="s">
        <v>53</v>
      </c>
    </row>
    <row r="15" spans="1:5" ht="36">
      <c r="B15">
        <v>3</v>
      </c>
      <c r="C15" s="3">
        <v>44916</v>
      </c>
      <c r="D15" s="1" t="s">
        <v>65</v>
      </c>
    </row>
    <row r="16" spans="1:5" ht="36">
      <c r="B16">
        <v>4</v>
      </c>
      <c r="C16" s="3">
        <v>45000</v>
      </c>
      <c r="D16" s="1" t="s">
        <v>66</v>
      </c>
    </row>
    <row r="17" spans="1:5" ht="36">
      <c r="A17" t="s">
        <v>27</v>
      </c>
      <c r="B17">
        <v>1</v>
      </c>
      <c r="C17" s="3">
        <v>44782</v>
      </c>
      <c r="D17" s="1" t="s">
        <v>67</v>
      </c>
      <c r="E17" s="1" t="s">
        <v>68</v>
      </c>
    </row>
    <row r="18" spans="1:5" ht="54">
      <c r="B18">
        <v>2</v>
      </c>
      <c r="C18" s="3">
        <v>44966</v>
      </c>
      <c r="D18" s="1" t="s">
        <v>69</v>
      </c>
    </row>
    <row r="19" spans="1:5" ht="36">
      <c r="A19" t="s">
        <v>30</v>
      </c>
      <c r="B19">
        <v>1</v>
      </c>
      <c r="C19" s="3">
        <v>44778</v>
      </c>
      <c r="D19" s="1" t="s">
        <v>70</v>
      </c>
      <c r="E19" s="1" t="s">
        <v>71</v>
      </c>
    </row>
    <row r="20" spans="1:5">
      <c r="B20">
        <v>2</v>
      </c>
      <c r="C20" s="3">
        <v>44860</v>
      </c>
      <c r="D20" t="s">
        <v>53</v>
      </c>
    </row>
    <row r="21" spans="1:5">
      <c r="B21">
        <v>3</v>
      </c>
      <c r="C21" s="3">
        <v>44981</v>
      </c>
      <c r="D21" t="s">
        <v>53</v>
      </c>
    </row>
    <row r="22" spans="1:5" ht="36">
      <c r="A22" t="s">
        <v>33</v>
      </c>
      <c r="B22">
        <v>1</v>
      </c>
      <c r="C22" s="3">
        <v>44676</v>
      </c>
      <c r="D22" t="s">
        <v>53</v>
      </c>
      <c r="E22" s="1" t="s">
        <v>72</v>
      </c>
    </row>
    <row r="23" spans="1:5">
      <c r="B23">
        <v>2</v>
      </c>
      <c r="C23" s="3">
        <v>44707</v>
      </c>
      <c r="D23" t="s">
        <v>53</v>
      </c>
    </row>
    <row r="24" spans="1:5">
      <c r="B24">
        <v>3</v>
      </c>
      <c r="C24" s="3">
        <v>44764</v>
      </c>
      <c r="D24" t="s">
        <v>53</v>
      </c>
    </row>
    <row r="25" spans="1:5">
      <c r="B25">
        <v>4</v>
      </c>
      <c r="C25" s="3">
        <v>44839</v>
      </c>
      <c r="D25" t="s">
        <v>53</v>
      </c>
    </row>
    <row r="26" spans="1:5">
      <c r="B26">
        <v>5</v>
      </c>
      <c r="C26" s="3">
        <v>45012</v>
      </c>
      <c r="D26" t="s">
        <v>53</v>
      </c>
    </row>
    <row r="27" spans="1:5">
      <c r="A27" t="s">
        <v>36</v>
      </c>
      <c r="B27">
        <v>1</v>
      </c>
      <c r="C27" s="3">
        <v>44711</v>
      </c>
      <c r="D27" t="s">
        <v>53</v>
      </c>
      <c r="E27" s="1" t="s">
        <v>73</v>
      </c>
    </row>
    <row r="28" spans="1:5">
      <c r="B28">
        <v>2</v>
      </c>
      <c r="C28" s="3">
        <v>44763</v>
      </c>
      <c r="D28" t="s">
        <v>53</v>
      </c>
    </row>
    <row r="29" spans="1:5">
      <c r="A29" t="s">
        <v>38</v>
      </c>
      <c r="B29">
        <v>1</v>
      </c>
      <c r="C29" s="3">
        <v>44767</v>
      </c>
      <c r="D29" t="s">
        <v>53</v>
      </c>
      <c r="E29" s="1" t="s">
        <v>74</v>
      </c>
    </row>
    <row r="30" spans="1:5">
      <c r="B30">
        <v>2</v>
      </c>
      <c r="C30" s="3">
        <v>44895</v>
      </c>
      <c r="D30" t="s">
        <v>53</v>
      </c>
    </row>
    <row r="31" spans="1:5">
      <c r="B31">
        <v>3</v>
      </c>
      <c r="C31" s="3">
        <v>44981</v>
      </c>
      <c r="D31" t="s">
        <v>53</v>
      </c>
    </row>
    <row r="32" spans="1:5">
      <c r="A32" t="s">
        <v>40</v>
      </c>
      <c r="B32">
        <f>SUBTOTAL(102,テーブル1[回])</f>
        <v>29</v>
      </c>
      <c r="C32" s="3"/>
      <c r="E32" s="1">
        <f>SUBTOTAL(103,テーブル1[対象市町村])</f>
        <v>10</v>
      </c>
    </row>
  </sheetData>
  <phoneticPr fontId="1"/>
  <pageMargins left="0.7" right="0.7" top="0.75" bottom="0.75" header="0.3" footer="0.3"/>
  <pageSetup paperSize="9" scale="56"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F8799-8826-4E88-900D-EE77A2C9FB63}">
  <sheetPr>
    <pageSetUpPr fitToPage="1"/>
  </sheetPr>
  <dimension ref="A1:E42"/>
  <sheetViews>
    <sheetView view="pageBreakPreview" topLeftCell="A26" zoomScale="80" zoomScaleNormal="100" zoomScaleSheetLayoutView="80" workbookViewId="0">
      <selection activeCell="B42" sqref="B42"/>
    </sheetView>
  </sheetViews>
  <sheetFormatPr defaultRowHeight="18"/>
  <cols>
    <col min="1" max="1" width="13.83203125" customWidth="1"/>
    <col min="2" max="2" width="4.33203125" customWidth="1"/>
    <col min="3" max="3" width="17.33203125" bestFit="1" customWidth="1"/>
    <col min="4" max="4" width="50.5" bestFit="1" customWidth="1"/>
    <col min="5" max="5" width="58.58203125" style="1" customWidth="1"/>
  </cols>
  <sheetData>
    <row r="1" spans="1:5" ht="22.5">
      <c r="A1" s="2" t="s">
        <v>75</v>
      </c>
    </row>
    <row r="2" spans="1:5" ht="34.5" customHeight="1">
      <c r="A2" t="s">
        <v>1</v>
      </c>
      <c r="B2" t="s">
        <v>2</v>
      </c>
      <c r="C2" t="s">
        <v>3</v>
      </c>
      <c r="D2" t="s">
        <v>4</v>
      </c>
      <c r="E2" s="1" t="s">
        <v>5</v>
      </c>
    </row>
    <row r="3" spans="1:5">
      <c r="A3" t="s">
        <v>6</v>
      </c>
      <c r="B3">
        <v>1</v>
      </c>
      <c r="C3" s="3">
        <v>44337</v>
      </c>
      <c r="D3" t="s">
        <v>53</v>
      </c>
      <c r="E3" s="1" t="s">
        <v>8</v>
      </c>
    </row>
    <row r="4" spans="1:5">
      <c r="B4">
        <v>2</v>
      </c>
      <c r="C4" s="3">
        <v>44439</v>
      </c>
      <c r="D4" t="s">
        <v>53</v>
      </c>
    </row>
    <row r="5" spans="1:5">
      <c r="B5">
        <v>3</v>
      </c>
      <c r="C5" s="3">
        <v>44477</v>
      </c>
      <c r="D5" t="s">
        <v>53</v>
      </c>
    </row>
    <row r="6" spans="1:5">
      <c r="A6" t="s">
        <v>9</v>
      </c>
      <c r="B6">
        <v>1</v>
      </c>
      <c r="C6" s="3">
        <v>44342</v>
      </c>
      <c r="D6" t="s">
        <v>53</v>
      </c>
      <c r="E6" s="1" t="s">
        <v>11</v>
      </c>
    </row>
    <row r="7" spans="1:5">
      <c r="B7">
        <v>2</v>
      </c>
      <c r="C7" s="3">
        <v>44412</v>
      </c>
      <c r="D7" t="s">
        <v>53</v>
      </c>
    </row>
    <row r="8" spans="1:5">
      <c r="B8">
        <v>3</v>
      </c>
      <c r="C8" s="3">
        <v>44484</v>
      </c>
      <c r="D8" t="s">
        <v>53</v>
      </c>
    </row>
    <row r="9" spans="1:5">
      <c r="B9">
        <v>4</v>
      </c>
      <c r="C9" s="3">
        <v>44574</v>
      </c>
      <c r="D9" t="s">
        <v>76</v>
      </c>
    </row>
    <row r="10" spans="1:5">
      <c r="B10">
        <v>5</v>
      </c>
      <c r="C10" s="3">
        <v>44602</v>
      </c>
      <c r="D10" t="s">
        <v>77</v>
      </c>
    </row>
    <row r="11" spans="1:5">
      <c r="A11" t="s">
        <v>13</v>
      </c>
      <c r="B11">
        <v>1</v>
      </c>
      <c r="C11" s="3">
        <v>44313</v>
      </c>
      <c r="D11" s="1" t="s">
        <v>53</v>
      </c>
      <c r="E11" s="1" t="s">
        <v>15</v>
      </c>
    </row>
    <row r="12" spans="1:5">
      <c r="B12">
        <v>2</v>
      </c>
      <c r="C12" s="3">
        <v>44411</v>
      </c>
      <c r="D12" s="1" t="s">
        <v>53</v>
      </c>
    </row>
    <row r="13" spans="1:5">
      <c r="B13">
        <v>3</v>
      </c>
      <c r="C13" s="3">
        <v>44552</v>
      </c>
      <c r="D13" s="1" t="s">
        <v>53</v>
      </c>
    </row>
    <row r="14" spans="1:5">
      <c r="A14" t="s">
        <v>17</v>
      </c>
      <c r="B14">
        <v>1</v>
      </c>
      <c r="C14" s="3">
        <v>44309</v>
      </c>
      <c r="D14" s="1" t="s">
        <v>53</v>
      </c>
      <c r="E14" s="1" t="s">
        <v>19</v>
      </c>
    </row>
    <row r="15" spans="1:5" ht="36">
      <c r="B15">
        <v>2</v>
      </c>
      <c r="C15" s="3">
        <v>44404</v>
      </c>
      <c r="D15" s="1" t="s">
        <v>60</v>
      </c>
    </row>
    <row r="16" spans="1:5">
      <c r="B16">
        <v>3</v>
      </c>
      <c r="C16" s="3">
        <v>44476</v>
      </c>
      <c r="D16" s="1" t="s">
        <v>53</v>
      </c>
    </row>
    <row r="17" spans="1:5">
      <c r="B17">
        <v>4</v>
      </c>
      <c r="C17" s="3">
        <v>44593</v>
      </c>
      <c r="D17" s="1" t="s">
        <v>53</v>
      </c>
    </row>
    <row r="18" spans="1:5">
      <c r="A18" t="s">
        <v>22</v>
      </c>
      <c r="B18">
        <v>1</v>
      </c>
      <c r="C18" s="3">
        <v>44343</v>
      </c>
      <c r="D18" s="1" t="s">
        <v>53</v>
      </c>
      <c r="E18" s="1" t="s">
        <v>24</v>
      </c>
    </row>
    <row r="19" spans="1:5">
      <c r="B19">
        <v>2</v>
      </c>
      <c r="C19" s="3">
        <v>44393</v>
      </c>
      <c r="D19" s="1" t="s">
        <v>53</v>
      </c>
    </row>
    <row r="20" spans="1:5">
      <c r="B20">
        <v>3</v>
      </c>
      <c r="C20" s="3">
        <v>44469</v>
      </c>
      <c r="D20" s="1" t="s">
        <v>53</v>
      </c>
    </row>
    <row r="21" spans="1:5">
      <c r="B21">
        <v>4</v>
      </c>
      <c r="C21" s="3">
        <v>44553</v>
      </c>
      <c r="D21" s="1" t="s">
        <v>76</v>
      </c>
    </row>
    <row r="22" spans="1:5">
      <c r="B22">
        <v>5</v>
      </c>
      <c r="C22" s="3">
        <v>44642</v>
      </c>
      <c r="D22" s="1" t="s">
        <v>53</v>
      </c>
    </row>
    <row r="23" spans="1:5" ht="36">
      <c r="A23" t="s">
        <v>27</v>
      </c>
      <c r="B23">
        <v>1</v>
      </c>
      <c r="C23" s="3">
        <v>44326</v>
      </c>
      <c r="D23" s="1" t="s">
        <v>78</v>
      </c>
      <c r="E23" s="1" t="s">
        <v>29</v>
      </c>
    </row>
    <row r="24" spans="1:5">
      <c r="B24">
        <v>2</v>
      </c>
      <c r="C24" s="3">
        <v>44406</v>
      </c>
      <c r="D24" s="1" t="s">
        <v>53</v>
      </c>
    </row>
    <row r="25" spans="1:5">
      <c r="B25">
        <v>3</v>
      </c>
      <c r="C25" s="3">
        <v>44468</v>
      </c>
      <c r="D25" s="1" t="s">
        <v>53</v>
      </c>
    </row>
    <row r="26" spans="1:5" ht="36">
      <c r="B26">
        <v>4</v>
      </c>
      <c r="C26" s="3">
        <v>44616</v>
      </c>
      <c r="D26" s="1" t="s">
        <v>79</v>
      </c>
    </row>
    <row r="27" spans="1:5" ht="36">
      <c r="A27" t="s">
        <v>30</v>
      </c>
      <c r="B27">
        <v>1</v>
      </c>
      <c r="C27" s="3">
        <v>44307</v>
      </c>
      <c r="D27" s="1" t="s">
        <v>80</v>
      </c>
      <c r="E27" s="1" t="s">
        <v>31</v>
      </c>
    </row>
    <row r="28" spans="1:5" ht="54">
      <c r="B28">
        <v>2</v>
      </c>
      <c r="C28" s="3">
        <v>44404</v>
      </c>
      <c r="D28" s="1" t="s">
        <v>81</v>
      </c>
    </row>
    <row r="29" spans="1:5" ht="36">
      <c r="A29" t="s">
        <v>33</v>
      </c>
      <c r="B29">
        <v>1</v>
      </c>
      <c r="C29" s="3">
        <v>44477</v>
      </c>
      <c r="D29" t="s">
        <v>53</v>
      </c>
      <c r="E29" s="1" t="s">
        <v>35</v>
      </c>
    </row>
    <row r="30" spans="1:5" ht="36">
      <c r="B30">
        <v>2</v>
      </c>
      <c r="C30" s="3">
        <v>44545</v>
      </c>
      <c r="D30" s="1" t="s">
        <v>82</v>
      </c>
    </row>
    <row r="31" spans="1:5">
      <c r="B31">
        <v>3</v>
      </c>
      <c r="C31" s="3">
        <v>44645</v>
      </c>
      <c r="D31" t="s">
        <v>83</v>
      </c>
    </row>
    <row r="32" spans="1:5">
      <c r="A32" t="s">
        <v>36</v>
      </c>
      <c r="B32">
        <v>1</v>
      </c>
      <c r="C32" s="3">
        <v>44312</v>
      </c>
      <c r="D32" t="s">
        <v>83</v>
      </c>
      <c r="E32" s="1" t="s">
        <v>37</v>
      </c>
    </row>
    <row r="33" spans="1:5">
      <c r="B33">
        <v>2</v>
      </c>
      <c r="C33" s="3">
        <v>44343</v>
      </c>
      <c r="D33" t="s">
        <v>83</v>
      </c>
    </row>
    <row r="34" spans="1:5" ht="36">
      <c r="B34">
        <v>3</v>
      </c>
      <c r="C34" s="3">
        <v>44410</v>
      </c>
      <c r="D34" s="1" t="s">
        <v>84</v>
      </c>
    </row>
    <row r="35" spans="1:5">
      <c r="B35">
        <v>4</v>
      </c>
      <c r="C35" s="3">
        <v>44475</v>
      </c>
      <c r="D35" t="s">
        <v>53</v>
      </c>
    </row>
    <row r="36" spans="1:5">
      <c r="B36">
        <v>5</v>
      </c>
      <c r="C36" s="3">
        <v>44573</v>
      </c>
      <c r="D36" t="s">
        <v>53</v>
      </c>
    </row>
    <row r="37" spans="1:5">
      <c r="B37">
        <v>6</v>
      </c>
      <c r="C37" s="3">
        <v>44607</v>
      </c>
      <c r="D37" t="s">
        <v>53</v>
      </c>
    </row>
    <row r="38" spans="1:5">
      <c r="B38">
        <v>7</v>
      </c>
      <c r="C38" s="3">
        <v>44635</v>
      </c>
      <c r="D38" t="s">
        <v>53</v>
      </c>
    </row>
    <row r="39" spans="1:5">
      <c r="A39" t="s">
        <v>38</v>
      </c>
      <c r="B39">
        <v>1</v>
      </c>
      <c r="C39" s="3">
        <v>44337</v>
      </c>
      <c r="D39" t="s">
        <v>83</v>
      </c>
      <c r="E39" s="1" t="s">
        <v>39</v>
      </c>
    </row>
    <row r="40" spans="1:5">
      <c r="B40">
        <v>2</v>
      </c>
      <c r="C40" s="3">
        <v>44391</v>
      </c>
      <c r="D40" t="s">
        <v>83</v>
      </c>
    </row>
    <row r="41" spans="1:5">
      <c r="B41">
        <v>3</v>
      </c>
      <c r="C41" s="3">
        <v>44489</v>
      </c>
      <c r="D41" t="s">
        <v>83</v>
      </c>
    </row>
    <row r="42" spans="1:5">
      <c r="A42" t="s">
        <v>40</v>
      </c>
      <c r="B42">
        <f>SUBTOTAL(102,テーブル13[回])</f>
        <v>39</v>
      </c>
      <c r="C42" s="3"/>
      <c r="E42" s="1">
        <f>SUBTOTAL(103,テーブル13[対象市町村])</f>
        <v>10</v>
      </c>
    </row>
  </sheetData>
  <phoneticPr fontId="1"/>
  <pageMargins left="0.7" right="0.7" top="0.75" bottom="0.75" header="0.3" footer="0.3"/>
  <pageSetup paperSize="9" scale="56"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E6EE8-9579-48A6-A130-F82B279C4149}">
  <sheetPr>
    <pageSetUpPr fitToPage="1"/>
  </sheetPr>
  <dimension ref="A1:E29"/>
  <sheetViews>
    <sheetView view="pageBreakPreview" topLeftCell="A12" zoomScale="70" zoomScaleNormal="100" zoomScaleSheetLayoutView="70" workbookViewId="0">
      <selection activeCell="B29" sqref="B29"/>
    </sheetView>
  </sheetViews>
  <sheetFormatPr defaultRowHeight="18"/>
  <cols>
    <col min="1" max="1" width="13.83203125" customWidth="1"/>
    <col min="2" max="2" width="4.33203125" customWidth="1"/>
    <col min="3" max="3" width="17.33203125" bestFit="1" customWidth="1"/>
    <col min="4" max="4" width="64.83203125" style="6" customWidth="1"/>
    <col min="5" max="5" width="58.58203125" style="1" customWidth="1"/>
  </cols>
  <sheetData>
    <row r="1" spans="1:5" ht="22.5">
      <c r="A1" s="2" t="s">
        <v>85</v>
      </c>
    </row>
    <row r="2" spans="1:5" ht="34.5" customHeight="1">
      <c r="A2" t="s">
        <v>1</v>
      </c>
      <c r="B2" t="s">
        <v>2</v>
      </c>
      <c r="C2" t="s">
        <v>3</v>
      </c>
      <c r="D2" s="6" t="s">
        <v>4</v>
      </c>
      <c r="E2" s="1" t="s">
        <v>5</v>
      </c>
    </row>
    <row r="3" spans="1:5" ht="72">
      <c r="A3" t="s">
        <v>6</v>
      </c>
      <c r="B3">
        <v>1</v>
      </c>
      <c r="C3" s="3">
        <v>44113</v>
      </c>
      <c r="D3" s="6" t="s">
        <v>86</v>
      </c>
      <c r="E3" s="1" t="s">
        <v>8</v>
      </c>
    </row>
    <row r="4" spans="1:5" ht="90">
      <c r="B4">
        <v>2</v>
      </c>
      <c r="C4" s="3">
        <v>44274</v>
      </c>
      <c r="D4" s="7" t="s">
        <v>87</v>
      </c>
    </row>
    <row r="5" spans="1:5">
      <c r="A5" t="s">
        <v>9</v>
      </c>
      <c r="B5">
        <v>1</v>
      </c>
      <c r="C5" s="3">
        <v>44092</v>
      </c>
      <c r="D5" s="6" t="s">
        <v>88</v>
      </c>
      <c r="E5" s="1" t="s">
        <v>11</v>
      </c>
    </row>
    <row r="6" spans="1:5">
      <c r="B6">
        <v>2</v>
      </c>
      <c r="C6" s="3">
        <v>44151</v>
      </c>
      <c r="D6" s="6" t="s">
        <v>89</v>
      </c>
    </row>
    <row r="7" spans="1:5" ht="72">
      <c r="B7">
        <v>3</v>
      </c>
      <c r="C7" s="5">
        <v>44279</v>
      </c>
      <c r="D7" s="6" t="s">
        <v>90</v>
      </c>
    </row>
    <row r="8" spans="1:5" ht="36">
      <c r="A8" t="s">
        <v>13</v>
      </c>
      <c r="B8">
        <v>1</v>
      </c>
      <c r="C8" s="3">
        <v>44112</v>
      </c>
      <c r="D8" s="6" t="s">
        <v>91</v>
      </c>
      <c r="E8" s="1" t="s">
        <v>15</v>
      </c>
    </row>
    <row r="9" spans="1:5" ht="36">
      <c r="B9">
        <v>2</v>
      </c>
      <c r="C9" s="3">
        <v>44161</v>
      </c>
      <c r="D9" s="6" t="s">
        <v>91</v>
      </c>
    </row>
    <row r="10" spans="1:5">
      <c r="B10">
        <v>3</v>
      </c>
      <c r="C10" s="3">
        <v>44277</v>
      </c>
      <c r="D10" s="6" t="s">
        <v>53</v>
      </c>
    </row>
    <row r="11" spans="1:5" ht="126">
      <c r="A11" t="s">
        <v>17</v>
      </c>
      <c r="B11">
        <v>1</v>
      </c>
      <c r="C11" s="3">
        <v>43984</v>
      </c>
      <c r="D11" s="6" t="s">
        <v>92</v>
      </c>
      <c r="E11" s="1" t="s">
        <v>19</v>
      </c>
    </row>
    <row r="12" spans="1:5" ht="90">
      <c r="B12">
        <v>2</v>
      </c>
      <c r="C12" s="3">
        <v>44048</v>
      </c>
      <c r="D12" s="6" t="s">
        <v>93</v>
      </c>
    </row>
    <row r="13" spans="1:5" ht="90">
      <c r="B13">
        <v>3</v>
      </c>
      <c r="C13" s="3">
        <v>44187</v>
      </c>
      <c r="D13" s="6" t="s">
        <v>93</v>
      </c>
    </row>
    <row r="14" spans="1:5">
      <c r="B14">
        <v>4</v>
      </c>
      <c r="C14" s="3">
        <v>44246</v>
      </c>
      <c r="D14" s="6" t="s">
        <v>53</v>
      </c>
    </row>
    <row r="15" spans="1:5" ht="36">
      <c r="A15" t="s">
        <v>22</v>
      </c>
      <c r="B15">
        <v>1</v>
      </c>
      <c r="C15" s="3">
        <v>44117</v>
      </c>
      <c r="D15" s="6" t="s">
        <v>94</v>
      </c>
      <c r="E15" s="1" t="s">
        <v>24</v>
      </c>
    </row>
    <row r="16" spans="1:5">
      <c r="B16">
        <v>2</v>
      </c>
      <c r="C16" s="3">
        <v>44242</v>
      </c>
      <c r="D16" s="6" t="s">
        <v>95</v>
      </c>
    </row>
    <row r="17" spans="1:5" ht="54">
      <c r="B17">
        <v>3</v>
      </c>
      <c r="C17" s="3">
        <v>44277</v>
      </c>
      <c r="D17" s="6" t="s">
        <v>96</v>
      </c>
    </row>
    <row r="18" spans="1:5" ht="90">
      <c r="A18" t="s">
        <v>27</v>
      </c>
      <c r="B18">
        <v>1</v>
      </c>
      <c r="C18" s="3">
        <v>44134</v>
      </c>
      <c r="D18" s="6" t="s">
        <v>97</v>
      </c>
      <c r="E18" s="1" t="s">
        <v>29</v>
      </c>
    </row>
    <row r="19" spans="1:5" ht="36">
      <c r="B19">
        <v>2</v>
      </c>
      <c r="C19" s="3">
        <v>44281</v>
      </c>
      <c r="D19" s="6" t="s">
        <v>98</v>
      </c>
    </row>
    <row r="20" spans="1:5" ht="54">
      <c r="A20" t="s">
        <v>30</v>
      </c>
      <c r="B20">
        <v>1</v>
      </c>
      <c r="C20" s="3">
        <v>43945</v>
      </c>
      <c r="D20" s="6" t="s">
        <v>99</v>
      </c>
      <c r="E20" s="1" t="s">
        <v>31</v>
      </c>
    </row>
    <row r="21" spans="1:5">
      <c r="B21">
        <v>2</v>
      </c>
      <c r="C21" s="3">
        <v>44050</v>
      </c>
      <c r="D21" s="6" t="s">
        <v>100</v>
      </c>
    </row>
    <row r="22" spans="1:5" ht="54">
      <c r="B22">
        <v>3</v>
      </c>
      <c r="C22" s="3">
        <v>44106</v>
      </c>
      <c r="D22" s="6" t="s">
        <v>101</v>
      </c>
    </row>
    <row r="23" spans="1:5" ht="36">
      <c r="C23" s="3">
        <v>44245</v>
      </c>
      <c r="D23" s="6" t="s">
        <v>102</v>
      </c>
    </row>
    <row r="24" spans="1:5">
      <c r="C24" s="3">
        <v>44265</v>
      </c>
      <c r="D24" s="6" t="s">
        <v>53</v>
      </c>
    </row>
    <row r="25" spans="1:5" ht="36">
      <c r="A25" t="s">
        <v>33</v>
      </c>
      <c r="B25">
        <v>1</v>
      </c>
      <c r="C25" s="3">
        <v>44131</v>
      </c>
      <c r="D25" s="6" t="s">
        <v>103</v>
      </c>
      <c r="E25" s="1" t="s">
        <v>35</v>
      </c>
    </row>
    <row r="26" spans="1:5" ht="36">
      <c r="B26">
        <v>2</v>
      </c>
      <c r="C26" s="3">
        <v>44278</v>
      </c>
      <c r="D26" s="6" t="s">
        <v>104</v>
      </c>
    </row>
    <row r="27" spans="1:5" ht="72">
      <c r="A27" t="s">
        <v>36</v>
      </c>
      <c r="B27">
        <v>1</v>
      </c>
      <c r="C27" s="3">
        <v>44271</v>
      </c>
      <c r="D27" s="6" t="s">
        <v>105</v>
      </c>
      <c r="E27" s="1" t="s">
        <v>37</v>
      </c>
    </row>
    <row r="28" spans="1:5">
      <c r="A28" t="s">
        <v>38</v>
      </c>
      <c r="B28">
        <v>1</v>
      </c>
      <c r="C28" s="3">
        <v>44265</v>
      </c>
      <c r="D28" s="6" t="s">
        <v>53</v>
      </c>
      <c r="E28" s="1" t="s">
        <v>39</v>
      </c>
    </row>
    <row r="29" spans="1:5">
      <c r="A29" t="s">
        <v>40</v>
      </c>
      <c r="B29">
        <f>SUBTOTAL(102,テーブル134[回])</f>
        <v>24</v>
      </c>
      <c r="C29" s="3"/>
      <c r="E29" s="1">
        <f>SUBTOTAL(103,テーブル134[対象市町村])</f>
        <v>10</v>
      </c>
    </row>
  </sheetData>
  <phoneticPr fontId="1"/>
  <pageMargins left="0.7" right="0.7" top="0.75" bottom="0.75" header="0.3" footer="0.3"/>
  <pageSetup paperSize="9" scale="4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823D6-ACFA-492D-A42B-76C4F8B0300D}">
  <sheetPr>
    <pageSetUpPr fitToPage="1"/>
  </sheetPr>
  <dimension ref="A1:E36"/>
  <sheetViews>
    <sheetView view="pageBreakPreview" zoomScale="80" zoomScaleNormal="100" zoomScaleSheetLayoutView="80" workbookViewId="0">
      <selection activeCell="B36" sqref="B36"/>
    </sheetView>
  </sheetViews>
  <sheetFormatPr defaultRowHeight="18"/>
  <cols>
    <col min="1" max="1" width="13.83203125" customWidth="1"/>
    <col min="2" max="2" width="4.33203125" customWidth="1"/>
    <col min="3" max="3" width="18.33203125" style="8" customWidth="1"/>
    <col min="4" max="4" width="64.83203125" style="6" customWidth="1"/>
    <col min="5" max="5" width="58.58203125" style="1" customWidth="1"/>
  </cols>
  <sheetData>
    <row r="1" spans="1:5" ht="22.5">
      <c r="A1" s="2" t="s">
        <v>106</v>
      </c>
    </row>
    <row r="2" spans="1:5" ht="34.5" customHeight="1">
      <c r="A2" t="s">
        <v>1</v>
      </c>
      <c r="B2" t="s">
        <v>2</v>
      </c>
      <c r="C2" s="8" t="s">
        <v>3</v>
      </c>
      <c r="D2" s="6" t="s">
        <v>4</v>
      </c>
      <c r="E2" s="1" t="s">
        <v>5</v>
      </c>
    </row>
    <row r="3" spans="1:5" ht="90">
      <c r="A3" t="s">
        <v>6</v>
      </c>
      <c r="B3">
        <v>1</v>
      </c>
      <c r="C3" s="9">
        <v>43664</v>
      </c>
      <c r="D3" s="6" t="s">
        <v>107</v>
      </c>
      <c r="E3" s="1" t="s">
        <v>8</v>
      </c>
    </row>
    <row r="4" spans="1:5" ht="72">
      <c r="B4">
        <v>2</v>
      </c>
      <c r="C4" s="9">
        <v>43900</v>
      </c>
      <c r="D4" s="7" t="s">
        <v>108</v>
      </c>
    </row>
    <row r="5" spans="1:5" ht="36">
      <c r="A5" t="s">
        <v>9</v>
      </c>
      <c r="B5">
        <v>1</v>
      </c>
      <c r="C5" s="9">
        <v>43616</v>
      </c>
      <c r="D5" s="6" t="s">
        <v>109</v>
      </c>
      <c r="E5" s="1" t="s">
        <v>11</v>
      </c>
    </row>
    <row r="6" spans="1:5" ht="36">
      <c r="B6">
        <v>2</v>
      </c>
      <c r="C6" s="9">
        <v>43711</v>
      </c>
      <c r="D6" s="6" t="s">
        <v>110</v>
      </c>
    </row>
    <row r="7" spans="1:5" ht="36">
      <c r="B7">
        <v>3</v>
      </c>
      <c r="C7" s="10">
        <v>43864</v>
      </c>
      <c r="D7" s="6" t="s">
        <v>110</v>
      </c>
    </row>
    <row r="8" spans="1:5" ht="54">
      <c r="B8">
        <v>4</v>
      </c>
      <c r="C8" s="9">
        <v>43914</v>
      </c>
      <c r="D8" s="6" t="s">
        <v>111</v>
      </c>
    </row>
    <row r="9" spans="1:5" ht="72">
      <c r="A9" t="s">
        <v>13</v>
      </c>
      <c r="B9">
        <v>1</v>
      </c>
      <c r="C9" s="9">
        <v>43648</v>
      </c>
      <c r="D9" s="6" t="s">
        <v>112</v>
      </c>
      <c r="E9" s="1" t="s">
        <v>15</v>
      </c>
    </row>
    <row r="10" spans="1:5">
      <c r="B10">
        <v>2</v>
      </c>
      <c r="C10" s="9">
        <v>43781</v>
      </c>
      <c r="D10" s="6" t="s">
        <v>113</v>
      </c>
    </row>
    <row r="11" spans="1:5" ht="108">
      <c r="A11" t="s">
        <v>17</v>
      </c>
      <c r="B11">
        <v>1</v>
      </c>
      <c r="C11" s="9">
        <v>43579</v>
      </c>
      <c r="D11" s="6" t="s">
        <v>114</v>
      </c>
      <c r="E11" s="1" t="s">
        <v>19</v>
      </c>
    </row>
    <row r="12" spans="1:5" ht="90">
      <c r="B12">
        <v>2</v>
      </c>
      <c r="C12" s="9">
        <v>43684</v>
      </c>
      <c r="D12" s="6" t="s">
        <v>115</v>
      </c>
    </row>
    <row r="13" spans="1:5" ht="72">
      <c r="B13">
        <v>3</v>
      </c>
      <c r="C13" s="9">
        <v>43748</v>
      </c>
      <c r="D13" s="6" t="s">
        <v>116</v>
      </c>
    </row>
    <row r="14" spans="1:5" ht="72">
      <c r="B14">
        <v>4</v>
      </c>
      <c r="C14" s="9">
        <v>43851</v>
      </c>
      <c r="D14" s="6" t="s">
        <v>117</v>
      </c>
    </row>
    <row r="15" spans="1:5" ht="72">
      <c r="B15">
        <v>5</v>
      </c>
      <c r="C15" s="9">
        <v>43921</v>
      </c>
      <c r="D15" s="6" t="s">
        <v>117</v>
      </c>
    </row>
    <row r="16" spans="1:5" ht="54">
      <c r="A16" t="s">
        <v>22</v>
      </c>
      <c r="B16">
        <v>1</v>
      </c>
      <c r="C16" s="9">
        <v>43598</v>
      </c>
      <c r="D16" s="6" t="s">
        <v>118</v>
      </c>
      <c r="E16" s="1" t="s">
        <v>24</v>
      </c>
    </row>
    <row r="17" spans="1:5" ht="36">
      <c r="B17">
        <v>2</v>
      </c>
      <c r="C17" s="9">
        <v>43664</v>
      </c>
      <c r="D17" s="6" t="s">
        <v>119</v>
      </c>
    </row>
    <row r="18" spans="1:5" ht="54">
      <c r="B18">
        <v>3</v>
      </c>
      <c r="C18" s="9">
        <v>43697</v>
      </c>
      <c r="D18" s="6" t="s">
        <v>120</v>
      </c>
    </row>
    <row r="19" spans="1:5" ht="72">
      <c r="B19">
        <v>4</v>
      </c>
      <c r="C19" s="9">
        <v>43775</v>
      </c>
      <c r="D19" s="6" t="s">
        <v>121</v>
      </c>
    </row>
    <row r="20" spans="1:5" ht="36">
      <c r="B20">
        <v>5</v>
      </c>
      <c r="C20" s="9">
        <v>43867</v>
      </c>
      <c r="D20" s="6" t="s">
        <v>122</v>
      </c>
    </row>
    <row r="21" spans="1:5" ht="108">
      <c r="A21" t="s">
        <v>27</v>
      </c>
      <c r="B21">
        <v>1</v>
      </c>
      <c r="C21" s="9">
        <v>43700</v>
      </c>
      <c r="D21" s="6" t="s">
        <v>123</v>
      </c>
      <c r="E21" s="1" t="s">
        <v>29</v>
      </c>
    </row>
    <row r="22" spans="1:5" ht="90">
      <c r="B22">
        <v>2</v>
      </c>
      <c r="C22" s="9">
        <v>43886</v>
      </c>
      <c r="D22" s="6" t="s">
        <v>124</v>
      </c>
    </row>
    <row r="23" spans="1:5" ht="54">
      <c r="A23" t="s">
        <v>30</v>
      </c>
      <c r="B23">
        <v>1</v>
      </c>
      <c r="C23" s="9">
        <v>43599</v>
      </c>
      <c r="D23" s="6" t="s">
        <v>125</v>
      </c>
      <c r="E23" s="1" t="s">
        <v>31</v>
      </c>
    </row>
    <row r="24" spans="1:5" ht="90">
      <c r="B24">
        <v>2</v>
      </c>
      <c r="C24" s="9">
        <v>43629</v>
      </c>
      <c r="D24" s="6" t="s">
        <v>126</v>
      </c>
    </row>
    <row r="25" spans="1:5" ht="72">
      <c r="B25">
        <v>3</v>
      </c>
      <c r="C25" s="9">
        <v>43719</v>
      </c>
      <c r="D25" s="6" t="s">
        <v>127</v>
      </c>
    </row>
    <row r="26" spans="1:5" ht="72">
      <c r="B26">
        <v>4</v>
      </c>
      <c r="C26" s="9">
        <v>43817</v>
      </c>
      <c r="D26" s="6" t="s">
        <v>128</v>
      </c>
    </row>
    <row r="27" spans="1:5" ht="36">
      <c r="A27" t="s">
        <v>33</v>
      </c>
      <c r="B27">
        <v>1</v>
      </c>
      <c r="C27" s="9">
        <v>43609</v>
      </c>
      <c r="D27" s="6" t="s">
        <v>129</v>
      </c>
      <c r="E27" s="1" t="s">
        <v>35</v>
      </c>
    </row>
    <row r="28" spans="1:5" ht="72">
      <c r="B28">
        <v>2</v>
      </c>
      <c r="C28" s="9">
        <v>43671</v>
      </c>
      <c r="D28" s="6" t="s">
        <v>130</v>
      </c>
    </row>
    <row r="29" spans="1:5" ht="36">
      <c r="B29">
        <v>3</v>
      </c>
      <c r="C29" s="9">
        <v>43756</v>
      </c>
      <c r="D29" s="6" t="s">
        <v>131</v>
      </c>
    </row>
    <row r="30" spans="1:5" ht="108">
      <c r="B30">
        <v>4</v>
      </c>
      <c r="C30" s="9">
        <v>43866</v>
      </c>
      <c r="D30" s="6" t="s">
        <v>132</v>
      </c>
    </row>
    <row r="31" spans="1:5" ht="54">
      <c r="A31" t="s">
        <v>36</v>
      </c>
      <c r="B31">
        <v>1</v>
      </c>
      <c r="C31" s="9">
        <v>43602</v>
      </c>
      <c r="D31" s="6" t="s">
        <v>133</v>
      </c>
      <c r="E31" s="1" t="s">
        <v>37</v>
      </c>
    </row>
    <row r="32" spans="1:5" ht="90">
      <c r="B32">
        <v>2</v>
      </c>
      <c r="C32" s="9">
        <v>43916</v>
      </c>
      <c r="D32" s="6" t="s">
        <v>134</v>
      </c>
    </row>
    <row r="33" spans="1:5" ht="72">
      <c r="A33" t="s">
        <v>38</v>
      </c>
      <c r="B33">
        <v>1</v>
      </c>
      <c r="C33" s="9">
        <v>43608</v>
      </c>
      <c r="D33" s="6" t="s">
        <v>135</v>
      </c>
      <c r="E33" s="1" t="s">
        <v>39</v>
      </c>
    </row>
    <row r="34" spans="1:5" ht="54">
      <c r="B34">
        <v>2</v>
      </c>
      <c r="C34" s="9">
        <v>43670</v>
      </c>
      <c r="D34" s="6" t="s">
        <v>136</v>
      </c>
    </row>
    <row r="35" spans="1:5" ht="72">
      <c r="B35">
        <v>3</v>
      </c>
      <c r="C35" s="9">
        <v>43734</v>
      </c>
      <c r="D35" s="6" t="s">
        <v>137</v>
      </c>
    </row>
    <row r="36" spans="1:5">
      <c r="A36" t="s">
        <v>40</v>
      </c>
      <c r="B36">
        <f>SUBTOTAL(102,テーブル1345[回])</f>
        <v>33</v>
      </c>
      <c r="C36" s="9"/>
      <c r="E36" s="1">
        <f>SUBTOTAL(103,テーブル1345[対象市町村])</f>
        <v>10</v>
      </c>
    </row>
  </sheetData>
  <phoneticPr fontId="1"/>
  <pageMargins left="0.7" right="0.7" top="0.75" bottom="0.75" header="0.3" footer="0.3"/>
  <pageSetup paperSize="9" scale="32"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806AB-5DF2-4E7E-93B2-D50048DA5E94}">
  <sheetPr>
    <pageSetUpPr fitToPage="1"/>
  </sheetPr>
  <dimension ref="A1:E39"/>
  <sheetViews>
    <sheetView view="pageBreakPreview" topLeftCell="A21" zoomScale="80" zoomScaleNormal="100" zoomScaleSheetLayoutView="80" workbookViewId="0">
      <selection activeCell="B6" sqref="B6:B10"/>
    </sheetView>
  </sheetViews>
  <sheetFormatPr defaultRowHeight="18"/>
  <cols>
    <col min="1" max="1" width="13.83203125" customWidth="1"/>
    <col min="2" max="2" width="4.33203125" customWidth="1"/>
    <col min="3" max="3" width="18.33203125" style="8" customWidth="1"/>
    <col min="4" max="4" width="67.58203125" style="6" customWidth="1"/>
    <col min="5" max="5" width="58.58203125" style="1" customWidth="1"/>
  </cols>
  <sheetData>
    <row r="1" spans="1:5" ht="22.5">
      <c r="A1" s="2" t="s">
        <v>138</v>
      </c>
    </row>
    <row r="2" spans="1:5" ht="34.5" customHeight="1">
      <c r="A2" t="s">
        <v>1</v>
      </c>
      <c r="B2" t="s">
        <v>2</v>
      </c>
      <c r="C2" s="8" t="s">
        <v>3</v>
      </c>
      <c r="D2" s="6" t="s">
        <v>4</v>
      </c>
      <c r="E2" s="1" t="s">
        <v>5</v>
      </c>
    </row>
    <row r="3" spans="1:5" ht="90">
      <c r="A3" t="s">
        <v>6</v>
      </c>
      <c r="B3">
        <v>1</v>
      </c>
      <c r="C3" s="9">
        <v>43248</v>
      </c>
      <c r="D3" s="6" t="s">
        <v>139</v>
      </c>
      <c r="E3" s="1" t="s">
        <v>8</v>
      </c>
    </row>
    <row r="4" spans="1:5" ht="72">
      <c r="B4">
        <v>2</v>
      </c>
      <c r="C4" s="9">
        <v>43357</v>
      </c>
      <c r="D4" s="6" t="s">
        <v>140</v>
      </c>
    </row>
    <row r="5" spans="1:5" ht="108">
      <c r="B5">
        <v>3</v>
      </c>
      <c r="C5" s="9">
        <v>43510</v>
      </c>
      <c r="D5" s="6" t="s">
        <v>141</v>
      </c>
    </row>
    <row r="6" spans="1:5" ht="36">
      <c r="A6" t="s">
        <v>9</v>
      </c>
      <c r="B6">
        <v>1</v>
      </c>
      <c r="C6" s="9">
        <v>43245</v>
      </c>
      <c r="D6" s="6" t="s">
        <v>142</v>
      </c>
      <c r="E6" s="1" t="s">
        <v>11</v>
      </c>
    </row>
    <row r="7" spans="1:5" ht="36">
      <c r="B7">
        <v>2</v>
      </c>
      <c r="C7" s="9">
        <v>43335</v>
      </c>
      <c r="D7" s="7" t="s">
        <v>143</v>
      </c>
    </row>
    <row r="8" spans="1:5" ht="36">
      <c r="B8">
        <v>3</v>
      </c>
      <c r="C8" s="9">
        <v>43392</v>
      </c>
      <c r="D8" s="7" t="s">
        <v>144</v>
      </c>
    </row>
    <row r="9" spans="1:5" ht="54">
      <c r="B9">
        <v>4</v>
      </c>
      <c r="C9" s="9">
        <v>43494</v>
      </c>
      <c r="D9" s="7" t="s">
        <v>145</v>
      </c>
    </row>
    <row r="10" spans="1:5" ht="108">
      <c r="B10">
        <v>5</v>
      </c>
      <c r="C10" s="9">
        <v>43546</v>
      </c>
      <c r="D10" s="7" t="s">
        <v>146</v>
      </c>
    </row>
    <row r="11" spans="1:5" ht="90">
      <c r="A11" t="s">
        <v>13</v>
      </c>
      <c r="B11">
        <v>1</v>
      </c>
      <c r="C11" s="9">
        <v>43291</v>
      </c>
      <c r="D11" s="6" t="s">
        <v>147</v>
      </c>
      <c r="E11" s="1" t="s">
        <v>15</v>
      </c>
    </row>
    <row r="12" spans="1:5" ht="90">
      <c r="A12" t="s">
        <v>17</v>
      </c>
      <c r="B12">
        <v>1</v>
      </c>
      <c r="C12" s="9">
        <v>43216</v>
      </c>
      <c r="D12" s="6" t="s">
        <v>148</v>
      </c>
      <c r="E12" s="1" t="s">
        <v>19</v>
      </c>
    </row>
    <row r="13" spans="1:5" ht="54">
      <c r="B13">
        <v>2</v>
      </c>
      <c r="C13" s="9">
        <v>43294</v>
      </c>
      <c r="D13" s="6" t="s">
        <v>149</v>
      </c>
    </row>
    <row r="14" spans="1:5" ht="54">
      <c r="B14">
        <v>3</v>
      </c>
      <c r="C14" s="9">
        <v>43335</v>
      </c>
      <c r="D14" s="6" t="s">
        <v>149</v>
      </c>
    </row>
    <row r="15" spans="1:5" ht="54">
      <c r="B15">
        <v>4</v>
      </c>
      <c r="C15" s="9">
        <v>43377</v>
      </c>
      <c r="D15" s="6" t="s">
        <v>149</v>
      </c>
    </row>
    <row r="16" spans="1:5" ht="54">
      <c r="B16">
        <v>5</v>
      </c>
      <c r="C16" s="9">
        <v>43461</v>
      </c>
      <c r="D16" s="6" t="s">
        <v>149</v>
      </c>
    </row>
    <row r="17" spans="1:5" ht="54">
      <c r="B17">
        <v>6</v>
      </c>
      <c r="C17" s="9">
        <v>43516</v>
      </c>
      <c r="D17" s="6" t="s">
        <v>149</v>
      </c>
    </row>
    <row r="18" spans="1:5" ht="54">
      <c r="A18" t="s">
        <v>22</v>
      </c>
      <c r="B18">
        <v>1</v>
      </c>
      <c r="C18" s="9">
        <v>43236</v>
      </c>
      <c r="D18" s="6" t="s">
        <v>150</v>
      </c>
      <c r="E18" s="1" t="s">
        <v>24</v>
      </c>
    </row>
    <row r="19" spans="1:5" ht="36">
      <c r="B19">
        <v>2</v>
      </c>
      <c r="C19" s="9">
        <v>43305</v>
      </c>
      <c r="D19" s="6" t="s">
        <v>151</v>
      </c>
    </row>
    <row r="20" spans="1:5" ht="54">
      <c r="B20">
        <v>3</v>
      </c>
      <c r="C20" s="9">
        <v>43406</v>
      </c>
      <c r="D20" s="6" t="s">
        <v>152</v>
      </c>
    </row>
    <row r="21" spans="1:5" ht="54">
      <c r="B21">
        <v>4</v>
      </c>
      <c r="C21" s="9">
        <v>43509</v>
      </c>
      <c r="D21" s="6" t="s">
        <v>153</v>
      </c>
    </row>
    <row r="22" spans="1:5" ht="108">
      <c r="A22" t="s">
        <v>27</v>
      </c>
      <c r="B22">
        <v>1</v>
      </c>
      <c r="C22" s="9">
        <v>43287</v>
      </c>
      <c r="D22" s="6" t="s">
        <v>154</v>
      </c>
      <c r="E22" s="1" t="s">
        <v>29</v>
      </c>
    </row>
    <row r="23" spans="1:5" ht="90">
      <c r="B23">
        <v>2</v>
      </c>
      <c r="C23" s="9">
        <v>43335</v>
      </c>
      <c r="D23" s="6" t="s">
        <v>155</v>
      </c>
    </row>
    <row r="24" spans="1:5" ht="126">
      <c r="B24">
        <v>3</v>
      </c>
      <c r="C24" s="9">
        <v>43431</v>
      </c>
      <c r="D24" s="6" t="s">
        <v>156</v>
      </c>
    </row>
    <row r="25" spans="1:5" ht="90">
      <c r="B25">
        <v>4</v>
      </c>
      <c r="C25" s="9">
        <v>43510</v>
      </c>
      <c r="D25" s="6" t="s">
        <v>157</v>
      </c>
    </row>
    <row r="26" spans="1:5" ht="54">
      <c r="A26" t="s">
        <v>30</v>
      </c>
      <c r="B26">
        <v>1</v>
      </c>
      <c r="C26" s="9">
        <v>43235</v>
      </c>
      <c r="D26" s="6" t="s">
        <v>158</v>
      </c>
      <c r="E26" s="1" t="s">
        <v>31</v>
      </c>
    </row>
    <row r="27" spans="1:5" ht="36">
      <c r="B27">
        <v>2</v>
      </c>
      <c r="C27" s="9">
        <v>43364</v>
      </c>
      <c r="D27" s="6" t="s">
        <v>159</v>
      </c>
    </row>
    <row r="28" spans="1:5" ht="72">
      <c r="B28">
        <v>3</v>
      </c>
      <c r="C28" s="9">
        <v>43542</v>
      </c>
      <c r="D28" s="6" t="s">
        <v>160</v>
      </c>
    </row>
    <row r="29" spans="1:5" ht="72">
      <c r="A29" t="s">
        <v>33</v>
      </c>
      <c r="B29">
        <v>1</v>
      </c>
      <c r="C29" s="9">
        <v>43301</v>
      </c>
      <c r="D29" s="6" t="s">
        <v>161</v>
      </c>
      <c r="E29" s="1" t="s">
        <v>35</v>
      </c>
    </row>
    <row r="30" spans="1:5" ht="54">
      <c r="B30">
        <v>2</v>
      </c>
      <c r="C30" s="9">
        <v>43425</v>
      </c>
      <c r="D30" s="6" t="s">
        <v>162</v>
      </c>
    </row>
    <row r="31" spans="1:5" ht="72">
      <c r="B31">
        <v>3</v>
      </c>
      <c r="C31" s="10">
        <v>43502</v>
      </c>
      <c r="D31" s="6" t="s">
        <v>163</v>
      </c>
    </row>
    <row r="32" spans="1:5" ht="72">
      <c r="A32" t="s">
        <v>36</v>
      </c>
      <c r="B32">
        <v>1</v>
      </c>
      <c r="C32" s="9">
        <v>43227</v>
      </c>
      <c r="D32" s="6" t="s">
        <v>164</v>
      </c>
      <c r="E32" s="1" t="s">
        <v>37</v>
      </c>
    </row>
    <row r="33" spans="1:5" ht="54">
      <c r="B33">
        <v>2</v>
      </c>
      <c r="C33" s="9">
        <v>43355</v>
      </c>
      <c r="D33" s="6" t="s">
        <v>165</v>
      </c>
    </row>
    <row r="34" spans="1:5">
      <c r="B34">
        <v>3</v>
      </c>
      <c r="C34" s="9">
        <v>43444</v>
      </c>
      <c r="D34" s="6" t="s">
        <v>166</v>
      </c>
    </row>
    <row r="35" spans="1:5" ht="72">
      <c r="B35">
        <v>4</v>
      </c>
      <c r="C35" s="9">
        <v>43509</v>
      </c>
      <c r="D35" s="6" t="s">
        <v>167</v>
      </c>
    </row>
    <row r="36" spans="1:5" ht="72">
      <c r="A36" t="s">
        <v>38</v>
      </c>
      <c r="B36">
        <v>1</v>
      </c>
      <c r="C36" s="9">
        <v>43244</v>
      </c>
      <c r="D36" s="6" t="s">
        <v>168</v>
      </c>
      <c r="E36" s="1" t="s">
        <v>39</v>
      </c>
    </row>
    <row r="37" spans="1:5" ht="54">
      <c r="B37">
        <v>2</v>
      </c>
      <c r="C37" s="9">
        <v>43314</v>
      </c>
      <c r="D37" s="6" t="s">
        <v>169</v>
      </c>
    </row>
    <row r="38" spans="1:5" ht="90">
      <c r="B38">
        <v>3</v>
      </c>
      <c r="C38" s="9">
        <v>43370</v>
      </c>
      <c r="D38" s="6" t="s">
        <v>170</v>
      </c>
    </row>
    <row r="39" spans="1:5">
      <c r="A39" t="s">
        <v>40</v>
      </c>
      <c r="B39">
        <f>SUBTOTAL(102,テーブル13456[回])</f>
        <v>36</v>
      </c>
      <c r="C39" s="9"/>
      <c r="E39" s="1">
        <f>SUBTOTAL(103,テーブル13456[対象市町村])</f>
        <v>10</v>
      </c>
    </row>
  </sheetData>
  <phoneticPr fontId="1"/>
  <pageMargins left="0.7" right="0.7" top="0.75" bottom="0.75" header="0.3" footer="0.3"/>
  <pageSetup paperSize="9" scale="28"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6E6F9-4E7A-41F7-BF3D-387B94B6EC67}">
  <sheetPr>
    <pageSetUpPr fitToPage="1"/>
  </sheetPr>
  <dimension ref="A1:E43"/>
  <sheetViews>
    <sheetView view="pageBreakPreview" zoomScale="80" zoomScaleNormal="100" zoomScaleSheetLayoutView="80" workbookViewId="0">
      <selection activeCell="B43" sqref="B43"/>
    </sheetView>
  </sheetViews>
  <sheetFormatPr defaultRowHeight="18"/>
  <cols>
    <col min="1" max="1" width="13.83203125" customWidth="1"/>
    <col min="2" max="2" width="4.33203125" customWidth="1"/>
    <col min="3" max="3" width="18.33203125" style="8" customWidth="1"/>
    <col min="4" max="4" width="64.83203125" style="6" customWidth="1"/>
    <col min="5" max="5" width="58.58203125" style="1" customWidth="1"/>
  </cols>
  <sheetData>
    <row r="1" spans="1:5" ht="22.5">
      <c r="A1" s="2" t="s">
        <v>171</v>
      </c>
    </row>
    <row r="2" spans="1:5" ht="34.5" customHeight="1">
      <c r="A2" t="s">
        <v>1</v>
      </c>
      <c r="B2" t="s">
        <v>2</v>
      </c>
      <c r="C2" s="8" t="s">
        <v>3</v>
      </c>
      <c r="D2" s="6" t="s">
        <v>4</v>
      </c>
      <c r="E2" s="1" t="s">
        <v>5</v>
      </c>
    </row>
    <row r="3" spans="1:5" ht="36">
      <c r="A3" t="s">
        <v>6</v>
      </c>
      <c r="B3">
        <v>1</v>
      </c>
      <c r="C3" s="9">
        <v>42879</v>
      </c>
      <c r="D3" s="6" t="s">
        <v>172</v>
      </c>
      <c r="E3" s="1" t="s">
        <v>8</v>
      </c>
    </row>
    <row r="4" spans="1:5" ht="36">
      <c r="B4">
        <v>2</v>
      </c>
      <c r="C4" s="9">
        <v>42968</v>
      </c>
      <c r="D4" s="7" t="s">
        <v>172</v>
      </c>
    </row>
    <row r="5" spans="1:5" ht="72">
      <c r="B5">
        <v>3</v>
      </c>
      <c r="C5" s="9">
        <v>43179</v>
      </c>
      <c r="D5" s="7" t="s">
        <v>173</v>
      </c>
    </row>
    <row r="6" spans="1:5" ht="36">
      <c r="A6" t="s">
        <v>9</v>
      </c>
      <c r="B6">
        <v>1</v>
      </c>
      <c r="C6" s="9">
        <v>42853</v>
      </c>
      <c r="D6" s="6" t="s">
        <v>174</v>
      </c>
      <c r="E6" s="1" t="s">
        <v>11</v>
      </c>
    </row>
    <row r="7" spans="1:5" ht="36">
      <c r="B7">
        <v>2</v>
      </c>
      <c r="C7" s="9">
        <v>42887</v>
      </c>
      <c r="D7" s="6" t="s">
        <v>174</v>
      </c>
    </row>
    <row r="8" spans="1:5" ht="36">
      <c r="B8">
        <v>3</v>
      </c>
      <c r="C8" s="10">
        <v>42937</v>
      </c>
      <c r="D8" s="6" t="s">
        <v>175</v>
      </c>
    </row>
    <row r="9" spans="1:5" ht="54">
      <c r="B9">
        <v>4</v>
      </c>
      <c r="C9" s="9">
        <v>43007</v>
      </c>
      <c r="D9" s="6" t="s">
        <v>176</v>
      </c>
    </row>
    <row r="10" spans="1:5" ht="36">
      <c r="B10">
        <v>5</v>
      </c>
      <c r="C10" s="9">
        <v>43038</v>
      </c>
      <c r="D10" s="6" t="s">
        <v>177</v>
      </c>
    </row>
    <row r="11" spans="1:5" ht="36">
      <c r="B11">
        <v>6</v>
      </c>
      <c r="C11" s="9">
        <v>43095</v>
      </c>
      <c r="D11" s="6" t="s">
        <v>178</v>
      </c>
    </row>
    <row r="12" spans="1:5" ht="72">
      <c r="B12">
        <v>7</v>
      </c>
      <c r="C12" s="9">
        <v>43185</v>
      </c>
      <c r="D12" s="6" t="s">
        <v>179</v>
      </c>
    </row>
    <row r="13" spans="1:5">
      <c r="A13" t="s">
        <v>13</v>
      </c>
      <c r="B13">
        <v>1</v>
      </c>
      <c r="C13" s="9">
        <v>42922</v>
      </c>
      <c r="D13" s="6" t="s">
        <v>180</v>
      </c>
      <c r="E13" s="1" t="s">
        <v>15</v>
      </c>
    </row>
    <row r="14" spans="1:5">
      <c r="B14">
        <v>2</v>
      </c>
      <c r="C14" s="9">
        <v>43040</v>
      </c>
      <c r="D14" s="6" t="s">
        <v>181</v>
      </c>
    </row>
    <row r="15" spans="1:5" ht="54">
      <c r="A15" t="s">
        <v>17</v>
      </c>
      <c r="B15">
        <v>1</v>
      </c>
      <c r="C15" s="9">
        <v>42850</v>
      </c>
      <c r="D15" s="6" t="s">
        <v>182</v>
      </c>
      <c r="E15" s="1" t="s">
        <v>19</v>
      </c>
    </row>
    <row r="16" spans="1:5" ht="54">
      <c r="B16">
        <v>2</v>
      </c>
      <c r="C16" s="9">
        <v>42929</v>
      </c>
      <c r="D16" s="6" t="s">
        <v>183</v>
      </c>
    </row>
    <row r="17" spans="1:5" ht="36">
      <c r="B17">
        <v>3</v>
      </c>
      <c r="C17" s="9">
        <v>42970</v>
      </c>
      <c r="D17" s="6" t="s">
        <v>184</v>
      </c>
    </row>
    <row r="18" spans="1:5" ht="36">
      <c r="B18">
        <v>4</v>
      </c>
      <c r="C18" s="9">
        <v>43012</v>
      </c>
      <c r="D18" s="6" t="s">
        <v>185</v>
      </c>
    </row>
    <row r="19" spans="1:5" ht="36">
      <c r="B19">
        <v>5</v>
      </c>
      <c r="C19" s="9">
        <v>43090</v>
      </c>
      <c r="D19" s="6" t="s">
        <v>185</v>
      </c>
    </row>
    <row r="20" spans="1:5" ht="36">
      <c r="B20">
        <v>6</v>
      </c>
      <c r="C20" s="9">
        <v>43150</v>
      </c>
      <c r="D20" s="6" t="s">
        <v>185</v>
      </c>
    </row>
    <row r="21" spans="1:5" ht="36">
      <c r="A21" t="s">
        <v>22</v>
      </c>
      <c r="B21">
        <v>1</v>
      </c>
      <c r="C21" s="9">
        <v>42877</v>
      </c>
      <c r="D21" s="6" t="s">
        <v>186</v>
      </c>
      <c r="E21" s="1" t="s">
        <v>24</v>
      </c>
    </row>
    <row r="22" spans="1:5" ht="36">
      <c r="B22">
        <v>2</v>
      </c>
      <c r="C22" s="9">
        <v>42928</v>
      </c>
      <c r="D22" s="6" t="s">
        <v>187</v>
      </c>
    </row>
    <row r="23" spans="1:5" ht="36">
      <c r="B23">
        <v>3</v>
      </c>
      <c r="C23" s="9">
        <v>42971</v>
      </c>
      <c r="D23" s="6" t="s">
        <v>188</v>
      </c>
    </row>
    <row r="24" spans="1:5" ht="36">
      <c r="B24">
        <v>4</v>
      </c>
      <c r="C24" s="9">
        <v>43040</v>
      </c>
      <c r="D24" s="6" t="s">
        <v>189</v>
      </c>
    </row>
    <row r="25" spans="1:5" ht="36">
      <c r="B25">
        <v>5</v>
      </c>
      <c r="C25" s="9">
        <v>43095</v>
      </c>
      <c r="D25" s="6" t="s">
        <v>190</v>
      </c>
    </row>
    <row r="26" spans="1:5">
      <c r="B26">
        <v>6</v>
      </c>
      <c r="C26" s="9">
        <v>43130</v>
      </c>
      <c r="D26" s="6" t="s">
        <v>181</v>
      </c>
    </row>
    <row r="27" spans="1:5" ht="36">
      <c r="B27">
        <v>7</v>
      </c>
      <c r="C27" s="9">
        <v>43147</v>
      </c>
      <c r="D27" s="6" t="s">
        <v>191</v>
      </c>
    </row>
    <row r="28" spans="1:5" ht="36">
      <c r="B28">
        <v>8</v>
      </c>
      <c r="C28" s="9">
        <v>43186</v>
      </c>
      <c r="D28" s="6" t="s">
        <v>192</v>
      </c>
    </row>
    <row r="29" spans="1:5" ht="72">
      <c r="A29" t="s">
        <v>27</v>
      </c>
      <c r="B29">
        <v>1</v>
      </c>
      <c r="C29" s="9">
        <v>42884</v>
      </c>
      <c r="D29" s="6" t="s">
        <v>193</v>
      </c>
      <c r="E29" s="1" t="s">
        <v>29</v>
      </c>
    </row>
    <row r="30" spans="1:5" ht="90">
      <c r="B30">
        <v>2</v>
      </c>
      <c r="C30" s="9">
        <v>42949</v>
      </c>
      <c r="D30" s="6" t="s">
        <v>194</v>
      </c>
    </row>
    <row r="31" spans="1:5" ht="72">
      <c r="B31">
        <v>3</v>
      </c>
      <c r="C31" s="9">
        <v>43052</v>
      </c>
      <c r="D31" s="6" t="s">
        <v>195</v>
      </c>
    </row>
    <row r="32" spans="1:5" ht="54">
      <c r="B32">
        <v>4</v>
      </c>
      <c r="C32" s="9" t="s">
        <v>196</v>
      </c>
      <c r="D32" s="6" t="s">
        <v>197</v>
      </c>
    </row>
    <row r="33" spans="1:5" ht="54">
      <c r="A33" t="s">
        <v>30</v>
      </c>
      <c r="B33">
        <v>1</v>
      </c>
      <c r="C33" s="9">
        <v>42872</v>
      </c>
      <c r="D33" s="6" t="s">
        <v>198</v>
      </c>
      <c r="E33" s="1" t="s">
        <v>31</v>
      </c>
    </row>
    <row r="34" spans="1:5" ht="90">
      <c r="B34">
        <v>2</v>
      </c>
      <c r="C34" s="9">
        <v>43010</v>
      </c>
      <c r="D34" s="6" t="s">
        <v>199</v>
      </c>
    </row>
    <row r="35" spans="1:5" ht="90">
      <c r="B35">
        <v>3</v>
      </c>
      <c r="C35" s="9">
        <v>43147</v>
      </c>
      <c r="D35" s="6" t="s">
        <v>200</v>
      </c>
    </row>
    <row r="36" spans="1:5" ht="72">
      <c r="A36" t="s">
        <v>33</v>
      </c>
      <c r="B36">
        <v>1</v>
      </c>
      <c r="C36" s="9">
        <v>42884</v>
      </c>
      <c r="D36" s="6" t="s">
        <v>201</v>
      </c>
      <c r="E36" s="1" t="s">
        <v>35</v>
      </c>
    </row>
    <row r="37" spans="1:5" ht="72">
      <c r="B37">
        <v>2</v>
      </c>
      <c r="C37" s="9">
        <v>42951</v>
      </c>
      <c r="D37" s="6" t="s">
        <v>202</v>
      </c>
    </row>
    <row r="38" spans="1:5" ht="36">
      <c r="B38">
        <v>3</v>
      </c>
      <c r="C38" s="9">
        <v>43032</v>
      </c>
      <c r="D38" s="6" t="s">
        <v>203</v>
      </c>
    </row>
    <row r="39" spans="1:5">
      <c r="A39" t="s">
        <v>36</v>
      </c>
      <c r="B39">
        <v>1</v>
      </c>
      <c r="C39" s="9">
        <v>42857</v>
      </c>
      <c r="D39" s="6" t="s">
        <v>204</v>
      </c>
      <c r="E39" s="1" t="s">
        <v>37</v>
      </c>
    </row>
    <row r="40" spans="1:5" ht="54">
      <c r="B40">
        <v>2</v>
      </c>
      <c r="C40" s="9">
        <v>43154</v>
      </c>
      <c r="D40" s="6" t="s">
        <v>205</v>
      </c>
    </row>
    <row r="41" spans="1:5" ht="72">
      <c r="A41" t="s">
        <v>38</v>
      </c>
      <c r="B41">
        <v>1</v>
      </c>
      <c r="C41" s="9">
        <v>42949</v>
      </c>
      <c r="D41" s="6" t="s">
        <v>206</v>
      </c>
      <c r="E41" s="1" t="s">
        <v>39</v>
      </c>
    </row>
    <row r="42" spans="1:5" ht="90">
      <c r="B42">
        <v>2</v>
      </c>
      <c r="C42" s="9">
        <v>43006</v>
      </c>
      <c r="D42" s="6" t="s">
        <v>207</v>
      </c>
    </row>
    <row r="43" spans="1:5">
      <c r="A43" t="s">
        <v>40</v>
      </c>
      <c r="B43">
        <f>SUBTOTAL(102,テーブル1345679[回])</f>
        <v>40</v>
      </c>
      <c r="C43" s="9"/>
      <c r="E43" s="1">
        <f>SUBTOTAL(103,テーブル1345679[対象市町村])</f>
        <v>10</v>
      </c>
    </row>
  </sheetData>
  <phoneticPr fontId="1"/>
  <pageMargins left="0.7" right="0.7" top="0.75" bottom="0.75" header="0.3" footer="0.3"/>
  <pageSetup paperSize="9" scale="35"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336A6-B957-4D28-9569-725A301723E8}">
  <sheetPr>
    <pageSetUpPr fitToPage="1"/>
  </sheetPr>
  <dimension ref="A1:E48"/>
  <sheetViews>
    <sheetView view="pageBreakPreview" zoomScale="80" zoomScaleNormal="100" zoomScaleSheetLayoutView="80" workbookViewId="0">
      <selection activeCell="B48" sqref="B48"/>
    </sheetView>
  </sheetViews>
  <sheetFormatPr defaultRowHeight="18"/>
  <cols>
    <col min="1" max="1" width="13.83203125" customWidth="1"/>
    <col min="2" max="2" width="4.33203125" customWidth="1"/>
    <col min="3" max="3" width="18.33203125" style="8" customWidth="1"/>
    <col min="4" max="4" width="64.83203125" style="6" customWidth="1"/>
    <col min="5" max="5" width="58.58203125" style="1" customWidth="1"/>
  </cols>
  <sheetData>
    <row r="1" spans="1:5" ht="22.5">
      <c r="A1" s="2" t="s">
        <v>208</v>
      </c>
    </row>
    <row r="2" spans="1:5" ht="34.5" customHeight="1">
      <c r="A2" t="s">
        <v>1</v>
      </c>
      <c r="B2" t="s">
        <v>2</v>
      </c>
      <c r="C2" s="8" t="s">
        <v>3</v>
      </c>
      <c r="D2" s="6" t="s">
        <v>4</v>
      </c>
      <c r="E2" s="1" t="s">
        <v>5</v>
      </c>
    </row>
    <row r="3" spans="1:5" ht="36">
      <c r="A3" t="s">
        <v>6</v>
      </c>
      <c r="B3">
        <v>1</v>
      </c>
      <c r="C3" s="9">
        <v>42513</v>
      </c>
      <c r="D3" s="6" t="s">
        <v>172</v>
      </c>
      <c r="E3" s="1" t="s">
        <v>8</v>
      </c>
    </row>
    <row r="4" spans="1:5" ht="36">
      <c r="B4">
        <v>2</v>
      </c>
      <c r="C4" s="10" t="s">
        <v>209</v>
      </c>
      <c r="D4" s="7" t="s">
        <v>210</v>
      </c>
    </row>
    <row r="5" spans="1:5" ht="72">
      <c r="B5">
        <v>3</v>
      </c>
      <c r="C5" s="9">
        <v>42650</v>
      </c>
      <c r="D5" s="7" t="s">
        <v>211</v>
      </c>
    </row>
    <row r="6" spans="1:5" ht="36">
      <c r="B6">
        <v>4</v>
      </c>
      <c r="C6" s="9">
        <v>42822</v>
      </c>
      <c r="D6" s="7" t="s">
        <v>212</v>
      </c>
    </row>
    <row r="7" spans="1:5" ht="54">
      <c r="A7" t="s">
        <v>9</v>
      </c>
      <c r="B7">
        <v>1</v>
      </c>
      <c r="C7" s="9">
        <v>42516</v>
      </c>
      <c r="D7" s="6" t="s">
        <v>213</v>
      </c>
      <c r="E7" s="1" t="s">
        <v>11</v>
      </c>
    </row>
    <row r="8" spans="1:5">
      <c r="B8">
        <v>2</v>
      </c>
      <c r="C8" s="9">
        <v>42549</v>
      </c>
      <c r="D8" s="6" t="s">
        <v>210</v>
      </c>
    </row>
    <row r="9" spans="1:5">
      <c r="B9">
        <v>3</v>
      </c>
      <c r="C9" s="10">
        <v>42576</v>
      </c>
      <c r="D9" s="6" t="s">
        <v>210</v>
      </c>
    </row>
    <row r="10" spans="1:5">
      <c r="B10">
        <v>4</v>
      </c>
      <c r="C10" s="9">
        <v>42607</v>
      </c>
      <c r="D10" s="6" t="s">
        <v>210</v>
      </c>
    </row>
    <row r="11" spans="1:5">
      <c r="B11">
        <v>5</v>
      </c>
      <c r="C11" s="9">
        <v>42648</v>
      </c>
      <c r="D11" s="6" t="s">
        <v>210</v>
      </c>
    </row>
    <row r="12" spans="1:5" ht="36">
      <c r="B12">
        <v>6</v>
      </c>
      <c r="C12" s="9">
        <v>42695</v>
      </c>
      <c r="D12" s="6" t="s">
        <v>214</v>
      </c>
    </row>
    <row r="13" spans="1:5" ht="36">
      <c r="B13">
        <v>7</v>
      </c>
      <c r="C13" s="9">
        <v>42821</v>
      </c>
      <c r="D13" s="6" t="s">
        <v>215</v>
      </c>
    </row>
    <row r="14" spans="1:5">
      <c r="A14" t="s">
        <v>13</v>
      </c>
      <c r="B14">
        <v>1</v>
      </c>
      <c r="C14" s="9">
        <v>42550</v>
      </c>
      <c r="D14" s="6" t="s">
        <v>216</v>
      </c>
      <c r="E14" s="1" t="s">
        <v>15</v>
      </c>
    </row>
    <row r="15" spans="1:5">
      <c r="B15">
        <v>2</v>
      </c>
      <c r="C15" s="9">
        <v>42663</v>
      </c>
      <c r="D15" s="6" t="s">
        <v>217</v>
      </c>
    </row>
    <row r="16" spans="1:5" ht="36">
      <c r="A16" t="s">
        <v>17</v>
      </c>
      <c r="B16">
        <v>1</v>
      </c>
      <c r="C16" s="9">
        <v>42480</v>
      </c>
      <c r="D16" s="6" t="s">
        <v>218</v>
      </c>
      <c r="E16" s="1" t="s">
        <v>19</v>
      </c>
    </row>
    <row r="17" spans="1:5" ht="36">
      <c r="B17">
        <v>2</v>
      </c>
      <c r="C17" s="9">
        <v>42563</v>
      </c>
      <c r="D17" s="6" t="s">
        <v>219</v>
      </c>
    </row>
    <row r="18" spans="1:5" ht="36">
      <c r="B18">
        <v>3</v>
      </c>
      <c r="C18" s="9">
        <v>42591</v>
      </c>
      <c r="D18" s="6" t="s">
        <v>219</v>
      </c>
    </row>
    <row r="19" spans="1:5" ht="36">
      <c r="B19">
        <v>4</v>
      </c>
      <c r="C19" s="9">
        <v>42643</v>
      </c>
      <c r="D19" s="6" t="s">
        <v>219</v>
      </c>
    </row>
    <row r="20" spans="1:5" ht="54">
      <c r="B20">
        <v>5</v>
      </c>
      <c r="C20" s="9">
        <v>42731</v>
      </c>
      <c r="D20" s="6" t="s">
        <v>220</v>
      </c>
    </row>
    <row r="21" spans="1:5" ht="36">
      <c r="B21">
        <v>6</v>
      </c>
      <c r="C21" s="9">
        <v>42783</v>
      </c>
      <c r="D21" s="6" t="s">
        <v>219</v>
      </c>
    </row>
    <row r="22" spans="1:5" ht="36">
      <c r="A22" t="s">
        <v>22</v>
      </c>
      <c r="B22">
        <v>1</v>
      </c>
      <c r="C22" s="9">
        <v>42480</v>
      </c>
      <c r="D22" s="6" t="s">
        <v>221</v>
      </c>
      <c r="E22" s="1" t="s">
        <v>24</v>
      </c>
    </row>
    <row r="23" spans="1:5" ht="36">
      <c r="B23">
        <v>2</v>
      </c>
      <c r="C23" s="10">
        <v>42606</v>
      </c>
      <c r="D23" s="6" t="s">
        <v>222</v>
      </c>
    </row>
    <row r="24" spans="1:5">
      <c r="B24">
        <v>3</v>
      </c>
      <c r="C24" s="9">
        <v>42639</v>
      </c>
      <c r="D24" s="6" t="s">
        <v>223</v>
      </c>
    </row>
    <row r="25" spans="1:5" ht="54">
      <c r="B25">
        <v>4</v>
      </c>
      <c r="C25" s="9">
        <v>42669</v>
      </c>
      <c r="D25" s="6" t="s">
        <v>224</v>
      </c>
    </row>
    <row r="26" spans="1:5" ht="36">
      <c r="B26">
        <v>5</v>
      </c>
      <c r="C26" s="9">
        <v>42692</v>
      </c>
      <c r="D26" s="6" t="s">
        <v>225</v>
      </c>
    </row>
    <row r="27" spans="1:5" ht="72">
      <c r="B27">
        <v>6</v>
      </c>
      <c r="C27" s="9">
        <v>42753</v>
      </c>
      <c r="D27" s="6" t="s">
        <v>226</v>
      </c>
    </row>
    <row r="28" spans="1:5" ht="36">
      <c r="B28">
        <v>7</v>
      </c>
      <c r="C28" s="9">
        <v>42781</v>
      </c>
      <c r="D28" s="6" t="s">
        <v>227</v>
      </c>
    </row>
    <row r="29" spans="1:5" ht="72">
      <c r="A29" t="s">
        <v>27</v>
      </c>
      <c r="B29">
        <v>1</v>
      </c>
      <c r="C29" s="9">
        <v>42487</v>
      </c>
      <c r="D29" s="6" t="s">
        <v>228</v>
      </c>
      <c r="E29" s="1" t="s">
        <v>29</v>
      </c>
    </row>
    <row r="30" spans="1:5" ht="72">
      <c r="B30">
        <v>2</v>
      </c>
      <c r="C30" s="9">
        <v>42545</v>
      </c>
      <c r="D30" s="6" t="s">
        <v>229</v>
      </c>
    </row>
    <row r="31" spans="1:5" ht="54">
      <c r="B31">
        <v>3</v>
      </c>
      <c r="C31" s="9">
        <v>42641</v>
      </c>
      <c r="D31" s="6" t="s">
        <v>230</v>
      </c>
    </row>
    <row r="32" spans="1:5" ht="54">
      <c r="B32">
        <v>4</v>
      </c>
      <c r="C32" s="9">
        <v>42789</v>
      </c>
      <c r="D32" s="6" t="s">
        <v>231</v>
      </c>
    </row>
    <row r="33" spans="1:5" ht="36">
      <c r="A33" t="s">
        <v>30</v>
      </c>
      <c r="B33">
        <v>1</v>
      </c>
      <c r="C33" s="9">
        <v>42506</v>
      </c>
      <c r="D33" s="6" t="s">
        <v>232</v>
      </c>
      <c r="E33" s="1" t="s">
        <v>31</v>
      </c>
    </row>
    <row r="34" spans="1:5" ht="54">
      <c r="B34">
        <v>2</v>
      </c>
      <c r="C34" s="9">
        <v>42579</v>
      </c>
      <c r="D34" s="6" t="s">
        <v>233</v>
      </c>
    </row>
    <row r="35" spans="1:5">
      <c r="B35">
        <v>3</v>
      </c>
      <c r="C35" s="9">
        <v>42699</v>
      </c>
      <c r="D35" s="6" t="s">
        <v>234</v>
      </c>
    </row>
    <row r="36" spans="1:5" ht="54">
      <c r="B36">
        <v>4</v>
      </c>
      <c r="C36" s="9">
        <v>42754</v>
      </c>
      <c r="D36" s="6" t="s">
        <v>235</v>
      </c>
    </row>
    <row r="37" spans="1:5" ht="90">
      <c r="A37" t="s">
        <v>33</v>
      </c>
      <c r="B37">
        <v>1</v>
      </c>
      <c r="C37" s="9">
        <v>42503</v>
      </c>
      <c r="D37" s="6" t="s">
        <v>236</v>
      </c>
      <c r="E37" s="1" t="s">
        <v>35</v>
      </c>
    </row>
    <row r="38" spans="1:5" ht="72">
      <c r="B38">
        <v>2</v>
      </c>
      <c r="C38" s="9">
        <v>42564</v>
      </c>
      <c r="D38" s="6" t="s">
        <v>237</v>
      </c>
    </row>
    <row r="39" spans="1:5" ht="36">
      <c r="B39">
        <v>3</v>
      </c>
      <c r="C39" s="9" t="s">
        <v>238</v>
      </c>
      <c r="D39" s="6" t="s">
        <v>239</v>
      </c>
    </row>
    <row r="40" spans="1:5" ht="72">
      <c r="B40">
        <v>4</v>
      </c>
      <c r="C40" s="9">
        <v>42669</v>
      </c>
      <c r="D40" s="6" t="s">
        <v>240</v>
      </c>
    </row>
    <row r="41" spans="1:5" ht="90">
      <c r="B41">
        <v>5</v>
      </c>
      <c r="C41" s="9">
        <v>42769</v>
      </c>
      <c r="D41" s="6" t="s">
        <v>241</v>
      </c>
    </row>
    <row r="42" spans="1:5" ht="36">
      <c r="A42" t="s">
        <v>36</v>
      </c>
      <c r="B42">
        <v>1</v>
      </c>
      <c r="C42" s="9">
        <v>42478</v>
      </c>
      <c r="D42" s="6" t="s">
        <v>242</v>
      </c>
      <c r="E42" s="1" t="s">
        <v>37</v>
      </c>
    </row>
    <row r="43" spans="1:5" ht="36">
      <c r="B43">
        <v>2</v>
      </c>
      <c r="C43" s="9">
        <v>42654</v>
      </c>
      <c r="D43" s="6" t="s">
        <v>243</v>
      </c>
    </row>
    <row r="44" spans="1:5">
      <c r="B44">
        <v>3</v>
      </c>
      <c r="C44" s="9">
        <v>42782</v>
      </c>
      <c r="D44" s="6" t="s">
        <v>204</v>
      </c>
    </row>
    <row r="45" spans="1:5" ht="36">
      <c r="A45" t="s">
        <v>38</v>
      </c>
      <c r="B45">
        <v>1</v>
      </c>
      <c r="C45" s="9">
        <v>42509</v>
      </c>
      <c r="D45" s="6" t="s">
        <v>244</v>
      </c>
      <c r="E45" s="1" t="s">
        <v>39</v>
      </c>
    </row>
    <row r="46" spans="1:5" ht="54">
      <c r="B46">
        <v>2</v>
      </c>
      <c r="C46" s="9">
        <v>42580</v>
      </c>
      <c r="D46" s="6" t="s">
        <v>245</v>
      </c>
    </row>
    <row r="47" spans="1:5" ht="54">
      <c r="B47">
        <v>3</v>
      </c>
      <c r="C47" s="9">
        <v>42647</v>
      </c>
      <c r="D47" s="6" t="s">
        <v>245</v>
      </c>
    </row>
    <row r="48" spans="1:5">
      <c r="A48" t="s">
        <v>40</v>
      </c>
      <c r="B48">
        <f>SUBTOTAL(102,テーブル13456791011[回])</f>
        <v>45</v>
      </c>
      <c r="C48" s="9"/>
      <c r="E48" s="1">
        <f>SUBTOTAL(103,テーブル13456791011[対象市町村])</f>
        <v>10</v>
      </c>
    </row>
  </sheetData>
  <phoneticPr fontId="1"/>
  <pageMargins left="0.7" right="0.7" top="0.75" bottom="0.75" header="0.3" footer="0.3"/>
  <pageSetup paperSize="9" scale="35"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R6</vt:lpstr>
      <vt:lpstr>R5</vt:lpstr>
      <vt:lpstr>R4</vt:lpstr>
      <vt:lpstr>R3</vt:lpstr>
      <vt:lpstr>R2</vt:lpstr>
      <vt:lpstr>R1</vt:lpstr>
      <vt:lpstr>H30</vt:lpstr>
      <vt:lpstr>H29</vt:lpstr>
      <vt:lpstr>H28</vt:lpstr>
      <vt:lpstr>H27</vt:lpstr>
      <vt:lpstr>'H27'!Print_Area</vt:lpstr>
      <vt:lpstr>'H28'!Print_Area</vt:lpstr>
      <vt:lpstr>'H29'!Print_Area</vt:lpstr>
      <vt:lpstr>'H30'!Print_Area</vt:lpstr>
      <vt:lpstr>'R1'!Print_Area</vt:lpstr>
      <vt:lpstr>'R2'!Print_Area</vt:lpstr>
      <vt:lpstr>'R3'!Print_Area</vt:lpstr>
      <vt:lpstr>'R4'!Print_Area</vt:lpstr>
      <vt:lpstr>'R5'!Print_Area</vt:lpstr>
      <vt:lpstr>'R6'!Print_Area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上田由花</dc:creator>
  <cp:keywords/>
  <dc:description/>
  <cp:lastModifiedBy>上田 由花（地域政策課）</cp:lastModifiedBy>
  <cp:revision/>
  <dcterms:created xsi:type="dcterms:W3CDTF">2015-06-05T18:19:34Z</dcterms:created>
  <dcterms:modified xsi:type="dcterms:W3CDTF">2025-03-27T06:28:33Z</dcterms:modified>
  <cp:category/>
  <cp:contentStatus/>
</cp:coreProperties>
</file>