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F3DD2B72-0A96-4591-B5F2-0F13EF05FCDF}" xr6:coauthVersionLast="36" xr6:coauthVersionMax="36" xr10:uidLastSave="{00000000-0000-0000-0000-000000000000}"/>
  <bookViews>
    <workbookView xWindow="-120" yWindow="-120" windowWidth="29040" windowHeight="15840" tabRatio="740" xr2:uid="{00000000-000D-0000-FFFF-FFFF00000000}"/>
  </bookViews>
  <sheets>
    <sheet name="管理シート（本体）" sheetId="5" r:id="rId1"/>
    <sheet name="7年10月" sheetId="8" r:id="rId2"/>
    <sheet name="7年11月" sheetId="9" r:id="rId3"/>
    <sheet name="７年12月" sheetId="10" r:id="rId4"/>
    <sheet name="８年１月" sheetId="11" r:id="rId5"/>
    <sheet name="８年２月" sheetId="12" r:id="rId6"/>
    <sheet name="８年３月" sheetId="13" r:id="rId7"/>
    <sheet name="８年４月" sheetId="14" r:id="rId8"/>
    <sheet name="８年５月" sheetId="15" r:id="rId9"/>
    <sheet name="８年６月" sheetId="16" r:id="rId10"/>
  </sheets>
  <definedNames>
    <definedName name="_xlnm._FilterDatabase" localSheetId="0" hidden="1">'管理シート（本体）'!$A$12:$DE$64</definedName>
    <definedName name="_xlnm.Print_Titles" localSheetId="1">'7年10月'!$7:$7</definedName>
    <definedName name="_xlnm.Print_Titles" localSheetId="2">'7年11月'!$7:$7</definedName>
    <definedName name="_xlnm.Print_Titles" localSheetId="3">'７年12月'!$7:$7</definedName>
    <definedName name="_xlnm.Print_Titles" localSheetId="4">'８年１月'!$7:$7</definedName>
    <definedName name="_xlnm.Print_Titles" localSheetId="5">'８年２月'!$7:$7</definedName>
    <definedName name="_xlnm.Print_Titles" localSheetId="6">'８年３月'!$7:$7</definedName>
    <definedName name="_xlnm.Print_Titles" localSheetId="7">'８年４月'!$7:$7</definedName>
    <definedName name="_xlnm.Print_Titles" localSheetId="8">'８年５月'!$7:$7</definedName>
    <definedName name="_xlnm.Print_Titles" localSheetId="9">'８年６月'!$7:$7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2" i="5" l="1"/>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13" i="5"/>
  <c r="AG62" i="5"/>
  <c r="AG61"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13" i="5"/>
  <c r="F9" i="16" l="1"/>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8" i="16"/>
  <c r="DC99" i="5" l="1"/>
  <c r="DB99" i="5"/>
  <c r="DA99" i="5"/>
  <c r="CZ99" i="5"/>
  <c r="DC98" i="5"/>
  <c r="DB98" i="5"/>
  <c r="DA98" i="5"/>
  <c r="CZ98" i="5"/>
  <c r="DC97" i="5"/>
  <c r="DB97" i="5"/>
  <c r="DA97" i="5"/>
  <c r="CZ97" i="5"/>
  <c r="DC96" i="5"/>
  <c r="DB96" i="5"/>
  <c r="DA96" i="5"/>
  <c r="CZ96" i="5"/>
  <c r="CW99" i="5"/>
  <c r="CV99" i="5"/>
  <c r="CU99" i="5"/>
  <c r="CT99" i="5"/>
  <c r="CW98" i="5"/>
  <c r="CV98" i="5"/>
  <c r="CU98" i="5"/>
  <c r="CT98" i="5"/>
  <c r="CW97" i="5"/>
  <c r="CV97" i="5"/>
  <c r="CU97" i="5"/>
  <c r="CT97" i="5"/>
  <c r="CW96" i="5"/>
  <c r="CV96" i="5"/>
  <c r="CU96" i="5"/>
  <c r="CT96" i="5"/>
  <c r="CQ99" i="5"/>
  <c r="CP99" i="5"/>
  <c r="CO99" i="5"/>
  <c r="CN99" i="5"/>
  <c r="CQ98" i="5"/>
  <c r="CP98" i="5"/>
  <c r="CO98" i="5"/>
  <c r="CN98" i="5"/>
  <c r="CQ97" i="5"/>
  <c r="CP97" i="5"/>
  <c r="CO97" i="5"/>
  <c r="CN97" i="5"/>
  <c r="CQ96" i="5"/>
  <c r="CP96" i="5"/>
  <c r="CO96" i="5"/>
  <c r="CN96" i="5"/>
  <c r="CK99" i="5"/>
  <c r="CJ99" i="5"/>
  <c r="CI99" i="5"/>
  <c r="CH99" i="5"/>
  <c r="CK98" i="5"/>
  <c r="CJ98" i="5"/>
  <c r="CI98" i="5"/>
  <c r="CH98" i="5"/>
  <c r="CK97" i="5"/>
  <c r="CJ97" i="5"/>
  <c r="CI97" i="5"/>
  <c r="CH97" i="5"/>
  <c r="CK96" i="5"/>
  <c r="CJ96" i="5"/>
  <c r="CI96" i="5"/>
  <c r="CH96" i="5"/>
  <c r="CE99" i="5"/>
  <c r="CD99" i="5"/>
  <c r="CC99" i="5"/>
  <c r="CB99" i="5"/>
  <c r="CE98" i="5"/>
  <c r="CD98" i="5"/>
  <c r="CC98" i="5"/>
  <c r="CB98" i="5"/>
  <c r="CE97" i="5"/>
  <c r="CD97" i="5"/>
  <c r="CC97" i="5"/>
  <c r="CB97" i="5"/>
  <c r="CE96" i="5"/>
  <c r="CD96" i="5"/>
  <c r="CC96" i="5"/>
  <c r="CB96" i="5"/>
  <c r="BY99" i="5"/>
  <c r="BX99" i="5"/>
  <c r="BW99" i="5"/>
  <c r="BV99" i="5"/>
  <c r="BY98" i="5"/>
  <c r="BX98" i="5"/>
  <c r="BW98" i="5"/>
  <c r="BV98" i="5"/>
  <c r="BY97" i="5"/>
  <c r="BX97" i="5"/>
  <c r="BW97" i="5"/>
  <c r="BV97" i="5"/>
  <c r="BY96" i="5"/>
  <c r="BX96" i="5"/>
  <c r="BW96" i="5"/>
  <c r="BV96" i="5"/>
  <c r="BS99" i="5"/>
  <c r="BR99" i="5"/>
  <c r="BQ99" i="5"/>
  <c r="BP99" i="5"/>
  <c r="BS98" i="5"/>
  <c r="BR98" i="5"/>
  <c r="BQ98" i="5"/>
  <c r="BP98" i="5"/>
  <c r="BS97" i="5"/>
  <c r="BR97" i="5"/>
  <c r="BQ97" i="5"/>
  <c r="BP97" i="5"/>
  <c r="BS96" i="5"/>
  <c r="BR96" i="5"/>
  <c r="BQ96" i="5"/>
  <c r="BP96" i="5"/>
  <c r="BM99" i="5"/>
  <c r="BL99" i="5"/>
  <c r="BK99" i="5"/>
  <c r="BJ99" i="5"/>
  <c r="BM98" i="5"/>
  <c r="BL98" i="5"/>
  <c r="BK98" i="5"/>
  <c r="BJ98" i="5"/>
  <c r="BM97" i="5"/>
  <c r="BL97" i="5"/>
  <c r="BK97" i="5"/>
  <c r="BJ97" i="5"/>
  <c r="BM96" i="5"/>
  <c r="BL96" i="5"/>
  <c r="BK96" i="5"/>
  <c r="BJ96" i="5"/>
  <c r="DC90" i="5"/>
  <c r="DB90" i="5"/>
  <c r="DA90" i="5"/>
  <c r="CZ90" i="5"/>
  <c r="DC89" i="5"/>
  <c r="DB89" i="5"/>
  <c r="DA89" i="5"/>
  <c r="CZ89" i="5"/>
  <c r="DC88" i="5"/>
  <c r="DB88" i="5"/>
  <c r="DA88" i="5"/>
  <c r="CZ88" i="5"/>
  <c r="DC87" i="5"/>
  <c r="DB87" i="5"/>
  <c r="DA87" i="5"/>
  <c r="CZ87" i="5"/>
  <c r="CW90" i="5"/>
  <c r="CV90" i="5"/>
  <c r="CU90" i="5"/>
  <c r="CT90" i="5"/>
  <c r="CW89" i="5"/>
  <c r="CV89" i="5"/>
  <c r="CU89" i="5"/>
  <c r="CT89" i="5"/>
  <c r="CW88" i="5"/>
  <c r="CV88" i="5"/>
  <c r="CU88" i="5"/>
  <c r="CT88" i="5"/>
  <c r="CW87" i="5"/>
  <c r="CV87" i="5"/>
  <c r="CU87" i="5"/>
  <c r="CT87" i="5"/>
  <c r="CQ90" i="5"/>
  <c r="CP90" i="5"/>
  <c r="CO90" i="5"/>
  <c r="CN90" i="5"/>
  <c r="CQ89" i="5"/>
  <c r="CP89" i="5"/>
  <c r="CO89" i="5"/>
  <c r="CN89" i="5"/>
  <c r="CQ88" i="5"/>
  <c r="CP88" i="5"/>
  <c r="CO88" i="5"/>
  <c r="CN88" i="5"/>
  <c r="CQ87" i="5"/>
  <c r="CP87" i="5"/>
  <c r="CO87" i="5"/>
  <c r="CN87" i="5"/>
  <c r="CK90" i="5"/>
  <c r="CJ90" i="5"/>
  <c r="CI90" i="5"/>
  <c r="CH90" i="5"/>
  <c r="CK89" i="5"/>
  <c r="CJ89" i="5"/>
  <c r="CI89" i="5"/>
  <c r="CH89" i="5"/>
  <c r="CK88" i="5"/>
  <c r="CJ88" i="5"/>
  <c r="CI88" i="5"/>
  <c r="CH88" i="5"/>
  <c r="CK87" i="5"/>
  <c r="CJ87" i="5"/>
  <c r="CI87" i="5"/>
  <c r="CH87" i="5"/>
  <c r="CE90" i="5"/>
  <c r="CD90" i="5"/>
  <c r="CC90" i="5"/>
  <c r="CB90" i="5"/>
  <c r="CE89" i="5"/>
  <c r="CD89" i="5"/>
  <c r="CC89" i="5"/>
  <c r="CB89" i="5"/>
  <c r="CE88" i="5"/>
  <c r="CD88" i="5"/>
  <c r="CC88" i="5"/>
  <c r="CB88" i="5"/>
  <c r="CE87" i="5"/>
  <c r="CD87" i="5"/>
  <c r="CC87" i="5"/>
  <c r="CB87" i="5"/>
  <c r="BY90" i="5"/>
  <c r="BX90" i="5"/>
  <c r="BW90" i="5"/>
  <c r="BV90" i="5"/>
  <c r="BY89" i="5"/>
  <c r="BX89" i="5"/>
  <c r="BW89" i="5"/>
  <c r="BV89" i="5"/>
  <c r="BY88" i="5"/>
  <c r="BX88" i="5"/>
  <c r="BW88" i="5"/>
  <c r="BV88" i="5"/>
  <c r="BY87" i="5"/>
  <c r="BX87" i="5"/>
  <c r="BW87" i="5"/>
  <c r="BV87" i="5"/>
  <c r="BS90" i="5"/>
  <c r="BR90" i="5"/>
  <c r="BQ90" i="5"/>
  <c r="BP90" i="5"/>
  <c r="BS89" i="5"/>
  <c r="BR89" i="5"/>
  <c r="BQ89" i="5"/>
  <c r="BP89" i="5"/>
  <c r="BS88" i="5"/>
  <c r="BR88" i="5"/>
  <c r="BQ88" i="5"/>
  <c r="BP88" i="5"/>
  <c r="BS87" i="5"/>
  <c r="BR87" i="5"/>
  <c r="BQ87" i="5"/>
  <c r="BP87" i="5"/>
  <c r="BM90" i="5"/>
  <c r="BL90" i="5"/>
  <c r="BK90" i="5"/>
  <c r="BJ90" i="5"/>
  <c r="BM89" i="5"/>
  <c r="BL89" i="5"/>
  <c r="BK89" i="5"/>
  <c r="BJ89" i="5"/>
  <c r="BM88" i="5"/>
  <c r="BL88" i="5"/>
  <c r="BK88" i="5"/>
  <c r="BJ88" i="5"/>
  <c r="BM87" i="5"/>
  <c r="BL87" i="5"/>
  <c r="BK87" i="5"/>
  <c r="BJ87" i="5"/>
  <c r="DC81" i="5"/>
  <c r="DB81" i="5"/>
  <c r="DA81" i="5"/>
  <c r="CZ81" i="5"/>
  <c r="DC80" i="5"/>
  <c r="DB80" i="5"/>
  <c r="DA80" i="5"/>
  <c r="CZ80" i="5"/>
  <c r="DC79" i="5"/>
  <c r="DB79" i="5"/>
  <c r="DA79" i="5"/>
  <c r="CZ79" i="5"/>
  <c r="DC78" i="5"/>
  <c r="DB78" i="5"/>
  <c r="DA78" i="5"/>
  <c r="CZ78" i="5"/>
  <c r="CW81" i="5"/>
  <c r="CV81" i="5"/>
  <c r="CU81" i="5"/>
  <c r="CT81" i="5"/>
  <c r="CW80" i="5"/>
  <c r="CV80" i="5"/>
  <c r="CU80" i="5"/>
  <c r="CT80" i="5"/>
  <c r="CW79" i="5"/>
  <c r="CV79" i="5"/>
  <c r="CU79" i="5"/>
  <c r="CT79" i="5"/>
  <c r="CW78" i="5"/>
  <c r="CV78" i="5"/>
  <c r="CU78" i="5"/>
  <c r="CT78" i="5"/>
  <c r="CQ81" i="5"/>
  <c r="CP81" i="5"/>
  <c r="CO81" i="5"/>
  <c r="CN81" i="5"/>
  <c r="CQ80" i="5"/>
  <c r="CP80" i="5"/>
  <c r="CO80" i="5"/>
  <c r="CN80" i="5"/>
  <c r="CQ79" i="5"/>
  <c r="CP79" i="5"/>
  <c r="CO79" i="5"/>
  <c r="CN79" i="5"/>
  <c r="CQ78" i="5"/>
  <c r="CP78" i="5"/>
  <c r="CO78" i="5"/>
  <c r="CN78" i="5"/>
  <c r="CK81" i="5"/>
  <c r="CJ81" i="5"/>
  <c r="CI81" i="5"/>
  <c r="CH81" i="5"/>
  <c r="CK80" i="5"/>
  <c r="CJ80" i="5"/>
  <c r="CI80" i="5"/>
  <c r="CH80" i="5"/>
  <c r="CK79" i="5"/>
  <c r="CJ79" i="5"/>
  <c r="CI79" i="5"/>
  <c r="CH79" i="5"/>
  <c r="CK78" i="5"/>
  <c r="CJ78" i="5"/>
  <c r="CI78" i="5"/>
  <c r="CH78" i="5"/>
  <c r="CE81" i="5"/>
  <c r="CD81" i="5"/>
  <c r="CC81" i="5"/>
  <c r="CB81" i="5"/>
  <c r="CE80" i="5"/>
  <c r="CD80" i="5"/>
  <c r="CC80" i="5"/>
  <c r="CB80" i="5"/>
  <c r="CE79" i="5"/>
  <c r="CD79" i="5"/>
  <c r="CC79" i="5"/>
  <c r="CB79" i="5"/>
  <c r="CE78" i="5"/>
  <c r="CD78" i="5"/>
  <c r="CC78" i="5"/>
  <c r="CB78" i="5"/>
  <c r="BY81" i="5"/>
  <c r="BX81" i="5"/>
  <c r="BW81" i="5"/>
  <c r="BV81" i="5"/>
  <c r="BY80" i="5"/>
  <c r="BX80" i="5"/>
  <c r="BW80" i="5"/>
  <c r="BV80" i="5"/>
  <c r="BY79" i="5"/>
  <c r="BX79" i="5"/>
  <c r="BW79" i="5"/>
  <c r="BV79" i="5"/>
  <c r="BY78" i="5"/>
  <c r="BX78" i="5"/>
  <c r="BW78" i="5"/>
  <c r="BV78" i="5"/>
  <c r="BS81" i="5"/>
  <c r="BR81" i="5"/>
  <c r="BQ81" i="5"/>
  <c r="BP81" i="5"/>
  <c r="BS80" i="5"/>
  <c r="BR80" i="5"/>
  <c r="BQ80" i="5"/>
  <c r="BP80" i="5"/>
  <c r="BS79" i="5"/>
  <c r="BR79" i="5"/>
  <c r="BQ79" i="5"/>
  <c r="BP79" i="5"/>
  <c r="BS78" i="5"/>
  <c r="BR78" i="5"/>
  <c r="BQ78" i="5"/>
  <c r="BP78" i="5"/>
  <c r="BM81" i="5"/>
  <c r="BL81" i="5"/>
  <c r="BK81" i="5"/>
  <c r="BJ81" i="5"/>
  <c r="BM80" i="5"/>
  <c r="BL80" i="5"/>
  <c r="BK80" i="5"/>
  <c r="BJ80" i="5"/>
  <c r="BM79" i="5"/>
  <c r="BL79" i="5"/>
  <c r="BK79" i="5"/>
  <c r="BJ79" i="5"/>
  <c r="BM78" i="5"/>
  <c r="BL78" i="5"/>
  <c r="BK78" i="5"/>
  <c r="BJ78" i="5"/>
  <c r="BG98" i="5"/>
  <c r="BG97" i="5"/>
  <c r="BG96" i="5"/>
  <c r="BF99" i="5"/>
  <c r="BF97" i="5"/>
  <c r="BF96" i="5"/>
  <c r="BE99" i="5"/>
  <c r="BE98" i="5"/>
  <c r="BE96" i="5"/>
  <c r="BD99" i="5"/>
  <c r="BD98" i="5"/>
  <c r="BD97" i="5"/>
  <c r="BD96" i="5"/>
  <c r="BG90" i="5"/>
  <c r="BG89" i="5"/>
  <c r="BG88" i="5"/>
  <c r="BG87" i="5"/>
  <c r="BF90" i="5"/>
  <c r="BF89" i="5"/>
  <c r="BF88" i="5"/>
  <c r="BF87" i="5"/>
  <c r="BE90" i="5"/>
  <c r="BE89" i="5"/>
  <c r="BE88" i="5"/>
  <c r="BE87" i="5"/>
  <c r="BD90" i="5"/>
  <c r="BD89" i="5"/>
  <c r="BD88" i="5"/>
  <c r="BD87" i="5"/>
  <c r="BG80" i="5"/>
  <c r="BG79" i="5"/>
  <c r="BG78" i="5"/>
  <c r="BF81" i="5"/>
  <c r="BF79" i="5"/>
  <c r="BF78" i="5"/>
  <c r="BE81" i="5"/>
  <c r="BE80" i="5"/>
  <c r="BE78" i="5"/>
  <c r="BD81" i="5"/>
  <c r="BD80" i="5"/>
  <c r="BD79" i="5"/>
  <c r="BD78" i="5"/>
  <c r="DG63" i="5"/>
  <c r="CY63" i="5"/>
  <c r="CS63" i="5"/>
  <c r="CM63" i="5"/>
  <c r="CG63" i="5"/>
  <c r="CA63" i="5"/>
  <c r="BU63" i="5"/>
  <c r="BO63" i="5"/>
  <c r="BI63" i="5"/>
  <c r="BC63" i="5"/>
  <c r="BA63" i="5"/>
  <c r="AZ63" i="5"/>
  <c r="AX63" i="5"/>
  <c r="AV63" i="5"/>
  <c r="AT63" i="5"/>
  <c r="AS63" i="5"/>
  <c r="AR63" i="5"/>
  <c r="AQ63" i="5"/>
  <c r="AO63" i="5"/>
  <c r="AN63" i="5"/>
  <c r="AM63" i="5"/>
  <c r="AL63" i="5"/>
  <c r="AK63" i="5"/>
  <c r="AH63" i="5"/>
  <c r="AF63" i="5"/>
  <c r="AE63" i="5"/>
  <c r="AD63" i="5"/>
  <c r="AC63" i="5"/>
  <c r="AB63" i="5"/>
  <c r="AA63" i="5"/>
  <c r="Z63" i="5"/>
  <c r="T63" i="5"/>
  <c r="R63" i="5"/>
  <c r="Q63" i="5"/>
  <c r="P63" i="5"/>
  <c r="AC72" i="5"/>
  <c r="AB72" i="5"/>
  <c r="AA72" i="5"/>
  <c r="Z72" i="5"/>
  <c r="AC68" i="5"/>
  <c r="AB68" i="5"/>
  <c r="AA68" i="5"/>
  <c r="Z68" i="5"/>
  <c r="X71" i="5"/>
  <c r="X70" i="5"/>
  <c r="X69" i="5"/>
  <c r="X68" i="5"/>
  <c r="W71" i="5"/>
  <c r="W70" i="5"/>
  <c r="W69" i="5"/>
  <c r="W68" i="5"/>
  <c r="V71" i="5"/>
  <c r="V70" i="5"/>
  <c r="V69" i="5"/>
  <c r="V68" i="5"/>
  <c r="U71" i="5"/>
  <c r="U70" i="5"/>
  <c r="U69" i="5"/>
  <c r="U68" i="5"/>
  <c r="R71" i="5"/>
  <c r="R70" i="5"/>
  <c r="R69" i="5"/>
  <c r="R68" i="5"/>
  <c r="Q71" i="5"/>
  <c r="Q70" i="5"/>
  <c r="Q69" i="5"/>
  <c r="Q68" i="5"/>
  <c r="P71" i="5"/>
  <c r="P70" i="5"/>
  <c r="P69" i="5"/>
  <c r="P68" i="5"/>
  <c r="O71" i="5"/>
  <c r="O70" i="5"/>
  <c r="O69" i="5"/>
  <c r="O68" i="5"/>
  <c r="AI63" i="5"/>
  <c r="AG63" i="5"/>
  <c r="BM91" i="5" l="1"/>
  <c r="BS91" i="5"/>
  <c r="BY91" i="5"/>
  <c r="CE91" i="5"/>
  <c r="CK91" i="5"/>
  <c r="CQ91" i="5"/>
  <c r="CW91" i="5"/>
  <c r="DC91" i="5"/>
  <c r="BM100" i="5"/>
  <c r="BS100" i="5"/>
  <c r="BY100" i="5"/>
  <c r="CE100" i="5"/>
  <c r="CK100" i="5"/>
  <c r="CQ100" i="5"/>
  <c r="CW100" i="5"/>
  <c r="DC100" i="5"/>
  <c r="S29" i="5"/>
  <c r="V29" i="5"/>
  <c r="X29" i="5"/>
  <c r="Y29" i="5"/>
  <c r="S30" i="5"/>
  <c r="V30" i="5"/>
  <c r="X30" i="5" s="1"/>
  <c r="Y30" i="5"/>
  <c r="S31" i="5"/>
  <c r="V31" i="5"/>
  <c r="X31" i="5"/>
  <c r="Y31" i="5"/>
  <c r="S32" i="5"/>
  <c r="V32" i="5"/>
  <c r="X32" i="5" s="1"/>
  <c r="Y32" i="5"/>
  <c r="S33" i="5"/>
  <c r="V33" i="5"/>
  <c r="X33" i="5"/>
  <c r="Y33" i="5"/>
  <c r="S34" i="5"/>
  <c r="V34" i="5"/>
  <c r="X34" i="5" s="1"/>
  <c r="Y34" i="5"/>
  <c r="S35" i="5"/>
  <c r="V35" i="5"/>
  <c r="X35" i="5"/>
  <c r="Y35" i="5"/>
  <c r="S36" i="5"/>
  <c r="V36" i="5"/>
  <c r="X36" i="5" s="1"/>
  <c r="Y36" i="5"/>
  <c r="S37" i="5"/>
  <c r="V37" i="5"/>
  <c r="X37" i="5"/>
  <c r="Y37" i="5"/>
  <c r="S38" i="5"/>
  <c r="V38" i="5"/>
  <c r="X38" i="5" s="1"/>
  <c r="Y38" i="5"/>
  <c r="S39" i="5"/>
  <c r="V39" i="5"/>
  <c r="X39" i="5"/>
  <c r="Y39" i="5"/>
  <c r="S40" i="5"/>
  <c r="V40" i="5"/>
  <c r="X40" i="5" s="1"/>
  <c r="Y40" i="5"/>
  <c r="S41" i="5"/>
  <c r="V41" i="5"/>
  <c r="X41" i="5"/>
  <c r="Y41" i="5"/>
  <c r="S42" i="5"/>
  <c r="V42" i="5"/>
  <c r="X42" i="5" s="1"/>
  <c r="Y42" i="5"/>
  <c r="S43" i="5"/>
  <c r="V43" i="5"/>
  <c r="X43" i="5"/>
  <c r="Y43" i="5"/>
  <c r="S44" i="5"/>
  <c r="V44" i="5"/>
  <c r="X44" i="5" s="1"/>
  <c r="Y44" i="5"/>
  <c r="S45" i="5"/>
  <c r="V45" i="5"/>
  <c r="X45" i="5"/>
  <c r="Y45" i="5"/>
  <c r="S46" i="5"/>
  <c r="V46" i="5"/>
  <c r="X46" i="5" s="1"/>
  <c r="Y46" i="5"/>
  <c r="S47" i="5"/>
  <c r="V47" i="5"/>
  <c r="X47" i="5"/>
  <c r="Y47" i="5"/>
  <c r="S48" i="5"/>
  <c r="V48" i="5"/>
  <c r="X48" i="5" s="1"/>
  <c r="Y48" i="5"/>
  <c r="S49" i="5"/>
  <c r="V49" i="5"/>
  <c r="X49" i="5"/>
  <c r="Y49" i="5"/>
  <c r="S50" i="5"/>
  <c r="V50" i="5"/>
  <c r="X50" i="5" s="1"/>
  <c r="Y50" i="5"/>
  <c r="S51" i="5"/>
  <c r="V51" i="5"/>
  <c r="X51" i="5"/>
  <c r="Y51" i="5"/>
  <c r="S52" i="5"/>
  <c r="V52" i="5"/>
  <c r="X52" i="5" s="1"/>
  <c r="Y52" i="5"/>
  <c r="S53" i="5"/>
  <c r="V53" i="5"/>
  <c r="X53" i="5"/>
  <c r="Y53" i="5"/>
  <c r="S54" i="5"/>
  <c r="V54" i="5"/>
  <c r="X54" i="5" s="1"/>
  <c r="Y54" i="5"/>
  <c r="S55" i="5"/>
  <c r="V55" i="5"/>
  <c r="X55" i="5"/>
  <c r="Y55" i="5"/>
  <c r="S56" i="5"/>
  <c r="V56" i="5"/>
  <c r="X56" i="5" s="1"/>
  <c r="Y56" i="5"/>
  <c r="S57" i="5"/>
  <c r="V57" i="5"/>
  <c r="X57" i="5"/>
  <c r="Y57" i="5"/>
  <c r="S58" i="5"/>
  <c r="V58" i="5"/>
  <c r="X58" i="5" s="1"/>
  <c r="Y58" i="5"/>
  <c r="S59" i="5"/>
  <c r="V59" i="5"/>
  <c r="X59" i="5"/>
  <c r="Y59" i="5"/>
  <c r="S60" i="5"/>
  <c r="V60" i="5"/>
  <c r="X60" i="5" s="1"/>
  <c r="Y60" i="5"/>
  <c r="S61" i="5"/>
  <c r="V61" i="5"/>
  <c r="X61" i="5"/>
  <c r="Y61" i="5"/>
  <c r="S62" i="5"/>
  <c r="V62" i="5"/>
  <c r="X62" i="5" s="1"/>
  <c r="Y62" i="5"/>
  <c r="I63" i="5"/>
  <c r="DG29" i="5"/>
  <c r="DG30" i="5"/>
  <c r="DG31" i="5"/>
  <c r="DG32" i="5"/>
  <c r="DG33" i="5"/>
  <c r="DG34" i="5"/>
  <c r="DG35" i="5"/>
  <c r="DG36" i="5"/>
  <c r="DG37" i="5"/>
  <c r="DG38" i="5"/>
  <c r="DG39" i="5"/>
  <c r="DG40" i="5"/>
  <c r="DG41" i="5"/>
  <c r="DG42" i="5"/>
  <c r="DG43" i="5"/>
  <c r="DG44" i="5"/>
  <c r="DG45" i="5"/>
  <c r="DG46" i="5"/>
  <c r="DG47" i="5"/>
  <c r="DG48" i="5"/>
  <c r="DG49" i="5"/>
  <c r="DG50" i="5"/>
  <c r="DG51" i="5"/>
  <c r="DG52" i="5"/>
  <c r="DG53" i="5"/>
  <c r="DG54" i="5"/>
  <c r="DG55" i="5"/>
  <c r="DG56" i="5"/>
  <c r="DG57" i="5"/>
  <c r="DG58" i="5"/>
  <c r="DG59" i="5"/>
  <c r="DG60" i="5"/>
  <c r="DG61" i="5"/>
  <c r="DG62" i="5"/>
  <c r="CX29" i="5"/>
  <c r="CZ29" i="5"/>
  <c r="CX30" i="5"/>
  <c r="CZ30" i="5"/>
  <c r="DC30" i="5" s="1"/>
  <c r="CX31" i="5"/>
  <c r="DC31" i="5" s="1"/>
  <c r="CZ31" i="5"/>
  <c r="CX32" i="5"/>
  <c r="CZ32" i="5"/>
  <c r="CX33" i="5"/>
  <c r="CZ33" i="5"/>
  <c r="CX34" i="5"/>
  <c r="CZ34" i="5"/>
  <c r="CX35" i="5"/>
  <c r="CZ35" i="5"/>
  <c r="CX36" i="5"/>
  <c r="CZ36" i="5"/>
  <c r="DC36" i="5" s="1"/>
  <c r="CX37" i="5"/>
  <c r="CZ37" i="5"/>
  <c r="DB37" i="5" s="1"/>
  <c r="CX38" i="5"/>
  <c r="CZ38" i="5"/>
  <c r="CX39" i="5"/>
  <c r="CZ39" i="5"/>
  <c r="DB39" i="5"/>
  <c r="CX40" i="5"/>
  <c r="CZ40" i="5"/>
  <c r="CX41" i="5"/>
  <c r="CZ41" i="5"/>
  <c r="CX42" i="5"/>
  <c r="DB42" i="5" s="1"/>
  <c r="CZ42" i="5"/>
  <c r="CX43" i="5"/>
  <c r="CZ43" i="5"/>
  <c r="CX44" i="5"/>
  <c r="CZ44" i="5"/>
  <c r="CX45" i="5"/>
  <c r="CZ45" i="5"/>
  <c r="CX46" i="5"/>
  <c r="CZ46" i="5"/>
  <c r="CX47" i="5"/>
  <c r="CZ47" i="5"/>
  <c r="CX48" i="5"/>
  <c r="CZ48" i="5"/>
  <c r="CX49" i="5"/>
  <c r="CZ49" i="5"/>
  <c r="CX50" i="5"/>
  <c r="CZ50" i="5"/>
  <c r="CX51" i="5"/>
  <c r="CZ51" i="5"/>
  <c r="CX52" i="5"/>
  <c r="CZ52" i="5"/>
  <c r="CX53" i="5"/>
  <c r="CZ53" i="5"/>
  <c r="DC53" i="5" s="1"/>
  <c r="CX54" i="5"/>
  <c r="CZ54" i="5"/>
  <c r="CX55" i="5"/>
  <c r="CZ55" i="5"/>
  <c r="CX56" i="5"/>
  <c r="CZ56" i="5"/>
  <c r="CX57" i="5"/>
  <c r="CZ57" i="5"/>
  <c r="CX58" i="5"/>
  <c r="DB58" i="5" s="1"/>
  <c r="CZ58" i="5"/>
  <c r="CX59" i="5"/>
  <c r="CZ59" i="5"/>
  <c r="CX60" i="5"/>
  <c r="CZ60" i="5"/>
  <c r="CX61" i="5"/>
  <c r="CZ61" i="5"/>
  <c r="CX62" i="5"/>
  <c r="CZ62" i="5"/>
  <c r="CR29" i="5"/>
  <c r="CT29" i="5"/>
  <c r="CR30" i="5"/>
  <c r="CW30" i="5" s="1"/>
  <c r="CT30" i="5"/>
  <c r="CR31" i="5"/>
  <c r="CT31" i="5"/>
  <c r="CR32" i="5"/>
  <c r="CT32" i="5"/>
  <c r="CR33" i="5"/>
  <c r="CT33" i="5"/>
  <c r="CR34" i="5"/>
  <c r="CT34" i="5"/>
  <c r="CR35" i="5"/>
  <c r="CT35" i="5"/>
  <c r="CR36" i="5"/>
  <c r="CW36" i="5" s="1"/>
  <c r="CT36" i="5"/>
  <c r="CR37" i="5"/>
  <c r="CT37" i="5"/>
  <c r="CR38" i="5"/>
  <c r="CT38" i="5"/>
  <c r="CR39" i="5"/>
  <c r="CT39" i="5"/>
  <c r="CR40" i="5"/>
  <c r="CT40" i="5"/>
  <c r="CR41" i="5"/>
  <c r="CV41" i="5" s="1"/>
  <c r="CU41" i="5" s="1"/>
  <c r="CT41" i="5"/>
  <c r="CR42" i="5"/>
  <c r="CT42" i="5"/>
  <c r="CR43" i="5"/>
  <c r="CT43" i="5"/>
  <c r="CR44" i="5"/>
  <c r="CW44" i="5" s="1"/>
  <c r="CT44" i="5"/>
  <c r="CR45" i="5"/>
  <c r="CT45" i="5"/>
  <c r="CR46" i="5"/>
  <c r="CT46" i="5"/>
  <c r="CR47" i="5"/>
  <c r="CT47" i="5"/>
  <c r="CR48" i="5"/>
  <c r="CT48" i="5"/>
  <c r="CR49" i="5"/>
  <c r="CT49" i="5"/>
  <c r="CR50" i="5"/>
  <c r="CT50" i="5"/>
  <c r="CR51" i="5"/>
  <c r="CT51" i="5"/>
  <c r="CR52" i="5"/>
  <c r="CT52" i="5"/>
  <c r="CR53" i="5"/>
  <c r="CT53" i="5"/>
  <c r="CR54" i="5"/>
  <c r="CT54" i="5"/>
  <c r="CR55" i="5"/>
  <c r="CT55" i="5"/>
  <c r="CR56" i="5"/>
  <c r="CT56" i="5"/>
  <c r="CR57" i="5"/>
  <c r="CT57" i="5"/>
  <c r="CR58" i="5"/>
  <c r="CT58" i="5"/>
  <c r="CR59" i="5"/>
  <c r="CT59" i="5"/>
  <c r="CR60" i="5"/>
  <c r="CT60" i="5"/>
  <c r="CR61" i="5"/>
  <c r="CT61" i="5"/>
  <c r="CR62" i="5"/>
  <c r="CW62" i="5" s="1"/>
  <c r="CT62" i="5"/>
  <c r="CL29" i="5"/>
  <c r="CN29" i="5"/>
  <c r="CL30" i="5"/>
  <c r="CQ30" i="5" s="1"/>
  <c r="CN30" i="5"/>
  <c r="CL31" i="5"/>
  <c r="CN31" i="5"/>
  <c r="CL32" i="5"/>
  <c r="CN32" i="5"/>
  <c r="CL33" i="5"/>
  <c r="CP33" i="5" s="1"/>
  <c r="CO33" i="5" s="1"/>
  <c r="CN33" i="5"/>
  <c r="CL34" i="5"/>
  <c r="CN34" i="5"/>
  <c r="CL35" i="5"/>
  <c r="CN35" i="5"/>
  <c r="CL36" i="5"/>
  <c r="CN36" i="5"/>
  <c r="CL37" i="5"/>
  <c r="CP37" i="5" s="1"/>
  <c r="CN37" i="5"/>
  <c r="CL38" i="5"/>
  <c r="CN38" i="5"/>
  <c r="CL39" i="5"/>
  <c r="CN39" i="5"/>
  <c r="CP39" i="5" s="1"/>
  <c r="H34" i="14" s="1"/>
  <c r="CL40" i="5"/>
  <c r="CN40" i="5"/>
  <c r="CL41" i="5"/>
  <c r="CN41" i="5"/>
  <c r="CL42" i="5"/>
  <c r="CP42" i="5" s="1"/>
  <c r="CN42" i="5"/>
  <c r="CL43" i="5"/>
  <c r="CN43" i="5"/>
  <c r="CL44" i="5"/>
  <c r="CN44" i="5"/>
  <c r="CL45" i="5"/>
  <c r="CN45" i="5"/>
  <c r="CL46" i="5"/>
  <c r="CQ46" i="5" s="1"/>
  <c r="CN46" i="5"/>
  <c r="CL47" i="5"/>
  <c r="CN47" i="5"/>
  <c r="CL48" i="5"/>
  <c r="CP48" i="5" s="1"/>
  <c r="CN48" i="5"/>
  <c r="CL49" i="5"/>
  <c r="CN49" i="5"/>
  <c r="CL50" i="5"/>
  <c r="CQ50" i="5" s="1"/>
  <c r="CN50" i="5"/>
  <c r="CL51" i="5"/>
  <c r="CN51" i="5"/>
  <c r="CL52" i="5"/>
  <c r="CP52" i="5" s="1"/>
  <c r="CO52" i="5" s="1"/>
  <c r="CN52" i="5"/>
  <c r="CL53" i="5"/>
  <c r="CN53" i="5"/>
  <c r="CL54" i="5"/>
  <c r="CN54" i="5"/>
  <c r="CL55" i="5"/>
  <c r="CN55" i="5"/>
  <c r="CQ55" i="5" s="1"/>
  <c r="CL56" i="5"/>
  <c r="CP56" i="5" s="1"/>
  <c r="CN56" i="5"/>
  <c r="CL57" i="5"/>
  <c r="CP57" i="5" s="1"/>
  <c r="CO57" i="5" s="1"/>
  <c r="CN57" i="5"/>
  <c r="CL58" i="5"/>
  <c r="CQ58" i="5" s="1"/>
  <c r="CN58" i="5"/>
  <c r="CL59" i="5"/>
  <c r="CN59" i="5"/>
  <c r="CL60" i="5"/>
  <c r="CN60" i="5"/>
  <c r="CP60" i="5" s="1"/>
  <c r="H55" i="14" s="1"/>
  <c r="CL61" i="5"/>
  <c r="CN61" i="5"/>
  <c r="CL62" i="5"/>
  <c r="CN62" i="5"/>
  <c r="CF29" i="5"/>
  <c r="CH29" i="5"/>
  <c r="CF30" i="5"/>
  <c r="CH30" i="5"/>
  <c r="CF31" i="5"/>
  <c r="CJ31" i="5" s="1"/>
  <c r="CI31" i="5" s="1"/>
  <c r="CH31" i="5"/>
  <c r="CF32" i="5"/>
  <c r="CH32" i="5"/>
  <c r="CF33" i="5"/>
  <c r="CH33" i="5"/>
  <c r="CF34" i="5"/>
  <c r="CH34" i="5"/>
  <c r="CK34" i="5" s="1"/>
  <c r="CF35" i="5"/>
  <c r="CH35" i="5"/>
  <c r="CF36" i="5"/>
  <c r="CH36" i="5"/>
  <c r="CF37" i="5"/>
  <c r="CH37" i="5"/>
  <c r="CF38" i="5"/>
  <c r="CH38" i="5"/>
  <c r="CF39" i="5"/>
  <c r="CH39" i="5"/>
  <c r="CF40" i="5"/>
  <c r="CJ40" i="5" s="1"/>
  <c r="CH40" i="5"/>
  <c r="CF41" i="5"/>
  <c r="CH41" i="5"/>
  <c r="CK41" i="5" s="1"/>
  <c r="CF42" i="5"/>
  <c r="CH42" i="5"/>
  <c r="CF43" i="5"/>
  <c r="CH43" i="5"/>
  <c r="CF44" i="5"/>
  <c r="CH44" i="5"/>
  <c r="CF45" i="5"/>
  <c r="CH45" i="5"/>
  <c r="CF46" i="5"/>
  <c r="CH46" i="5"/>
  <c r="CF47" i="5"/>
  <c r="CH47" i="5"/>
  <c r="CF48" i="5"/>
  <c r="CH48" i="5"/>
  <c r="CF49" i="5"/>
  <c r="CH49" i="5"/>
  <c r="CF50" i="5"/>
  <c r="CH50" i="5"/>
  <c r="CF51" i="5"/>
  <c r="CJ51" i="5" s="1"/>
  <c r="CH51" i="5"/>
  <c r="CF52" i="5"/>
  <c r="CH52" i="5"/>
  <c r="CF53" i="5"/>
  <c r="CH53" i="5"/>
  <c r="CF54" i="5"/>
  <c r="CH54" i="5"/>
  <c r="CJ54" i="5" s="1"/>
  <c r="CF55" i="5"/>
  <c r="CJ55" i="5" s="1"/>
  <c r="CI55" i="5" s="1"/>
  <c r="CH55" i="5"/>
  <c r="CF56" i="5"/>
  <c r="CH56" i="5"/>
  <c r="CF57" i="5"/>
  <c r="CH57" i="5"/>
  <c r="CF58" i="5"/>
  <c r="CH58" i="5"/>
  <c r="CF59" i="5"/>
  <c r="CH59" i="5"/>
  <c r="CF60" i="5"/>
  <c r="CH60" i="5"/>
  <c r="CF61" i="5"/>
  <c r="CJ61" i="5" s="1"/>
  <c r="CH61" i="5"/>
  <c r="CF62" i="5"/>
  <c r="CH62" i="5"/>
  <c r="BZ29" i="5"/>
  <c r="CB29" i="5"/>
  <c r="BZ30" i="5"/>
  <c r="CB30" i="5"/>
  <c r="BZ31" i="5"/>
  <c r="CE31" i="5" s="1"/>
  <c r="CB31" i="5"/>
  <c r="BZ32" i="5"/>
  <c r="CB32" i="5"/>
  <c r="BZ33" i="5"/>
  <c r="CB33" i="5"/>
  <c r="BZ34" i="5"/>
  <c r="CB34" i="5"/>
  <c r="BZ35" i="5"/>
  <c r="CB35" i="5"/>
  <c r="BZ36" i="5"/>
  <c r="CB36" i="5"/>
  <c r="BZ37" i="5"/>
  <c r="CB37" i="5"/>
  <c r="BZ38" i="5"/>
  <c r="CB38" i="5"/>
  <c r="CD38" i="5" s="1"/>
  <c r="BZ39" i="5"/>
  <c r="CE39" i="5" s="1"/>
  <c r="CB39" i="5"/>
  <c r="BZ40" i="5"/>
  <c r="CB40" i="5"/>
  <c r="BZ41" i="5"/>
  <c r="CB41" i="5"/>
  <c r="BZ42" i="5"/>
  <c r="CB42" i="5"/>
  <c r="BZ43" i="5"/>
  <c r="CB43" i="5"/>
  <c r="BZ44" i="5"/>
  <c r="CB44" i="5"/>
  <c r="BZ45" i="5"/>
  <c r="CB45" i="5"/>
  <c r="BZ46" i="5"/>
  <c r="CB46" i="5"/>
  <c r="BZ47" i="5"/>
  <c r="CB47" i="5"/>
  <c r="BZ48" i="5"/>
  <c r="CB48" i="5"/>
  <c r="BZ49" i="5"/>
  <c r="CB49" i="5"/>
  <c r="BZ50" i="5"/>
  <c r="CB50" i="5"/>
  <c r="BZ51" i="5"/>
  <c r="CB51" i="5"/>
  <c r="BZ52" i="5"/>
  <c r="CB52" i="5"/>
  <c r="BZ53" i="5"/>
  <c r="CB53" i="5"/>
  <c r="BZ54" i="5"/>
  <c r="CB54" i="5"/>
  <c r="BZ55" i="5"/>
  <c r="CB55" i="5"/>
  <c r="BZ56" i="5"/>
  <c r="CB56" i="5"/>
  <c r="BZ57" i="5"/>
  <c r="CB57" i="5"/>
  <c r="CE57" i="5" s="1"/>
  <c r="BZ58" i="5"/>
  <c r="CB58" i="5"/>
  <c r="BZ59" i="5"/>
  <c r="CB59" i="5"/>
  <c r="BZ60" i="5"/>
  <c r="CB60" i="5"/>
  <c r="BZ61" i="5"/>
  <c r="CB61" i="5"/>
  <c r="BZ62" i="5"/>
  <c r="CB62" i="5"/>
  <c r="BT29" i="5"/>
  <c r="BX29" i="5" s="1"/>
  <c r="BV29" i="5"/>
  <c r="BT30" i="5"/>
  <c r="BV30" i="5"/>
  <c r="BT31" i="5"/>
  <c r="BX31" i="5" s="1"/>
  <c r="BV31" i="5"/>
  <c r="BT32" i="5"/>
  <c r="BV32" i="5"/>
  <c r="BT33" i="5"/>
  <c r="BX33" i="5" s="1"/>
  <c r="BW33" i="5" s="1"/>
  <c r="BV33" i="5"/>
  <c r="BT34" i="5"/>
  <c r="BX34" i="5" s="1"/>
  <c r="BV34" i="5"/>
  <c r="BT35" i="5"/>
  <c r="BV35" i="5"/>
  <c r="BT36" i="5"/>
  <c r="BV36" i="5"/>
  <c r="BT37" i="5"/>
  <c r="BV37" i="5"/>
  <c r="BT38" i="5"/>
  <c r="BV38" i="5"/>
  <c r="BT39" i="5"/>
  <c r="BV39" i="5"/>
  <c r="BT40" i="5"/>
  <c r="BV40" i="5"/>
  <c r="BT41" i="5"/>
  <c r="BV41" i="5"/>
  <c r="BT42" i="5"/>
  <c r="BV42" i="5"/>
  <c r="BT43" i="5"/>
  <c r="BV43" i="5"/>
  <c r="BT44" i="5"/>
  <c r="BV44" i="5"/>
  <c r="BX44" i="5" s="1"/>
  <c r="H39" i="11" s="1"/>
  <c r="BT45" i="5"/>
  <c r="BX45" i="5" s="1"/>
  <c r="BV45" i="5"/>
  <c r="BT46" i="5"/>
  <c r="BV46" i="5"/>
  <c r="BT47" i="5"/>
  <c r="BY47" i="5" s="1"/>
  <c r="BV47" i="5"/>
  <c r="BX47" i="5"/>
  <c r="BW47" i="5" s="1"/>
  <c r="BT48" i="5"/>
  <c r="BV48" i="5"/>
  <c r="BT49" i="5"/>
  <c r="BV49" i="5"/>
  <c r="BY49" i="5" s="1"/>
  <c r="BT50" i="5"/>
  <c r="BV50" i="5"/>
  <c r="BT51" i="5"/>
  <c r="BV51" i="5"/>
  <c r="BT52" i="5"/>
  <c r="BY52" i="5" s="1"/>
  <c r="BV52" i="5"/>
  <c r="BT53" i="5"/>
  <c r="BV53" i="5"/>
  <c r="BT54" i="5"/>
  <c r="BV54" i="5"/>
  <c r="BT55" i="5"/>
  <c r="BV55" i="5"/>
  <c r="BX55" i="5" s="1"/>
  <c r="BT56" i="5"/>
  <c r="BX56" i="5" s="1"/>
  <c r="BV56" i="5"/>
  <c r="BT57" i="5"/>
  <c r="BV57" i="5"/>
  <c r="BT58" i="5"/>
  <c r="BV58" i="5"/>
  <c r="BT59" i="5"/>
  <c r="BV59" i="5"/>
  <c r="BT60" i="5"/>
  <c r="BX60" i="5" s="1"/>
  <c r="H55" i="11" s="1"/>
  <c r="BV60" i="5"/>
  <c r="BT61" i="5"/>
  <c r="BY61" i="5" s="1"/>
  <c r="BV61" i="5"/>
  <c r="BT62" i="5"/>
  <c r="BV62" i="5"/>
  <c r="BN29" i="5"/>
  <c r="BP29" i="5"/>
  <c r="BN30" i="5"/>
  <c r="BS30" i="5" s="1"/>
  <c r="BP30" i="5"/>
  <c r="BN31" i="5"/>
  <c r="BR31" i="5" s="1"/>
  <c r="BP31" i="5"/>
  <c r="BN32" i="5"/>
  <c r="BP32" i="5"/>
  <c r="BN33" i="5"/>
  <c r="BP33" i="5"/>
  <c r="BN34" i="5"/>
  <c r="BR34" i="5" s="1"/>
  <c r="BP34" i="5"/>
  <c r="BN35" i="5"/>
  <c r="BP35" i="5"/>
  <c r="BN36" i="5"/>
  <c r="BP36" i="5"/>
  <c r="BN37" i="5"/>
  <c r="BP37" i="5"/>
  <c r="BN38" i="5"/>
  <c r="BP38" i="5"/>
  <c r="BN39" i="5"/>
  <c r="BR39" i="5" s="1"/>
  <c r="BP39" i="5"/>
  <c r="BN40" i="5"/>
  <c r="BP40" i="5"/>
  <c r="BN41" i="5"/>
  <c r="BP41" i="5"/>
  <c r="BN42" i="5"/>
  <c r="BP42" i="5"/>
  <c r="BN43" i="5"/>
  <c r="BP43" i="5"/>
  <c r="BN44" i="5"/>
  <c r="BP44" i="5"/>
  <c r="BN45" i="5"/>
  <c r="BP45" i="5"/>
  <c r="BN46" i="5"/>
  <c r="BR46" i="5" s="1"/>
  <c r="BP46" i="5"/>
  <c r="BQ46" i="5"/>
  <c r="BN47" i="5"/>
  <c r="BP47" i="5"/>
  <c r="BN48" i="5"/>
  <c r="BP48" i="5"/>
  <c r="BN49" i="5"/>
  <c r="BP49" i="5"/>
  <c r="BN50" i="5"/>
  <c r="BP50" i="5"/>
  <c r="BN51" i="5"/>
  <c r="BP51" i="5"/>
  <c r="BN52" i="5"/>
  <c r="BS52" i="5" s="1"/>
  <c r="BP52" i="5"/>
  <c r="BN53" i="5"/>
  <c r="BP53" i="5"/>
  <c r="BN54" i="5"/>
  <c r="BP54" i="5"/>
  <c r="BN55" i="5"/>
  <c r="BP55" i="5"/>
  <c r="BN56" i="5"/>
  <c r="BR56" i="5" s="1"/>
  <c r="BP56" i="5"/>
  <c r="BN57" i="5"/>
  <c r="BP57" i="5"/>
  <c r="BN58" i="5"/>
  <c r="BP58" i="5"/>
  <c r="BN59" i="5"/>
  <c r="BP59" i="5"/>
  <c r="BN60" i="5"/>
  <c r="BP60" i="5"/>
  <c r="BN61" i="5"/>
  <c r="BP61" i="5"/>
  <c r="BN62" i="5"/>
  <c r="BP62" i="5"/>
  <c r="BJ29" i="5"/>
  <c r="BJ30" i="5"/>
  <c r="BJ31" i="5"/>
  <c r="BJ32" i="5"/>
  <c r="BJ33" i="5"/>
  <c r="BJ34" i="5"/>
  <c r="BJ35" i="5"/>
  <c r="BJ36" i="5"/>
  <c r="BJ37" i="5"/>
  <c r="BJ38" i="5"/>
  <c r="BJ39" i="5"/>
  <c r="BJ40" i="5"/>
  <c r="BJ41" i="5"/>
  <c r="BJ42" i="5"/>
  <c r="BJ43" i="5"/>
  <c r="BJ44" i="5"/>
  <c r="BJ45" i="5"/>
  <c r="BJ46" i="5"/>
  <c r="BJ47" i="5"/>
  <c r="BJ48" i="5"/>
  <c r="BJ49" i="5"/>
  <c r="BJ50" i="5"/>
  <c r="BJ51" i="5"/>
  <c r="BJ52" i="5"/>
  <c r="BJ53" i="5"/>
  <c r="BJ54" i="5"/>
  <c r="BJ55" i="5"/>
  <c r="BJ56" i="5"/>
  <c r="BJ57" i="5"/>
  <c r="BJ58" i="5"/>
  <c r="BJ59" i="5"/>
  <c r="BJ60" i="5"/>
  <c r="BJ61" i="5"/>
  <c r="BJ62" i="5"/>
  <c r="BH29" i="5"/>
  <c r="BH30" i="5"/>
  <c r="BH31" i="5"/>
  <c r="BH32" i="5"/>
  <c r="BH33" i="5"/>
  <c r="BH34" i="5"/>
  <c r="BM34" i="5" s="1"/>
  <c r="BH35" i="5"/>
  <c r="BH36" i="5"/>
  <c r="BM36" i="5" s="1"/>
  <c r="BH37" i="5"/>
  <c r="BH38" i="5"/>
  <c r="BM38" i="5" s="1"/>
  <c r="BH39" i="5"/>
  <c r="BH40" i="5"/>
  <c r="BH41" i="5"/>
  <c r="BH42" i="5"/>
  <c r="BH43" i="5"/>
  <c r="BH44" i="5"/>
  <c r="BM44" i="5" s="1"/>
  <c r="BH45" i="5"/>
  <c r="BH46" i="5"/>
  <c r="BH47" i="5"/>
  <c r="BH48" i="5"/>
  <c r="BH49" i="5"/>
  <c r="BH50" i="5"/>
  <c r="BM50" i="5" s="1"/>
  <c r="BH51" i="5"/>
  <c r="BH52" i="5"/>
  <c r="BM52" i="5" s="1"/>
  <c r="BH53" i="5"/>
  <c r="BH54" i="5"/>
  <c r="BM54" i="5" s="1"/>
  <c r="BH55" i="5"/>
  <c r="BH56" i="5"/>
  <c r="BH57" i="5"/>
  <c r="BH58" i="5"/>
  <c r="BH59" i="5"/>
  <c r="BH60" i="5"/>
  <c r="BM60" i="5" s="1"/>
  <c r="BH61" i="5"/>
  <c r="BH62" i="5"/>
  <c r="BD29" i="5"/>
  <c r="BD30" i="5"/>
  <c r="BD31" i="5"/>
  <c r="BD32" i="5"/>
  <c r="BD33" i="5"/>
  <c r="BD34" i="5"/>
  <c r="BD35" i="5"/>
  <c r="BD36" i="5"/>
  <c r="BD37" i="5"/>
  <c r="BD38" i="5"/>
  <c r="BD39" i="5"/>
  <c r="BD40" i="5"/>
  <c r="BD41" i="5"/>
  <c r="BD42" i="5"/>
  <c r="BD43" i="5"/>
  <c r="BD44" i="5"/>
  <c r="BD45" i="5"/>
  <c r="BD46" i="5"/>
  <c r="BD47" i="5"/>
  <c r="BD48" i="5"/>
  <c r="BD49" i="5"/>
  <c r="BD50" i="5"/>
  <c r="BD51" i="5"/>
  <c r="BD52" i="5"/>
  <c r="BD53" i="5"/>
  <c r="BD54" i="5"/>
  <c r="BD55" i="5"/>
  <c r="BD56" i="5"/>
  <c r="BD57" i="5"/>
  <c r="BD58" i="5"/>
  <c r="BD59" i="5"/>
  <c r="BD60" i="5"/>
  <c r="BD61" i="5"/>
  <c r="BD62" i="5"/>
  <c r="BB29" i="5"/>
  <c r="BB30" i="5"/>
  <c r="BB31" i="5"/>
  <c r="BG31" i="5" s="1"/>
  <c r="BB32" i="5"/>
  <c r="BB33" i="5"/>
  <c r="BB34" i="5"/>
  <c r="BB35" i="5"/>
  <c r="BB36" i="5"/>
  <c r="BF36" i="5" s="1"/>
  <c r="BB37" i="5"/>
  <c r="BB38" i="5"/>
  <c r="BB39" i="5"/>
  <c r="BG39" i="5" s="1"/>
  <c r="BB40" i="5"/>
  <c r="BB41" i="5"/>
  <c r="BB42" i="5"/>
  <c r="BB43" i="5"/>
  <c r="BB44" i="5"/>
  <c r="BB45" i="5"/>
  <c r="BB46" i="5"/>
  <c r="BB47" i="5"/>
  <c r="BF47" i="5" s="1"/>
  <c r="BB48" i="5"/>
  <c r="BB49" i="5"/>
  <c r="BB50" i="5"/>
  <c r="BB51" i="5"/>
  <c r="BB52" i="5"/>
  <c r="BB53" i="5"/>
  <c r="BB54" i="5"/>
  <c r="BB55" i="5"/>
  <c r="BF55" i="5" s="1"/>
  <c r="BB56" i="5"/>
  <c r="BB57" i="5"/>
  <c r="BB58" i="5"/>
  <c r="BB59" i="5"/>
  <c r="BB60" i="5"/>
  <c r="BF60" i="5" s="1"/>
  <c r="BB61" i="5"/>
  <c r="BB62" i="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H28" i="11"/>
  <c r="H4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H41"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DC38" i="5" l="1"/>
  <c r="DC41" i="5"/>
  <c r="DC60" i="5"/>
  <c r="DC52" i="5"/>
  <c r="DC55" i="5"/>
  <c r="DC47" i="5"/>
  <c r="CV55" i="5"/>
  <c r="CV43" i="5"/>
  <c r="CV54" i="5"/>
  <c r="CV58" i="5"/>
  <c r="H53" i="15" s="1"/>
  <c r="CV61" i="5"/>
  <c r="CV49" i="5"/>
  <c r="CV45" i="5"/>
  <c r="CW41" i="5"/>
  <c r="CW38" i="5"/>
  <c r="CW60" i="5"/>
  <c r="CV44" i="5"/>
  <c r="CV37" i="5"/>
  <c r="CW33" i="5"/>
  <c r="CV29" i="5"/>
  <c r="CQ62" i="5"/>
  <c r="CP38" i="5"/>
  <c r="CQ34" i="5"/>
  <c r="H47" i="14"/>
  <c r="CJ57" i="5"/>
  <c r="H52" i="13" s="1"/>
  <c r="CJ46" i="5"/>
  <c r="H41" i="13" s="1"/>
  <c r="CJ45" i="5"/>
  <c r="CJ41" i="5"/>
  <c r="H36" i="13" s="1"/>
  <c r="CJ33" i="5"/>
  <c r="H28" i="13" s="1"/>
  <c r="CJ29" i="5"/>
  <c r="CK60" i="5"/>
  <c r="CJ44" i="5"/>
  <c r="CK55" i="5"/>
  <c r="CJ36" i="5"/>
  <c r="CI36" i="5" s="1"/>
  <c r="CJ58" i="5"/>
  <c r="CE47" i="5"/>
  <c r="CD54" i="5"/>
  <c r="CD50" i="5"/>
  <c r="CD46" i="5"/>
  <c r="CE42" i="5"/>
  <c r="CD56" i="5"/>
  <c r="CD44" i="5"/>
  <c r="CC44" i="5" s="1"/>
  <c r="CD39" i="5"/>
  <c r="BX32" i="5"/>
  <c r="BX59" i="5"/>
  <c r="BX51" i="5"/>
  <c r="BX49" i="5"/>
  <c r="BR60" i="5"/>
  <c r="BR29" i="5"/>
  <c r="BR48" i="5"/>
  <c r="BR55" i="5"/>
  <c r="BR52" i="5"/>
  <c r="BR45" i="5"/>
  <c r="BS44" i="5"/>
  <c r="BR41" i="5"/>
  <c r="H36" i="10" s="1"/>
  <c r="BR62" i="5"/>
  <c r="BS54" i="5"/>
  <c r="BS46" i="5"/>
  <c r="BR43" i="5"/>
  <c r="BS57" i="5"/>
  <c r="BL30" i="5"/>
  <c r="BL44" i="5"/>
  <c r="BL51" i="5"/>
  <c r="BM56" i="5"/>
  <c r="BM48" i="5"/>
  <c r="BM40" i="5"/>
  <c r="BM32" i="5"/>
  <c r="BG58" i="5"/>
  <c r="BG50" i="5"/>
  <c r="BG42" i="5"/>
  <c r="BG34" i="5"/>
  <c r="BG62" i="5"/>
  <c r="BG54" i="5"/>
  <c r="BG46" i="5"/>
  <c r="BG38" i="5"/>
  <c r="BG30" i="5"/>
  <c r="DC57" i="5"/>
  <c r="DB54" i="5"/>
  <c r="DC46" i="5"/>
  <c r="DB50" i="5"/>
  <c r="DA50" i="5" s="1"/>
  <c r="DC39" i="5"/>
  <c r="DB49" i="5"/>
  <c r="H44" i="16" s="1"/>
  <c r="DB45" i="5"/>
  <c r="DB41" i="5"/>
  <c r="H36" i="16" s="1"/>
  <c r="DB35" i="5"/>
  <c r="DB55" i="5"/>
  <c r="DC62" i="5"/>
  <c r="DB38" i="5"/>
  <c r="H33" i="16" s="1"/>
  <c r="DC44" i="5"/>
  <c r="DB34" i="5"/>
  <c r="DC61" i="5"/>
  <c r="DB57" i="5"/>
  <c r="H52" i="16" s="1"/>
  <c r="DC54" i="5"/>
  <c r="DB51" i="5"/>
  <c r="DC29" i="5"/>
  <c r="CW52" i="5"/>
  <c r="CV38" i="5"/>
  <c r="CU38" i="5" s="1"/>
  <c r="CV59" i="5"/>
  <c r="CU59" i="5" s="1"/>
  <c r="CV51" i="5"/>
  <c r="CV30" i="5"/>
  <c r="CU30" i="5" s="1"/>
  <c r="H36" i="15"/>
  <c r="CV62" i="5"/>
  <c r="H57" i="15" s="1"/>
  <c r="CV33" i="5"/>
  <c r="CV32" i="5"/>
  <c r="CU32" i="5" s="1"/>
  <c r="CP36" i="5"/>
  <c r="CO36" i="5" s="1"/>
  <c r="CP61" i="5"/>
  <c r="CP58" i="5"/>
  <c r="CO58" i="5" s="1"/>
  <c r="CP47" i="5"/>
  <c r="H42" i="14" s="1"/>
  <c r="CQ39" i="5"/>
  <c r="CP32" i="5"/>
  <c r="CQ60" i="5"/>
  <c r="CP53" i="5"/>
  <c r="CO53" i="5" s="1"/>
  <c r="CP30" i="5"/>
  <c r="CQ52" i="5"/>
  <c r="CQ33" i="5"/>
  <c r="CP55" i="5"/>
  <c r="H50" i="14" s="1"/>
  <c r="CK49" i="5"/>
  <c r="CK38" i="5"/>
  <c r="CK31" i="5"/>
  <c r="CJ62" i="5"/>
  <c r="CK58" i="5"/>
  <c r="CJ37" i="5"/>
  <c r="H32" i="13" s="1"/>
  <c r="CJ34" i="5"/>
  <c r="CI34" i="5" s="1"/>
  <c r="CK44" i="5"/>
  <c r="CJ60" i="5"/>
  <c r="CJ43" i="5"/>
  <c r="CK36" i="5"/>
  <c r="CK57" i="5"/>
  <c r="CJ50" i="5"/>
  <c r="CI50" i="5" s="1"/>
  <c r="CK39" i="5"/>
  <c r="CJ32" i="5"/>
  <c r="H27" i="13" s="1"/>
  <c r="CD51" i="5"/>
  <c r="CD43" i="5"/>
  <c r="CD40" i="5"/>
  <c r="CD32" i="5"/>
  <c r="CD31" i="5"/>
  <c r="CD61" i="5"/>
  <c r="CC61" i="5" s="1"/>
  <c r="CD57" i="5"/>
  <c r="CD45" i="5"/>
  <c r="H40" i="12" s="1"/>
  <c r="CD60" i="5"/>
  <c r="H55" i="12" s="1"/>
  <c r="CE44" i="5"/>
  <c r="BW55" i="5"/>
  <c r="H50" i="11"/>
  <c r="BY55" i="5"/>
  <c r="BX48" i="5"/>
  <c r="BW48" i="5" s="1"/>
  <c r="BX41" i="5"/>
  <c r="BW41" i="5" s="1"/>
  <c r="BX54" i="5"/>
  <c r="BY50" i="5"/>
  <c r="BY44" i="5"/>
  <c r="BX61" i="5"/>
  <c r="BX57" i="5"/>
  <c r="H52" i="11" s="1"/>
  <c r="BX53" i="5"/>
  <c r="BX35" i="5"/>
  <c r="H30" i="11" s="1"/>
  <c r="BX52" i="5"/>
  <c r="H47" i="11" s="1"/>
  <c r="BY34" i="5"/>
  <c r="BY42" i="5"/>
  <c r="BX38" i="5"/>
  <c r="BW38" i="5" s="1"/>
  <c r="BQ60" i="5"/>
  <c r="H55" i="10"/>
  <c r="BS60" i="5"/>
  <c r="BS49" i="5"/>
  <c r="BR35" i="5"/>
  <c r="BS62" i="5"/>
  <c r="BR42" i="5"/>
  <c r="BR38" i="5"/>
  <c r="H33" i="10" s="1"/>
  <c r="BR30" i="5"/>
  <c r="BR58" i="5"/>
  <c r="BR54" i="5"/>
  <c r="BQ54" i="5" s="1"/>
  <c r="BR44" i="5"/>
  <c r="BR61" i="5"/>
  <c r="BR57" i="5"/>
  <c r="H52" i="10" s="1"/>
  <c r="BS41" i="5"/>
  <c r="BR37" i="5"/>
  <c r="H32" i="10" s="1"/>
  <c r="BS33" i="5"/>
  <c r="BL50" i="5"/>
  <c r="BL62" i="5"/>
  <c r="BL42" i="5"/>
  <c r="BL55" i="5"/>
  <c r="BK55" i="5" s="1"/>
  <c r="BL47" i="5"/>
  <c r="BL34" i="5"/>
  <c r="BL60" i="5"/>
  <c r="BK60" i="5" s="1"/>
  <c r="BL46" i="5"/>
  <c r="H41" i="9" s="1"/>
  <c r="BM30" i="5"/>
  <c r="BL39" i="5"/>
  <c r="BL58" i="5"/>
  <c r="BL31" i="5"/>
  <c r="BK31" i="5" s="1"/>
  <c r="BG33" i="5"/>
  <c r="BF29" i="5"/>
  <c r="BE29" i="5" s="1"/>
  <c r="H31" i="8"/>
  <c r="I31" i="8" s="1"/>
  <c r="G31" i="9" s="1"/>
  <c r="BE36" i="5"/>
  <c r="BE60" i="5"/>
  <c r="H55" i="8"/>
  <c r="I55" i="8" s="1"/>
  <c r="G55" i="9" s="1"/>
  <c r="BF57" i="5"/>
  <c r="H52" i="8" s="1"/>
  <c r="I52" i="8" s="1"/>
  <c r="G52" i="9" s="1"/>
  <c r="BF49" i="5"/>
  <c r="H44" i="8" s="1"/>
  <c r="I44" i="8" s="1"/>
  <c r="G44" i="9" s="1"/>
  <c r="BF41" i="5"/>
  <c r="BE41" i="5" s="1"/>
  <c r="BF33" i="5"/>
  <c r="H28" i="8" s="1"/>
  <c r="I28" i="8" s="1"/>
  <c r="G28" i="9" s="1"/>
  <c r="BF39" i="5"/>
  <c r="BE39" i="5" s="1"/>
  <c r="BF56" i="5"/>
  <c r="H51" i="8" s="1"/>
  <c r="I51" i="8" s="1"/>
  <c r="G51" i="9" s="1"/>
  <c r="BF48" i="5"/>
  <c r="BF40" i="5"/>
  <c r="H35" i="8" s="1"/>
  <c r="I35" i="8" s="1"/>
  <c r="G35" i="9" s="1"/>
  <c r="BF32" i="5"/>
  <c r="H27" i="8" s="1"/>
  <c r="I27" i="8" s="1"/>
  <c r="G27" i="9" s="1"/>
  <c r="BF31" i="5"/>
  <c r="BG55" i="5"/>
  <c r="BG61" i="5"/>
  <c r="BG53" i="5"/>
  <c r="BG45" i="5"/>
  <c r="BG37" i="5"/>
  <c r="BG29" i="5"/>
  <c r="BG47" i="5"/>
  <c r="BG60" i="5"/>
  <c r="BG52" i="5"/>
  <c r="BG44" i="5"/>
  <c r="BG36" i="5"/>
  <c r="BF52" i="5"/>
  <c r="BF44" i="5"/>
  <c r="H24" i="8"/>
  <c r="I24" i="8" s="1"/>
  <c r="G24" i="9" s="1"/>
  <c r="CC60" i="5"/>
  <c r="CI44" i="5"/>
  <c r="H39" i="13"/>
  <c r="H36" i="11"/>
  <c r="H50" i="8"/>
  <c r="I50" i="8" s="1"/>
  <c r="G50" i="9" s="1"/>
  <c r="BS38" i="5"/>
  <c r="CD33" i="5"/>
  <c r="CE33" i="5"/>
  <c r="CJ49" i="5"/>
  <c r="H44" i="13" s="1"/>
  <c r="CJ39" i="5"/>
  <c r="CP31" i="5"/>
  <c r="H26" i="14" s="1"/>
  <c r="CQ31" i="5"/>
  <c r="CU62" i="5"/>
  <c r="H55" i="13"/>
  <c r="CI60" i="5"/>
  <c r="CK30" i="5"/>
  <c r="CJ30" i="5"/>
  <c r="H33" i="14"/>
  <c r="CO38" i="5"/>
  <c r="BG59" i="5"/>
  <c r="BF59" i="5"/>
  <c r="BG51" i="5"/>
  <c r="BF51" i="5"/>
  <c r="BG43" i="5"/>
  <c r="BF43" i="5"/>
  <c r="BG35" i="5"/>
  <c r="BF35" i="5"/>
  <c r="H42" i="8"/>
  <c r="I42" i="8" s="1"/>
  <c r="G42" i="9" s="1"/>
  <c r="BG57" i="5"/>
  <c r="BM62" i="5"/>
  <c r="BM46" i="5"/>
  <c r="BR33" i="5"/>
  <c r="H28" i="10" s="1"/>
  <c r="BW57" i="5"/>
  <c r="BX36" i="5"/>
  <c r="H31" i="11" s="1"/>
  <c r="BY36" i="5"/>
  <c r="CE55" i="5"/>
  <c r="CD55" i="5"/>
  <c r="CD36" i="5"/>
  <c r="CE36" i="5"/>
  <c r="CP49" i="5"/>
  <c r="CO49" i="5" s="1"/>
  <c r="CQ49" i="5"/>
  <c r="CQ41" i="5"/>
  <c r="CP41" i="5"/>
  <c r="CO41" i="5" s="1"/>
  <c r="CD52" i="5"/>
  <c r="CE52" i="5"/>
  <c r="H33" i="15"/>
  <c r="CD30" i="5"/>
  <c r="CE30" i="5"/>
  <c r="BF45" i="5"/>
  <c r="BW49" i="5"/>
  <c r="H44" i="11"/>
  <c r="CJ42" i="5"/>
  <c r="CI42" i="5" s="1"/>
  <c r="CK42" i="5"/>
  <c r="CV57" i="5"/>
  <c r="H52" i="15" s="1"/>
  <c r="CW57" i="5"/>
  <c r="CV46" i="5"/>
  <c r="CW46" i="5"/>
  <c r="DA55" i="5"/>
  <c r="H50" i="16"/>
  <c r="H49" i="13"/>
  <c r="CI54" i="5"/>
  <c r="DA39" i="5"/>
  <c r="H34" i="16"/>
  <c r="BG49" i="5"/>
  <c r="BX39" i="5"/>
  <c r="BY39" i="5"/>
  <c r="CD58" i="5"/>
  <c r="H53" i="12" s="1"/>
  <c r="CE58" i="5"/>
  <c r="CJ52" i="5"/>
  <c r="CK52" i="5"/>
  <c r="CP44" i="5"/>
  <c r="CQ44" i="5"/>
  <c r="CJ47" i="5"/>
  <c r="CI47" i="5" s="1"/>
  <c r="CK47" i="5"/>
  <c r="CQ54" i="5"/>
  <c r="CP54" i="5"/>
  <c r="BF53" i="5"/>
  <c r="BY58" i="5"/>
  <c r="CE60" i="5"/>
  <c r="H49" i="10"/>
  <c r="H31" i="14"/>
  <c r="H25" i="15"/>
  <c r="BE55" i="5"/>
  <c r="BF61" i="5"/>
  <c r="H34" i="8"/>
  <c r="I34" i="8" s="1"/>
  <c r="G34" i="9" s="1"/>
  <c r="BL35" i="5"/>
  <c r="BK35" i="5" s="1"/>
  <c r="BR49" i="5"/>
  <c r="H44" i="10" s="1"/>
  <c r="BR36" i="5"/>
  <c r="BS36" i="5"/>
  <c r="BW31" i="5"/>
  <c r="H26" i="11"/>
  <c r="CE49" i="5"/>
  <c r="CD49" i="5"/>
  <c r="H33" i="12"/>
  <c r="CC38" i="5"/>
  <c r="CD41" i="5"/>
  <c r="CE41" i="5"/>
  <c r="H26" i="8"/>
  <c r="I26" i="8" s="1"/>
  <c r="G26" i="9" s="1"/>
  <c r="BF37" i="5"/>
  <c r="BG41" i="5"/>
  <c r="BQ52" i="5"/>
  <c r="H47" i="10"/>
  <c r="CC57" i="5"/>
  <c r="H52" i="12"/>
  <c r="CI58" i="5"/>
  <c r="H53" i="13"/>
  <c r="H26" i="13"/>
  <c r="BF62" i="5"/>
  <c r="BF54" i="5"/>
  <c r="BF46" i="5"/>
  <c r="BF38" i="5"/>
  <c r="BF30" i="5"/>
  <c r="BG56" i="5"/>
  <c r="BG48" i="5"/>
  <c r="BG40" i="5"/>
  <c r="BG32" i="5"/>
  <c r="BL61" i="5"/>
  <c r="BK61" i="5" s="1"/>
  <c r="BL56" i="5"/>
  <c r="H51" i="9" s="1"/>
  <c r="BL45" i="5"/>
  <c r="BK45" i="5" s="1"/>
  <c r="BL40" i="5"/>
  <c r="BL29" i="5"/>
  <c r="BX50" i="5"/>
  <c r="BY41" i="5"/>
  <c r="CE38" i="5"/>
  <c r="CD35" i="5"/>
  <c r="H30" i="12" s="1"/>
  <c r="CJ56" i="5"/>
  <c r="H51" i="13" s="1"/>
  <c r="CK54" i="5"/>
  <c r="CP51" i="5"/>
  <c r="CV60" i="5"/>
  <c r="CV48" i="5"/>
  <c r="CV42" i="5"/>
  <c r="H37" i="15" s="1"/>
  <c r="CV39" i="5"/>
  <c r="H34" i="15" s="1"/>
  <c r="DB62" i="5"/>
  <c r="DB52" i="5"/>
  <c r="DC49" i="5"/>
  <c r="DB46" i="5"/>
  <c r="H41" i="16" s="1"/>
  <c r="DB36" i="5"/>
  <c r="DA36" i="5" s="1"/>
  <c r="DC33" i="5"/>
  <c r="DB30" i="5"/>
  <c r="BL49" i="5"/>
  <c r="H44" i="9" s="1"/>
  <c r="BL33" i="5"/>
  <c r="BY60" i="5"/>
  <c r="BX58" i="5"/>
  <c r="BW58" i="5" s="1"/>
  <c r="BY31" i="5"/>
  <c r="CD48" i="5"/>
  <c r="H43" i="12" s="1"/>
  <c r="CD37" i="5"/>
  <c r="CJ53" i="5"/>
  <c r="CK50" i="5"/>
  <c r="CJ38" i="5"/>
  <c r="CK33" i="5"/>
  <c r="CP62" i="5"/>
  <c r="CO60" i="5"/>
  <c r="CQ57" i="5"/>
  <c r="CQ47" i="5"/>
  <c r="CP43" i="5"/>
  <c r="CP40" i="5"/>
  <c r="H35" i="14" s="1"/>
  <c r="CQ38" i="5"/>
  <c r="CV56" i="5"/>
  <c r="H51" i="15" s="1"/>
  <c r="CV50" i="5"/>
  <c r="CU50" i="5" s="1"/>
  <c r="CV47" i="5"/>
  <c r="H42" i="15" s="1"/>
  <c r="CV36" i="5"/>
  <c r="CU36" i="5" s="1"/>
  <c r="DB61" i="5"/>
  <c r="DA61" i="5" s="1"/>
  <c r="DB48" i="5"/>
  <c r="DB32" i="5"/>
  <c r="DB29" i="5"/>
  <c r="BL59" i="5"/>
  <c r="BK59" i="5" s="1"/>
  <c r="BL54" i="5"/>
  <c r="BK54" i="5" s="1"/>
  <c r="BL43" i="5"/>
  <c r="BL38" i="5"/>
  <c r="BR51" i="5"/>
  <c r="BR40" i="5"/>
  <c r="H35" i="10" s="1"/>
  <c r="BR32" i="5"/>
  <c r="BX46" i="5"/>
  <c r="BX43" i="5"/>
  <c r="BW43" i="5" s="1"/>
  <c r="BX40" i="5"/>
  <c r="H35" i="11" s="1"/>
  <c r="BX37" i="5"/>
  <c r="CD62" i="5"/>
  <c r="CD59" i="5"/>
  <c r="H54" i="12" s="1"/>
  <c r="CD53" i="5"/>
  <c r="CC53" i="5" s="1"/>
  <c r="CE50" i="5"/>
  <c r="CD47" i="5"/>
  <c r="CD42" i="5"/>
  <c r="CC42" i="5" s="1"/>
  <c r="CD34" i="5"/>
  <c r="H29" i="12" s="1"/>
  <c r="CD29" i="5"/>
  <c r="H24" i="12" s="1"/>
  <c r="CJ48" i="5"/>
  <c r="CK46" i="5"/>
  <c r="CP50" i="5"/>
  <c r="CO50" i="5" s="1"/>
  <c r="CP45" i="5"/>
  <c r="CQ42" i="5"/>
  <c r="CP35" i="5"/>
  <c r="H30" i="14" s="1"/>
  <c r="CV53" i="5"/>
  <c r="CU53" i="5" s="1"/>
  <c r="CW49" i="5"/>
  <c r="CV35" i="5"/>
  <c r="CU35" i="5" s="1"/>
  <c r="DB47" i="5"/>
  <c r="DB31" i="5"/>
  <c r="BF58" i="5"/>
  <c r="BF50" i="5"/>
  <c r="BF42" i="5"/>
  <c r="BF34" i="5"/>
  <c r="BM58" i="5"/>
  <c r="BL53" i="5"/>
  <c r="BL48" i="5"/>
  <c r="BM42" i="5"/>
  <c r="BL37" i="5"/>
  <c r="H32" i="9" s="1"/>
  <c r="BL32" i="5"/>
  <c r="BK32" i="5" s="1"/>
  <c r="BR59" i="5"/>
  <c r="BY57" i="5"/>
  <c r="DB60" i="5"/>
  <c r="DA60" i="5" s="1"/>
  <c r="DB44" i="5"/>
  <c r="H39" i="16" s="1"/>
  <c r="CQ36" i="5"/>
  <c r="CW54" i="5"/>
  <c r="BL57" i="5"/>
  <c r="H52" i="9" s="1"/>
  <c r="BL52" i="5"/>
  <c r="H47" i="9" s="1"/>
  <c r="BL41" i="5"/>
  <c r="BL36" i="5"/>
  <c r="BR53" i="5"/>
  <c r="BR50" i="5"/>
  <c r="BR47" i="5"/>
  <c r="BX62" i="5"/>
  <c r="BW62" i="5" s="1"/>
  <c r="BX42" i="5"/>
  <c r="BY33" i="5"/>
  <c r="BX30" i="5"/>
  <c r="CJ59" i="5"/>
  <c r="CI59" i="5" s="1"/>
  <c r="CJ35" i="5"/>
  <c r="CI35" i="5" s="1"/>
  <c r="CP59" i="5"/>
  <c r="H54" i="14" s="1"/>
  <c r="CP46" i="5"/>
  <c r="CP34" i="5"/>
  <c r="H29" i="14" s="1"/>
  <c r="CP29" i="5"/>
  <c r="CO29" i="5" s="1"/>
  <c r="CV52" i="5"/>
  <c r="H47" i="15" s="1"/>
  <c r="CV40" i="5"/>
  <c r="H35" i="15" s="1"/>
  <c r="CV34" i="5"/>
  <c r="H29" i="15" s="1"/>
  <c r="CV31" i="5"/>
  <c r="CU31" i="5" s="1"/>
  <c r="DB59" i="5"/>
  <c r="DA59" i="5" s="1"/>
  <c r="DB56" i="5"/>
  <c r="H51" i="16" s="1"/>
  <c r="DB53" i="5"/>
  <c r="DB43" i="5"/>
  <c r="DB40" i="5"/>
  <c r="DA40" i="5" s="1"/>
  <c r="DB33" i="5"/>
  <c r="H28" i="16" s="1"/>
  <c r="DA51" i="5"/>
  <c r="H46" i="16"/>
  <c r="H24" i="16"/>
  <c r="DA29" i="5"/>
  <c r="H49" i="16"/>
  <c r="DA54" i="5"/>
  <c r="DA38" i="5"/>
  <c r="DA35" i="5"/>
  <c r="H30" i="16"/>
  <c r="H45" i="16"/>
  <c r="H32" i="16"/>
  <c r="DA37" i="5"/>
  <c r="H29" i="16"/>
  <c r="DA34" i="5"/>
  <c r="DA56" i="5"/>
  <c r="H48" i="16"/>
  <c r="DA53" i="5"/>
  <c r="DA43" i="5"/>
  <c r="H38" i="16"/>
  <c r="H57" i="16"/>
  <c r="DA62" i="5"/>
  <c r="DA52" i="5"/>
  <c r="H47" i="16"/>
  <c r="H25" i="16"/>
  <c r="DA30" i="5"/>
  <c r="H53" i="16"/>
  <c r="DA58" i="5"/>
  <c r="H40" i="16"/>
  <c r="DA45" i="5"/>
  <c r="H37" i="16"/>
  <c r="DA42" i="5"/>
  <c r="DA48" i="5"/>
  <c r="H43" i="16"/>
  <c r="DA32" i="5"/>
  <c r="H27" i="16"/>
  <c r="DA49" i="5"/>
  <c r="DA33" i="5"/>
  <c r="DC58" i="5"/>
  <c r="DC50" i="5"/>
  <c r="DC42" i="5"/>
  <c r="DC34" i="5"/>
  <c r="DC45" i="5"/>
  <c r="DC37" i="5"/>
  <c r="DC56" i="5"/>
  <c r="DC48" i="5"/>
  <c r="DC40" i="5"/>
  <c r="DC32" i="5"/>
  <c r="DC59" i="5"/>
  <c r="DC51" i="5"/>
  <c r="DC43" i="5"/>
  <c r="DC35" i="5"/>
  <c r="CU52" i="5"/>
  <c r="CU40" i="5"/>
  <c r="CU51" i="5"/>
  <c r="H46" i="15"/>
  <c r="H32" i="15"/>
  <c r="CU37" i="5"/>
  <c r="CU58" i="5"/>
  <c r="CU55" i="5"/>
  <c r="H50" i="15"/>
  <c r="H55" i="15"/>
  <c r="CU48" i="5"/>
  <c r="H43" i="15"/>
  <c r="CU42" i="5"/>
  <c r="CU39" i="5"/>
  <c r="H54" i="15"/>
  <c r="H40" i="15"/>
  <c r="CU45" i="5"/>
  <c r="CU56" i="5"/>
  <c r="CU47" i="5"/>
  <c r="H31" i="15"/>
  <c r="H39" i="15"/>
  <c r="CU44" i="5"/>
  <c r="H27" i="15"/>
  <c r="H56" i="15"/>
  <c r="CU61" i="5"/>
  <c r="CU43" i="5"/>
  <c r="H38" i="15"/>
  <c r="H24" i="15"/>
  <c r="CU29" i="5"/>
  <c r="CW55" i="5"/>
  <c r="CW47" i="5"/>
  <c r="CW39" i="5"/>
  <c r="CW31" i="5"/>
  <c r="CW58" i="5"/>
  <c r="CW50" i="5"/>
  <c r="CW42" i="5"/>
  <c r="CW34" i="5"/>
  <c r="CW61" i="5"/>
  <c r="CW53" i="5"/>
  <c r="CW45" i="5"/>
  <c r="CW37" i="5"/>
  <c r="CW29" i="5"/>
  <c r="CW56" i="5"/>
  <c r="CW48" i="5"/>
  <c r="CW40" i="5"/>
  <c r="CW32" i="5"/>
  <c r="CW59" i="5"/>
  <c r="CW51" i="5"/>
  <c r="CW43" i="5"/>
  <c r="CW35" i="5"/>
  <c r="CO61" i="5"/>
  <c r="H56" i="14"/>
  <c r="CO56" i="5"/>
  <c r="H51" i="14"/>
  <c r="CO51" i="5"/>
  <c r="H46" i="14"/>
  <c r="CO48" i="5"/>
  <c r="H43" i="14"/>
  <c r="CO43" i="5"/>
  <c r="H38" i="14"/>
  <c r="CO40" i="5"/>
  <c r="H45" i="14"/>
  <c r="CO45" i="5"/>
  <c r="H40" i="14"/>
  <c r="H53" i="14"/>
  <c r="CO37" i="5"/>
  <c r="H32" i="14"/>
  <c r="CO32" i="5"/>
  <c r="H27" i="14"/>
  <c r="H37" i="14"/>
  <c r="CO42" i="5"/>
  <c r="CO59" i="5"/>
  <c r="CO34" i="5"/>
  <c r="H24" i="14"/>
  <c r="H52" i="14"/>
  <c r="H44" i="14"/>
  <c r="H36" i="14"/>
  <c r="H28" i="14"/>
  <c r="CQ61" i="5"/>
  <c r="CO55" i="5"/>
  <c r="CQ53" i="5"/>
  <c r="CO47" i="5"/>
  <c r="CQ45" i="5"/>
  <c r="CO39" i="5"/>
  <c r="CQ37" i="5"/>
  <c r="CQ29" i="5"/>
  <c r="CQ56" i="5"/>
  <c r="CQ48" i="5"/>
  <c r="CQ40" i="5"/>
  <c r="CQ32" i="5"/>
  <c r="CQ59" i="5"/>
  <c r="CQ51" i="5"/>
  <c r="CQ43" i="5"/>
  <c r="CQ35" i="5"/>
  <c r="CI51" i="5"/>
  <c r="H46" i="13"/>
  <c r="CI29" i="5"/>
  <c r="H24" i="13"/>
  <c r="H43" i="13"/>
  <c r="CI48" i="5"/>
  <c r="CI53" i="5"/>
  <c r="H48" i="13"/>
  <c r="CI43" i="5"/>
  <c r="H38" i="13"/>
  <c r="H57" i="13"/>
  <c r="CI62" i="5"/>
  <c r="CI45" i="5"/>
  <c r="H40" i="13"/>
  <c r="H35" i="13"/>
  <c r="CI40" i="5"/>
  <c r="CI61" i="5"/>
  <c r="H56" i="13"/>
  <c r="H37" i="13"/>
  <c r="H50" i="13"/>
  <c r="H42" i="13"/>
  <c r="CI57" i="5"/>
  <c r="CI41" i="5"/>
  <c r="CI33" i="5"/>
  <c r="CK61" i="5"/>
  <c r="CK53" i="5"/>
  <c r="CK45" i="5"/>
  <c r="CK37" i="5"/>
  <c r="CK29" i="5"/>
  <c r="CK56" i="5"/>
  <c r="CK48" i="5"/>
  <c r="CK40" i="5"/>
  <c r="CK32" i="5"/>
  <c r="CK59" i="5"/>
  <c r="CK51" i="5"/>
  <c r="CK43" i="5"/>
  <c r="CK35" i="5"/>
  <c r="CK62" i="5"/>
  <c r="CC48" i="5"/>
  <c r="CC29" i="5"/>
  <c r="CC56" i="5"/>
  <c r="H51" i="12"/>
  <c r="H45" i="12"/>
  <c r="CC50" i="5"/>
  <c r="H57" i="12"/>
  <c r="CC62" i="5"/>
  <c r="H37" i="12"/>
  <c r="CC59" i="5"/>
  <c r="H41" i="12"/>
  <c r="CC46" i="5"/>
  <c r="CC43" i="5"/>
  <c r="H38" i="12"/>
  <c r="CC35" i="5"/>
  <c r="CC54" i="5"/>
  <c r="H49" i="12"/>
  <c r="CC51" i="5"/>
  <c r="H46" i="12"/>
  <c r="CC45" i="5"/>
  <c r="CC40" i="5"/>
  <c r="H35" i="12"/>
  <c r="CC32" i="5"/>
  <c r="H27" i="12"/>
  <c r="CC37" i="5"/>
  <c r="H32" i="12"/>
  <c r="CE34" i="5"/>
  <c r="CE61" i="5"/>
  <c r="CE53" i="5"/>
  <c r="CE45" i="5"/>
  <c r="CE37" i="5"/>
  <c r="CE29" i="5"/>
  <c r="CE56" i="5"/>
  <c r="CE48" i="5"/>
  <c r="CE40" i="5"/>
  <c r="CE32" i="5"/>
  <c r="CE59" i="5"/>
  <c r="CE51" i="5"/>
  <c r="CE43" i="5"/>
  <c r="CE35" i="5"/>
  <c r="CE62" i="5"/>
  <c r="CE54" i="5"/>
  <c r="CE46" i="5"/>
  <c r="BW37" i="5"/>
  <c r="H32" i="11"/>
  <c r="H29" i="11"/>
  <c r="BW34" i="5"/>
  <c r="BW46" i="5"/>
  <c r="H41" i="11"/>
  <c r="BW40" i="5"/>
  <c r="H49" i="11"/>
  <c r="BW54" i="5"/>
  <c r="BW51" i="5"/>
  <c r="H46" i="11"/>
  <c r="BW45" i="5"/>
  <c r="H40" i="11"/>
  <c r="H37" i="11"/>
  <c r="BW42" i="5"/>
  <c r="H25" i="11"/>
  <c r="BW30" i="5"/>
  <c r="BW59" i="5"/>
  <c r="H54" i="11"/>
  <c r="H51" i="11"/>
  <c r="BW56" i="5"/>
  <c r="BW53" i="5"/>
  <c r="H48" i="11"/>
  <c r="H45" i="11"/>
  <c r="BW50" i="5"/>
  <c r="BW61" i="5"/>
  <c r="H56" i="11"/>
  <c r="BW32" i="5"/>
  <c r="H27" i="11"/>
  <c r="BW29" i="5"/>
  <c r="H24" i="11"/>
  <c r="BW60" i="5"/>
  <c r="BW52" i="5"/>
  <c r="BW44" i="5"/>
  <c r="BW36" i="5"/>
  <c r="BY53" i="5"/>
  <c r="BY45" i="5"/>
  <c r="BY37" i="5"/>
  <c r="BY29" i="5"/>
  <c r="BY56" i="5"/>
  <c r="BY48" i="5"/>
  <c r="BY40" i="5"/>
  <c r="BY32" i="5"/>
  <c r="BY59" i="5"/>
  <c r="BY51" i="5"/>
  <c r="BY43" i="5"/>
  <c r="BY35" i="5"/>
  <c r="BY62" i="5"/>
  <c r="BY54" i="5"/>
  <c r="BY46" i="5"/>
  <c r="BY38" i="5"/>
  <c r="BY30" i="5"/>
  <c r="BQ56" i="5"/>
  <c r="H51" i="10"/>
  <c r="BQ42" i="5"/>
  <c r="H37" i="10"/>
  <c r="H26" i="10"/>
  <c r="BQ31" i="5"/>
  <c r="H48" i="10"/>
  <c r="BQ53" i="5"/>
  <c r="BQ50" i="5"/>
  <c r="H45" i="10"/>
  <c r="H42" i="10"/>
  <c r="BQ47" i="5"/>
  <c r="H34" i="10"/>
  <c r="BQ39" i="5"/>
  <c r="BQ34" i="5"/>
  <c r="H29" i="10"/>
  <c r="BQ61" i="5"/>
  <c r="H56" i="10"/>
  <c r="BQ58" i="5"/>
  <c r="H53" i="10"/>
  <c r="H50" i="10"/>
  <c r="BQ55" i="5"/>
  <c r="BQ45" i="5"/>
  <c r="H40" i="10"/>
  <c r="BQ43" i="5"/>
  <c r="H38" i="10"/>
  <c r="BQ35" i="5"/>
  <c r="H30" i="10"/>
  <c r="BQ51" i="5"/>
  <c r="H46" i="10"/>
  <c r="BQ40" i="5"/>
  <c r="BQ32" i="5"/>
  <c r="H27" i="10"/>
  <c r="BQ59" i="5"/>
  <c r="H54" i="10"/>
  <c r="BQ48" i="5"/>
  <c r="H43" i="10"/>
  <c r="BQ37" i="5"/>
  <c r="BQ29" i="5"/>
  <c r="H24" i="10"/>
  <c r="BS55" i="5"/>
  <c r="BQ49" i="5"/>
  <c r="BS47" i="5"/>
  <c r="BQ41" i="5"/>
  <c r="BS39" i="5"/>
  <c r="BQ33" i="5"/>
  <c r="BS31" i="5"/>
  <c r="BS58" i="5"/>
  <c r="BS50" i="5"/>
  <c r="BS42" i="5"/>
  <c r="BS34" i="5"/>
  <c r="BS61" i="5"/>
  <c r="BS53" i="5"/>
  <c r="BS45" i="5"/>
  <c r="BS37" i="5"/>
  <c r="BS29" i="5"/>
  <c r="BS56" i="5"/>
  <c r="BS48" i="5"/>
  <c r="BS40" i="5"/>
  <c r="BS32" i="5"/>
  <c r="BS59" i="5"/>
  <c r="BS51" i="5"/>
  <c r="BS43" i="5"/>
  <c r="BS35" i="5"/>
  <c r="BK34" i="5"/>
  <c r="H29" i="9"/>
  <c r="H55" i="9"/>
  <c r="BK49" i="5"/>
  <c r="H39" i="9"/>
  <c r="BK44" i="5"/>
  <c r="H28" i="9"/>
  <c r="BK56" i="5"/>
  <c r="BK39" i="5"/>
  <c r="H34" i="9"/>
  <c r="BK43" i="5"/>
  <c r="H38" i="9"/>
  <c r="H33" i="9"/>
  <c r="BK38" i="5"/>
  <c r="BK40" i="5"/>
  <c r="H35" i="9"/>
  <c r="BK50" i="5"/>
  <c r="H45" i="9"/>
  <c r="BK53" i="5"/>
  <c r="H48" i="9"/>
  <c r="BK48" i="5"/>
  <c r="H43" i="9"/>
  <c r="H56" i="9"/>
  <c r="BK29" i="5"/>
  <c r="H24" i="9"/>
  <c r="H53" i="9"/>
  <c r="BK58" i="5"/>
  <c r="BK47" i="5"/>
  <c r="H42" i="9"/>
  <c r="H37" i="9"/>
  <c r="BK42" i="5"/>
  <c r="H26" i="9"/>
  <c r="H57" i="9"/>
  <c r="BK62" i="5"/>
  <c r="BK51" i="5"/>
  <c r="H46" i="9"/>
  <c r="H30" i="9"/>
  <c r="H25" i="9"/>
  <c r="BK30" i="5"/>
  <c r="BM61" i="5"/>
  <c r="BM59" i="5"/>
  <c r="BM57" i="5"/>
  <c r="BM55" i="5"/>
  <c r="BM53" i="5"/>
  <c r="BM51" i="5"/>
  <c r="BM49" i="5"/>
  <c r="BM47" i="5"/>
  <c r="BM45" i="5"/>
  <c r="BM43" i="5"/>
  <c r="BM41" i="5"/>
  <c r="BM39" i="5"/>
  <c r="BM37" i="5"/>
  <c r="BM35" i="5"/>
  <c r="BM33" i="5"/>
  <c r="BM31" i="5"/>
  <c r="BM29" i="5"/>
  <c r="I42" i="9"/>
  <c r="G42" i="10" s="1"/>
  <c r="I28" i="9"/>
  <c r="G28" i="10" s="1"/>
  <c r="BE31" i="5"/>
  <c r="BE47" i="5"/>
  <c r="I28" i="10" l="1"/>
  <c r="G28" i="11" s="1"/>
  <c r="I28" i="11" s="1"/>
  <c r="G28" i="12" s="1"/>
  <c r="I42" i="10"/>
  <c r="G42" i="11" s="1"/>
  <c r="I42" i="11" s="1"/>
  <c r="G42" i="12" s="1"/>
  <c r="H55" i="16"/>
  <c r="DA46" i="5"/>
  <c r="H26" i="15"/>
  <c r="CU49" i="5"/>
  <c r="H44" i="15"/>
  <c r="DD39" i="5"/>
  <c r="DE39" i="5" s="1"/>
  <c r="CU54" i="5"/>
  <c r="H49" i="15"/>
  <c r="CU57" i="5"/>
  <c r="CO31" i="5"/>
  <c r="CI37" i="5"/>
  <c r="CI46" i="5"/>
  <c r="H31" i="13"/>
  <c r="CC39" i="5"/>
  <c r="H34" i="12"/>
  <c r="H39" i="12"/>
  <c r="H48" i="12"/>
  <c r="BW35" i="5"/>
  <c r="H57" i="11"/>
  <c r="H43" i="11"/>
  <c r="BQ62" i="5"/>
  <c r="H57" i="10"/>
  <c r="BK57" i="5"/>
  <c r="I34" i="9"/>
  <c r="G34" i="10" s="1"/>
  <c r="I34" i="10" s="1"/>
  <c r="G34" i="11" s="1"/>
  <c r="I35" i="9"/>
  <c r="G35" i="10" s="1"/>
  <c r="BK37" i="5"/>
  <c r="H50" i="9"/>
  <c r="I55" i="9"/>
  <c r="G55" i="10" s="1"/>
  <c r="I55" i="10" s="1"/>
  <c r="G55" i="11" s="1"/>
  <c r="I55" i="11" s="1"/>
  <c r="G55" i="12" s="1"/>
  <c r="I55" i="12" s="1"/>
  <c r="G55" i="13" s="1"/>
  <c r="I55" i="13" s="1"/>
  <c r="G55" i="14" s="1"/>
  <c r="I55" i="14" s="1"/>
  <c r="G55" i="15" s="1"/>
  <c r="I55" i="15" s="1"/>
  <c r="G55" i="16" s="1"/>
  <c r="I55" i="16" s="1"/>
  <c r="BE40" i="5"/>
  <c r="I51" i="9"/>
  <c r="G51" i="10" s="1"/>
  <c r="I51" i="10" s="1"/>
  <c r="G51" i="11" s="1"/>
  <c r="I51" i="11" s="1"/>
  <c r="G51" i="12" s="1"/>
  <c r="I51" i="12" s="1"/>
  <c r="G51" i="13" s="1"/>
  <c r="I51" i="13" s="1"/>
  <c r="G51" i="14" s="1"/>
  <c r="I51" i="14" s="1"/>
  <c r="G51" i="15" s="1"/>
  <c r="I51" i="15" s="1"/>
  <c r="G51" i="16" s="1"/>
  <c r="I51" i="16" s="1"/>
  <c r="I26" i="9"/>
  <c r="G26" i="10" s="1"/>
  <c r="I26" i="10" s="1"/>
  <c r="G26" i="11" s="1"/>
  <c r="I26" i="11" s="1"/>
  <c r="G26" i="12" s="1"/>
  <c r="I24" i="9"/>
  <c r="G24" i="10" s="1"/>
  <c r="BE33" i="5"/>
  <c r="DA44" i="5"/>
  <c r="DD41" i="5"/>
  <c r="DE41" i="5" s="1"/>
  <c r="DA41" i="5"/>
  <c r="H56" i="16"/>
  <c r="DA57" i="5"/>
  <c r="CU33" i="5"/>
  <c r="H28" i="15"/>
  <c r="CO35" i="5"/>
  <c r="H48" i="14"/>
  <c r="DD31" i="5"/>
  <c r="DE31" i="5" s="1"/>
  <c r="DD55" i="5"/>
  <c r="DE55" i="5" s="1"/>
  <c r="CO30" i="5"/>
  <c r="H25" i="14"/>
  <c r="H30" i="13"/>
  <c r="H29" i="13"/>
  <c r="CI32" i="5"/>
  <c r="CI56" i="5"/>
  <c r="H45" i="13"/>
  <c r="CI49" i="5"/>
  <c r="DD36" i="5"/>
  <c r="DE36" i="5" s="1"/>
  <c r="CC58" i="5"/>
  <c r="DD33" i="5"/>
  <c r="DE33" i="5" s="1"/>
  <c r="CC31" i="5"/>
  <c r="H26" i="12"/>
  <c r="H56" i="12"/>
  <c r="DD47" i="5"/>
  <c r="DE47" i="5" s="1"/>
  <c r="DD29" i="5"/>
  <c r="DE29" i="5" s="1"/>
  <c r="H33" i="11"/>
  <c r="H38" i="11"/>
  <c r="BQ38" i="5"/>
  <c r="BQ44" i="5"/>
  <c r="H39" i="10"/>
  <c r="BQ57" i="5"/>
  <c r="DD40" i="5"/>
  <c r="DE40" i="5" s="1"/>
  <c r="BQ30" i="5"/>
  <c r="H25" i="10"/>
  <c r="H36" i="9"/>
  <c r="BK41" i="5"/>
  <c r="BK33" i="5"/>
  <c r="BK46" i="5"/>
  <c r="BK52" i="5"/>
  <c r="H27" i="9"/>
  <c r="I27" i="9" s="1"/>
  <c r="G27" i="10" s="1"/>
  <c r="I27" i="10" s="1"/>
  <c r="G27" i="11" s="1"/>
  <c r="I27" i="11" s="1"/>
  <c r="G27" i="12" s="1"/>
  <c r="I27" i="12" s="1"/>
  <c r="G27" i="13" s="1"/>
  <c r="I27" i="13" s="1"/>
  <c r="G27" i="14" s="1"/>
  <c r="I27" i="14" s="1"/>
  <c r="G27" i="15" s="1"/>
  <c r="I27" i="15" s="1"/>
  <c r="G27" i="16" s="1"/>
  <c r="I27" i="16" s="1"/>
  <c r="H54" i="9"/>
  <c r="I50" i="9"/>
  <c r="G50" i="10" s="1"/>
  <c r="I50" i="10" s="1"/>
  <c r="G50" i="11" s="1"/>
  <c r="I50" i="11" s="1"/>
  <c r="G50" i="12" s="1"/>
  <c r="DD60" i="5"/>
  <c r="DE60" i="5" s="1"/>
  <c r="I52" i="9"/>
  <c r="G52" i="10" s="1"/>
  <c r="I52" i="10" s="1"/>
  <c r="G52" i="11" s="1"/>
  <c r="DD49" i="5"/>
  <c r="DE49" i="5" s="1"/>
  <c r="H36" i="8"/>
  <c r="I36" i="8" s="1"/>
  <c r="G36" i="9" s="1"/>
  <c r="BE49" i="5"/>
  <c r="I44" i="9"/>
  <c r="G44" i="10" s="1"/>
  <c r="I44" i="10" s="1"/>
  <c r="G44" i="11" s="1"/>
  <c r="I44" i="11" s="1"/>
  <c r="G44" i="12" s="1"/>
  <c r="DD56" i="5"/>
  <c r="DE56" i="5" s="1"/>
  <c r="DD32" i="5"/>
  <c r="DE32" i="5" s="1"/>
  <c r="BE32" i="5"/>
  <c r="BE57" i="5"/>
  <c r="DD57" i="5"/>
  <c r="DE57" i="5" s="1"/>
  <c r="H47" i="8"/>
  <c r="I47" i="8" s="1"/>
  <c r="G47" i="9" s="1"/>
  <c r="I47" i="9" s="1"/>
  <c r="G47" i="10" s="1"/>
  <c r="I47" i="10" s="1"/>
  <c r="G47" i="11" s="1"/>
  <c r="I47" i="11" s="1"/>
  <c r="G47" i="12" s="1"/>
  <c r="BE52" i="5"/>
  <c r="DD52" i="5"/>
  <c r="DE52" i="5" s="1"/>
  <c r="BE56" i="5"/>
  <c r="DD48" i="5"/>
  <c r="DE48" i="5" s="1"/>
  <c r="H39" i="8"/>
  <c r="I39" i="8" s="1"/>
  <c r="G39" i="9" s="1"/>
  <c r="I39" i="9" s="1"/>
  <c r="G39" i="10" s="1"/>
  <c r="I39" i="10" s="1"/>
  <c r="G39" i="11" s="1"/>
  <c r="I39" i="11" s="1"/>
  <c r="G39" i="12" s="1"/>
  <c r="I39" i="12" s="1"/>
  <c r="G39" i="13" s="1"/>
  <c r="I39" i="13" s="1"/>
  <c r="G39" i="14" s="1"/>
  <c r="BE44" i="5"/>
  <c r="BE48" i="5"/>
  <c r="H43" i="8"/>
  <c r="I43" i="8" s="1"/>
  <c r="G43" i="9" s="1"/>
  <c r="I43" i="9" s="1"/>
  <c r="G43" i="10" s="1"/>
  <c r="I43" i="10" s="1"/>
  <c r="G43" i="11" s="1"/>
  <c r="I43" i="11" s="1"/>
  <c r="G43" i="12" s="1"/>
  <c r="I43" i="12" s="1"/>
  <c r="G43" i="13" s="1"/>
  <c r="I43" i="13" s="1"/>
  <c r="G43" i="14" s="1"/>
  <c r="I43" i="14" s="1"/>
  <c r="G43" i="15" s="1"/>
  <c r="I43" i="15" s="1"/>
  <c r="G43" i="16" s="1"/>
  <c r="I43" i="16" s="1"/>
  <c r="H53" i="11"/>
  <c r="H48" i="15"/>
  <c r="CU34" i="5"/>
  <c r="CU46" i="5"/>
  <c r="H41" i="15"/>
  <c r="BE59" i="5"/>
  <c r="DD59" i="5"/>
  <c r="DE59" i="5" s="1"/>
  <c r="H54" i="8"/>
  <c r="I54" i="8" s="1"/>
  <c r="G54" i="9" s="1"/>
  <c r="I54" i="9" s="1"/>
  <c r="G54" i="10" s="1"/>
  <c r="I54" i="10" s="1"/>
  <c r="G54" i="11" s="1"/>
  <c r="I54" i="11" s="1"/>
  <c r="G54" i="12" s="1"/>
  <c r="I54" i="12" s="1"/>
  <c r="G54" i="13" s="1"/>
  <c r="H49" i="9"/>
  <c r="BE30" i="5"/>
  <c r="DD30" i="5"/>
  <c r="DE30" i="5" s="1"/>
  <c r="H25" i="8"/>
  <c r="I25" i="8" s="1"/>
  <c r="G25" i="9" s="1"/>
  <c r="I25" i="9" s="1"/>
  <c r="G25" i="10" s="1"/>
  <c r="BW39" i="5"/>
  <c r="H34" i="11"/>
  <c r="I34" i="11" s="1"/>
  <c r="G34" i="12" s="1"/>
  <c r="I34" i="12" s="1"/>
  <c r="G34" i="13" s="1"/>
  <c r="CC33" i="5"/>
  <c r="H28" i="12"/>
  <c r="I28" i="12" s="1"/>
  <c r="G28" i="13" s="1"/>
  <c r="I28" i="13" s="1"/>
  <c r="G28" i="14" s="1"/>
  <c r="I28" i="14" s="1"/>
  <c r="G28" i="15" s="1"/>
  <c r="I28" i="15" s="1"/>
  <c r="G28" i="16" s="1"/>
  <c r="I28" i="16" s="1"/>
  <c r="H40" i="9"/>
  <c r="CU60" i="5"/>
  <c r="DD42" i="5"/>
  <c r="DE42" i="5" s="1"/>
  <c r="BE42" i="5"/>
  <c r="H37" i="8"/>
  <c r="I37" i="8" s="1"/>
  <c r="G37" i="9" s="1"/>
  <c r="I37" i="9" s="1"/>
  <c r="G37" i="10" s="1"/>
  <c r="I37" i="10" s="1"/>
  <c r="G37" i="11" s="1"/>
  <c r="I37" i="11" s="1"/>
  <c r="G37" i="12" s="1"/>
  <c r="I37" i="12" s="1"/>
  <c r="G37" i="13" s="1"/>
  <c r="I37" i="13" s="1"/>
  <c r="G37" i="14" s="1"/>
  <c r="I37" i="14" s="1"/>
  <c r="G37" i="15" s="1"/>
  <c r="I37" i="15" s="1"/>
  <c r="G37" i="16" s="1"/>
  <c r="I37" i="16" s="1"/>
  <c r="DD46" i="5"/>
  <c r="DE46" i="5" s="1"/>
  <c r="H41" i="8"/>
  <c r="I41" i="8" s="1"/>
  <c r="G41" i="9" s="1"/>
  <c r="I41" i="9" s="1"/>
  <c r="G41" i="10" s="1"/>
  <c r="I41" i="10" s="1"/>
  <c r="G41" i="11" s="1"/>
  <c r="I41" i="11" s="1"/>
  <c r="G41" i="12" s="1"/>
  <c r="I41" i="12" s="1"/>
  <c r="G41" i="13" s="1"/>
  <c r="I41" i="13" s="1"/>
  <c r="G41" i="14" s="1"/>
  <c r="BE46" i="5"/>
  <c r="CO44" i="5"/>
  <c r="H39" i="14"/>
  <c r="DD44" i="5"/>
  <c r="DE44" i="5" s="1"/>
  <c r="H25" i="12"/>
  <c r="CC30" i="5"/>
  <c r="DD38" i="5"/>
  <c r="DE38" i="5" s="1"/>
  <c r="H33" i="8"/>
  <c r="I33" i="8" s="1"/>
  <c r="G33" i="9" s="1"/>
  <c r="I33" i="9" s="1"/>
  <c r="G33" i="10" s="1"/>
  <c r="I33" i="10" s="1"/>
  <c r="G33" i="11" s="1"/>
  <c r="BE38" i="5"/>
  <c r="BE35" i="5"/>
  <c r="DD35" i="5"/>
  <c r="DE35" i="5" s="1"/>
  <c r="H30" i="8"/>
  <c r="I30" i="8" s="1"/>
  <c r="G30" i="9" s="1"/>
  <c r="I30" i="9" s="1"/>
  <c r="G30" i="10" s="1"/>
  <c r="I30" i="10" s="1"/>
  <c r="G30" i="11" s="1"/>
  <c r="I30" i="11" s="1"/>
  <c r="G30" i="12" s="1"/>
  <c r="I30" i="12" s="1"/>
  <c r="G30" i="13" s="1"/>
  <c r="BK36" i="5"/>
  <c r="H31" i="9"/>
  <c r="I31" i="9" s="1"/>
  <c r="G31" i="10" s="1"/>
  <c r="H54" i="13"/>
  <c r="DD50" i="5"/>
  <c r="DE50" i="5" s="1"/>
  <c r="BE50" i="5"/>
  <c r="H45" i="8"/>
  <c r="I45" i="8" s="1"/>
  <c r="G45" i="9" s="1"/>
  <c r="I45" i="9" s="1"/>
  <c r="G45" i="10" s="1"/>
  <c r="I45" i="10" s="1"/>
  <c r="G45" i="11" s="1"/>
  <c r="I45" i="11" s="1"/>
  <c r="G45" i="12" s="1"/>
  <c r="I45" i="12" s="1"/>
  <c r="G45" i="13" s="1"/>
  <c r="CC47" i="5"/>
  <c r="H42" i="12"/>
  <c r="I42" i="12" s="1"/>
  <c r="G42" i="13" s="1"/>
  <c r="I42" i="13" s="1"/>
  <c r="G42" i="14" s="1"/>
  <c r="I42" i="14" s="1"/>
  <c r="G42" i="15" s="1"/>
  <c r="I42" i="15" s="1"/>
  <c r="G42" i="16" s="1"/>
  <c r="CI38" i="5"/>
  <c r="H33" i="13"/>
  <c r="BE54" i="5"/>
  <c r="H49" i="8"/>
  <c r="I49" i="8" s="1"/>
  <c r="G49" i="9" s="1"/>
  <c r="DD54" i="5"/>
  <c r="DE54" i="5" s="1"/>
  <c r="DD53" i="5"/>
  <c r="DE53" i="5" s="1"/>
  <c r="BE53" i="5"/>
  <c r="H48" i="8"/>
  <c r="I48" i="8" s="1"/>
  <c r="G48" i="9" s="1"/>
  <c r="I48" i="9" s="1"/>
  <c r="G48" i="10" s="1"/>
  <c r="I48" i="10" s="1"/>
  <c r="G48" i="11" s="1"/>
  <c r="I48" i="11" s="1"/>
  <c r="G48" i="12" s="1"/>
  <c r="I48" i="12" s="1"/>
  <c r="G48" i="13" s="1"/>
  <c r="I48" i="13" s="1"/>
  <c r="G48" i="14" s="1"/>
  <c r="I48" i="14" s="1"/>
  <c r="G48" i="15" s="1"/>
  <c r="DD43" i="5"/>
  <c r="DE43" i="5" s="1"/>
  <c r="BE43" i="5"/>
  <c r="H38" i="8"/>
  <c r="I38" i="8" s="1"/>
  <c r="G38" i="9" s="1"/>
  <c r="CI30" i="5"/>
  <c r="H25" i="13"/>
  <c r="CI39" i="5"/>
  <c r="H34" i="13"/>
  <c r="BE34" i="5"/>
  <c r="DD34" i="5"/>
  <c r="DE34" i="5" s="1"/>
  <c r="H29" i="8"/>
  <c r="I29" i="8" s="1"/>
  <c r="G29" i="9" s="1"/>
  <c r="I29" i="9" s="1"/>
  <c r="G29" i="10" s="1"/>
  <c r="I29" i="10" s="1"/>
  <c r="G29" i="11" s="1"/>
  <c r="I29" i="11" s="1"/>
  <c r="G29" i="12" s="1"/>
  <c r="I29" i="12" s="1"/>
  <c r="G29" i="13" s="1"/>
  <c r="I29" i="13" s="1"/>
  <c r="G29" i="14" s="1"/>
  <c r="I29" i="14" s="1"/>
  <c r="G29" i="15" s="1"/>
  <c r="I29" i="15" s="1"/>
  <c r="G29" i="16" s="1"/>
  <c r="I29" i="16" s="1"/>
  <c r="I38" i="9"/>
  <c r="G38" i="10" s="1"/>
  <c r="I38" i="10" s="1"/>
  <c r="G38" i="11" s="1"/>
  <c r="H30" i="15"/>
  <c r="H45" i="15"/>
  <c r="H31" i="16"/>
  <c r="H35" i="16"/>
  <c r="H54" i="16"/>
  <c r="BE58" i="5"/>
  <c r="DD58" i="5"/>
  <c r="DE58" i="5" s="1"/>
  <c r="H53" i="8"/>
  <c r="I53" i="8" s="1"/>
  <c r="G53" i="9" s="1"/>
  <c r="I53" i="9" s="1"/>
  <c r="G53" i="10" s="1"/>
  <c r="I53" i="10" s="1"/>
  <c r="G53" i="11" s="1"/>
  <c r="I53" i="11" s="1"/>
  <c r="G53" i="12" s="1"/>
  <c r="I53" i="12" s="1"/>
  <c r="G53" i="13" s="1"/>
  <c r="I53" i="13" s="1"/>
  <c r="G53" i="14" s="1"/>
  <c r="I53" i="14" s="1"/>
  <c r="G53" i="15" s="1"/>
  <c r="I53" i="15" s="1"/>
  <c r="G53" i="16" s="1"/>
  <c r="I53" i="16" s="1"/>
  <c r="DD62" i="5"/>
  <c r="DE62" i="5" s="1"/>
  <c r="BE62" i="5"/>
  <c r="H57" i="8"/>
  <c r="I57" i="8" s="1"/>
  <c r="G57" i="9" s="1"/>
  <c r="I57" i="9" s="1"/>
  <c r="G57" i="10" s="1"/>
  <c r="CC41" i="5"/>
  <c r="H36" i="12"/>
  <c r="DD61" i="5"/>
  <c r="DE61" i="5" s="1"/>
  <c r="H56" i="8"/>
  <c r="I56" i="8" s="1"/>
  <c r="G56" i="9" s="1"/>
  <c r="I56" i="9" s="1"/>
  <c r="G56" i="10" s="1"/>
  <c r="I56" i="10" s="1"/>
  <c r="G56" i="11" s="1"/>
  <c r="I56" i="11" s="1"/>
  <c r="G56" i="12" s="1"/>
  <c r="BE61" i="5"/>
  <c r="CO54" i="5"/>
  <c r="H49" i="14"/>
  <c r="CI52" i="5"/>
  <c r="H47" i="13"/>
  <c r="CC36" i="5"/>
  <c r="H31" i="12"/>
  <c r="CO62" i="5"/>
  <c r="H57" i="14"/>
  <c r="CC49" i="5"/>
  <c r="H44" i="12"/>
  <c r="CC34" i="5"/>
  <c r="DA31" i="5"/>
  <c r="H26" i="16"/>
  <c r="DD37" i="5"/>
  <c r="DE37" i="5" s="1"/>
  <c r="BE37" i="5"/>
  <c r="H32" i="8"/>
  <c r="I32" i="8" s="1"/>
  <c r="G32" i="9" s="1"/>
  <c r="I32" i="9" s="1"/>
  <c r="G32" i="10" s="1"/>
  <c r="I32" i="10" s="1"/>
  <c r="G32" i="11" s="1"/>
  <c r="I32" i="11" s="1"/>
  <c r="G32" i="12" s="1"/>
  <c r="I32" i="12" s="1"/>
  <c r="G32" i="13" s="1"/>
  <c r="I32" i="13" s="1"/>
  <c r="G32" i="14" s="1"/>
  <c r="I32" i="14" s="1"/>
  <c r="G32" i="15" s="1"/>
  <c r="I32" i="15" s="1"/>
  <c r="G32" i="16" s="1"/>
  <c r="I32" i="16" s="1"/>
  <c r="CC55" i="5"/>
  <c r="H50" i="12"/>
  <c r="DD51" i="5"/>
  <c r="DE51" i="5" s="1"/>
  <c r="BE51" i="5"/>
  <c r="H46" i="8"/>
  <c r="I46" i="8" s="1"/>
  <c r="G46" i="9" s="1"/>
  <c r="I46" i="9" s="1"/>
  <c r="G46" i="10" s="1"/>
  <c r="I46" i="10" s="1"/>
  <c r="G46" i="11" s="1"/>
  <c r="I46" i="11" s="1"/>
  <c r="G46" i="12" s="1"/>
  <c r="I46" i="12" s="1"/>
  <c r="G46" i="13" s="1"/>
  <c r="I46" i="13" s="1"/>
  <c r="G46" i="14" s="1"/>
  <c r="I46" i="14" s="1"/>
  <c r="G46" i="15" s="1"/>
  <c r="I46" i="15" s="1"/>
  <c r="G46" i="16" s="1"/>
  <c r="I46" i="16" s="1"/>
  <c r="I52" i="11"/>
  <c r="G52" i="12" s="1"/>
  <c r="I52" i="12" s="1"/>
  <c r="G52" i="13" s="1"/>
  <c r="I52" i="13" s="1"/>
  <c r="G52" i="14" s="1"/>
  <c r="I52" i="14" s="1"/>
  <c r="G52" i="15" s="1"/>
  <c r="I52" i="15" s="1"/>
  <c r="G52" i="16" s="1"/>
  <c r="I52" i="16" s="1"/>
  <c r="H41" i="14"/>
  <c r="CO46" i="5"/>
  <c r="DA47" i="5"/>
  <c r="H42" i="16"/>
  <c r="BQ36" i="5"/>
  <c r="H31" i="10"/>
  <c r="DD45" i="5"/>
  <c r="DE45" i="5" s="1"/>
  <c r="BE45" i="5"/>
  <c r="H40" i="8"/>
  <c r="I40" i="8" s="1"/>
  <c r="G40" i="9" s="1"/>
  <c r="CC52" i="5"/>
  <c r="H47" i="12"/>
  <c r="I47" i="12" s="1"/>
  <c r="G47" i="13" s="1"/>
  <c r="I47" i="13" s="1"/>
  <c r="G47" i="14" s="1"/>
  <c r="I47" i="14" s="1"/>
  <c r="G47" i="15" s="1"/>
  <c r="I47" i="15" s="1"/>
  <c r="G47" i="16" s="1"/>
  <c r="I47" i="16" s="1"/>
  <c r="I24" i="10"/>
  <c r="G24" i="11" s="1"/>
  <c r="I24" i="11" s="1"/>
  <c r="G24" i="12" s="1"/>
  <c r="I24" i="12" s="1"/>
  <c r="G24" i="13" s="1"/>
  <c r="I24" i="13" s="1"/>
  <c r="G24" i="14" s="1"/>
  <c r="I24" i="14" s="1"/>
  <c r="G24" i="15" s="1"/>
  <c r="I24" i="15" s="1"/>
  <c r="G24" i="16" s="1"/>
  <c r="I24" i="16" s="1"/>
  <c r="I35" i="10"/>
  <c r="G35" i="11" s="1"/>
  <c r="I35" i="11" s="1"/>
  <c r="G35" i="12" s="1"/>
  <c r="I35" i="12" s="1"/>
  <c r="G35" i="13" s="1"/>
  <c r="I35" i="13" s="1"/>
  <c r="G35" i="14" s="1"/>
  <c r="I35" i="14" s="1"/>
  <c r="G35" i="15" s="1"/>
  <c r="I35" i="15" s="1"/>
  <c r="G35" i="16" s="1"/>
  <c r="I35" i="16" s="1"/>
  <c r="I30" i="13" l="1"/>
  <c r="G30" i="14" s="1"/>
  <c r="I30" i="14" s="1"/>
  <c r="G30" i="15" s="1"/>
  <c r="I42" i="16"/>
  <c r="I57" i="10"/>
  <c r="G57" i="11" s="1"/>
  <c r="I57" i="11" s="1"/>
  <c r="G57" i="12" s="1"/>
  <c r="I57" i="12" s="1"/>
  <c r="G57" i="13" s="1"/>
  <c r="I57" i="13" s="1"/>
  <c r="G57" i="14" s="1"/>
  <c r="I57" i="14" s="1"/>
  <c r="G57" i="15" s="1"/>
  <c r="I57" i="15" s="1"/>
  <c r="G57" i="16" s="1"/>
  <c r="I57" i="16" s="1"/>
  <c r="I54" i="13"/>
  <c r="G54" i="14" s="1"/>
  <c r="I54" i="14" s="1"/>
  <c r="G54" i="15" s="1"/>
  <c r="I54" i="15" s="1"/>
  <c r="G54" i="16" s="1"/>
  <c r="I36" i="9"/>
  <c r="G36" i="10" s="1"/>
  <c r="I36" i="10" s="1"/>
  <c r="G36" i="11" s="1"/>
  <c r="I36" i="11" s="1"/>
  <c r="G36" i="12" s="1"/>
  <c r="I36" i="12" s="1"/>
  <c r="G36" i="13" s="1"/>
  <c r="I36" i="13" s="1"/>
  <c r="G36" i="14" s="1"/>
  <c r="I36" i="14" s="1"/>
  <c r="G36" i="15" s="1"/>
  <c r="I36" i="15" s="1"/>
  <c r="G36" i="16" s="1"/>
  <c r="I36" i="16" s="1"/>
  <c r="I33" i="11"/>
  <c r="G33" i="12" s="1"/>
  <c r="I33" i="12" s="1"/>
  <c r="G33" i="13" s="1"/>
  <c r="I38" i="11"/>
  <c r="G38" i="12" s="1"/>
  <c r="I38" i="12" s="1"/>
  <c r="G38" i="13" s="1"/>
  <c r="I38" i="13" s="1"/>
  <c r="G38" i="14" s="1"/>
  <c r="I38" i="14" s="1"/>
  <c r="G38" i="15" s="1"/>
  <c r="I38" i="15" s="1"/>
  <c r="G38" i="16" s="1"/>
  <c r="I38" i="16" s="1"/>
  <c r="I45" i="13"/>
  <c r="G45" i="14" s="1"/>
  <c r="I45" i="14" s="1"/>
  <c r="G45" i="15" s="1"/>
  <c r="I45" i="15" s="1"/>
  <c r="G45" i="16" s="1"/>
  <c r="I45" i="16" s="1"/>
  <c r="I26" i="12"/>
  <c r="G26" i="13" s="1"/>
  <c r="I26" i="13" s="1"/>
  <c r="G26" i="14" s="1"/>
  <c r="I26" i="14" s="1"/>
  <c r="G26" i="15" s="1"/>
  <c r="I26" i="15" s="1"/>
  <c r="G26" i="16" s="1"/>
  <c r="I49" i="9"/>
  <c r="G49" i="10" s="1"/>
  <c r="I49" i="10" s="1"/>
  <c r="G49" i="11" s="1"/>
  <c r="I49" i="11" s="1"/>
  <c r="G49" i="12" s="1"/>
  <c r="I49" i="12" s="1"/>
  <c r="G49" i="13" s="1"/>
  <c r="I49" i="13" s="1"/>
  <c r="G49" i="14" s="1"/>
  <c r="I49" i="14" s="1"/>
  <c r="G49" i="15" s="1"/>
  <c r="I49" i="15" s="1"/>
  <c r="G49" i="16" s="1"/>
  <c r="I49" i="16" s="1"/>
  <c r="I40" i="9"/>
  <c r="G40" i="10" s="1"/>
  <c r="I40" i="10" s="1"/>
  <c r="G40" i="11" s="1"/>
  <c r="I40" i="11" s="1"/>
  <c r="G40" i="12" s="1"/>
  <c r="I40" i="12" s="1"/>
  <c r="G40" i="13" s="1"/>
  <c r="I40" i="13" s="1"/>
  <c r="G40" i="14" s="1"/>
  <c r="I40" i="14" s="1"/>
  <c r="G40" i="15" s="1"/>
  <c r="I40" i="15" s="1"/>
  <c r="G40" i="16" s="1"/>
  <c r="I40" i="16" s="1"/>
  <c r="I54" i="16"/>
  <c r="I48" i="15"/>
  <c r="G48" i="16" s="1"/>
  <c r="I48" i="16" s="1"/>
  <c r="I30" i="15"/>
  <c r="G30" i="16" s="1"/>
  <c r="I30" i="16" s="1"/>
  <c r="I39" i="14"/>
  <c r="G39" i="15" s="1"/>
  <c r="I39" i="15" s="1"/>
  <c r="G39" i="16" s="1"/>
  <c r="I39" i="16" s="1"/>
  <c r="I34" i="13"/>
  <c r="G34" i="14" s="1"/>
  <c r="I34" i="14" s="1"/>
  <c r="G34" i="15" s="1"/>
  <c r="I34" i="15" s="1"/>
  <c r="G34" i="16" s="1"/>
  <c r="I34" i="16" s="1"/>
  <c r="I56" i="12"/>
  <c r="G56" i="13" s="1"/>
  <c r="I56" i="13" s="1"/>
  <c r="G56" i="14" s="1"/>
  <c r="I56" i="14" s="1"/>
  <c r="G56" i="15" s="1"/>
  <c r="I56" i="15" s="1"/>
  <c r="G56" i="16" s="1"/>
  <c r="I56" i="16" s="1"/>
  <c r="I26" i="16"/>
  <c r="I25" i="10"/>
  <c r="G25" i="11" s="1"/>
  <c r="I25" i="11" s="1"/>
  <c r="G25" i="12" s="1"/>
  <c r="I25" i="12" s="1"/>
  <c r="G25" i="13" s="1"/>
  <c r="I25" i="13" s="1"/>
  <c r="G25" i="14" s="1"/>
  <c r="I25" i="14" s="1"/>
  <c r="G25" i="15" s="1"/>
  <c r="I25" i="15" s="1"/>
  <c r="G25" i="16" s="1"/>
  <c r="I25" i="16" s="1"/>
  <c r="I44" i="12"/>
  <c r="G44" i="13" s="1"/>
  <c r="I44" i="13" s="1"/>
  <c r="G44" i="14" s="1"/>
  <c r="I44" i="14" s="1"/>
  <c r="G44" i="15" s="1"/>
  <c r="I44" i="15" s="1"/>
  <c r="G44" i="16" s="1"/>
  <c r="I44" i="16" s="1"/>
  <c r="I50" i="12"/>
  <c r="G50" i="13" s="1"/>
  <c r="I50" i="13" s="1"/>
  <c r="G50" i="14" s="1"/>
  <c r="I50" i="14" s="1"/>
  <c r="G50" i="15" s="1"/>
  <c r="I50" i="15" s="1"/>
  <c r="G50" i="16" s="1"/>
  <c r="I50" i="16" s="1"/>
  <c r="I33" i="13"/>
  <c r="G33" i="14" s="1"/>
  <c r="I33" i="14" s="1"/>
  <c r="G33" i="15" s="1"/>
  <c r="I33" i="15" s="1"/>
  <c r="G33" i="16" s="1"/>
  <c r="I33" i="16" s="1"/>
  <c r="I41" i="14"/>
  <c r="G41" i="15" s="1"/>
  <c r="I41" i="15" s="1"/>
  <c r="G41" i="16" s="1"/>
  <c r="I41" i="16" s="1"/>
  <c r="I31" i="10"/>
  <c r="G31" i="11" s="1"/>
  <c r="I31" i="11" s="1"/>
  <c r="G31" i="12" s="1"/>
  <c r="I31" i="12" s="1"/>
  <c r="G31" i="13" s="1"/>
  <c r="I31" i="13" s="1"/>
  <c r="G31" i="14" s="1"/>
  <c r="I31" i="14" s="1"/>
  <c r="G31" i="15" s="1"/>
  <c r="I31" i="15" s="1"/>
  <c r="G31" i="16" s="1"/>
  <c r="I31" i="16" s="1"/>
  <c r="AN64" i="5"/>
  <c r="V17" i="5" l="1"/>
  <c r="V13" i="5"/>
  <c r="AQ64" i="5"/>
  <c r="BD13" i="5"/>
  <c r="BB13" i="5"/>
  <c r="X13" i="5" l="1"/>
  <c r="AV64" i="5"/>
  <c r="AS64" i="5"/>
  <c r="BF13" i="5"/>
  <c r="H8" i="8" l="1"/>
  <c r="BF91" i="5" l="1"/>
  <c r="BG91" i="5"/>
  <c r="F66" i="16"/>
  <c r="I69" i="16"/>
  <c r="H69" i="16"/>
  <c r="G69" i="16"/>
  <c r="F69" i="16"/>
  <c r="I68" i="16"/>
  <c r="H68" i="16"/>
  <c r="G68" i="16"/>
  <c r="F68" i="16"/>
  <c r="I67" i="16"/>
  <c r="H67" i="16"/>
  <c r="G67" i="16"/>
  <c r="F67" i="16"/>
  <c r="I63" i="16"/>
  <c r="H63" i="16"/>
  <c r="G63" i="16"/>
  <c r="F63" i="16"/>
  <c r="I62" i="16"/>
  <c r="H62" i="16"/>
  <c r="G62" i="16"/>
  <c r="F62" i="16"/>
  <c r="I61" i="16"/>
  <c r="H61" i="16"/>
  <c r="G61" i="16"/>
  <c r="F61" i="16"/>
  <c r="I60" i="16"/>
  <c r="H60" i="16"/>
  <c r="G60" i="16"/>
  <c r="F60" i="16"/>
  <c r="I59" i="16"/>
  <c r="H59" i="16"/>
  <c r="G59" i="16"/>
  <c r="F59" i="16"/>
  <c r="I58" i="16"/>
  <c r="H58" i="16"/>
  <c r="G58" i="16"/>
  <c r="F58" i="16"/>
  <c r="F22" i="15"/>
  <c r="F21" i="15"/>
  <c r="F20" i="15"/>
  <c r="F19" i="15"/>
  <c r="F18" i="15"/>
  <c r="F17" i="15"/>
  <c r="F16" i="15"/>
  <c r="F15" i="15"/>
  <c r="F14" i="15"/>
  <c r="F13" i="15"/>
  <c r="F12" i="15"/>
  <c r="F66" i="15" s="1"/>
  <c r="F11" i="15"/>
  <c r="F10" i="15"/>
  <c r="F9" i="15"/>
  <c r="F8" i="15"/>
  <c r="I69" i="15"/>
  <c r="H69" i="15"/>
  <c r="G69" i="15"/>
  <c r="F69" i="15"/>
  <c r="I68" i="15"/>
  <c r="H68" i="15"/>
  <c r="G68" i="15"/>
  <c r="F68" i="15"/>
  <c r="I67" i="15"/>
  <c r="H67" i="15"/>
  <c r="G67" i="15"/>
  <c r="F67" i="15"/>
  <c r="I63" i="15"/>
  <c r="H63" i="15"/>
  <c r="G63" i="15"/>
  <c r="F63" i="15"/>
  <c r="I62" i="15"/>
  <c r="H62" i="15"/>
  <c r="G62" i="15"/>
  <c r="F62" i="15"/>
  <c r="I61" i="15"/>
  <c r="H61" i="15"/>
  <c r="G61" i="15"/>
  <c r="F61" i="15"/>
  <c r="I60" i="15"/>
  <c r="H60" i="15"/>
  <c r="G60" i="15"/>
  <c r="F60" i="15"/>
  <c r="I59" i="15"/>
  <c r="H59" i="15"/>
  <c r="G59" i="15"/>
  <c r="F59" i="15"/>
  <c r="I58" i="15"/>
  <c r="H58" i="15"/>
  <c r="G58" i="15"/>
  <c r="F58" i="15"/>
  <c r="F20" i="14"/>
  <c r="F18" i="14"/>
  <c r="F22" i="14"/>
  <c r="F21" i="14"/>
  <c r="F19" i="14"/>
  <c r="F17" i="14"/>
  <c r="F16" i="14"/>
  <c r="F15" i="14"/>
  <c r="F14" i="14"/>
  <c r="F13" i="14"/>
  <c r="F12" i="14"/>
  <c r="F66" i="14" s="1"/>
  <c r="F11" i="14"/>
  <c r="F10" i="14"/>
  <c r="F9" i="14"/>
  <c r="F8" i="14"/>
  <c r="I69" i="14"/>
  <c r="H69" i="14"/>
  <c r="G69" i="14"/>
  <c r="F69" i="14"/>
  <c r="I68" i="14"/>
  <c r="H68" i="14"/>
  <c r="G68" i="14"/>
  <c r="F68" i="14"/>
  <c r="I67" i="14"/>
  <c r="H67" i="14"/>
  <c r="G67" i="14"/>
  <c r="F67" i="14"/>
  <c r="I63" i="14"/>
  <c r="H63" i="14"/>
  <c r="G63" i="14"/>
  <c r="F63" i="14"/>
  <c r="I62" i="14"/>
  <c r="H62" i="14"/>
  <c r="G62" i="14"/>
  <c r="F62" i="14"/>
  <c r="I61" i="14"/>
  <c r="H61" i="14"/>
  <c r="G61" i="14"/>
  <c r="F61" i="14"/>
  <c r="I60" i="14"/>
  <c r="H60" i="14"/>
  <c r="G60" i="14"/>
  <c r="F60" i="14"/>
  <c r="I59" i="14"/>
  <c r="H59" i="14"/>
  <c r="G59" i="14"/>
  <c r="F59" i="14"/>
  <c r="I58" i="14"/>
  <c r="H58" i="14"/>
  <c r="G58" i="14"/>
  <c r="F58" i="14"/>
  <c r="F22" i="13"/>
  <c r="F21" i="13"/>
  <c r="F20" i="13"/>
  <c r="F19" i="13"/>
  <c r="F18" i="13"/>
  <c r="F17" i="13"/>
  <c r="F16" i="13"/>
  <c r="F15" i="13"/>
  <c r="F14" i="13"/>
  <c r="F13" i="13"/>
  <c r="F12" i="13"/>
  <c r="F66" i="13" s="1"/>
  <c r="F11" i="13"/>
  <c r="F10" i="13"/>
  <c r="F9" i="13"/>
  <c r="F8" i="13"/>
  <c r="I69" i="13"/>
  <c r="H69" i="13"/>
  <c r="G69" i="13"/>
  <c r="F69" i="13"/>
  <c r="I68" i="13"/>
  <c r="H68" i="13"/>
  <c r="G68" i="13"/>
  <c r="F68" i="13"/>
  <c r="I67" i="13"/>
  <c r="H67" i="13"/>
  <c r="G67" i="13"/>
  <c r="F67" i="13"/>
  <c r="I63" i="13"/>
  <c r="H63" i="13"/>
  <c r="G63" i="13"/>
  <c r="F63" i="13"/>
  <c r="I62" i="13"/>
  <c r="H62" i="13"/>
  <c r="G62" i="13"/>
  <c r="F62" i="13"/>
  <c r="I61" i="13"/>
  <c r="H61" i="13"/>
  <c r="G61" i="13"/>
  <c r="F61" i="13"/>
  <c r="I60" i="13"/>
  <c r="H60" i="13"/>
  <c r="G60" i="13"/>
  <c r="F60" i="13"/>
  <c r="I59" i="13"/>
  <c r="H59" i="13"/>
  <c r="G59" i="13"/>
  <c r="F59" i="13"/>
  <c r="I58" i="13"/>
  <c r="H58" i="13"/>
  <c r="G58" i="13"/>
  <c r="F58" i="13"/>
  <c r="F22" i="12"/>
  <c r="F21" i="12"/>
  <c r="F20" i="12"/>
  <c r="F19" i="12"/>
  <c r="F18" i="12"/>
  <c r="F17" i="12"/>
  <c r="F16" i="12"/>
  <c r="F15" i="12"/>
  <c r="F14" i="12"/>
  <c r="F13" i="12"/>
  <c r="F12" i="12"/>
  <c r="F66" i="12" s="1"/>
  <c r="F11" i="12"/>
  <c r="F10" i="12"/>
  <c r="F9" i="12"/>
  <c r="F8" i="12"/>
  <c r="I69" i="12"/>
  <c r="H69" i="12"/>
  <c r="G69" i="12"/>
  <c r="F69" i="12"/>
  <c r="I68" i="12"/>
  <c r="H68" i="12"/>
  <c r="G68" i="12"/>
  <c r="F68" i="12"/>
  <c r="I67" i="12"/>
  <c r="H67" i="12"/>
  <c r="G67" i="12"/>
  <c r="F67" i="12"/>
  <c r="I63" i="12"/>
  <c r="H63" i="12"/>
  <c r="G63" i="12"/>
  <c r="F63" i="12"/>
  <c r="I62" i="12"/>
  <c r="H62" i="12"/>
  <c r="G62" i="12"/>
  <c r="F62" i="12"/>
  <c r="I61" i="12"/>
  <c r="H61" i="12"/>
  <c r="G61" i="12"/>
  <c r="F61" i="12"/>
  <c r="I60" i="12"/>
  <c r="H60" i="12"/>
  <c r="G60" i="12"/>
  <c r="F60" i="12"/>
  <c r="I59" i="12"/>
  <c r="H59" i="12"/>
  <c r="G59" i="12"/>
  <c r="F59" i="12"/>
  <c r="I58" i="12"/>
  <c r="H58" i="12"/>
  <c r="G58" i="12"/>
  <c r="F58" i="12"/>
  <c r="F22" i="11"/>
  <c r="F21" i="11"/>
  <c r="F20" i="11"/>
  <c r="F19" i="11"/>
  <c r="F18" i="11"/>
  <c r="F17" i="11"/>
  <c r="F16" i="11"/>
  <c r="F15" i="11"/>
  <c r="F14" i="11"/>
  <c r="F13" i="11"/>
  <c r="F12" i="11"/>
  <c r="F66" i="11" s="1"/>
  <c r="F11" i="11"/>
  <c r="F10" i="11"/>
  <c r="F9" i="11"/>
  <c r="F8" i="11"/>
  <c r="I69" i="11"/>
  <c r="H69" i="11"/>
  <c r="G69" i="11"/>
  <c r="F69" i="11"/>
  <c r="I68" i="11"/>
  <c r="H68" i="11"/>
  <c r="G68" i="11"/>
  <c r="F68" i="11"/>
  <c r="I67" i="11"/>
  <c r="H67" i="11"/>
  <c r="G67" i="11"/>
  <c r="F67" i="11"/>
  <c r="I63" i="11"/>
  <c r="H63" i="11"/>
  <c r="G63" i="11"/>
  <c r="F63" i="11"/>
  <c r="I62" i="11"/>
  <c r="H62" i="11"/>
  <c r="G62" i="11"/>
  <c r="F62" i="11"/>
  <c r="I61" i="11"/>
  <c r="H61" i="11"/>
  <c r="G61" i="11"/>
  <c r="F61" i="11"/>
  <c r="I60" i="11"/>
  <c r="H60" i="11"/>
  <c r="G60" i="11"/>
  <c r="F60" i="11"/>
  <c r="I59" i="11"/>
  <c r="H59" i="11"/>
  <c r="G59" i="11"/>
  <c r="F59" i="11"/>
  <c r="I58" i="11"/>
  <c r="H58" i="11"/>
  <c r="G58" i="11"/>
  <c r="F58" i="11"/>
  <c r="G68" i="10"/>
  <c r="F22" i="10"/>
  <c r="F21" i="10"/>
  <c r="F20" i="10"/>
  <c r="F19" i="10"/>
  <c r="F18" i="10"/>
  <c r="F17" i="10"/>
  <c r="F16" i="10"/>
  <c r="F15" i="10"/>
  <c r="F14" i="10"/>
  <c r="F13" i="10"/>
  <c r="F12" i="10"/>
  <c r="F66" i="10" s="1"/>
  <c r="F11" i="10"/>
  <c r="F10" i="10"/>
  <c r="F9" i="10"/>
  <c r="F8" i="10"/>
  <c r="I69" i="10"/>
  <c r="H69" i="10"/>
  <c r="G69" i="10"/>
  <c r="F69" i="10"/>
  <c r="I68" i="10"/>
  <c r="H68" i="10"/>
  <c r="F68" i="10"/>
  <c r="I67" i="10"/>
  <c r="H67" i="10"/>
  <c r="G67" i="10"/>
  <c r="F67" i="10"/>
  <c r="I63" i="10"/>
  <c r="H63" i="10"/>
  <c r="G63" i="10"/>
  <c r="F63" i="10"/>
  <c r="I62" i="10"/>
  <c r="H62" i="10"/>
  <c r="G62" i="10"/>
  <c r="F62" i="10"/>
  <c r="I61" i="10"/>
  <c r="H61" i="10"/>
  <c r="G61" i="10"/>
  <c r="F61" i="10"/>
  <c r="I60" i="10"/>
  <c r="H60" i="10"/>
  <c r="G60" i="10"/>
  <c r="F60" i="10"/>
  <c r="I59" i="10"/>
  <c r="H59" i="10"/>
  <c r="G59" i="10"/>
  <c r="F59" i="10"/>
  <c r="I58" i="10"/>
  <c r="H58" i="10"/>
  <c r="G58" i="10"/>
  <c r="F58" i="10"/>
  <c r="F22" i="9"/>
  <c r="F21" i="9"/>
  <c r="F20" i="9"/>
  <c r="F19" i="9"/>
  <c r="F18" i="9"/>
  <c r="F17" i="9"/>
  <c r="F16" i="9"/>
  <c r="F15" i="9"/>
  <c r="F14" i="9"/>
  <c r="F13" i="9"/>
  <c r="F12" i="9"/>
  <c r="F66" i="9" s="1"/>
  <c r="F11" i="9"/>
  <c r="F10" i="9"/>
  <c r="F9" i="9"/>
  <c r="F8" i="9"/>
  <c r="I69" i="9"/>
  <c r="H69" i="9"/>
  <c r="G69" i="9"/>
  <c r="F69" i="9"/>
  <c r="I68" i="9"/>
  <c r="H68" i="9"/>
  <c r="G68" i="9"/>
  <c r="F68" i="9"/>
  <c r="I67" i="9"/>
  <c r="H67" i="9"/>
  <c r="G67" i="9"/>
  <c r="F67" i="9"/>
  <c r="I63" i="9"/>
  <c r="H63" i="9"/>
  <c r="G63" i="9"/>
  <c r="F63" i="9"/>
  <c r="I62" i="9"/>
  <c r="H62" i="9"/>
  <c r="G62" i="9"/>
  <c r="F62" i="9"/>
  <c r="I61" i="9"/>
  <c r="H61" i="9"/>
  <c r="G61" i="9"/>
  <c r="F61" i="9"/>
  <c r="I60" i="9"/>
  <c r="H60" i="9"/>
  <c r="G60" i="9"/>
  <c r="F60" i="9"/>
  <c r="I59" i="9"/>
  <c r="H59" i="9"/>
  <c r="G59" i="9"/>
  <c r="F59" i="9"/>
  <c r="I58" i="9"/>
  <c r="H58" i="9"/>
  <c r="G58" i="9"/>
  <c r="F58" i="9"/>
  <c r="F22" i="8"/>
  <c r="F21" i="8"/>
  <c r="F20" i="8"/>
  <c r="F19" i="8"/>
  <c r="F18" i="8"/>
  <c r="F17" i="8"/>
  <c r="F16" i="8"/>
  <c r="F15" i="8"/>
  <c r="F14" i="8"/>
  <c r="F13" i="8"/>
  <c r="F12" i="8"/>
  <c r="F66" i="8" s="1"/>
  <c r="F11" i="8"/>
  <c r="F10" i="8"/>
  <c r="F9" i="8"/>
  <c r="F8" i="8"/>
  <c r="G65" i="8"/>
  <c r="G64" i="8"/>
  <c r="G70" i="8"/>
  <c r="G69" i="8"/>
  <c r="I68" i="8"/>
  <c r="H68" i="8"/>
  <c r="G68" i="8"/>
  <c r="F68" i="8"/>
  <c r="G67" i="8"/>
  <c r="G66" i="8"/>
  <c r="I63" i="8"/>
  <c r="H63" i="8"/>
  <c r="G63" i="8"/>
  <c r="F63" i="8"/>
  <c r="I62" i="8"/>
  <c r="H62" i="8"/>
  <c r="G62" i="8"/>
  <c r="F62" i="8"/>
  <c r="I61" i="8"/>
  <c r="H61" i="8"/>
  <c r="G61" i="8"/>
  <c r="F61" i="8"/>
  <c r="I60" i="8"/>
  <c r="H60" i="8"/>
  <c r="G60" i="8"/>
  <c r="F60" i="8"/>
  <c r="I59" i="8"/>
  <c r="H59" i="8"/>
  <c r="G59" i="8"/>
  <c r="F59" i="8"/>
  <c r="I58" i="8"/>
  <c r="H58" i="8"/>
  <c r="G58" i="8"/>
  <c r="F58" i="8"/>
  <c r="H69" i="8"/>
  <c r="F69" i="8"/>
  <c r="F70" i="16" l="1"/>
  <c r="F65" i="9"/>
  <c r="F70" i="12"/>
  <c r="F65" i="16"/>
  <c r="F65" i="11"/>
  <c r="F70" i="11"/>
  <c r="F64" i="10"/>
  <c r="F65" i="12"/>
  <c r="F65" i="10"/>
  <c r="F65" i="8"/>
  <c r="F70" i="9"/>
  <c r="F65" i="14"/>
  <c r="F70" i="15"/>
  <c r="F65" i="15"/>
  <c r="F70" i="14"/>
  <c r="F70" i="13"/>
  <c r="F64" i="8"/>
  <c r="F64" i="16"/>
  <c r="F64" i="15"/>
  <c r="F64" i="14"/>
  <c r="F65" i="13"/>
  <c r="F64" i="13"/>
  <c r="F64" i="12"/>
  <c r="F64" i="11"/>
  <c r="F70" i="10"/>
  <c r="F64" i="9"/>
  <c r="F70" i="8"/>
  <c r="I69" i="8"/>
  <c r="F67" i="8"/>
  <c r="H67" i="8"/>
  <c r="I67"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D23" i="5"/>
  <c r="BD22" i="5"/>
  <c r="BD21" i="5"/>
  <c r="BD20" i="5"/>
  <c r="BD19" i="5"/>
  <c r="BD18" i="5"/>
  <c r="BD17" i="5"/>
  <c r="BD16" i="5"/>
  <c r="BG99" i="5" s="1"/>
  <c r="BD15" i="5"/>
  <c r="BF98" i="5" s="1"/>
  <c r="BH13" i="5"/>
  <c r="CZ63" i="5" l="1"/>
  <c r="CT63" i="5"/>
  <c r="CN63" i="5"/>
  <c r="CH63" i="5"/>
  <c r="CB63" i="5"/>
  <c r="BV63" i="5"/>
  <c r="BP63" i="5"/>
  <c r="BJ63" i="5"/>
  <c r="BE97" i="5"/>
  <c r="BD63" i="5"/>
  <c r="I8" i="8"/>
  <c r="CH91" i="5"/>
  <c r="CV91" i="5"/>
  <c r="CD91" i="5"/>
  <c r="DA91" i="5"/>
  <c r="CZ91" i="5"/>
  <c r="DB91" i="5"/>
  <c r="CU91" i="5"/>
  <c r="CT91" i="5"/>
  <c r="CP91" i="5"/>
  <c r="CO91" i="5"/>
  <c r="CN91" i="5"/>
  <c r="CJ91" i="5"/>
  <c r="CI91" i="5"/>
  <c r="CC91" i="5"/>
  <c r="CB91" i="5"/>
  <c r="BV91" i="5"/>
  <c r="BW91" i="5"/>
  <c r="BX91" i="5"/>
  <c r="BR91" i="5"/>
  <c r="BQ91" i="5"/>
  <c r="BP91" i="5"/>
  <c r="BL91" i="5"/>
  <c r="BK91" i="5"/>
  <c r="BJ91" i="5"/>
  <c r="BG100" i="5"/>
  <c r="CX13" i="5"/>
  <c r="DB13" i="5" s="1"/>
  <c r="CX14" i="5"/>
  <c r="CX15" i="5"/>
  <c r="CX16" i="5"/>
  <c r="CX17" i="5"/>
  <c r="CX18" i="5"/>
  <c r="CX19" i="5"/>
  <c r="CX20" i="5"/>
  <c r="CX21" i="5"/>
  <c r="CX22" i="5"/>
  <c r="CX23" i="5"/>
  <c r="CX24" i="5"/>
  <c r="CX25" i="5"/>
  <c r="CX26" i="5"/>
  <c r="CX27" i="5"/>
  <c r="CX28" i="5"/>
  <c r="H8" i="16" l="1"/>
  <c r="CD100" i="5"/>
  <c r="BQ100" i="5"/>
  <c r="AD72" i="5"/>
  <c r="AD68" i="5"/>
  <c r="CH92" i="5"/>
  <c r="G8" i="9"/>
  <c r="CT92" i="5"/>
  <c r="CZ92" i="5"/>
  <c r="CN92" i="5"/>
  <c r="BV92" i="5"/>
  <c r="CB92" i="5"/>
  <c r="BP92" i="5"/>
  <c r="BJ92" i="5"/>
  <c r="BD91"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CP21" i="5" l="1"/>
  <c r="H16" i="14" s="1"/>
  <c r="BF23"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BS21" i="5"/>
  <c r="CQ21" i="5"/>
  <c r="CP23" i="5"/>
  <c r="H18" i="14" s="1"/>
  <c r="CK24" i="5"/>
  <c r="CW24" i="5"/>
  <c r="BM23" i="5"/>
  <c r="BX23" i="5"/>
  <c r="H18" i="11" s="1"/>
  <c r="CW21" i="5"/>
  <c r="BG22" i="5"/>
  <c r="DC22" i="5"/>
  <c r="BS23" i="5"/>
  <c r="CE23" i="5"/>
  <c r="BF24" i="5"/>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BL26" i="5"/>
  <c r="CW26" i="5"/>
  <c r="BL21" i="5"/>
  <c r="H16" i="9" s="1"/>
  <c r="BF22" i="5"/>
  <c r="DB22" i="5"/>
  <c r="H17" i="16" s="1"/>
  <c r="CV23" i="5"/>
  <c r="H18" i="15" s="1"/>
  <c r="BG21" i="5"/>
  <c r="CD21" i="5"/>
  <c r="H16" i="12" s="1"/>
  <c r="DC21" i="5"/>
  <c r="BX22" i="5"/>
  <c r="H17" i="11" s="1"/>
  <c r="CW22" i="5"/>
  <c r="BR23" i="5"/>
  <c r="H18" i="10" s="1"/>
  <c r="CQ23" i="5"/>
  <c r="BL24" i="5"/>
  <c r="H19" i="9" s="1"/>
  <c r="CQ24" i="5"/>
  <c r="BG26" i="5"/>
  <c r="CJ24" i="5"/>
  <c r="H19" i="13" s="1"/>
  <c r="BF25" i="5"/>
  <c r="CD25" i="5"/>
  <c r="H20" i="12" s="1"/>
  <c r="DB25" i="5"/>
  <c r="H20" i="16" s="1"/>
  <c r="BX26" i="5"/>
  <c r="H21" i="11" s="1"/>
  <c r="CV26" i="5"/>
  <c r="H21" i="15" s="1"/>
  <c r="BL25" i="5"/>
  <c r="H20" i="9" s="1"/>
  <c r="CJ25" i="5"/>
  <c r="H20" i="13" s="1"/>
  <c r="CD26" i="5"/>
  <c r="H21" i="12" s="1"/>
  <c r="DB26" i="5"/>
  <c r="H17" i="8" l="1"/>
  <c r="I17" i="8" s="1"/>
  <c r="G17" i="9" s="1"/>
  <c r="I17" i="9" s="1"/>
  <c r="G17" i="10" s="1"/>
  <c r="I17" i="10" s="1"/>
  <c r="G17" i="11" s="1"/>
  <c r="I17" i="11" s="1"/>
  <c r="G17" i="12" s="1"/>
  <c r="I17" i="12" s="1"/>
  <c r="G17" i="13" s="1"/>
  <c r="I17" i="13" s="1"/>
  <c r="G17" i="14" s="1"/>
  <c r="I17" i="14" s="1"/>
  <c r="G17" i="15" s="1"/>
  <c r="I17" i="15" s="1"/>
  <c r="G17" i="16" s="1"/>
  <c r="I17" i="16" s="1"/>
  <c r="H16" i="8"/>
  <c r="I16" i="8" s="1"/>
  <c r="G16" i="9" s="1"/>
  <c r="I16" i="9" s="1"/>
  <c r="G16" i="10" s="1"/>
  <c r="I16" i="10" s="1"/>
  <c r="G16" i="11" s="1"/>
  <c r="H20" i="8"/>
  <c r="I20" i="8" s="1"/>
  <c r="G20" i="9" s="1"/>
  <c r="I20" i="9" s="1"/>
  <c r="G20" i="10" s="1"/>
  <c r="I20" i="10" s="1"/>
  <c r="G20" i="11" s="1"/>
  <c r="H19" i="8"/>
  <c r="I19" i="8" s="1"/>
  <c r="G19" i="9" s="1"/>
  <c r="I19" i="9" s="1"/>
  <c r="G19" i="10" s="1"/>
  <c r="I19" i="10" s="1"/>
  <c r="G19" i="11" s="1"/>
  <c r="I19" i="11" s="1"/>
  <c r="G19" i="12" s="1"/>
  <c r="I19" i="12" s="1"/>
  <c r="G19" i="13" s="1"/>
  <c r="I19" i="13" s="1"/>
  <c r="G19" i="14" s="1"/>
  <c r="I19" i="14" s="1"/>
  <c r="G19" i="15" s="1"/>
  <c r="I19" i="15" s="1"/>
  <c r="G19" i="16" s="1"/>
  <c r="I19" i="16" s="1"/>
  <c r="H18" i="8"/>
  <c r="I18" i="8" s="1"/>
  <c r="G18" i="9" s="1"/>
  <c r="I18" i="9" s="1"/>
  <c r="G18" i="10" s="1"/>
  <c r="I18" i="10" s="1"/>
  <c r="G18" i="11" s="1"/>
  <c r="I18" i="11" s="1"/>
  <c r="G18" i="12" s="1"/>
  <c r="I18" i="12" s="1"/>
  <c r="G18" i="13" s="1"/>
  <c r="I18" i="13" s="1"/>
  <c r="G18" i="14" s="1"/>
  <c r="I18" i="14" s="1"/>
  <c r="G18" i="15" s="1"/>
  <c r="I18" i="15" s="1"/>
  <c r="G18" i="16" s="1"/>
  <c r="H21" i="8"/>
  <c r="I21" i="8" s="1"/>
  <c r="G21" i="9" s="1"/>
  <c r="CC23" i="5"/>
  <c r="BE24" i="5"/>
  <c r="BK26" i="5"/>
  <c r="H21" i="9"/>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CO22" i="5"/>
  <c r="CO25" i="5"/>
  <c r="CC24" i="5"/>
  <c r="CI25" i="5"/>
  <c r="BE26" i="5"/>
  <c r="BQ23" i="5"/>
  <c r="DA22" i="5"/>
  <c r="BQ24" i="5"/>
  <c r="BW26" i="5"/>
  <c r="BK22" i="5"/>
  <c r="DD24" i="5"/>
  <c r="DE24" i="5" s="1"/>
  <c r="CC25" i="5"/>
  <c r="BW24" i="5"/>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T64"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100" i="5"/>
  <c r="CL17" i="5"/>
  <c r="CF17" i="5"/>
  <c r="BZ17" i="5"/>
  <c r="BT17" i="5"/>
  <c r="BN17" i="5"/>
  <c r="BH17" i="5"/>
  <c r="BF100"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S15" i="5"/>
  <c r="CR14" i="5"/>
  <c r="CL14" i="5"/>
  <c r="CF14" i="5"/>
  <c r="BZ14" i="5"/>
  <c r="BT14" i="5"/>
  <c r="BN14" i="5"/>
  <c r="BH14" i="5"/>
  <c r="BB14" i="5"/>
  <c r="Y14" i="5"/>
  <c r="V14" i="5"/>
  <c r="X14" i="5" s="1"/>
  <c r="S14" i="5"/>
  <c r="CR13" i="5"/>
  <c r="CL13" i="5"/>
  <c r="CF13" i="5"/>
  <c r="BZ13" i="5"/>
  <c r="BT13" i="5"/>
  <c r="BN13" i="5"/>
  <c r="Y13" i="5"/>
  <c r="S13" i="5"/>
  <c r="S63" i="5" l="1"/>
  <c r="Y63" i="5"/>
  <c r="X15" i="5"/>
  <c r="X63" i="5" s="1"/>
  <c r="V63" i="5"/>
  <c r="I21" i="9"/>
  <c r="G21" i="10" s="1"/>
  <c r="I21" i="10" s="1"/>
  <c r="G21" i="11" s="1"/>
  <c r="I21" i="11" s="1"/>
  <c r="G21" i="12" s="1"/>
  <c r="I21" i="12" s="1"/>
  <c r="G21" i="13" s="1"/>
  <c r="I21" i="13" s="1"/>
  <c r="G21" i="14" s="1"/>
  <c r="I21" i="14" s="1"/>
  <c r="G21" i="15" s="1"/>
  <c r="I21" i="15" s="1"/>
  <c r="G21" i="16" s="1"/>
  <c r="I21" i="16" s="1"/>
  <c r="X25" i="5"/>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18" i="16"/>
  <c r="CN100" i="5"/>
  <c r="BV100" i="5"/>
  <c r="CH100" i="5"/>
  <c r="BE100" i="5"/>
  <c r="CO100" i="5"/>
  <c r="CZ100" i="5"/>
  <c r="CT100" i="5"/>
  <c r="CU100" i="5"/>
  <c r="DA100" i="5"/>
  <c r="DB100" i="5"/>
  <c r="CV100" i="5"/>
  <c r="CB100" i="5"/>
  <c r="CC100" i="5"/>
  <c r="CI100" i="5"/>
  <c r="CJ100" i="5"/>
  <c r="BD100" i="5"/>
  <c r="BW100" i="5"/>
  <c r="BX100" i="5"/>
  <c r="BR100" i="5"/>
  <c r="BP100" i="5"/>
  <c r="BK100" i="5"/>
  <c r="BJ100" i="5"/>
  <c r="BL100" i="5"/>
  <c r="P72" i="5"/>
  <c r="V72" i="5"/>
  <c r="W72" i="5"/>
  <c r="CQ27" i="5"/>
  <c r="CV15" i="5"/>
  <c r="H10" i="15" s="1"/>
  <c r="X72" i="5"/>
  <c r="DC15" i="5"/>
  <c r="BY17" i="5"/>
  <c r="BR27" i="5"/>
  <c r="H22" i="10" s="1"/>
  <c r="CV27" i="5"/>
  <c r="H22" i="15" s="1"/>
  <c r="BR13" i="5"/>
  <c r="CV14" i="5"/>
  <c r="H9" i="15" s="1"/>
  <c r="CV20" i="5"/>
  <c r="H15" i="15" s="1"/>
  <c r="Q72" i="5"/>
  <c r="BG19" i="5"/>
  <c r="CP20" i="5"/>
  <c r="H15" i="14" s="1"/>
  <c r="CK13" i="5"/>
  <c r="DB14" i="5"/>
  <c r="BX16" i="5"/>
  <c r="H11" i="11" s="1"/>
  <c r="BX17" i="5"/>
  <c r="H12" i="11" s="1"/>
  <c r="CJ17" i="5"/>
  <c r="H12" i="13" s="1"/>
  <c r="BX27" i="5"/>
  <c r="H22" i="11" s="1"/>
  <c r="BR15" i="5"/>
  <c r="H10" i="10" s="1"/>
  <c r="BF16" i="5"/>
  <c r="DC16" i="5"/>
  <c r="BF18" i="5"/>
  <c r="BR18" i="5"/>
  <c r="H13" i="10" s="1"/>
  <c r="CP19" i="5"/>
  <c r="H14" i="14" s="1"/>
  <c r="CD27" i="5"/>
  <c r="H22" i="12" s="1"/>
  <c r="AL64" i="5"/>
  <c r="CP16" i="5"/>
  <c r="H11" i="14" s="1"/>
  <c r="DB16" i="5"/>
  <c r="H11" i="16" s="1"/>
  <c r="DB15" i="5"/>
  <c r="H10" i="16" s="1"/>
  <c r="CJ15" i="5"/>
  <c r="H10" i="13" s="1"/>
  <c r="R72" i="5"/>
  <c r="BF14" i="5"/>
  <c r="BR14" i="5"/>
  <c r="H9" i="10" s="1"/>
  <c r="CJ13" i="5"/>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W27" i="5"/>
  <c r="CV28" i="5"/>
  <c r="H23" i="15" s="1"/>
  <c r="CQ16" i="5"/>
  <c r="CQ17" i="5"/>
  <c r="CQ18" i="5"/>
  <c r="CQ19" i="5"/>
  <c r="CQ20" i="5"/>
  <c r="CJ14" i="5"/>
  <c r="H9" i="13" s="1"/>
  <c r="CK16" i="5"/>
  <c r="CK17" i="5"/>
  <c r="CK28" i="5"/>
  <c r="CD13" i="5"/>
  <c r="CE18" i="5"/>
  <c r="CD19" i="5"/>
  <c r="H14" i="12" s="1"/>
  <c r="CE28" i="5"/>
  <c r="CE14" i="5"/>
  <c r="CE15" i="5"/>
  <c r="CE27" i="5"/>
  <c r="BY13" i="5"/>
  <c r="BY18" i="5"/>
  <c r="BY20" i="5"/>
  <c r="BY14" i="5"/>
  <c r="BY15" i="5"/>
  <c r="BX28" i="5"/>
  <c r="H23" i="11" s="1"/>
  <c r="BS13" i="5"/>
  <c r="BS14" i="5"/>
  <c r="BS18" i="5"/>
  <c r="BL16" i="5"/>
  <c r="H11" i="9" s="1"/>
  <c r="BM15" i="5"/>
  <c r="BL18" i="5"/>
  <c r="H13" i="9" s="1"/>
  <c r="BM13" i="5"/>
  <c r="BM19" i="5"/>
  <c r="BL20" i="5"/>
  <c r="H15" i="9" s="1"/>
  <c r="BM16" i="5"/>
  <c r="BM28" i="5"/>
  <c r="BF15" i="5"/>
  <c r="H10" i="8" s="1"/>
  <c r="BF27" i="5"/>
  <c r="BF28" i="5"/>
  <c r="H23" i="8" s="1"/>
  <c r="I23" i="8" s="1"/>
  <c r="G23" i="9" s="1"/>
  <c r="BF20" i="5"/>
  <c r="DC14" i="5"/>
  <c r="DB17" i="5"/>
  <c r="H12" i="16" s="1"/>
  <c r="BG18" i="5"/>
  <c r="BF19" i="5"/>
  <c r="H14" i="8" s="1"/>
  <c r="DC27" i="5"/>
  <c r="DB28" i="5"/>
  <c r="H23" i="16" s="1"/>
  <c r="DB18" i="5"/>
  <c r="H13" i="16" s="1"/>
  <c r="BG14" i="5"/>
  <c r="DB19" i="5"/>
  <c r="H14" i="16" s="1"/>
  <c r="CD14" i="5"/>
  <c r="H9" i="12" s="1"/>
  <c r="CV17" i="5"/>
  <c r="H12" i="15" s="1"/>
  <c r="CD18" i="5"/>
  <c r="H13" i="12" s="1"/>
  <c r="BR20" i="5"/>
  <c r="H15" i="10" s="1"/>
  <c r="BX20" i="5"/>
  <c r="H15" i="11" s="1"/>
  <c r="BS27" i="5"/>
  <c r="DB27" i="5"/>
  <c r="H22" i="16" s="1"/>
  <c r="DC28" i="5"/>
  <c r="BL13" i="5"/>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BX14" i="5"/>
  <c r="H9" i="11" s="1"/>
  <c r="BX15" i="5"/>
  <c r="H10" i="11" s="1"/>
  <c r="CD16" i="5"/>
  <c r="H11" i="12" s="1"/>
  <c r="BL17" i="5"/>
  <c r="H12" i="9" s="1"/>
  <c r="BL28" i="5"/>
  <c r="H23" i="9" s="1"/>
  <c r="CP17" i="5"/>
  <c r="H12" i="14" s="1"/>
  <c r="BX18" i="5"/>
  <c r="H13" i="11" s="1"/>
  <c r="CV18" i="5"/>
  <c r="H13" i="15" s="1"/>
  <c r="BY19" i="5"/>
  <c r="CJ19" i="5"/>
  <c r="H14" i="13" s="1"/>
  <c r="BG20" i="5"/>
  <c r="BM20" i="5"/>
  <c r="CE20" i="5"/>
  <c r="CK20" i="5"/>
  <c r="DC20" i="5"/>
  <c r="BS28" i="5"/>
  <c r="BY28" i="5"/>
  <c r="CQ28" i="5"/>
  <c r="CW28" i="5"/>
  <c r="BG13" i="5"/>
  <c r="CE13" i="5"/>
  <c r="BM14" i="5"/>
  <c r="CK14" i="5"/>
  <c r="BS15" i="5"/>
  <c r="CW16" i="5"/>
  <c r="DC17" i="5"/>
  <c r="BM18" i="5"/>
  <c r="BX13" i="5"/>
  <c r="CV13" i="5"/>
  <c r="CE19" i="5"/>
  <c r="DC19" i="5"/>
  <c r="DC13" i="5"/>
  <c r="CQ15" i="5"/>
  <c r="BY16" i="5"/>
  <c r="BG17" i="5"/>
  <c r="CE17" i="5"/>
  <c r="CK18" i="5"/>
  <c r="BM27" i="5"/>
  <c r="CK27" i="5"/>
  <c r="BX19" i="5"/>
  <c r="H14" i="11" s="1"/>
  <c r="CV19" i="5"/>
  <c r="H14" i="15" s="1"/>
  <c r="CD20" i="5"/>
  <c r="H15" i="12" s="1"/>
  <c r="DB20" i="5"/>
  <c r="H15" i="16" s="1"/>
  <c r="BL27" i="5"/>
  <c r="H22" i="9" s="1"/>
  <c r="CJ27" i="5"/>
  <c r="H22" i="13" s="1"/>
  <c r="BR28" i="5"/>
  <c r="H23" i="10" s="1"/>
  <c r="CP28" i="5"/>
  <c r="H23" i="14" s="1"/>
  <c r="O72" i="5"/>
  <c r="U72" i="5"/>
  <c r="H9" i="16" l="1"/>
  <c r="DB63" i="5"/>
  <c r="DA13" i="5"/>
  <c r="DC63" i="5"/>
  <c r="CW63" i="5"/>
  <c r="H8" i="15"/>
  <c r="CV63" i="5"/>
  <c r="CQ63" i="5"/>
  <c r="H8" i="14"/>
  <c r="H70" i="14" s="1"/>
  <c r="CP63" i="5"/>
  <c r="CK63" i="5"/>
  <c r="H8" i="13"/>
  <c r="CJ63" i="5"/>
  <c r="H8" i="12"/>
  <c r="CD63" i="5"/>
  <c r="CE63" i="5"/>
  <c r="BY63" i="5"/>
  <c r="H8" i="11"/>
  <c r="H70" i="11" s="1"/>
  <c r="BX63" i="5"/>
  <c r="H8" i="10"/>
  <c r="BR63" i="5"/>
  <c r="BS63" i="5"/>
  <c r="BM63" i="5"/>
  <c r="H8" i="9"/>
  <c r="I8" i="9" s="1"/>
  <c r="BL63" i="5"/>
  <c r="H9" i="8"/>
  <c r="BF63" i="5"/>
  <c r="BE13" i="5"/>
  <c r="BG63" i="5"/>
  <c r="H11" i="8"/>
  <c r="I11" i="8" s="1"/>
  <c r="G11" i="9" s="1"/>
  <c r="I11" i="9" s="1"/>
  <c r="G11" i="10" s="1"/>
  <c r="I11" i="10" s="1"/>
  <c r="G11" i="11" s="1"/>
  <c r="I11" i="11" s="1"/>
  <c r="G11" i="12" s="1"/>
  <c r="I11" i="12" s="1"/>
  <c r="G11" i="13" s="1"/>
  <c r="I11" i="13" s="1"/>
  <c r="G11" i="14" s="1"/>
  <c r="I11" i="14" s="1"/>
  <c r="G11" i="15" s="1"/>
  <c r="I11" i="15" s="1"/>
  <c r="G11" i="16" s="1"/>
  <c r="I11" i="16" s="1"/>
  <c r="H13" i="8"/>
  <c r="I13" i="8" s="1"/>
  <c r="G13" i="9" s="1"/>
  <c r="I13" i="9" s="1"/>
  <c r="G13" i="10" s="1"/>
  <c r="I13" i="10" s="1"/>
  <c r="G13" i="11" s="1"/>
  <c r="I13" i="11" s="1"/>
  <c r="G13" i="12" s="1"/>
  <c r="I13" i="12" s="1"/>
  <c r="G13" i="13" s="1"/>
  <c r="I13" i="13" s="1"/>
  <c r="G13" i="14" s="1"/>
  <c r="I13" i="14" s="1"/>
  <c r="G13" i="15" s="1"/>
  <c r="I13" i="15" s="1"/>
  <c r="G13" i="16" s="1"/>
  <c r="I13" i="16" s="1"/>
  <c r="H15" i="8"/>
  <c r="I15" i="8" s="1"/>
  <c r="G15" i="9" s="1"/>
  <c r="I15" i="9" s="1"/>
  <c r="G15" i="10" s="1"/>
  <c r="I15" i="10" s="1"/>
  <c r="G15" i="11" s="1"/>
  <c r="I15" i="11" s="1"/>
  <c r="G15" i="12" s="1"/>
  <c r="I15" i="12" s="1"/>
  <c r="G15" i="13" s="1"/>
  <c r="I15" i="13" s="1"/>
  <c r="G15" i="14" s="1"/>
  <c r="I15" i="14" s="1"/>
  <c r="G15" i="15" s="1"/>
  <c r="I15" i="15" s="1"/>
  <c r="G15" i="16" s="1"/>
  <c r="I15" i="16" s="1"/>
  <c r="I23" i="9"/>
  <c r="G23" i="10" s="1"/>
  <c r="I23" i="10" s="1"/>
  <c r="G23" i="11" s="1"/>
  <c r="I23" i="11" s="1"/>
  <c r="G23" i="12" s="1"/>
  <c r="I23" i="12" s="1"/>
  <c r="G23" i="13" s="1"/>
  <c r="I23" i="13" s="1"/>
  <c r="G23" i="14" s="1"/>
  <c r="I23" i="14" s="1"/>
  <c r="G23" i="15" s="1"/>
  <c r="I23" i="15" s="1"/>
  <c r="G23" i="16" s="1"/>
  <c r="I23" i="16" s="1"/>
  <c r="H22" i="8"/>
  <c r="I22" i="8" s="1"/>
  <c r="G22" i="9" s="1"/>
  <c r="I22" i="9" s="1"/>
  <c r="G22" i="10" s="1"/>
  <c r="I22" i="10" s="1"/>
  <c r="G22" i="11" s="1"/>
  <c r="I22" i="11" s="1"/>
  <c r="G22" i="12" s="1"/>
  <c r="I22" i="12" s="1"/>
  <c r="G22" i="13" s="1"/>
  <c r="I22" i="13" s="1"/>
  <c r="G22" i="14" s="1"/>
  <c r="I22" i="14" s="1"/>
  <c r="G22" i="15" s="1"/>
  <c r="I22" i="15" s="1"/>
  <c r="G22" i="16" s="1"/>
  <c r="I22" i="16" s="1"/>
  <c r="X64" i="5"/>
  <c r="AG64" i="5"/>
  <c r="AE72" i="5"/>
  <c r="AE68" i="5"/>
  <c r="AK64" i="5"/>
  <c r="AF64" i="5"/>
  <c r="BE16" i="5"/>
  <c r="BG81" i="5" s="1"/>
  <c r="CU14" i="5"/>
  <c r="BP101" i="5"/>
  <c r="BD101" i="5"/>
  <c r="I10" i="8"/>
  <c r="BE19" i="5"/>
  <c r="I14" i="8"/>
  <c r="G14" i="9" s="1"/>
  <c r="I14" i="9" s="1"/>
  <c r="G14" i="10" s="1"/>
  <c r="I14" i="10" s="1"/>
  <c r="G14" i="11" s="1"/>
  <c r="I14" i="11" s="1"/>
  <c r="G14" i="12" s="1"/>
  <c r="I14" i="12" s="1"/>
  <c r="G14" i="13" s="1"/>
  <c r="I14" i="13" s="1"/>
  <c r="G14" i="14" s="1"/>
  <c r="I14" i="14" s="1"/>
  <c r="G14" i="15" s="1"/>
  <c r="I14" i="15" s="1"/>
  <c r="G14" i="16" s="1"/>
  <c r="I14" i="16" s="1"/>
  <c r="I12" i="8"/>
  <c r="H66" i="8"/>
  <c r="I9" i="8"/>
  <c r="H65" i="8"/>
  <c r="H66" i="9"/>
  <c r="H65" i="9"/>
  <c r="H66" i="10"/>
  <c r="H65" i="10"/>
  <c r="H65" i="11"/>
  <c r="H66" i="11"/>
  <c r="H65" i="12"/>
  <c r="H66" i="12"/>
  <c r="H65" i="13"/>
  <c r="H66" i="13"/>
  <c r="H65" i="14"/>
  <c r="H66" i="14"/>
  <c r="H66" i="15"/>
  <c r="H65" i="15"/>
  <c r="H65" i="16"/>
  <c r="H70" i="16"/>
  <c r="H66" i="16"/>
  <c r="H64" i="16"/>
  <c r="H70" i="15"/>
  <c r="H64" i="15"/>
  <c r="H64" i="14"/>
  <c r="H70" i="13"/>
  <c r="H64" i="13"/>
  <c r="H70" i="12"/>
  <c r="H64" i="12"/>
  <c r="H64" i="11"/>
  <c r="H70" i="10"/>
  <c r="H64" i="10"/>
  <c r="H64" i="9"/>
  <c r="CN101" i="5"/>
  <c r="CU19" i="5"/>
  <c r="BQ16" i="5"/>
  <c r="BK28" i="5"/>
  <c r="BQ27" i="5"/>
  <c r="CO18" i="5"/>
  <c r="BQ20" i="5"/>
  <c r="BQ19" i="5"/>
  <c r="CT101" i="5"/>
  <c r="CZ101" i="5"/>
  <c r="CO27" i="5"/>
  <c r="CB101" i="5"/>
  <c r="CH101" i="5"/>
  <c r="BV101" i="5"/>
  <c r="BJ101" i="5"/>
  <c r="CU15" i="5"/>
  <c r="BK13" i="5"/>
  <c r="BE28" i="5"/>
  <c r="BW18" i="5"/>
  <c r="BW27" i="5"/>
  <c r="CU18" i="5"/>
  <c r="BQ15" i="5"/>
  <c r="DD13" i="5"/>
  <c r="DD63" i="5" s="1"/>
  <c r="BW17" i="5"/>
  <c r="CI20" i="5"/>
  <c r="CO28" i="5"/>
  <c r="CU16" i="5"/>
  <c r="DA15" i="5"/>
  <c r="U73" i="5"/>
  <c r="CO15" i="5"/>
  <c r="CI19" i="5"/>
  <c r="BK19" i="5"/>
  <c r="CI16" i="5"/>
  <c r="CO14" i="5"/>
  <c r="DA28" i="5"/>
  <c r="CO19" i="5"/>
  <c r="CU20" i="5"/>
  <c r="BE18" i="5"/>
  <c r="BK18" i="5"/>
  <c r="BW15" i="5"/>
  <c r="CC27" i="5"/>
  <c r="CI13" i="5"/>
  <c r="BE27" i="5"/>
  <c r="BK17" i="5"/>
  <c r="BW14" i="5"/>
  <c r="DA27" i="5"/>
  <c r="CC16" i="5"/>
  <c r="CI28" i="5"/>
  <c r="CC28" i="5"/>
  <c r="BW28" i="5"/>
  <c r="CU27" i="5"/>
  <c r="CI27" i="5"/>
  <c r="DA20" i="5"/>
  <c r="BW20" i="5"/>
  <c r="BK20" i="5"/>
  <c r="CO20" i="5"/>
  <c r="CC19" i="5"/>
  <c r="CC18" i="5"/>
  <c r="DA18" i="5"/>
  <c r="BQ18" i="5"/>
  <c r="CC17" i="5"/>
  <c r="BE17" i="5"/>
  <c r="BE20" i="5"/>
  <c r="CU17" i="5"/>
  <c r="DA16" i="5"/>
  <c r="CC13" i="5"/>
  <c r="CO17" i="5"/>
  <c r="CC14" i="5"/>
  <c r="DA14" i="5"/>
  <c r="BQ13" i="5"/>
  <c r="CI17" i="5"/>
  <c r="BE15" i="5"/>
  <c r="BF80" i="5" s="1"/>
  <c r="O73" i="5"/>
  <c r="BQ17" i="5"/>
  <c r="BK15" i="5"/>
  <c r="BK16" i="5"/>
  <c r="CI15" i="5"/>
  <c r="DA17" i="5"/>
  <c r="CO13" i="5"/>
  <c r="BE14" i="5"/>
  <c r="BE79" i="5" s="1"/>
  <c r="BW16" i="5"/>
  <c r="CO16" i="5"/>
  <c r="BQ14" i="5"/>
  <c r="DA19" i="5"/>
  <c r="CU28" i="5"/>
  <c r="CI18" i="5"/>
  <c r="CI14" i="5"/>
  <c r="DD16" i="5"/>
  <c r="DE16" i="5" s="1"/>
  <c r="DD15" i="5"/>
  <c r="DE15" i="5" s="1"/>
  <c r="DD19" i="5"/>
  <c r="DE19" i="5" s="1"/>
  <c r="DD14" i="5"/>
  <c r="DE14" i="5" s="1"/>
  <c r="CC15" i="5"/>
  <c r="BQ28" i="5"/>
  <c r="CC20" i="5"/>
  <c r="DD20" i="5"/>
  <c r="DE20" i="5" s="1"/>
  <c r="CU13" i="5"/>
  <c r="DD18" i="5"/>
  <c r="DE18" i="5" s="1"/>
  <c r="DD27" i="5"/>
  <c r="DE27" i="5" s="1"/>
  <c r="BK14" i="5"/>
  <c r="BK27" i="5"/>
  <c r="BW19" i="5"/>
  <c r="DD28" i="5"/>
  <c r="DE28" i="5" s="1"/>
  <c r="BW13" i="5"/>
  <c r="DD17" i="5"/>
  <c r="DE17" i="5" s="1"/>
  <c r="CE72" i="5" l="1"/>
  <c r="CE70" i="5"/>
  <c r="CB72" i="5"/>
  <c r="CD72" i="5"/>
  <c r="CD70" i="5"/>
  <c r="CC72" i="5"/>
  <c r="CC70" i="5"/>
  <c r="CB70" i="5"/>
  <c r="CE71" i="5"/>
  <c r="CE69" i="5"/>
  <c r="CB69" i="5"/>
  <c r="CD71" i="5"/>
  <c r="CD69" i="5"/>
  <c r="CC71" i="5"/>
  <c r="CC69" i="5"/>
  <c r="CB71" i="5"/>
  <c r="CW72" i="5"/>
  <c r="CW70" i="5"/>
  <c r="CV72" i="5"/>
  <c r="CV70" i="5"/>
  <c r="CT72" i="5"/>
  <c r="CU72" i="5"/>
  <c r="CU70" i="5"/>
  <c r="CT70" i="5"/>
  <c r="CW71" i="5"/>
  <c r="CW69" i="5"/>
  <c r="CT71" i="5"/>
  <c r="CV71" i="5"/>
  <c r="CV69" i="5"/>
  <c r="CT69" i="5"/>
  <c r="CU71" i="5"/>
  <c r="CU69" i="5"/>
  <c r="BY72" i="5"/>
  <c r="BY70" i="5"/>
  <c r="BV72" i="5"/>
  <c r="BX72" i="5"/>
  <c r="BX70" i="5"/>
  <c r="BV70" i="5"/>
  <c r="BW72" i="5"/>
  <c r="BW70" i="5"/>
  <c r="BY71" i="5"/>
  <c r="BY69" i="5"/>
  <c r="BX71" i="5"/>
  <c r="BX69" i="5"/>
  <c r="BV71" i="5"/>
  <c r="BW71" i="5"/>
  <c r="BW69" i="5"/>
  <c r="BV69" i="5"/>
  <c r="CQ72" i="5"/>
  <c r="CQ70" i="5"/>
  <c r="CN72" i="5"/>
  <c r="CP72" i="5"/>
  <c r="CP70" i="5"/>
  <c r="CN70" i="5"/>
  <c r="CO72" i="5"/>
  <c r="CO70" i="5"/>
  <c r="CQ71" i="5"/>
  <c r="CQ69" i="5"/>
  <c r="CN71" i="5"/>
  <c r="CP71" i="5"/>
  <c r="CP69" i="5"/>
  <c r="CO71" i="5"/>
  <c r="CO69" i="5"/>
  <c r="CN69" i="5"/>
  <c r="BS72" i="5"/>
  <c r="BS70" i="5"/>
  <c r="BR72" i="5"/>
  <c r="BR70" i="5"/>
  <c r="BP70" i="5"/>
  <c r="BQ72" i="5"/>
  <c r="BQ70" i="5"/>
  <c r="BP72" i="5"/>
  <c r="BS71" i="5"/>
  <c r="BS69" i="5"/>
  <c r="BP69" i="5"/>
  <c r="BR71" i="5"/>
  <c r="BR69" i="5"/>
  <c r="BP71" i="5"/>
  <c r="BQ71" i="5"/>
  <c r="BQ69" i="5"/>
  <c r="BG72" i="5"/>
  <c r="BG71" i="5"/>
  <c r="BG69" i="5"/>
  <c r="BG70" i="5"/>
  <c r="DC72" i="5"/>
  <c r="DC70" i="5"/>
  <c r="DB72" i="5"/>
  <c r="DB70" i="5"/>
  <c r="CZ72" i="5"/>
  <c r="DA72" i="5"/>
  <c r="DA70" i="5"/>
  <c r="CZ70" i="5"/>
  <c r="DC71" i="5"/>
  <c r="DC69" i="5"/>
  <c r="DB71" i="5"/>
  <c r="DB69" i="5"/>
  <c r="CZ71" i="5"/>
  <c r="DA71" i="5"/>
  <c r="DA69" i="5"/>
  <c r="CZ69" i="5"/>
  <c r="CK72" i="5"/>
  <c r="CK70" i="5"/>
  <c r="CJ72" i="5"/>
  <c r="CJ70" i="5"/>
  <c r="CH70" i="5"/>
  <c r="CI72" i="5"/>
  <c r="CI70" i="5"/>
  <c r="CH72" i="5"/>
  <c r="CK71" i="5"/>
  <c r="CK69" i="5"/>
  <c r="CH69" i="5"/>
  <c r="CJ71" i="5"/>
  <c r="CJ69" i="5"/>
  <c r="CH71" i="5"/>
  <c r="CI71" i="5"/>
  <c r="CI69" i="5"/>
  <c r="BM72" i="5"/>
  <c r="BM70" i="5"/>
  <c r="BK70" i="5"/>
  <c r="BJ72" i="5"/>
  <c r="BL72" i="5"/>
  <c r="BL70" i="5"/>
  <c r="BK72" i="5"/>
  <c r="BJ70" i="5"/>
  <c r="BM71" i="5"/>
  <c r="BM69" i="5"/>
  <c r="BK71" i="5"/>
  <c r="BL71" i="5"/>
  <c r="BL69" i="5"/>
  <c r="BJ69" i="5"/>
  <c r="BK69" i="5"/>
  <c r="BJ71" i="5"/>
  <c r="DA63" i="5"/>
  <c r="CU63" i="5"/>
  <c r="CO63" i="5"/>
  <c r="CI63" i="5"/>
  <c r="CC63" i="5"/>
  <c r="BW63" i="5"/>
  <c r="BQ63" i="5"/>
  <c r="H70" i="9"/>
  <c r="BK63" i="5"/>
  <c r="BE63" i="5"/>
  <c r="BF69" i="5"/>
  <c r="BF72" i="5"/>
  <c r="BD70" i="5"/>
  <c r="BD69" i="5"/>
  <c r="BF71" i="5"/>
  <c r="BD72" i="5"/>
  <c r="BE72" i="5"/>
  <c r="BE71" i="5"/>
  <c r="BD71" i="5"/>
  <c r="BE70" i="5"/>
  <c r="BE69" i="5"/>
  <c r="BF70" i="5"/>
  <c r="BY82" i="5"/>
  <c r="BM82" i="5"/>
  <c r="BG82" i="5"/>
  <c r="BK82" i="5"/>
  <c r="CD82" i="5"/>
  <c r="BJ82" i="5"/>
  <c r="BE82" i="5"/>
  <c r="BD82" i="5"/>
  <c r="H70" i="8"/>
  <c r="I66" i="8"/>
  <c r="G12" i="9"/>
  <c r="H64" i="8"/>
  <c r="I65" i="8"/>
  <c r="G9" i="9"/>
  <c r="I70" i="8"/>
  <c r="G10" i="9"/>
  <c r="I64" i="8"/>
  <c r="G8" i="10"/>
  <c r="CU82" i="5"/>
  <c r="CB82" i="5"/>
  <c r="CH82" i="5"/>
  <c r="DA82" i="5"/>
  <c r="BQ82" i="5"/>
  <c r="CI82" i="5"/>
  <c r="CN82" i="5"/>
  <c r="CO82" i="5"/>
  <c r="BE91" i="5"/>
  <c r="BD92" i="5" s="1"/>
  <c r="BW82" i="5"/>
  <c r="DE13" i="5"/>
  <c r="DE63" i="5" s="1"/>
  <c r="CQ82" i="5" l="1"/>
  <c r="CC82" i="5"/>
  <c r="BR82" i="5"/>
  <c r="DC82" i="5"/>
  <c r="CE82" i="5"/>
  <c r="BS82" i="5"/>
  <c r="CW82" i="5"/>
  <c r="CK82" i="5"/>
  <c r="CJ82" i="5"/>
  <c r="CV82" i="5"/>
  <c r="BL82" i="5"/>
  <c r="BJ83" i="5" s="1"/>
  <c r="BX82" i="5"/>
  <c r="BF82" i="5"/>
  <c r="BD83" i="5" s="1"/>
  <c r="DB82" i="5"/>
  <c r="CP82" i="5"/>
  <c r="BP82" i="5"/>
  <c r="G64" i="9"/>
  <c r="I10" i="9"/>
  <c r="G66" i="9"/>
  <c r="I12" i="9"/>
  <c r="G70" i="9"/>
  <c r="G65" i="9"/>
  <c r="I9" i="9"/>
  <c r="I8" i="10"/>
  <c r="BV82" i="5"/>
  <c r="CN73" i="5"/>
  <c r="CT82" i="5"/>
  <c r="CQ73" i="5"/>
  <c r="CK73" i="5"/>
  <c r="CP73" i="5"/>
  <c r="BD73" i="5"/>
  <c r="BE73" i="5"/>
  <c r="CO73" i="5"/>
  <c r="BG73" i="5"/>
  <c r="BK73" i="5"/>
  <c r="CI73" i="5"/>
  <c r="CZ82" i="5"/>
  <c r="CH73" i="5"/>
  <c r="CJ73" i="5"/>
  <c r="DB73" i="5"/>
  <c r="CZ73" i="5"/>
  <c r="BJ73" i="5"/>
  <c r="BP73" i="5"/>
  <c r="CB73" i="5"/>
  <c r="BQ73" i="5"/>
  <c r="CV73" i="5"/>
  <c r="BW73" i="5"/>
  <c r="DC73" i="5"/>
  <c r="BS73" i="5"/>
  <c r="BX73" i="5"/>
  <c r="CW73" i="5"/>
  <c r="BV73" i="5"/>
  <c r="BY73" i="5"/>
  <c r="CC73" i="5"/>
  <c r="BM73" i="5"/>
  <c r="CD73" i="5"/>
  <c r="CE73" i="5"/>
  <c r="BR73" i="5"/>
  <c r="CT73" i="5"/>
  <c r="BL73" i="5"/>
  <c r="CU73" i="5"/>
  <c r="DA73" i="5"/>
  <c r="CN83" i="5" l="1"/>
  <c r="CB83" i="5"/>
  <c r="CH83" i="5"/>
  <c r="BP83" i="5"/>
  <c r="CT83" i="5"/>
  <c r="BV83" i="5"/>
  <c r="CZ83" i="5"/>
  <c r="I66" i="9"/>
  <c r="G12" i="10"/>
  <c r="I65" i="9"/>
  <c r="I70" i="9"/>
  <c r="G9" i="10"/>
  <c r="G10" i="10"/>
  <c r="I64" i="9"/>
  <c r="G8" i="11"/>
  <c r="CN74" i="5"/>
  <c r="BF73" i="5"/>
  <c r="BD74" i="5" s="1"/>
  <c r="CZ74" i="5"/>
  <c r="CH74" i="5"/>
  <c r="CB74" i="5"/>
  <c r="BV74" i="5"/>
  <c r="BJ74" i="5"/>
  <c r="BP74" i="5"/>
  <c r="CT74" i="5"/>
  <c r="G70" i="10" l="1"/>
  <c r="G65" i="10"/>
  <c r="I9" i="10"/>
  <c r="I10" i="10"/>
  <c r="G64" i="10"/>
  <c r="I12" i="10"/>
  <c r="G66" i="10"/>
  <c r="I8" i="11"/>
  <c r="G10" i="11" l="1"/>
  <c r="I64" i="10"/>
  <c r="G9" i="11"/>
  <c r="I70" i="10"/>
  <c r="I65" i="10"/>
  <c r="I66" i="10"/>
  <c r="G12" i="11"/>
  <c r="G8" i="12"/>
  <c r="I12" i="11" l="1"/>
  <c r="G66" i="11"/>
  <c r="G70" i="11"/>
  <c r="I9" i="11"/>
  <c r="G65" i="11"/>
  <c r="I10" i="11"/>
  <c r="G64" i="11"/>
  <c r="I8" i="12"/>
  <c r="G10" i="12" l="1"/>
  <c r="I64" i="11"/>
  <c r="G12" i="12"/>
  <c r="I66" i="11"/>
  <c r="G9" i="12"/>
  <c r="I70" i="11"/>
  <c r="I65" i="11"/>
  <c r="G8" i="13"/>
  <c r="G66" i="12" l="1"/>
  <c r="I12" i="12"/>
  <c r="I9" i="12"/>
  <c r="G70" i="12"/>
  <c r="G65" i="12"/>
  <c r="I10" i="12"/>
  <c r="G64" i="12"/>
  <c r="I8" i="13"/>
  <c r="G9" i="13" l="1"/>
  <c r="I70" i="12"/>
  <c r="I65" i="12"/>
  <c r="G10" i="13"/>
  <c r="I64" i="12"/>
  <c r="G12" i="13"/>
  <c r="I66" i="12"/>
  <c r="G8" i="14"/>
  <c r="I10" i="13" l="1"/>
  <c r="G64" i="13"/>
  <c r="G66" i="13"/>
  <c r="I12" i="13"/>
  <c r="I9" i="13"/>
  <c r="G65" i="13"/>
  <c r="G70" i="13"/>
  <c r="I8" i="14"/>
  <c r="I66" i="13" l="1"/>
  <c r="G12" i="14"/>
  <c r="I65" i="13"/>
  <c r="I70" i="13"/>
  <c r="G9" i="14"/>
  <c r="G10" i="14"/>
  <c r="I64" i="13"/>
  <c r="G8" i="15"/>
  <c r="I10" i="14" l="1"/>
  <c r="G64" i="14"/>
  <c r="G66" i="14"/>
  <c r="I12" i="14"/>
  <c r="G65" i="14"/>
  <c r="I9" i="14"/>
  <c r="G70" i="14"/>
  <c r="I8" i="15"/>
  <c r="I66" i="14" l="1"/>
  <c r="G12" i="15"/>
  <c r="I65" i="14"/>
  <c r="G9" i="15"/>
  <c r="I70" i="14"/>
  <c r="G10" i="15"/>
  <c r="I64" i="14"/>
  <c r="G8" i="16"/>
  <c r="G70" i="15" l="1"/>
  <c r="G65" i="15"/>
  <c r="I9" i="15"/>
  <c r="I10" i="15"/>
  <c r="G64" i="15"/>
  <c r="G66" i="15"/>
  <c r="I12" i="15"/>
  <c r="I8" i="16"/>
  <c r="G10" i="16" l="1"/>
  <c r="I64" i="15"/>
  <c r="I66" i="15"/>
  <c r="G12" i="16"/>
  <c r="I70" i="15"/>
  <c r="G9" i="16"/>
  <c r="I65" i="15"/>
  <c r="I12" i="16" l="1"/>
  <c r="I66" i="16" s="1"/>
  <c r="G66" i="16"/>
  <c r="G65" i="16"/>
  <c r="I9" i="16"/>
  <c r="G70" i="16"/>
  <c r="I10" i="16"/>
  <c r="I64" i="16" s="1"/>
  <c r="G64" i="16"/>
  <c r="I65" i="16" l="1"/>
  <c r="I7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87C5EE22-1754-43D0-B0BD-3A0C403C4904}">
      <text>
        <r>
          <rPr>
            <b/>
            <sz val="9"/>
            <color indexed="81"/>
            <rFont val="MS P ゴシック"/>
            <family val="3"/>
            <charset val="128"/>
          </rPr>
          <t>A重油への換算係数
　灯油：0.939
　LPガス：1.299
　LNG：1.560</t>
        </r>
      </text>
    </comment>
    <comment ref="AI12" authorId="0" shapeId="0" xr:uid="{8014A5D8-159C-4183-88A1-B6F7EB45272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<sst xmlns="http://schemas.openxmlformats.org/spreadsheetml/2006/main" count="876" uniqueCount="169">
  <si>
    <t>支援対象者名</t>
    <rPh sb="0" eb="5">
      <t>シエンタイショウシャ</t>
    </rPh>
    <rPh sb="5" eb="6">
      <t>メイ</t>
    </rPh>
    <phoneticPr fontId="3"/>
  </si>
  <si>
    <t>コース</t>
    <phoneticPr fontId="3"/>
  </si>
  <si>
    <t>現在</t>
    <rPh sb="0" eb="2">
      <t>ゲンザイ</t>
    </rPh>
    <phoneticPr fontId="3"/>
  </si>
  <si>
    <t>目標</t>
    <rPh sb="0" eb="2">
      <t>モクヒョウ</t>
    </rPh>
    <phoneticPr fontId="3"/>
  </si>
  <si>
    <t>170%</t>
  </si>
  <si>
    <t>150%</t>
  </si>
  <si>
    <t>灯油</t>
    <rPh sb="0" eb="2">
      <t>トウユ</t>
    </rPh>
    <phoneticPr fontId="3"/>
  </si>
  <si>
    <t>130%</t>
  </si>
  <si>
    <t>合計</t>
    <rPh sb="0" eb="2">
      <t>ゴウケイ</t>
    </rPh>
    <phoneticPr fontId="3"/>
  </si>
  <si>
    <t>農家
番号</t>
    <rPh sb="0" eb="2">
      <t>ノウカ</t>
    </rPh>
    <rPh sb="3" eb="5">
      <t>バンゴウ</t>
    </rPh>
    <phoneticPr fontId="3"/>
  </si>
  <si>
    <t>支援
対象者
番号</t>
    <rPh sb="0" eb="2">
      <t>シエン</t>
    </rPh>
    <rPh sb="3" eb="6">
      <t>タイショウシャ</t>
    </rPh>
    <rPh sb="7" eb="9">
      <t>バンゴウ</t>
    </rPh>
    <phoneticPr fontId="3"/>
  </si>
  <si>
    <t>補助金
所要見込額
（円）</t>
    <rPh sb="0" eb="3">
      <t>ホジョキン</t>
    </rPh>
    <rPh sb="4" eb="6">
      <t>ショヨウ</t>
    </rPh>
    <rPh sb="6" eb="8">
      <t>ミコミ</t>
    </rPh>
    <rPh sb="8" eb="9">
      <t>ガク</t>
    </rPh>
    <rPh sb="11" eb="12">
      <t>エン</t>
    </rPh>
    <phoneticPr fontId="3"/>
  </si>
  <si>
    <t>納付日</t>
    <rPh sb="0" eb="2">
      <t>ノウフ</t>
    </rPh>
    <rPh sb="2" eb="3">
      <t>ビ</t>
    </rPh>
    <phoneticPr fontId="3"/>
  </si>
  <si>
    <t>納付日</t>
    <rPh sb="0" eb="3">
      <t>ノウフビ</t>
    </rPh>
    <phoneticPr fontId="3"/>
  </si>
  <si>
    <t>代表者役職・氏名</t>
    <rPh sb="0" eb="3">
      <t>ダイヒョウシャ</t>
    </rPh>
    <rPh sb="3" eb="5">
      <t>ヤクショク</t>
    </rPh>
    <rPh sb="6" eb="8">
      <t>シメイ</t>
    </rPh>
    <phoneticPr fontId="3"/>
  </si>
  <si>
    <t>郵便番号</t>
    <rPh sb="0" eb="4">
      <t>ユウビンバンゴウ</t>
    </rPh>
    <phoneticPr fontId="3"/>
  </si>
  <si>
    <t>＜農業者件数＞</t>
  </si>
  <si>
    <t>農家積立金残額</t>
    <rPh sb="0" eb="2">
      <t>ノウカ</t>
    </rPh>
    <rPh sb="2" eb="5">
      <t>ツミタテキン</t>
    </rPh>
    <rPh sb="5" eb="7">
      <t>ザンガク</t>
    </rPh>
    <phoneticPr fontId="3"/>
  </si>
  <si>
    <t>第１回納付
（円）②</t>
    <rPh sb="0" eb="1">
      <t>ダイ</t>
    </rPh>
    <rPh sb="2" eb="3">
      <t>カイ</t>
    </rPh>
    <rPh sb="3" eb="5">
      <t>ノウフ</t>
    </rPh>
    <rPh sb="7" eb="8">
      <t>エン</t>
    </rPh>
    <phoneticPr fontId="3"/>
  </si>
  <si>
    <t>第２回納付
（円）③</t>
    <phoneticPr fontId="3"/>
  </si>
  <si>
    <t>積立金納付額
①+②+③</t>
    <rPh sb="0" eb="3">
      <t>ツミタテキン</t>
    </rPh>
    <rPh sb="3" eb="5">
      <t>ノウフ</t>
    </rPh>
    <rPh sb="5" eb="6">
      <t>ガク</t>
    </rPh>
    <phoneticPr fontId="3"/>
  </si>
  <si>
    <t>協議会</t>
    <rPh sb="0" eb="3">
      <t>キョウギカイ</t>
    </rPh>
    <phoneticPr fontId="3"/>
  </si>
  <si>
    <t>計</t>
    <rPh sb="0" eb="1">
      <t>ケイ</t>
    </rPh>
    <phoneticPr fontId="3"/>
  </si>
  <si>
    <t>10月分補填金交付</t>
    <rPh sb="2" eb="3">
      <t>ガツ</t>
    </rPh>
    <rPh sb="3" eb="4">
      <t>ブン</t>
    </rPh>
    <rPh sb="4" eb="7">
      <t>ホテンキン</t>
    </rPh>
    <rPh sb="7" eb="9">
      <t>コウフ</t>
    </rPh>
    <phoneticPr fontId="3"/>
  </si>
  <si>
    <t>11月分補填金交付</t>
    <rPh sb="2" eb="3">
      <t>ガツ</t>
    </rPh>
    <rPh sb="3" eb="4">
      <t>ブン</t>
    </rPh>
    <rPh sb="4" eb="7">
      <t>ホテンキン</t>
    </rPh>
    <rPh sb="7" eb="9">
      <t>コウフ</t>
    </rPh>
    <phoneticPr fontId="3"/>
  </si>
  <si>
    <t>燃料購入
予定数量
（ﾘｯﾄﾙ、㎏、㎥)</t>
    <rPh sb="0" eb="2">
      <t>ネンリョウ</t>
    </rPh>
    <rPh sb="2" eb="4">
      <t>コウニュウ</t>
    </rPh>
    <rPh sb="5" eb="7">
      <t>ヨテイ</t>
    </rPh>
    <rPh sb="7" eb="9">
      <t>スウリョウ</t>
    </rPh>
    <phoneticPr fontId="3"/>
  </si>
  <si>
    <t>補填金合計</t>
    <rPh sb="0" eb="3">
      <t>ホテンキン</t>
    </rPh>
    <rPh sb="3" eb="5">
      <t>ゴウケイ</t>
    </rPh>
    <phoneticPr fontId="3"/>
  </si>
  <si>
    <t>＜交付額＞</t>
    <rPh sb="1" eb="4">
      <t>コウフガク</t>
    </rPh>
    <phoneticPr fontId="3"/>
  </si>
  <si>
    <t>小計</t>
    <rPh sb="0" eb="2">
      <t>ショウケイ</t>
    </rPh>
    <phoneticPr fontId="3"/>
  </si>
  <si>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3"/>
  </si>
  <si>
    <t>燃料使用量</t>
    <rPh sb="0" eb="2">
      <t>ネンリョウ</t>
    </rPh>
    <rPh sb="2" eb="5">
      <t>シヨウリョウ</t>
    </rPh>
    <phoneticPr fontId="3"/>
  </si>
  <si>
    <t>現在（ﾘｯﾄﾙ、㎏、㎥)</t>
    <rPh sb="0" eb="2">
      <t>ゲンザイ</t>
    </rPh>
    <phoneticPr fontId="3"/>
  </si>
  <si>
    <t>目標（ﾘｯﾄﾙ、㎏、㎥)</t>
    <rPh sb="0" eb="2">
      <t>モクヒョウ</t>
    </rPh>
    <phoneticPr fontId="3"/>
  </si>
  <si>
    <t>＜燃料使用量：現在値＞</t>
    <rPh sb="1" eb="3">
      <t>ネンリョウ</t>
    </rPh>
    <rPh sb="3" eb="6">
      <t>シヨウリョウ</t>
    </rPh>
    <rPh sb="7" eb="10">
      <t>ゲンザイチ</t>
    </rPh>
    <phoneticPr fontId="3"/>
  </si>
  <si>
    <t>＜燃料使用量：目標＞</t>
    <rPh sb="1" eb="3">
      <t>ネンリョウ</t>
    </rPh>
    <rPh sb="3" eb="6">
      <t>シヨウリョウ</t>
    </rPh>
    <rPh sb="7" eb="9">
      <t>モクヒョウ</t>
    </rPh>
    <phoneticPr fontId="3"/>
  </si>
  <si>
    <t>対象期間</t>
    <rPh sb="0" eb="2">
      <t>タイショウ</t>
    </rPh>
    <rPh sb="2" eb="4">
      <t>キカン</t>
    </rPh>
    <phoneticPr fontId="3"/>
  </si>
  <si>
    <t>＜燃料購入予定数量＞</t>
    <rPh sb="1" eb="3">
      <t>ネンリョウ</t>
    </rPh>
    <rPh sb="3" eb="9">
      <t>コウニュウヨテイスウリョウ</t>
    </rPh>
    <phoneticPr fontId="3"/>
  </si>
  <si>
    <t>＜積立金額＞</t>
    <rPh sb="1" eb="3">
      <t>ツミタテ</t>
    </rPh>
    <rPh sb="3" eb="4">
      <t>キン</t>
    </rPh>
    <rPh sb="4" eb="5">
      <t>ガク</t>
    </rPh>
    <phoneticPr fontId="3"/>
  </si>
  <si>
    <t>追加等整理欄</t>
    <rPh sb="0" eb="3">
      <t>ツイカトウ</t>
    </rPh>
    <rPh sb="3" eb="6">
      <t>セイリラン</t>
    </rPh>
    <phoneticPr fontId="3"/>
  </si>
  <si>
    <t>生産量</t>
    <rPh sb="0" eb="3">
      <t>セイサンリョウ</t>
    </rPh>
    <phoneticPr fontId="3"/>
  </si>
  <si>
    <t>品目</t>
    <rPh sb="0" eb="2">
      <t>ヒンモク</t>
    </rPh>
    <phoneticPr fontId="3"/>
  </si>
  <si>
    <t>現在（㎏）</t>
    <rPh sb="0" eb="2">
      <t>ゲンザイ</t>
    </rPh>
    <phoneticPr fontId="3"/>
  </si>
  <si>
    <t>目標（㎏）</t>
    <rPh sb="0" eb="2">
      <t>モクヒョウ</t>
    </rPh>
    <phoneticPr fontId="3"/>
  </si>
  <si>
    <t>10a当たり</t>
  </si>
  <si>
    <t>（記入の留意事項）</t>
    <rPh sb="1" eb="3">
      <t>キニュウ</t>
    </rPh>
    <rPh sb="4" eb="6">
      <t>リュウイ</t>
    </rPh>
    <rPh sb="6" eb="8">
      <t>ジコウ</t>
    </rPh>
    <phoneticPr fontId="16"/>
  </si>
  <si>
    <t>・農家個人ごとの整理番号で整理。</t>
    <rPh sb="1" eb="3">
      <t>ノウカ</t>
    </rPh>
    <rPh sb="3" eb="5">
      <t>コジン</t>
    </rPh>
    <rPh sb="8" eb="10">
      <t>セイリ</t>
    </rPh>
    <rPh sb="10" eb="12">
      <t>バンゴウ</t>
    </rPh>
    <rPh sb="13" eb="15">
      <t>セイリ</t>
    </rPh>
    <phoneticPr fontId="16"/>
  </si>
  <si>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6"/>
  </si>
  <si>
    <t>目標欄は「０」にすること。</t>
    <phoneticPr fontId="16"/>
  </si>
  <si>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6"/>
  </si>
  <si>
    <t>燃料購入
実績
(ℓ,㎏,㎥)</t>
    <rPh sb="0" eb="2">
      <t>ネンリョウ</t>
    </rPh>
    <rPh sb="2" eb="4">
      <t>コウニュウ</t>
    </rPh>
    <rPh sb="5" eb="7">
      <t>ジッセキ</t>
    </rPh>
    <phoneticPr fontId="16"/>
  </si>
  <si>
    <t>補填対象
数量
(ℓ,㎏,㎥)</t>
    <rPh sb="0" eb="2">
      <t>ホテン</t>
    </rPh>
    <rPh sb="2" eb="4">
      <t>タイショウ</t>
    </rPh>
    <rPh sb="5" eb="7">
      <t>スウリョウ</t>
    </rPh>
    <phoneticPr fontId="16"/>
  </si>
  <si>
    <t>補填金
単価</t>
    <rPh sb="0" eb="2">
      <t>ホテン</t>
    </rPh>
    <rPh sb="2" eb="3">
      <t>キン</t>
    </rPh>
    <rPh sb="4" eb="6">
      <t>タンカ</t>
    </rPh>
    <phoneticPr fontId="16"/>
  </si>
  <si>
    <t>補填金額
（円）</t>
    <rPh sb="0" eb="2">
      <t>ホテン</t>
    </rPh>
    <rPh sb="2" eb="4">
      <t>キンガク</t>
    </rPh>
    <rPh sb="6" eb="7">
      <t>エン</t>
    </rPh>
    <phoneticPr fontId="16"/>
  </si>
  <si>
    <t>うち
積立金</t>
    <rPh sb="3" eb="6">
      <t>ツミタテキン</t>
    </rPh>
    <phoneticPr fontId="16"/>
  </si>
  <si>
    <t>うち
補助金</t>
    <rPh sb="3" eb="6">
      <t>ホジョキン</t>
    </rPh>
    <phoneticPr fontId="16"/>
  </si>
  <si>
    <t>12月分補填金交付</t>
    <rPh sb="2" eb="3">
      <t>ガツ</t>
    </rPh>
    <rPh sb="3" eb="4">
      <t>ブン</t>
    </rPh>
    <rPh sb="4" eb="7">
      <t>ホテンキン</t>
    </rPh>
    <rPh sb="7" eb="9">
      <t>コウフ</t>
    </rPh>
    <phoneticPr fontId="3"/>
  </si>
  <si>
    <t>1月分補填金交付</t>
    <rPh sb="1" eb="2">
      <t>ガツ</t>
    </rPh>
    <rPh sb="2" eb="3">
      <t>ブン</t>
    </rPh>
    <rPh sb="3" eb="6">
      <t>ホテンキン</t>
    </rPh>
    <rPh sb="6" eb="8">
      <t>コウフ</t>
    </rPh>
    <phoneticPr fontId="3"/>
  </si>
  <si>
    <t>2月分補填金交付</t>
    <rPh sb="1" eb="2">
      <t>ガツ</t>
    </rPh>
    <rPh sb="2" eb="3">
      <t>ブン</t>
    </rPh>
    <rPh sb="3" eb="6">
      <t>ホテンキン</t>
    </rPh>
    <rPh sb="6" eb="8">
      <t>コウフ</t>
    </rPh>
    <phoneticPr fontId="3"/>
  </si>
  <si>
    <t>3月分補填金交付</t>
    <rPh sb="1" eb="2">
      <t>ガツ</t>
    </rPh>
    <rPh sb="2" eb="3">
      <t>ブン</t>
    </rPh>
    <rPh sb="3" eb="6">
      <t>ホテンキン</t>
    </rPh>
    <rPh sb="6" eb="8">
      <t>コウフ</t>
    </rPh>
    <phoneticPr fontId="3"/>
  </si>
  <si>
    <t>4月分補填金交付</t>
    <rPh sb="1" eb="2">
      <t>ガツ</t>
    </rPh>
    <rPh sb="2" eb="3">
      <t>ブン</t>
    </rPh>
    <rPh sb="3" eb="6">
      <t>ホテンキン</t>
    </rPh>
    <rPh sb="6" eb="8">
      <t>コウフ</t>
    </rPh>
    <phoneticPr fontId="3"/>
  </si>
  <si>
    <t>5月分補填金交付</t>
    <rPh sb="1" eb="2">
      <t>ガツ</t>
    </rPh>
    <rPh sb="2" eb="3">
      <t>ブン</t>
    </rPh>
    <rPh sb="3" eb="6">
      <t>ホテンキン</t>
    </rPh>
    <rPh sb="6" eb="8">
      <t>コウフ</t>
    </rPh>
    <phoneticPr fontId="3"/>
  </si>
  <si>
    <t>6月分補填金交付</t>
    <rPh sb="1" eb="2">
      <t>ガツ</t>
    </rPh>
    <rPh sb="2" eb="3">
      <t>ブン</t>
    </rPh>
    <rPh sb="3" eb="6">
      <t>ホテンキン</t>
    </rPh>
    <rPh sb="6" eb="8">
      <t>コウフ</t>
    </rPh>
    <phoneticPr fontId="3"/>
  </si>
  <si>
    <t>有</t>
    <rPh sb="0" eb="1">
      <t>アリ</t>
    </rPh>
    <phoneticPr fontId="3"/>
  </si>
  <si>
    <t>無</t>
    <rPh sb="0" eb="1">
      <t>ナシ</t>
    </rPh>
    <phoneticPr fontId="3"/>
  </si>
  <si>
    <t>件数合計</t>
    <rPh sb="0" eb="4">
      <t>ケンスウゴウケイ</t>
    </rPh>
    <phoneticPr fontId="3"/>
  </si>
  <si>
    <t>燃料別</t>
    <rPh sb="0" eb="3">
      <t>ネンリョウベツ</t>
    </rPh>
    <phoneticPr fontId="3"/>
  </si>
  <si>
    <t>燃料補填金
積立必要額
（円）</t>
    <rPh sb="0" eb="2">
      <t>ネンリョウ</t>
    </rPh>
    <rPh sb="2" eb="4">
      <t>ホテン</t>
    </rPh>
    <rPh sb="4" eb="5">
      <t>キン</t>
    </rPh>
    <rPh sb="6" eb="8">
      <t>ツミタテ</t>
    </rPh>
    <rPh sb="8" eb="10">
      <t>ヒツヨウ</t>
    </rPh>
    <rPh sb="10" eb="11">
      <t>ガク</t>
    </rPh>
    <rPh sb="13" eb="14">
      <t>エン</t>
    </rPh>
    <phoneticPr fontId="3"/>
  </si>
  <si>
    <t>Ａ重油</t>
  </si>
  <si>
    <t>灯油</t>
    <phoneticPr fontId="3"/>
  </si>
  <si>
    <t>！数式が崩れますので、行が足りない場合は間に挿入して追加してください</t>
    <phoneticPr fontId="3"/>
  </si>
  <si>
    <t>積立金残高０
発生月</t>
    <rPh sb="0" eb="3">
      <t>ツミタテキン</t>
    </rPh>
    <rPh sb="3" eb="5">
      <t>ザンダカ</t>
    </rPh>
    <phoneticPr fontId="3"/>
  </si>
  <si>
    <t>年間燃料購入
実績</t>
    <rPh sb="0" eb="2">
      <t>ネンカン</t>
    </rPh>
    <phoneticPr fontId="3"/>
  </si>
  <si>
    <t>＜燃料購入数量実績＞</t>
    <rPh sb="1" eb="3">
      <t>ネンリョウ</t>
    </rPh>
    <rPh sb="3" eb="5">
      <t>コウニュウ</t>
    </rPh>
    <rPh sb="5" eb="7">
      <t>スウリョウ</t>
    </rPh>
    <rPh sb="7" eb="9">
      <t>ジッセキ</t>
    </rPh>
    <phoneticPr fontId="3"/>
  </si>
  <si>
    <t>Ａ重油</t>
    <phoneticPr fontId="3"/>
  </si>
  <si>
    <t>Ａ重油換算値
（ﾘｯﾄﾙ)</t>
    <rPh sb="3" eb="5">
      <t>カンザン</t>
    </rPh>
    <rPh sb="5" eb="6">
      <t>チ</t>
    </rPh>
    <phoneticPr fontId="3"/>
  </si>
  <si>
    <t>購入数量合計</t>
    <rPh sb="0" eb="2">
      <t>コウニュウ</t>
    </rPh>
    <rPh sb="2" eb="4">
      <t>スウリョウ</t>
    </rPh>
    <rPh sb="4" eb="6">
      <t>ゴウケイ</t>
    </rPh>
    <phoneticPr fontId="3"/>
  </si>
  <si>
    <t>＜補填対象数量＞</t>
    <rPh sb="1" eb="3">
      <t>ホテン</t>
    </rPh>
    <rPh sb="3" eb="5">
      <t>タイショウ</t>
    </rPh>
    <rPh sb="5" eb="7">
      <t>スウリョウ</t>
    </rPh>
    <phoneticPr fontId="3"/>
  </si>
  <si>
    <t>補填対象数量合計</t>
    <rPh sb="0" eb="2">
      <t>ホテン</t>
    </rPh>
    <rPh sb="2" eb="4">
      <t>タイショウ</t>
    </rPh>
    <rPh sb="4" eb="6">
      <t>スウリョウ</t>
    </rPh>
    <rPh sb="6" eb="8">
      <t>ゴウケイ</t>
    </rPh>
    <phoneticPr fontId="3"/>
  </si>
  <si>
    <r>
      <t>（</t>
    </r>
    <r>
      <rPr>
        <sz val="12"/>
        <color rgb="FF000000"/>
        <rFont val="ＭＳ 明朝"/>
        <family val="1"/>
        <charset val="128"/>
      </rPr>
      <t>別紙様式第５号</t>
    </r>
    <r>
      <rPr>
        <sz val="12"/>
        <rFont val="ＭＳ 明朝"/>
        <family val="1"/>
        <charset val="128"/>
      </rPr>
      <t>に添付）</t>
    </r>
    <phoneticPr fontId="32"/>
  </si>
  <si>
    <t>別紙</t>
  </si>
  <si>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</si>
  <si>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</si>
  <si>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</si>
  <si>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</si>
  <si>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</si>
  <si>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</si>
  <si>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</si>
  <si>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</si>
  <si>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Ａ重油</t>
    <rPh sb="1" eb="3">
      <t>ジュウユ</t>
    </rPh>
    <phoneticPr fontId="2"/>
  </si>
  <si>
    <t>灯油</t>
    <rPh sb="0" eb="2">
      <t>トウユ</t>
    </rPh>
    <phoneticPr fontId="32"/>
  </si>
  <si>
    <t>計</t>
    <rPh sb="0" eb="1">
      <t>ケイ</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</si>
  <si>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</si>
  <si>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</si>
  <si>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t>導入済</t>
    <rPh sb="0" eb="3">
      <t>ドウニュウズミ</t>
    </rPh>
    <phoneticPr fontId="3"/>
  </si>
  <si>
    <t>導入予定</t>
    <rPh sb="0" eb="4">
      <t>ドウニュウヨテイ</t>
    </rPh>
    <phoneticPr fontId="3"/>
  </si>
  <si>
    <t>台数</t>
  </si>
  <si>
    <t>台数</t>
    <rPh sb="0" eb="2">
      <t>ダイスウ</t>
    </rPh>
    <phoneticPr fontId="3"/>
  </si>
  <si>
    <t>事業年度</t>
    <rPh sb="0" eb="4">
      <t>ジギョウネンド</t>
    </rPh>
    <phoneticPr fontId="3"/>
  </si>
  <si>
    <t>温室面積
(a)</t>
    <rPh sb="0" eb="4">
      <t>オンシツメンセキ</t>
    </rPh>
    <phoneticPr fontId="3"/>
  </si>
  <si>
    <t>現状</t>
    <rPh sb="0" eb="2">
      <t>ゲンジョウ</t>
    </rPh>
    <phoneticPr fontId="3"/>
  </si>
  <si>
    <t>導入後</t>
    <rPh sb="0" eb="3">
      <t>ドウニュウゴ</t>
    </rPh>
    <phoneticPr fontId="3"/>
  </si>
  <si>
    <t>設備名</t>
    <rPh sb="0" eb="2">
      <t>セツビ</t>
    </rPh>
    <rPh sb="2" eb="3">
      <t>メイ</t>
    </rPh>
    <phoneticPr fontId="3"/>
  </si>
  <si>
    <t>経営温室面積（a）</t>
    <rPh sb="0" eb="2">
      <t>ケイエイ</t>
    </rPh>
    <rPh sb="2" eb="4">
      <t>オンシツ</t>
    </rPh>
    <rPh sb="4" eb="6">
      <t>メンセキ</t>
    </rPh>
    <phoneticPr fontId="3"/>
  </si>
  <si>
    <t>うち
ＬＰガス</t>
    <phoneticPr fontId="3"/>
  </si>
  <si>
    <t>うち
ＬＮＧ</t>
    <phoneticPr fontId="3"/>
  </si>
  <si>
    <t>省エネルギー等対策推進計画期間</t>
    <rPh sb="0" eb="1">
      <t>ショウ</t>
    </rPh>
    <rPh sb="6" eb="7">
      <t>トウ</t>
    </rPh>
    <rPh sb="7" eb="9">
      <t>タイサク</t>
    </rPh>
    <rPh sb="9" eb="13">
      <t>スイシンケイカク</t>
    </rPh>
    <rPh sb="13" eb="15">
      <t>キカン</t>
    </rPh>
    <phoneticPr fontId="3"/>
  </si>
  <si>
    <t>単位生産量当たり</t>
  </si>
  <si>
    <t>うち
Ａ重油</t>
    <rPh sb="3" eb="6">
      <t>アジュウユ</t>
    </rPh>
    <phoneticPr fontId="3"/>
  </si>
  <si>
    <t>うち
灯油</t>
    <rPh sb="3" eb="5">
      <t>トウユ</t>
    </rPh>
    <phoneticPr fontId="3"/>
  </si>
  <si>
    <t>Ａ重油換算</t>
    <rPh sb="0" eb="5">
      <t>アジュウユカンサン</t>
    </rPh>
    <phoneticPr fontId="3"/>
  </si>
  <si>
    <t>その他の省エネ設備・生産性向上設備</t>
    <rPh sb="2" eb="3">
      <t>タ</t>
    </rPh>
    <rPh sb="4" eb="5">
      <t>ショウ</t>
    </rPh>
    <rPh sb="7" eb="9">
      <t>セツビ</t>
    </rPh>
    <rPh sb="10" eb="15">
      <t>セイサンセイコウジョウ</t>
    </rPh>
    <rPh sb="15" eb="17">
      <t>セツビ</t>
    </rPh>
    <phoneticPr fontId="3"/>
  </si>
  <si>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3"/>
  </si>
  <si>
    <t>電気ヒートポンプ導入状況</t>
    <rPh sb="0" eb="2">
      <t>デンキ</t>
    </rPh>
    <rPh sb="8" eb="10">
      <t>ドウニュウ</t>
    </rPh>
    <rPh sb="10" eb="12">
      <t>ジョウキョウ</t>
    </rPh>
    <phoneticPr fontId="3"/>
  </si>
  <si>
    <t>ガスヒートポンプ導入状況</t>
    <rPh sb="8" eb="10">
      <t>ドウニュウ</t>
    </rPh>
    <rPh sb="10" eb="12">
      <t>ジョウキョウ</t>
    </rPh>
    <phoneticPr fontId="3"/>
  </si>
  <si>
    <t>Ｒ〇～Ｒ〇</t>
    <phoneticPr fontId="3"/>
  </si>
  <si>
    <t>〇月～翌〇月</t>
    <rPh sb="1" eb="2">
      <t>ガツ</t>
    </rPh>
    <rPh sb="3" eb="4">
      <t>ヨク</t>
    </rPh>
    <rPh sb="5" eb="6">
      <t>ガツ</t>
    </rPh>
    <phoneticPr fontId="3"/>
  </si>
  <si>
    <t>補填金交付対象期間外使用量</t>
    <rPh sb="0" eb="2">
      <t>ホテン</t>
    </rPh>
    <rPh sb="2" eb="3">
      <t>キン</t>
    </rPh>
    <rPh sb="3" eb="5">
      <t>コウフ</t>
    </rPh>
    <rPh sb="5" eb="7">
      <t>タイショウ</t>
    </rPh>
    <rPh sb="7" eb="9">
      <t>キカン</t>
    </rPh>
    <rPh sb="9" eb="10">
      <t>ガイ</t>
    </rPh>
    <rPh sb="10" eb="13">
      <t>シヨウリョウ</t>
    </rPh>
    <phoneticPr fontId="3"/>
  </si>
  <si>
    <t>２　参加構成員数　　　名</t>
    <phoneticPr fontId="32"/>
  </si>
  <si>
    <t>１　組織名　　　契約管理番号　埼玉</t>
    <rPh sb="15" eb="17">
      <t>サイタマ</t>
    </rPh>
    <phoneticPr fontId="32"/>
  </si>
  <si>
    <t>１　組織名　　　契約管理番号　埼玉　</t>
    <rPh sb="15" eb="17">
      <t>サイタマ</t>
    </rPh>
    <phoneticPr fontId="32"/>
  </si>
  <si>
    <t>　燃料別
・A重油
・灯油
・LPガス
・LNG</t>
    <rPh sb="1" eb="4">
      <t>ネンリョウベツ</t>
    </rPh>
    <rPh sb="7" eb="9">
      <t>ジュウユ</t>
    </rPh>
    <rPh sb="11" eb="13">
      <t>トウユ</t>
    </rPh>
    <phoneticPr fontId="32"/>
  </si>
  <si>
    <t>合　　　　　計</t>
    <rPh sb="0" eb="1">
      <t>ゴウ</t>
    </rPh>
    <rPh sb="6" eb="7">
      <t>ケイ</t>
    </rPh>
    <phoneticPr fontId="32"/>
  </si>
  <si>
    <t>LPガス</t>
    <phoneticPr fontId="32"/>
  </si>
  <si>
    <t>住　　所</t>
    <rPh sb="0" eb="1">
      <t>ジュウ</t>
    </rPh>
    <rPh sb="3" eb="4">
      <t>ショ</t>
    </rPh>
    <phoneticPr fontId="3"/>
  </si>
  <si>
    <t>氏　　名</t>
    <rPh sb="0" eb="1">
      <t>シ</t>
    </rPh>
    <rPh sb="3" eb="4">
      <t>ナ</t>
    </rPh>
    <phoneticPr fontId="3"/>
  </si>
  <si>
    <t>LPガス</t>
    <phoneticPr fontId="3"/>
  </si>
  <si>
    <t>LNG</t>
    <phoneticPr fontId="3"/>
  </si>
  <si>
    <t>LPガス</t>
    <phoneticPr fontId="3"/>
  </si>
  <si>
    <t>R７事業年度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3"/>
  </si>
  <si>
    <t>７年10月</t>
    <rPh sb="1" eb="2">
      <t>ネン</t>
    </rPh>
    <rPh sb="4" eb="5">
      <t>ガツ</t>
    </rPh>
    <phoneticPr fontId="16"/>
  </si>
  <si>
    <t>R7積立金額
（円）</t>
    <rPh sb="2" eb="4">
      <t>ツミタテ</t>
    </rPh>
    <rPh sb="4" eb="6">
      <t>キンガク</t>
    </rPh>
    <rPh sb="8" eb="9">
      <t>エン</t>
    </rPh>
    <phoneticPr fontId="3"/>
  </si>
  <si>
    <t>R6末残高
（円）
①</t>
    <rPh sb="2" eb="3">
      <t>マツ</t>
    </rPh>
    <rPh sb="3" eb="5">
      <t>ザンダカ</t>
    </rPh>
    <rPh sb="7" eb="8">
      <t>エン</t>
    </rPh>
    <phoneticPr fontId="3"/>
  </si>
  <si>
    <t>Ｒ7</t>
    <phoneticPr fontId="3"/>
  </si>
  <si>
    <t>Ｒ8</t>
    <phoneticPr fontId="3"/>
  </si>
  <si>
    <t>Ｒ9</t>
    <phoneticPr fontId="3"/>
  </si>
  <si>
    <t>７年10月分</t>
    <rPh sb="1" eb="2">
      <t>ネン</t>
    </rPh>
    <rPh sb="4" eb="5">
      <t>ガツ</t>
    </rPh>
    <rPh sb="5" eb="6">
      <t>ブン</t>
    </rPh>
    <phoneticPr fontId="16"/>
  </si>
  <si>
    <t>７年11月分</t>
    <rPh sb="1" eb="2">
      <t>ネン</t>
    </rPh>
    <rPh sb="4" eb="5">
      <t>ガツ</t>
    </rPh>
    <rPh sb="5" eb="6">
      <t>ブン</t>
    </rPh>
    <phoneticPr fontId="16"/>
  </si>
  <si>
    <t>７年12月分</t>
    <rPh sb="1" eb="2">
      <t>ネン</t>
    </rPh>
    <rPh sb="4" eb="5">
      <t>ガツ</t>
    </rPh>
    <rPh sb="5" eb="6">
      <t>ブン</t>
    </rPh>
    <phoneticPr fontId="16"/>
  </si>
  <si>
    <t>８年1月分</t>
    <rPh sb="1" eb="2">
      <t>ネン</t>
    </rPh>
    <rPh sb="3" eb="4">
      <t>ガツ</t>
    </rPh>
    <rPh sb="4" eb="5">
      <t>ブン</t>
    </rPh>
    <phoneticPr fontId="16"/>
  </si>
  <si>
    <t>８年2月分</t>
    <rPh sb="1" eb="2">
      <t>ネン</t>
    </rPh>
    <rPh sb="3" eb="4">
      <t>ガツ</t>
    </rPh>
    <rPh sb="4" eb="5">
      <t>ブン</t>
    </rPh>
    <phoneticPr fontId="16"/>
  </si>
  <si>
    <t>８年3月分</t>
    <rPh sb="1" eb="2">
      <t>ネン</t>
    </rPh>
    <rPh sb="3" eb="4">
      <t>ガツ</t>
    </rPh>
    <rPh sb="4" eb="5">
      <t>ブン</t>
    </rPh>
    <phoneticPr fontId="16"/>
  </si>
  <si>
    <t>８年4月分</t>
    <rPh sb="1" eb="2">
      <t>ネン</t>
    </rPh>
    <rPh sb="3" eb="4">
      <t>ガツ</t>
    </rPh>
    <rPh sb="4" eb="5">
      <t>ブン</t>
    </rPh>
    <phoneticPr fontId="16"/>
  </si>
  <si>
    <t>８年5月分</t>
    <rPh sb="1" eb="2">
      <t>ネン</t>
    </rPh>
    <rPh sb="3" eb="4">
      <t>ガツ</t>
    </rPh>
    <rPh sb="4" eb="5">
      <t>ブン</t>
    </rPh>
    <phoneticPr fontId="16"/>
  </si>
  <si>
    <t>８年6月分</t>
    <rPh sb="1" eb="2">
      <t>ネン</t>
    </rPh>
    <rPh sb="3" eb="4">
      <t>ガツ</t>
    </rPh>
    <rPh sb="4" eb="5">
      <t>ブン</t>
    </rPh>
    <phoneticPr fontId="16"/>
  </si>
  <si>
    <t>８年6月</t>
    <rPh sb="1" eb="2">
      <t>ネン</t>
    </rPh>
    <rPh sb="3" eb="4">
      <t>ガツ</t>
    </rPh>
    <phoneticPr fontId="16"/>
  </si>
  <si>
    <t>８年5月</t>
    <rPh sb="1" eb="2">
      <t>ネン</t>
    </rPh>
    <rPh sb="3" eb="4">
      <t>ガツ</t>
    </rPh>
    <phoneticPr fontId="16"/>
  </si>
  <si>
    <t>８年4月</t>
    <rPh sb="1" eb="2">
      <t>ネン</t>
    </rPh>
    <rPh sb="3" eb="4">
      <t>ガツ</t>
    </rPh>
    <phoneticPr fontId="16"/>
  </si>
  <si>
    <t>８年3月</t>
    <rPh sb="1" eb="2">
      <t>ネン</t>
    </rPh>
    <rPh sb="3" eb="4">
      <t>ガツ</t>
    </rPh>
    <phoneticPr fontId="16"/>
  </si>
  <si>
    <t>８年2月</t>
    <rPh sb="1" eb="2">
      <t>ネン</t>
    </rPh>
    <rPh sb="3" eb="4">
      <t>ガツ</t>
    </rPh>
    <phoneticPr fontId="16"/>
  </si>
  <si>
    <t>８年1月</t>
    <rPh sb="1" eb="2">
      <t>ネン</t>
    </rPh>
    <rPh sb="3" eb="4">
      <t>ガツ</t>
    </rPh>
    <phoneticPr fontId="16"/>
  </si>
  <si>
    <t>７年12月</t>
    <rPh sb="1" eb="2">
      <t>ネン</t>
    </rPh>
    <rPh sb="4" eb="5">
      <t>ガツ</t>
    </rPh>
    <phoneticPr fontId="16"/>
  </si>
  <si>
    <t>７年11月</t>
    <rPh sb="1" eb="2">
      <t>ネン</t>
    </rPh>
    <rPh sb="4" eb="5">
      <t>ガツ</t>
    </rPh>
    <phoneticPr fontId="16"/>
  </si>
  <si>
    <r>
      <t>・「追加等整理欄」は、６</t>
    </r>
    <r>
      <rPr>
        <sz val="11"/>
        <rFont val="游ゴシック"/>
        <family val="3"/>
        <charset val="128"/>
      </rPr>
      <t>事業年度中に契約更新済みの支援対象者に、７事業年度新規に追加する農家がある場合「追加」と記載。</t>
    </r>
    <r>
      <rPr>
        <sz val="11"/>
        <rFont val="游ゴシック"/>
        <family val="3"/>
        <charset val="128"/>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6"/>
  </si>
  <si>
    <r>
      <rPr>
        <u/>
        <sz val="11"/>
        <rFont val="ＭＳ Ｐゴシック"/>
        <family val="3"/>
        <charset val="128"/>
      </rPr>
      <t>・Ｒ５又はＲ６事業年度から参加した農家で離農以外の理由で解約等を行った場合にあっては</t>
    </r>
    <r>
      <rPr>
        <sz val="11"/>
        <rFont val="ＭＳ Ｐゴシック"/>
        <family val="3"/>
        <charset val="128"/>
      </rPr>
      <t>、温室面積、燃料使用量及び生産量欄は、</t>
    </r>
    <r>
      <rPr>
        <u/>
        <sz val="11"/>
        <rFont val="ＭＳ Ｐゴシック"/>
        <family val="3"/>
        <charset val="128"/>
      </rPr>
      <t>解約前の計数をそのまま残す</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6"/>
  </si>
  <si>
    <r>
      <t>施設園芸用燃料価格差補塡金交付</t>
    </r>
    <r>
      <rPr>
        <sz val="12"/>
        <rFont val="ＭＳ 明朝"/>
        <family val="1"/>
        <charset val="128"/>
      </rPr>
      <t>の内訳（令和７年10月分）</t>
    </r>
    <rPh sb="5" eb="7">
      <t>ネンリョウ</t>
    </rPh>
    <phoneticPr fontId="32"/>
  </si>
  <si>
    <r>
      <t>施設園芸用燃料価格差補塡金交付</t>
    </r>
    <r>
      <rPr>
        <sz val="12"/>
        <rFont val="ＭＳ 明朝"/>
        <family val="1"/>
        <charset val="128"/>
      </rPr>
      <t>の内訳（令和７年11月分）</t>
    </r>
    <rPh sb="5" eb="7">
      <t>ネンリョウ</t>
    </rPh>
    <phoneticPr fontId="32"/>
  </si>
  <si>
    <r>
      <t>施設園芸用燃料価格差補塡金交付</t>
    </r>
    <r>
      <rPr>
        <sz val="12"/>
        <rFont val="ＭＳ 明朝"/>
        <family val="1"/>
        <charset val="128"/>
      </rPr>
      <t>の内訳（令和７年12月分）</t>
    </r>
    <rPh sb="5" eb="7">
      <t>ネンリョウ</t>
    </rPh>
    <phoneticPr fontId="32"/>
  </si>
  <si>
    <r>
      <t>施設園芸用燃料価格差補塡金交付</t>
    </r>
    <r>
      <rPr>
        <sz val="12"/>
        <rFont val="ＭＳ 明朝"/>
        <family val="1"/>
        <charset val="128"/>
      </rPr>
      <t>の内訳（令和８年１月分）</t>
    </r>
    <rPh sb="5" eb="7">
      <t>ネンリョウ</t>
    </rPh>
    <phoneticPr fontId="32"/>
  </si>
  <si>
    <r>
      <t>施設園芸用燃料価格差補塡金交付</t>
    </r>
    <r>
      <rPr>
        <sz val="12"/>
        <rFont val="ＭＳ 明朝"/>
        <family val="1"/>
        <charset val="128"/>
      </rPr>
      <t>の内訳（令和８年２月分）</t>
    </r>
    <rPh sb="5" eb="7">
      <t>ネンリョウ</t>
    </rPh>
    <phoneticPr fontId="32"/>
  </si>
  <si>
    <r>
      <t>施設園芸用燃料価格差補塡金交付</t>
    </r>
    <r>
      <rPr>
        <sz val="12"/>
        <rFont val="ＭＳ 明朝"/>
        <family val="1"/>
        <charset val="128"/>
      </rPr>
      <t>の内訳（令和８年３月分）</t>
    </r>
    <rPh sb="5" eb="7">
      <t>ネンリョウ</t>
    </rPh>
    <phoneticPr fontId="32"/>
  </si>
  <si>
    <r>
      <t>施設園芸用燃料価格差補塡金交付</t>
    </r>
    <r>
      <rPr>
        <sz val="12"/>
        <rFont val="ＭＳ 明朝"/>
        <family val="1"/>
        <charset val="128"/>
      </rPr>
      <t>の内訳（令和８年４月分）</t>
    </r>
    <rPh sb="5" eb="7">
      <t>ネンリョウ</t>
    </rPh>
    <phoneticPr fontId="32"/>
  </si>
  <si>
    <r>
      <t>施設園芸用燃料価格差補塡金交付</t>
    </r>
    <r>
      <rPr>
        <sz val="12"/>
        <rFont val="ＭＳ 明朝"/>
        <family val="1"/>
        <charset val="128"/>
      </rPr>
      <t>の内訳（令和８年５月分）</t>
    </r>
    <rPh sb="5" eb="7">
      <t>ネンリョウ</t>
    </rPh>
    <phoneticPr fontId="32"/>
  </si>
  <si>
    <r>
      <t>施設園芸用燃料価格差補塡金交付</t>
    </r>
    <r>
      <rPr>
        <sz val="12"/>
        <rFont val="ＭＳ 明朝"/>
        <family val="1"/>
        <charset val="128"/>
      </rPr>
      <t>の内訳（令和８年６月分）</t>
    </r>
    <rPh sb="5" eb="7">
      <t>ネンリョウ</t>
    </rPh>
    <phoneticPr fontId="32"/>
  </si>
  <si>
    <t>A重油</t>
    <phoneticPr fontId="3"/>
  </si>
  <si>
    <t>A重油換算</t>
    <rPh sb="1" eb="3">
      <t>ジュウユ</t>
    </rPh>
    <rPh sb="3" eb="5">
      <t>カンサン</t>
    </rPh>
    <phoneticPr fontId="3"/>
  </si>
  <si>
    <t>A重油</t>
    <phoneticPr fontId="3"/>
  </si>
  <si>
    <t>埼玉県燃油価格高騰緊急対策協議会</t>
    <rPh sb="0" eb="3">
      <t>サイタマケン</t>
    </rPh>
    <rPh sb="3" eb="5">
      <t>ネンユ</t>
    </rPh>
    <rPh sb="5" eb="7">
      <t>カカク</t>
    </rPh>
    <rPh sb="7" eb="9">
      <t>コウトウ</t>
    </rPh>
    <rPh sb="9" eb="11">
      <t>キンキュウ</t>
    </rPh>
    <rPh sb="11" eb="13">
      <t>タイサク</t>
    </rPh>
    <rPh sb="13" eb="16">
      <t>キョウギカイ</t>
    </rPh>
    <phoneticPr fontId="3"/>
  </si>
  <si>
    <t>省エネ特例</t>
    <rPh sb="0" eb="1">
      <t>ショウ</t>
    </rPh>
    <rPh sb="3" eb="5">
      <t>トクレイ</t>
    </rPh>
    <phoneticPr fontId="3"/>
  </si>
  <si>
    <t>の適用</t>
    <rPh sb="1" eb="3">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</si>
</sst>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0_ "/>
    <numFmt numFmtId="178" formatCode="0.00_ "/>
    <numFmt numFmtId="179" formatCode="#,##0.00_);[Red]\(#,##0.00\)"/>
    <numFmt numFmtId="180" formatCode="#,##0.0_);[Red]\(#,##0.0\)"/>
    <numFmt numFmtId="181" formatCode="#,##0.0_&quot;&quot;円&quot;&quot;/L&quot;\ "/>
    <numFmt numFmtId="182" formatCode="#,##0.0_&quot;&quot;円&quot;&quot;/kg&quot;\ "/>
    <numFmt numFmtId="183" formatCode="#,##0.0_&quot;&quot;円&quot;&quot;/㎥&quot;\ "/>
    <numFmt numFmtId="184" formatCode="#,##0.00_ ;[Red]\-#,##0.00\ "/>
    <numFmt numFmtId="185" formatCode="#,##0;&quot;▲ &quot;#,##0"/>
    <numFmt numFmtId="186" formatCode="#,##0.00;&quot;▲ &quot;#,##0.00"/>
  </numFmts>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b/>
      <sz val="22"/>
      <color rgb="FFC00000"/>
      <name val="游ゴシック"/>
      <family val="3"/>
      <charset val="128"/>
      <scheme val="minor"/>
    </font>
    <font>
      <sz val="11"/>
      <name val="游ゴシック"/>
      <family val="3"/>
      <charset val="128"/>
    </font>
    <font>
      <sz val="11"/>
      <name val="ＭＳ Ｐゴシック"/>
      <family val="3"/>
      <charset val="128"/>
    </font>
    <font>
      <u/>
      <sz val="11"/>
      <name val="ＭＳ Ｐ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xf numFmtId="9"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cellStyleXfs>
  <cellXfs count="363">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4" fillId="0" borderId="0" xfId="0" applyFont="1" applyAlignment="1">
      <alignment horizontal="center" vertical="center" shrinkToFit="1"/>
    </xf>
    <xf numFmtId="38" fontId="0" fillId="0" borderId="0" xfId="1" applyFont="1" applyAlignment="1">
      <alignment vertical="center" shrinkToFit="1"/>
    </xf>
    <xf numFmtId="38" fontId="0" fillId="0" borderId="0" xfId="0" applyNumberFormat="1" applyAlignment="1">
      <alignment horizontal="center" vertical="center" shrinkToFit="1"/>
    </xf>
    <xf numFmtId="0" fontId="8"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8" xfId="0" applyFill="1" applyBorder="1" applyAlignment="1">
      <alignment horizontal="center" vertical="center" shrinkToFit="1"/>
    </xf>
    <xf numFmtId="0" fontId="0" fillId="2" borderId="18" xfId="1" applyNumberFormat="1" applyFont="1" applyFill="1" applyBorder="1" applyAlignment="1">
      <alignment horizontal="center" vertical="center" shrinkToFit="1"/>
    </xf>
    <xf numFmtId="0" fontId="0" fillId="2" borderId="21" xfId="1" applyNumberFormat="1" applyFont="1" applyFill="1" applyBorder="1" applyAlignment="1">
      <alignment horizontal="center" vertical="center" shrinkToFit="1"/>
    </xf>
    <xf numFmtId="0" fontId="0" fillId="2" borderId="18" xfId="0" applyFill="1" applyBorder="1" applyAlignment="1">
      <alignment vertical="center" shrinkToFit="1"/>
    </xf>
    <xf numFmtId="9" fontId="0" fillId="2" borderId="28" xfId="2" applyFont="1" applyFill="1" applyBorder="1" applyAlignment="1">
      <alignment horizontal="center" vertical="center" shrinkToFit="1"/>
    </xf>
    <xf numFmtId="0" fontId="0" fillId="0" borderId="23" xfId="0" applyBorder="1" applyAlignment="1">
      <alignment horizontal="center" vertical="center" shrinkToFit="1"/>
    </xf>
    <xf numFmtId="0" fontId="11" fillId="0" borderId="1" xfId="0" applyFont="1" applyBorder="1" applyAlignment="1">
      <alignment horizontal="center" vertical="center" wrapText="1" shrinkToFit="1"/>
    </xf>
    <xf numFmtId="0" fontId="13" fillId="0" borderId="0" xfId="0" applyFont="1" applyAlignment="1">
      <alignment horizontal="center" vertical="center" shrinkToFit="1"/>
    </xf>
    <xf numFmtId="9" fontId="14" fillId="0" borderId="0" xfId="2" applyFont="1" applyAlignment="1">
      <alignment horizontal="right" vertical="center" shrinkToFit="1"/>
    </xf>
    <xf numFmtId="0" fontId="14" fillId="0" borderId="0" xfId="0" applyFont="1" applyAlignment="1">
      <alignment horizontal="right" vertical="center" shrinkToFit="1"/>
    </xf>
    <xf numFmtId="38" fontId="14" fillId="0" borderId="0" xfId="1" applyFont="1" applyAlignment="1">
      <alignment vertical="center" shrinkToFit="1"/>
    </xf>
    <xf numFmtId="0" fontId="0" fillId="3" borderId="9"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6" xfId="0" applyFill="1" applyBorder="1" applyAlignment="1">
      <alignment horizontal="center" vertical="center" shrinkToFit="1"/>
    </xf>
    <xf numFmtId="0" fontId="0" fillId="3" borderId="0" xfId="0" applyFill="1" applyAlignment="1">
      <alignment horizontal="center" vertical="center" shrinkToFit="1"/>
    </xf>
    <xf numFmtId="0" fontId="0" fillId="3" borderId="29" xfId="0" applyFill="1" applyBorder="1" applyAlignment="1">
      <alignment horizontal="center" vertical="center" shrinkToFit="1"/>
    </xf>
    <xf numFmtId="9" fontId="0" fillId="3" borderId="26" xfId="2" applyFont="1" applyFill="1" applyBorder="1" applyAlignment="1">
      <alignment horizontal="center" vertical="center" shrinkToFit="1"/>
    </xf>
    <xf numFmtId="9" fontId="0" fillId="3" borderId="10" xfId="0" applyNumberFormat="1"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4"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6" xfId="0" applyFill="1" applyBorder="1" applyAlignment="1">
      <alignment horizontal="center" vertical="center" shrinkToFit="1"/>
    </xf>
    <xf numFmtId="0" fontId="0" fillId="4" borderId="0" xfId="0" applyFill="1" applyAlignment="1">
      <alignment horizontal="center" vertical="center" shrinkToFit="1"/>
    </xf>
    <xf numFmtId="0" fontId="0" fillId="4" borderId="29" xfId="0" applyFill="1" applyBorder="1" applyAlignment="1">
      <alignment horizontal="center" vertical="center" shrinkToFit="1"/>
    </xf>
    <xf numFmtId="9" fontId="0" fillId="4" borderId="26" xfId="2" applyFont="1" applyFill="1" applyBorder="1" applyAlignment="1">
      <alignment horizontal="center" vertical="center" shrinkToFit="1"/>
    </xf>
    <xf numFmtId="9" fontId="0" fillId="4" borderId="10" xfId="0" applyNumberFormat="1"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6"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4"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6" xfId="0" applyFill="1" applyBorder="1" applyAlignment="1">
      <alignment horizontal="center" vertical="center" shrinkToFit="1"/>
    </xf>
    <xf numFmtId="0" fontId="0" fillId="5" borderId="0" xfId="0" applyFill="1" applyAlignment="1">
      <alignment horizontal="center" vertical="center" shrinkToFit="1"/>
    </xf>
    <xf numFmtId="0" fontId="11" fillId="0" borderId="9" xfId="0" applyFont="1" applyBorder="1" applyAlignment="1">
      <alignment horizontal="center" vertical="center" wrapText="1" shrinkToFit="1"/>
    </xf>
    <xf numFmtId="177" fontId="17" fillId="0" borderId="0" xfId="1" applyNumberFormat="1" applyFont="1" applyFill="1" applyBorder="1" applyAlignment="1">
      <alignment vertical="center"/>
    </xf>
    <xf numFmtId="0" fontId="0" fillId="0" borderId="0" xfId="0" applyAlignment="1">
      <alignment vertical="center"/>
    </xf>
    <xf numFmtId="0" fontId="19" fillId="0" borderId="0" xfId="0" applyFont="1" applyAlignment="1">
      <alignment vertical="center"/>
    </xf>
    <xf numFmtId="0" fontId="22" fillId="0" borderId="0" xfId="0" applyFont="1" applyAlignment="1">
      <alignment vertical="center"/>
    </xf>
    <xf numFmtId="0" fontId="18" fillId="0" borderId="0" xfId="0" applyFont="1" applyAlignment="1">
      <alignment vertical="center"/>
    </xf>
    <xf numFmtId="176" fontId="17" fillId="0" borderId="3" xfId="1" applyNumberFormat="1" applyFont="1" applyFill="1" applyBorder="1">
      <alignment vertical="center"/>
    </xf>
    <xf numFmtId="179" fontId="0" fillId="0" borderId="3" xfId="0" applyNumberFormat="1" applyBorder="1" applyAlignment="1">
      <alignment vertical="center"/>
    </xf>
    <xf numFmtId="9" fontId="17" fillId="0" borderId="0" xfId="0" applyNumberFormat="1" applyFont="1" applyAlignment="1">
      <alignment horizontal="center" vertical="center" shrinkToFit="1"/>
    </xf>
    <xf numFmtId="0" fontId="22" fillId="0" borderId="0" xfId="0" applyFont="1" applyAlignment="1">
      <alignment horizontal="center" vertical="center" shrinkToFit="1"/>
    </xf>
    <xf numFmtId="0" fontId="14" fillId="7" borderId="9" xfId="0" applyFont="1" applyFill="1" applyBorder="1" applyAlignment="1">
      <alignment horizontal="right" vertical="center" shrinkToFit="1"/>
    </xf>
    <xf numFmtId="0" fontId="14" fillId="7" borderId="26" xfId="0" applyFont="1" applyFill="1" applyBorder="1" applyAlignment="1">
      <alignment horizontal="right" vertical="center" shrinkToFit="1"/>
    </xf>
    <xf numFmtId="0" fontId="13" fillId="7" borderId="0" xfId="0" applyFont="1" applyFill="1" applyAlignment="1">
      <alignment horizontal="center" vertical="center" shrinkToFit="1"/>
    </xf>
    <xf numFmtId="0" fontId="13" fillId="7" borderId="29" xfId="0" applyFont="1" applyFill="1" applyBorder="1" applyAlignment="1">
      <alignment horizontal="center" vertical="center" shrinkToFit="1"/>
    </xf>
    <xf numFmtId="9" fontId="14" fillId="7" borderId="26" xfId="2" applyFont="1" applyFill="1" applyBorder="1" applyAlignment="1">
      <alignment horizontal="right" vertical="center" shrinkToFit="1"/>
    </xf>
    <xf numFmtId="0" fontId="14" fillId="7" borderId="10" xfId="0" applyFont="1" applyFill="1" applyBorder="1" applyAlignment="1">
      <alignment horizontal="right" vertical="center" shrinkToFit="1"/>
    </xf>
    <xf numFmtId="0" fontId="13" fillId="8" borderId="26" xfId="0" applyFont="1" applyFill="1" applyBorder="1" applyAlignment="1">
      <alignment horizontal="center" vertical="center" shrinkToFit="1"/>
    </xf>
    <xf numFmtId="0" fontId="13" fillId="8" borderId="0" xfId="0" applyFont="1" applyFill="1" applyAlignment="1">
      <alignment horizontal="center" vertical="center" shrinkToFit="1"/>
    </xf>
    <xf numFmtId="0" fontId="13" fillId="8" borderId="29" xfId="0" applyFont="1" applyFill="1" applyBorder="1" applyAlignment="1">
      <alignment horizontal="center" vertical="center" shrinkToFit="1"/>
    </xf>
    <xf numFmtId="9" fontId="14" fillId="8" borderId="26" xfId="2" applyFont="1" applyFill="1" applyBorder="1" applyAlignment="1">
      <alignment horizontal="right" vertical="center" shrinkToFit="1"/>
    </xf>
    <xf numFmtId="9" fontId="14" fillId="8" borderId="10" xfId="2" applyFont="1" applyFill="1" applyBorder="1" applyAlignment="1">
      <alignment horizontal="right" vertical="center" shrinkToFit="1"/>
    </xf>
    <xf numFmtId="0" fontId="13" fillId="8" borderId="9" xfId="0" applyFont="1" applyFill="1" applyBorder="1" applyAlignment="1">
      <alignment horizontal="center" vertical="center" shrinkToFit="1"/>
    </xf>
    <xf numFmtId="0" fontId="27" fillId="4" borderId="24" xfId="0" applyFont="1" applyFill="1" applyBorder="1" applyAlignment="1">
      <alignment horizontal="center" vertical="center"/>
    </xf>
    <xf numFmtId="0" fontId="27" fillId="2" borderId="24" xfId="0" applyFont="1" applyFill="1" applyBorder="1" applyAlignment="1">
      <alignment horizontal="left" vertical="center"/>
    </xf>
    <xf numFmtId="0" fontId="27" fillId="5" borderId="24" xfId="0" applyFont="1" applyFill="1" applyBorder="1" applyAlignment="1">
      <alignment horizontal="left" vertical="center"/>
    </xf>
    <xf numFmtId="0" fontId="29" fillId="6" borderId="36"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40" fontId="0" fillId="2" borderId="39"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180" fontId="14" fillId="7" borderId="9" xfId="0" applyNumberFormat="1" applyFont="1" applyFill="1" applyBorder="1" applyAlignment="1">
      <alignment horizontal="right" vertical="center" shrinkToFit="1"/>
    </xf>
    <xf numFmtId="180" fontId="0" fillId="0" borderId="0" xfId="0" applyNumberFormat="1" applyAlignment="1">
      <alignment horizontal="center" vertical="center" shrinkToFit="1"/>
    </xf>
    <xf numFmtId="180" fontId="14" fillId="7" borderId="26" xfId="0" applyNumberFormat="1" applyFont="1" applyFill="1" applyBorder="1" applyAlignment="1">
      <alignment horizontal="right" vertical="center" shrinkToFit="1"/>
    </xf>
    <xf numFmtId="180" fontId="13" fillId="7" borderId="0" xfId="0" applyNumberFormat="1" applyFont="1" applyFill="1" applyAlignment="1">
      <alignment horizontal="center" vertical="center" shrinkToFit="1"/>
    </xf>
    <xf numFmtId="180" fontId="13" fillId="7" borderId="29" xfId="0" applyNumberFormat="1" applyFont="1" applyFill="1" applyBorder="1" applyAlignment="1">
      <alignment horizontal="center" vertical="center" shrinkToFit="1"/>
    </xf>
    <xf numFmtId="180" fontId="14" fillId="7" borderId="26" xfId="2" applyNumberFormat="1" applyFont="1" applyFill="1" applyBorder="1" applyAlignment="1">
      <alignment horizontal="right" vertical="center" shrinkToFit="1"/>
    </xf>
    <xf numFmtId="180" fontId="14" fillId="7" borderId="10" xfId="0" applyNumberFormat="1" applyFont="1" applyFill="1" applyBorder="1" applyAlignment="1">
      <alignment horizontal="right" vertical="center" shrinkToFit="1"/>
    </xf>
    <xf numFmtId="9" fontId="0" fillId="6" borderId="37" xfId="4" applyFont="1" applyFill="1" applyBorder="1" applyAlignment="1">
      <alignment vertical="center" shrinkToFit="1"/>
    </xf>
    <xf numFmtId="9" fontId="0" fillId="6" borderId="12" xfId="4" applyFont="1" applyFill="1" applyBorder="1" applyAlignment="1">
      <alignment vertical="center" shrinkToFit="1"/>
    </xf>
    <xf numFmtId="9" fontId="0" fillId="6" borderId="38" xfId="4" applyFont="1" applyFill="1" applyBorder="1" applyAlignment="1">
      <alignment vertical="center" shrinkToFit="1"/>
    </xf>
    <xf numFmtId="0" fontId="30" fillId="0" borderId="0" xfId="5" applyFont="1" applyAlignment="1">
      <alignment horizontal="left" vertical="center"/>
    </xf>
    <xf numFmtId="0" fontId="2" fillId="0" borderId="0" xfId="5">
      <alignment vertical="center"/>
    </xf>
    <xf numFmtId="0" fontId="31" fillId="0" borderId="0" xfId="5" applyFont="1" applyAlignment="1">
      <alignment horizontal="left" vertical="center"/>
    </xf>
    <xf numFmtId="0" fontId="2" fillId="0" borderId="1" xfId="5" applyBorder="1" applyAlignment="1">
      <alignment horizontal="center" vertical="center"/>
    </xf>
    <xf numFmtId="0" fontId="2" fillId="0" borderId="1" xfId="5" applyBorder="1" applyAlignment="1">
      <alignment vertical="center" wrapText="1"/>
    </xf>
    <xf numFmtId="38" fontId="0" fillId="0" borderId="1" xfId="6" applyFont="1" applyBorder="1" applyAlignment="1">
      <alignment horizontal="center" vertical="center" wrapText="1"/>
    </xf>
    <xf numFmtId="0" fontId="2" fillId="0" borderId="1" xfId="5" applyBorder="1" applyAlignment="1">
      <alignment horizontal="center" vertical="center" wrapText="1"/>
    </xf>
    <xf numFmtId="38" fontId="0" fillId="0" borderId="1" xfId="6" applyFont="1" applyBorder="1">
      <alignment vertical="center"/>
    </xf>
    <xf numFmtId="0" fontId="2" fillId="0" borderId="1" xfId="5" applyBorder="1">
      <alignment vertical="center"/>
    </xf>
    <xf numFmtId="55" fontId="23" fillId="0" borderId="23" xfId="0" applyNumberFormat="1" applyFont="1" applyBorder="1" applyAlignment="1">
      <alignment horizontal="center" vertical="center"/>
    </xf>
    <xf numFmtId="0" fontId="23" fillId="0" borderId="23" xfId="0" applyFont="1" applyBorder="1" applyAlignment="1">
      <alignment horizontal="center" vertical="center"/>
    </xf>
    <xf numFmtId="0" fontId="23" fillId="0" borderId="6" xfId="0" applyFont="1" applyBorder="1" applyAlignment="1">
      <alignment horizontal="center" vertical="center"/>
    </xf>
    <xf numFmtId="38" fontId="13" fillId="2" borderId="18" xfId="1" applyFont="1" applyFill="1" applyBorder="1" applyAlignment="1">
      <alignment horizontal="center" vertical="center" shrinkToFit="1"/>
    </xf>
    <xf numFmtId="0" fontId="0" fillId="0" borderId="42" xfId="0" applyBorder="1" applyAlignment="1">
      <alignment horizontal="center" vertical="center" shrinkToFit="1"/>
    </xf>
    <xf numFmtId="55" fontId="23" fillId="0" borderId="24" xfId="0" applyNumberFormat="1" applyFont="1" applyBorder="1" applyAlignment="1">
      <alignment horizontal="center" vertical="center"/>
    </xf>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29" fillId="6" borderId="45"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6"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47" xfId="0" applyNumberFormat="1" applyFont="1" applyFill="1" applyBorder="1" applyAlignment="1">
      <alignment horizontal="center" vertical="center" shrinkToFit="1"/>
    </xf>
    <xf numFmtId="0" fontId="0" fillId="0" borderId="48" xfId="0" applyBorder="1" applyAlignment="1">
      <alignment vertical="center" shrinkToFit="1"/>
    </xf>
    <xf numFmtId="9" fontId="0" fillId="0" borderId="48" xfId="2" applyFont="1" applyFill="1" applyBorder="1" applyAlignment="1">
      <alignment vertical="center" shrinkToFit="1"/>
    </xf>
    <xf numFmtId="0" fontId="0" fillId="0" borderId="49" xfId="0" applyBorder="1" applyAlignment="1">
      <alignment vertical="center" shrinkToFit="1"/>
    </xf>
    <xf numFmtId="0" fontId="0" fillId="3" borderId="1" xfId="0"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5" borderId="29" xfId="0" applyFont="1" applyFill="1" applyBorder="1" applyAlignment="1">
      <alignment horizontal="center" vertical="center" shrinkToFit="1"/>
    </xf>
    <xf numFmtId="0" fontId="0" fillId="0" borderId="1" xfId="0" applyBorder="1" applyAlignment="1">
      <alignment horizontal="center" vertical="center" shrinkToFit="1"/>
    </xf>
    <xf numFmtId="0" fontId="2" fillId="0" borderId="1" xfId="5" applyBorder="1" applyAlignment="1">
      <alignment horizontal="center" vertical="center"/>
    </xf>
    <xf numFmtId="185" fontId="0" fillId="0" borderId="1" xfId="1" applyNumberFormat="1" applyFont="1" applyBorder="1" applyAlignment="1">
      <alignment vertical="center" shrinkToFit="1"/>
    </xf>
    <xf numFmtId="185" fontId="0" fillId="2" borderId="18" xfId="1" applyNumberFormat="1" applyFont="1" applyFill="1" applyBorder="1" applyAlignment="1">
      <alignment vertical="center" shrinkToFit="1"/>
    </xf>
    <xf numFmtId="38" fontId="0" fillId="0" borderId="1" xfId="1" applyFont="1" applyBorder="1" applyAlignment="1">
      <alignment vertical="center" shrinkToFit="1"/>
    </xf>
    <xf numFmtId="185" fontId="0" fillId="2" borderId="21" xfId="1" applyNumberFormat="1" applyFont="1" applyFill="1" applyBorder="1" applyAlignment="1">
      <alignment vertical="center" shrinkToFit="1"/>
    </xf>
    <xf numFmtId="185" fontId="0" fillId="0" borderId="5" xfId="1" applyNumberFormat="1" applyFont="1" applyFill="1" applyBorder="1" applyAlignment="1">
      <alignment vertical="center" shrinkToFit="1"/>
    </xf>
    <xf numFmtId="185" fontId="0" fillId="0" borderId="16" xfId="1" applyNumberFormat="1" applyFont="1" applyBorder="1" applyAlignment="1">
      <alignment vertical="center" shrinkToFit="1"/>
    </xf>
    <xf numFmtId="185" fontId="0" fillId="2" borderId="27" xfId="1" applyNumberFormat="1" applyFont="1" applyFill="1" applyBorder="1" applyAlignment="1">
      <alignment vertical="center" shrinkToFit="1"/>
    </xf>
    <xf numFmtId="38" fontId="0" fillId="2" borderId="18" xfId="1" applyFont="1" applyFill="1" applyBorder="1" applyAlignment="1">
      <alignment vertical="center" shrinkToFit="1"/>
    </xf>
    <xf numFmtId="185" fontId="0" fillId="0" borderId="0" xfId="0" applyNumberFormat="1" applyAlignment="1">
      <alignment vertical="center" shrinkToFit="1"/>
    </xf>
    <xf numFmtId="185" fontId="0" fillId="2" borderId="22" xfId="1" applyNumberFormat="1" applyFont="1" applyFill="1" applyBorder="1" applyAlignment="1">
      <alignment vertical="center" shrinkToFit="1"/>
    </xf>
    <xf numFmtId="185" fontId="0" fillId="0" borderId="12" xfId="1" applyNumberFormat="1" applyFont="1" applyBorder="1" applyAlignment="1">
      <alignment vertical="center" shrinkToFit="1"/>
    </xf>
    <xf numFmtId="185" fontId="0" fillId="2" borderId="19" xfId="1" applyNumberFormat="1" applyFont="1" applyFill="1" applyBorder="1" applyAlignment="1">
      <alignment vertical="center" shrinkToFit="1"/>
    </xf>
    <xf numFmtId="185" fontId="0" fillId="0" borderId="6" xfId="1" applyNumberFormat="1" applyFont="1" applyBorder="1" applyAlignment="1">
      <alignment vertical="center" shrinkToFit="1"/>
    </xf>
    <xf numFmtId="185" fontId="0" fillId="2" borderId="28" xfId="1" applyNumberFormat="1" applyFont="1" applyFill="1" applyBorder="1" applyAlignment="1">
      <alignment vertical="center" shrinkToFit="1"/>
    </xf>
    <xf numFmtId="186" fontId="0" fillId="0" borderId="2" xfId="1" applyNumberFormat="1" applyFont="1" applyBorder="1" applyAlignment="1">
      <alignment vertical="center" shrinkToFit="1"/>
    </xf>
    <xf numFmtId="186" fontId="0" fillId="0" borderId="1" xfId="1" applyNumberFormat="1" applyFont="1" applyBorder="1" applyAlignment="1">
      <alignment vertical="center" shrinkToFit="1"/>
    </xf>
    <xf numFmtId="186" fontId="0" fillId="2" borderId="33" xfId="1" applyNumberFormat="1" applyFont="1" applyFill="1" applyBorder="1" applyAlignment="1">
      <alignment vertical="center" shrinkToFit="1"/>
    </xf>
    <xf numFmtId="186" fontId="0" fillId="2" borderId="34" xfId="1" applyNumberFormat="1" applyFont="1" applyFill="1" applyBorder="1" applyAlignment="1">
      <alignment vertical="center" shrinkToFit="1"/>
    </xf>
    <xf numFmtId="185" fontId="23" fillId="0" borderId="1" xfId="1" applyNumberFormat="1" applyFont="1" applyBorder="1" applyAlignment="1">
      <alignment vertical="center" shrinkToFit="1"/>
    </xf>
    <xf numFmtId="185" fontId="0" fillId="2" borderId="34" xfId="1" applyNumberFormat="1" applyFont="1" applyFill="1" applyBorder="1" applyAlignment="1">
      <alignment vertical="center" shrinkToFit="1"/>
    </xf>
    <xf numFmtId="185" fontId="17" fillId="3" borderId="1" xfId="1" applyNumberFormat="1" applyFont="1" applyFill="1" applyBorder="1" applyAlignment="1">
      <alignment vertical="center" shrinkToFit="1"/>
    </xf>
    <xf numFmtId="185" fontId="17" fillId="3" borderId="1" xfId="1" applyNumberFormat="1" applyFont="1" applyFill="1" applyBorder="1" applyAlignment="1">
      <alignment vertical="center"/>
    </xf>
    <xf numFmtId="185" fontId="13" fillId="2" borderId="34" xfId="1" applyNumberFormat="1" applyFont="1" applyFill="1" applyBorder="1" applyAlignment="1">
      <alignment vertical="center" shrinkToFit="1"/>
    </xf>
    <xf numFmtId="185" fontId="13" fillId="2" borderId="21" xfId="1" applyNumberFormat="1" applyFont="1" applyFill="1" applyBorder="1" applyAlignment="1">
      <alignment vertical="center" shrinkToFit="1"/>
    </xf>
    <xf numFmtId="185" fontId="9" fillId="2" borderId="18" xfId="1" applyNumberFormat="1" applyFont="1" applyFill="1" applyBorder="1" applyAlignment="1">
      <alignment vertical="center" shrinkToFit="1"/>
    </xf>
    <xf numFmtId="186" fontId="0" fillId="3" borderId="1" xfId="0" applyNumberFormat="1" applyFill="1" applyBorder="1" applyAlignment="1">
      <alignment vertical="center" shrinkToFit="1"/>
    </xf>
    <xf numFmtId="38" fontId="17" fillId="0" borderId="1" xfId="1" applyFont="1" applyBorder="1" applyAlignment="1">
      <alignment vertical="center" shrinkToFit="1"/>
    </xf>
    <xf numFmtId="185" fontId="17" fillId="0" borderId="1" xfId="1" applyNumberFormat="1" applyFont="1" applyBorder="1" applyAlignment="1">
      <alignment vertical="center" shrinkToFit="1"/>
    </xf>
    <xf numFmtId="38" fontId="18" fillId="0" borderId="1" xfId="1" applyFont="1" applyBorder="1" applyAlignment="1">
      <alignment vertical="center" shrinkToFit="1"/>
    </xf>
    <xf numFmtId="185" fontId="18" fillId="0" borderId="1" xfId="1" applyNumberFormat="1" applyFont="1" applyBorder="1" applyAlignment="1">
      <alignment vertical="center" shrinkToFit="1"/>
    </xf>
    <xf numFmtId="40" fontId="0" fillId="2" borderId="28" xfId="1" applyNumberFormat="1" applyFont="1" applyFill="1" applyBorder="1" applyAlignment="1">
      <alignment vertical="center" shrinkToFit="1"/>
    </xf>
    <xf numFmtId="186" fontId="0" fillId="0" borderId="11" xfId="1" applyNumberFormat="1" applyFont="1" applyBorder="1" applyAlignment="1">
      <alignment vertical="center" shrinkToFit="1"/>
    </xf>
    <xf numFmtId="186" fontId="15" fillId="0" borderId="11" xfId="1" applyNumberFormat="1" applyFont="1" applyBorder="1" applyAlignment="1">
      <alignment vertical="center" shrinkToFit="1"/>
    </xf>
    <xf numFmtId="40" fontId="0" fillId="2" borderId="18" xfId="1" applyNumberFormat="1" applyFont="1" applyFill="1" applyBorder="1" applyAlignment="1">
      <alignment vertical="center" shrinkToFit="1"/>
    </xf>
    <xf numFmtId="186" fontId="0" fillId="0" borderId="3" xfId="0" applyNumberFormat="1" applyBorder="1" applyAlignment="1">
      <alignment vertical="center"/>
    </xf>
    <xf numFmtId="186" fontId="0" fillId="2" borderId="18" xfId="1" applyNumberFormat="1" applyFont="1" applyFill="1" applyBorder="1" applyAlignment="1">
      <alignment vertical="center" shrinkToFit="1"/>
    </xf>
    <xf numFmtId="40" fontId="0" fillId="2" borderId="35" xfId="1" applyNumberFormat="1" applyFont="1" applyFill="1" applyBorder="1" applyAlignment="1">
      <alignment vertical="center" shrinkToFit="1"/>
    </xf>
    <xf numFmtId="38" fontId="0" fillId="2" borderId="18" xfId="0" applyNumberFormat="1" applyFill="1" applyBorder="1" applyAlignment="1">
      <alignment vertical="center" shrinkToFit="1"/>
    </xf>
    <xf numFmtId="186" fontId="0" fillId="0" borderId="1" xfId="1" applyNumberFormat="1" applyFont="1" applyBorder="1" applyAlignment="1">
      <alignment horizontal="center" vertical="center" shrinkToFit="1"/>
    </xf>
    <xf numFmtId="186" fontId="0" fillId="0" borderId="1" xfId="0" applyNumberFormat="1" applyBorder="1" applyAlignment="1">
      <alignment vertical="center" shrinkToFit="1"/>
    </xf>
    <xf numFmtId="186" fontId="0" fillId="0" borderId="11" xfId="0" applyNumberFormat="1" applyBorder="1" applyAlignment="1">
      <alignment vertical="center"/>
    </xf>
    <xf numFmtId="38" fontId="0" fillId="4" borderId="1" xfId="1" applyFont="1" applyFill="1" applyBorder="1" applyAlignment="1">
      <alignment vertical="center" shrinkToFit="1"/>
    </xf>
    <xf numFmtId="185" fontId="0" fillId="2" borderId="10" xfId="1" applyNumberFormat="1" applyFont="1" applyFill="1" applyBorder="1" applyAlignment="1">
      <alignment vertical="center" shrinkToFit="1"/>
    </xf>
    <xf numFmtId="185" fontId="0" fillId="2" borderId="7" xfId="1" applyNumberFormat="1" applyFont="1" applyFill="1" applyBorder="1" applyAlignment="1">
      <alignment vertical="center" shrinkToFit="1"/>
    </xf>
    <xf numFmtId="185" fontId="0" fillId="2" borderId="7" xfId="0" applyNumberFormat="1" applyFill="1" applyBorder="1" applyAlignment="1">
      <alignment vertical="center" shrinkToFit="1"/>
    </xf>
    <xf numFmtId="185" fontId="18" fillId="2" borderId="11" xfId="0" applyNumberFormat="1" applyFont="1" applyFill="1" applyBorder="1" applyAlignment="1">
      <alignment vertical="center" shrinkToFit="1"/>
    </xf>
    <xf numFmtId="185" fontId="0" fillId="5" borderId="10" xfId="1" applyNumberFormat="1" applyFont="1" applyFill="1" applyBorder="1" applyAlignment="1">
      <alignment vertical="center" shrinkToFit="1"/>
    </xf>
    <xf numFmtId="185" fontId="0" fillId="5" borderId="7" xfId="1" applyNumberFormat="1" applyFont="1" applyFill="1" applyBorder="1" applyAlignment="1">
      <alignment vertical="center" shrinkToFit="1"/>
    </xf>
    <xf numFmtId="185" fontId="0" fillId="5" borderId="7" xfId="0" applyNumberFormat="1" applyFill="1" applyBorder="1" applyAlignment="1">
      <alignment vertical="center" shrinkToFit="1"/>
    </xf>
    <xf numFmtId="185" fontId="18" fillId="5" borderId="11" xfId="0" applyNumberFormat="1" applyFont="1" applyFill="1" applyBorder="1" applyAlignment="1">
      <alignment vertical="center" shrinkToFit="1"/>
    </xf>
    <xf numFmtId="185" fontId="0" fillId="4" borderId="0" xfId="1" applyNumberFormat="1" applyFont="1" applyFill="1" applyBorder="1" applyAlignment="1">
      <alignment vertical="center" shrinkToFit="1"/>
    </xf>
    <xf numFmtId="185" fontId="0" fillId="4" borderId="29" xfId="1" applyNumberFormat="1" applyFont="1" applyFill="1" applyBorder="1" applyAlignment="1">
      <alignment vertical="center" shrinkToFit="1"/>
    </xf>
    <xf numFmtId="185" fontId="0" fillId="4" borderId="0" xfId="0" applyNumberFormat="1" applyFill="1" applyAlignment="1">
      <alignment vertical="center" shrinkToFit="1"/>
    </xf>
    <xf numFmtId="185" fontId="0" fillId="4" borderId="29" xfId="0" applyNumberFormat="1" applyFill="1" applyBorder="1" applyAlignment="1">
      <alignment vertical="center" shrinkToFit="1"/>
    </xf>
    <xf numFmtId="185" fontId="0" fillId="4" borderId="7" xfId="0" applyNumberFormat="1" applyFill="1" applyBorder="1" applyAlignment="1">
      <alignment vertical="center" shrinkToFit="1"/>
    </xf>
    <xf numFmtId="185" fontId="0" fillId="4" borderId="11" xfId="0" applyNumberFormat="1" applyFill="1" applyBorder="1" applyAlignment="1">
      <alignment vertical="center" shrinkToFit="1"/>
    </xf>
    <xf numFmtId="185" fontId="0" fillId="3" borderId="0" xfId="1" applyNumberFormat="1" applyFont="1" applyFill="1" applyBorder="1" applyAlignment="1">
      <alignment vertical="center" shrinkToFit="1"/>
    </xf>
    <xf numFmtId="185" fontId="0" fillId="3" borderId="29" xfId="1" applyNumberFormat="1" applyFont="1" applyFill="1" applyBorder="1" applyAlignment="1">
      <alignment vertical="center" shrinkToFit="1"/>
    </xf>
    <xf numFmtId="185" fontId="0" fillId="3" borderId="0" xfId="0" applyNumberFormat="1" applyFill="1" applyAlignment="1">
      <alignment vertical="center" shrinkToFit="1"/>
    </xf>
    <xf numFmtId="185" fontId="0" fillId="3" borderId="29" xfId="0" applyNumberFormat="1" applyFill="1" applyBorder="1" applyAlignment="1">
      <alignment vertical="center" shrinkToFit="1"/>
    </xf>
    <xf numFmtId="185" fontId="0" fillId="3" borderId="7" xfId="0" applyNumberFormat="1" applyFill="1" applyBorder="1" applyAlignment="1">
      <alignment vertical="center" shrinkToFit="1"/>
    </xf>
    <xf numFmtId="185" fontId="0" fillId="3" borderId="11" xfId="0" applyNumberFormat="1" applyFill="1" applyBorder="1" applyAlignment="1">
      <alignment vertical="center" shrinkToFit="1"/>
    </xf>
    <xf numFmtId="185" fontId="13" fillId="8" borderId="0" xfId="0" applyNumberFormat="1" applyFont="1" applyFill="1" applyAlignment="1">
      <alignment vertical="center" shrinkToFit="1"/>
    </xf>
    <xf numFmtId="185" fontId="13" fillId="8" borderId="29" xfId="0" applyNumberFormat="1" applyFont="1" applyFill="1" applyBorder="1" applyAlignment="1">
      <alignment vertical="center" shrinkToFit="1"/>
    </xf>
    <xf numFmtId="185" fontId="14" fillId="8" borderId="7" xfId="0" applyNumberFormat="1" applyFont="1" applyFill="1" applyBorder="1" applyAlignment="1">
      <alignment vertical="center" shrinkToFit="1"/>
    </xf>
    <xf numFmtId="185" fontId="13" fillId="8" borderId="7" xfId="0" applyNumberFormat="1" applyFont="1" applyFill="1" applyBorder="1" applyAlignment="1">
      <alignment vertical="center" shrinkToFit="1"/>
    </xf>
    <xf numFmtId="185" fontId="13" fillId="8" borderId="11" xfId="0" applyNumberFormat="1" applyFont="1" applyFill="1" applyBorder="1" applyAlignment="1">
      <alignment vertical="center" shrinkToFit="1"/>
    </xf>
    <xf numFmtId="185" fontId="14" fillId="7" borderId="0" xfId="1" applyNumberFormat="1" applyFont="1" applyFill="1" applyBorder="1" applyAlignment="1">
      <alignment vertical="center" shrinkToFit="1"/>
    </xf>
    <xf numFmtId="185" fontId="14" fillId="7" borderId="29" xfId="1" applyNumberFormat="1" applyFont="1" applyFill="1" applyBorder="1" applyAlignment="1">
      <alignment vertical="center" shrinkToFit="1"/>
    </xf>
    <xf numFmtId="185" fontId="14" fillId="7" borderId="0" xfId="0" applyNumberFormat="1" applyFont="1" applyFill="1" applyAlignment="1">
      <alignment horizontal="right" vertical="center" shrinkToFit="1"/>
    </xf>
    <xf numFmtId="185" fontId="14" fillId="7" borderId="29" xfId="0" applyNumberFormat="1" applyFont="1" applyFill="1" applyBorder="1" applyAlignment="1">
      <alignment horizontal="right" vertical="center" shrinkToFit="1"/>
    </xf>
    <xf numFmtId="185" fontId="14" fillId="7" borderId="7" xfId="0" applyNumberFormat="1" applyFont="1" applyFill="1" applyBorder="1" applyAlignment="1">
      <alignment horizontal="right" vertical="center" shrinkToFit="1"/>
    </xf>
    <xf numFmtId="185" fontId="13" fillId="7" borderId="7" xfId="0" applyNumberFormat="1" applyFont="1" applyFill="1" applyBorder="1" applyAlignment="1">
      <alignment horizontal="center" vertical="center" shrinkToFit="1"/>
    </xf>
    <xf numFmtId="185" fontId="0" fillId="7" borderId="7" xfId="0" applyNumberFormat="1" applyFill="1" applyBorder="1" applyAlignment="1">
      <alignment horizontal="center" vertical="center" shrinkToFit="1"/>
    </xf>
    <xf numFmtId="185" fontId="0" fillId="7" borderId="11" xfId="0" applyNumberFormat="1" applyFill="1" applyBorder="1" applyAlignment="1">
      <alignment horizontal="center" vertical="center" shrinkToFit="1"/>
    </xf>
    <xf numFmtId="186" fontId="14" fillId="7" borderId="0" xfId="1" applyNumberFormat="1" applyFont="1" applyFill="1" applyBorder="1" applyAlignment="1">
      <alignment vertical="center" shrinkToFit="1"/>
    </xf>
    <xf numFmtId="186" fontId="14" fillId="7" borderId="29" xfId="1" applyNumberFormat="1" applyFont="1" applyFill="1" applyBorder="1" applyAlignment="1">
      <alignment vertical="center" shrinkToFit="1"/>
    </xf>
    <xf numFmtId="186" fontId="14" fillId="7" borderId="0" xfId="0" applyNumberFormat="1" applyFont="1" applyFill="1" applyAlignment="1">
      <alignment horizontal="right" vertical="center" shrinkToFit="1"/>
    </xf>
    <xf numFmtId="186" fontId="14" fillId="7" borderId="29" xfId="0" applyNumberFormat="1" applyFont="1" applyFill="1" applyBorder="1" applyAlignment="1">
      <alignment horizontal="right" vertical="center" shrinkToFit="1"/>
    </xf>
    <xf numFmtId="186" fontId="14" fillId="7" borderId="7" xfId="0" applyNumberFormat="1" applyFont="1" applyFill="1" applyBorder="1" applyAlignment="1">
      <alignment horizontal="right" vertical="center" shrinkToFit="1"/>
    </xf>
    <xf numFmtId="186" fontId="13" fillId="7" borderId="7" xfId="0" applyNumberFormat="1" applyFont="1" applyFill="1" applyBorder="1" applyAlignment="1">
      <alignment horizontal="center" vertical="center" shrinkToFit="1"/>
    </xf>
    <xf numFmtId="186" fontId="0" fillId="7" borderId="7" xfId="0" applyNumberFormat="1" applyFill="1" applyBorder="1" applyAlignment="1">
      <alignment horizontal="center" vertical="center" shrinkToFit="1"/>
    </xf>
    <xf numFmtId="186" fontId="0" fillId="7" borderId="11" xfId="0" applyNumberFormat="1" applyFill="1" applyBorder="1" applyAlignment="1">
      <alignment horizontal="center" vertical="center" shrinkToFit="1"/>
    </xf>
    <xf numFmtId="181" fontId="5" fillId="6" borderId="40" xfId="3" applyNumberFormat="1" applyFill="1" applyBorder="1" applyAlignment="1">
      <alignment vertical="center" shrinkToFit="1"/>
    </xf>
    <xf numFmtId="181" fontId="5" fillId="6" borderId="5" xfId="3" applyNumberFormat="1" applyFill="1" applyBorder="1" applyAlignment="1">
      <alignment vertical="center" shrinkToFit="1"/>
    </xf>
    <xf numFmtId="182" fontId="5" fillId="6" borderId="5" xfId="3" applyNumberFormat="1" applyFill="1" applyBorder="1" applyAlignment="1">
      <alignment vertical="center" shrinkToFit="1"/>
    </xf>
    <xf numFmtId="183" fontId="5" fillId="6" borderId="41" xfId="3" applyNumberFormat="1" applyFill="1" applyBorder="1" applyAlignment="1">
      <alignment vertical="center" shrinkToFit="1"/>
    </xf>
    <xf numFmtId="0" fontId="1" fillId="0" borderId="1" xfId="5" applyFont="1" applyBorder="1" applyAlignment="1">
      <alignment vertical="center" wrapText="1"/>
    </xf>
    <xf numFmtId="186" fontId="2" fillId="0" borderId="1" xfId="1" applyNumberFormat="1" applyFont="1" applyBorder="1">
      <alignment vertical="center"/>
    </xf>
    <xf numFmtId="186" fontId="0" fillId="0" borderId="1" xfId="1" applyNumberFormat="1" applyFont="1" applyBorder="1">
      <alignment vertical="center"/>
    </xf>
    <xf numFmtId="185" fontId="0" fillId="0" borderId="1" xfId="6" applyNumberFormat="1" applyFont="1" applyBorder="1">
      <alignment vertical="center"/>
    </xf>
    <xf numFmtId="0" fontId="1" fillId="0" borderId="1" xfId="5" applyFont="1" applyBorder="1" applyAlignment="1">
      <alignment horizontal="center" vertical="center"/>
    </xf>
    <xf numFmtId="0" fontId="1" fillId="0" borderId="0" xfId="5" applyFont="1" applyAlignment="1">
      <alignment horizontal="center" vertical="center"/>
    </xf>
    <xf numFmtId="0" fontId="1" fillId="0" borderId="5" xfId="5" applyFont="1" applyBorder="1" applyAlignment="1">
      <alignment horizontal="center" vertical="center"/>
    </xf>
    <xf numFmtId="186" fontId="0" fillId="7" borderId="1" xfId="1" applyNumberFormat="1" applyFont="1" applyFill="1" applyBorder="1" applyAlignment="1">
      <alignment vertical="center" shrinkToFit="1"/>
    </xf>
    <xf numFmtId="186" fontId="0" fillId="7" borderId="33" xfId="1" applyNumberFormat="1" applyFont="1" applyFill="1" applyBorder="1" applyAlignment="1">
      <alignment vertical="center" shrinkToFit="1"/>
    </xf>
    <xf numFmtId="186" fontId="0" fillId="7" borderId="34" xfId="1" applyNumberFormat="1" applyFont="1" applyFill="1" applyBorder="1" applyAlignment="1">
      <alignment vertical="center" shrinkToFit="1"/>
    </xf>
    <xf numFmtId="0" fontId="0" fillId="7" borderId="1" xfId="0" applyFill="1" applyBorder="1" applyAlignment="1">
      <alignment horizontal="center" vertical="center" wrapText="1" shrinkToFit="1"/>
    </xf>
    <xf numFmtId="0" fontId="0" fillId="7" borderId="1" xfId="0" applyFill="1" applyBorder="1" applyAlignment="1">
      <alignment horizontal="center" vertical="center" shrinkToFit="1"/>
    </xf>
    <xf numFmtId="185" fontId="0" fillId="7" borderId="1" xfId="1" applyNumberFormat="1" applyFont="1" applyFill="1" applyBorder="1" applyAlignment="1">
      <alignment vertical="center" shrinkToFit="1"/>
    </xf>
    <xf numFmtId="184" fontId="0" fillId="7" borderId="11" xfId="1" applyNumberFormat="1" applyFont="1" applyFill="1" applyBorder="1" applyAlignment="1">
      <alignment vertical="center" shrinkToFit="1"/>
    </xf>
    <xf numFmtId="38" fontId="0" fillId="7" borderId="1" xfId="1" applyFont="1" applyFill="1" applyBorder="1" applyAlignment="1">
      <alignment vertical="center" shrinkToFit="1"/>
    </xf>
    <xf numFmtId="186" fontId="0" fillId="7" borderId="11" xfId="1" applyNumberFormat="1" applyFont="1" applyFill="1" applyBorder="1" applyAlignment="1">
      <alignment vertical="center" shrinkToFit="1"/>
    </xf>
    <xf numFmtId="185" fontId="23" fillId="7" borderId="1" xfId="1" applyNumberFormat="1" applyFont="1" applyFill="1" applyBorder="1" applyAlignment="1">
      <alignment vertical="center" shrinkToFit="1"/>
    </xf>
    <xf numFmtId="184" fontId="23" fillId="7" borderId="11" xfId="1" applyNumberFormat="1" applyFont="1" applyFill="1" applyBorder="1" applyAlignment="1">
      <alignment vertical="center" shrinkToFit="1"/>
    </xf>
    <xf numFmtId="185" fontId="15" fillId="7" borderId="1" xfId="1" applyNumberFormat="1" applyFont="1" applyFill="1" applyBorder="1" applyAlignment="1">
      <alignment vertical="center" shrinkToFit="1"/>
    </xf>
    <xf numFmtId="38" fontId="15" fillId="7" borderId="1" xfId="1" applyFont="1" applyFill="1" applyBorder="1" applyAlignment="1">
      <alignment vertical="center" shrinkToFit="1"/>
    </xf>
    <xf numFmtId="186" fontId="15" fillId="7" borderId="11" xfId="1" applyNumberFormat="1" applyFont="1" applyFill="1" applyBorder="1" applyAlignment="1">
      <alignment vertical="center" shrinkToFit="1"/>
    </xf>
    <xf numFmtId="38" fontId="23" fillId="7" borderId="1" xfId="1" applyFont="1" applyFill="1" applyBorder="1" applyAlignment="1">
      <alignment vertical="center" shrinkToFit="1"/>
    </xf>
    <xf numFmtId="186" fontId="23" fillId="7" borderId="11" xfId="1" applyNumberFormat="1" applyFont="1" applyFill="1" applyBorder="1" applyAlignment="1">
      <alignment vertical="center" shrinkToFit="1"/>
    </xf>
    <xf numFmtId="184" fontId="15" fillId="7" borderId="11" xfId="1" applyNumberFormat="1" applyFont="1" applyFill="1" applyBorder="1" applyAlignment="1">
      <alignment vertical="center" shrinkToFit="1"/>
    </xf>
    <xf numFmtId="185" fontId="9" fillId="7" borderId="18" xfId="1" applyNumberFormat="1" applyFont="1" applyFill="1" applyBorder="1" applyAlignment="1">
      <alignment vertical="center" shrinkToFit="1"/>
    </xf>
    <xf numFmtId="186" fontId="9" fillId="7" borderId="18" xfId="1" applyNumberFormat="1" applyFont="1" applyFill="1" applyBorder="1" applyAlignment="1">
      <alignment vertical="center" shrinkToFit="1"/>
    </xf>
    <xf numFmtId="38" fontId="9" fillId="7" borderId="18" xfId="1" applyFont="1" applyFill="1" applyBorder="1" applyAlignment="1">
      <alignment vertical="center" shrinkToFit="1"/>
    </xf>
    <xf numFmtId="184" fontId="9" fillId="7" borderId="18" xfId="1" applyNumberFormat="1" applyFont="1" applyFill="1" applyBorder="1" applyAlignment="1">
      <alignment vertical="center" shrinkToFit="1"/>
    </xf>
    <xf numFmtId="38" fontId="9" fillId="7" borderId="18" xfId="1" applyFont="1" applyFill="1" applyBorder="1" applyAlignment="1">
      <alignment horizontal="center" vertical="center" shrinkToFit="1"/>
    </xf>
    <xf numFmtId="178" fontId="0" fillId="7" borderId="0" xfId="0" applyNumberFormat="1" applyFill="1" applyAlignment="1">
      <alignment horizontal="center" vertical="center" shrinkToFit="1"/>
    </xf>
    <xf numFmtId="9" fontId="0" fillId="7" borderId="0" xfId="0" applyNumberFormat="1" applyFill="1" applyAlignment="1">
      <alignment vertical="center" shrinkToFit="1"/>
    </xf>
    <xf numFmtId="9" fontId="0" fillId="7" borderId="0" xfId="0" applyNumberFormat="1" applyFill="1" applyAlignment="1">
      <alignment horizontal="center" vertical="center" shrinkToFit="1"/>
    </xf>
    <xf numFmtId="0" fontId="23" fillId="0" borderId="0" xfId="0" applyFont="1" applyAlignment="1">
      <alignment vertical="center"/>
    </xf>
    <xf numFmtId="0" fontId="35" fillId="0" borderId="0" xfId="0" applyFont="1" applyAlignment="1">
      <alignment vertical="center"/>
    </xf>
    <xf numFmtId="0" fontId="23" fillId="0" borderId="23" xfId="0" applyFont="1" applyBorder="1" applyAlignment="1">
      <alignment horizontal="center" vertical="center"/>
    </xf>
    <xf numFmtId="0" fontId="23" fillId="0" borderId="6" xfId="0" applyFont="1" applyBorder="1" applyAlignment="1">
      <alignment horizontal="center" vertical="center"/>
    </xf>
    <xf numFmtId="55" fontId="23" fillId="0" borderId="5" xfId="0" applyNumberFormat="1" applyFont="1" applyBorder="1" applyAlignment="1">
      <alignment horizontal="center" vertical="center"/>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12" fillId="0" borderId="1" xfId="0" applyFont="1" applyBorder="1" applyAlignment="1">
      <alignment horizontal="center" vertical="center" shrinkToFit="1"/>
    </xf>
    <xf numFmtId="184" fontId="0" fillId="7" borderId="1" xfId="1" applyNumberFormat="1" applyFont="1" applyFill="1" applyBorder="1" applyAlignment="1">
      <alignment vertical="center" shrinkToFit="1"/>
    </xf>
    <xf numFmtId="186" fontId="0" fillId="0" borderId="6" xfId="1" applyNumberFormat="1" applyFont="1" applyBorder="1" applyAlignment="1">
      <alignment vertical="center" shrinkToFit="1"/>
    </xf>
    <xf numFmtId="186" fontId="0" fillId="0" borderId="6" xfId="0" applyNumberFormat="1" applyBorder="1" applyAlignment="1">
      <alignment vertical="center"/>
    </xf>
    <xf numFmtId="186" fontId="0" fillId="0" borderId="1" xfId="0" applyNumberFormat="1" applyBorder="1" applyAlignment="1">
      <alignment vertical="center"/>
    </xf>
    <xf numFmtId="179" fontId="0" fillId="0" borderId="1" xfId="0" applyNumberFormat="1" applyBorder="1" applyAlignment="1">
      <alignment vertical="center"/>
    </xf>
    <xf numFmtId="176" fontId="17" fillId="0" borderId="1" xfId="1" applyNumberFormat="1" applyFont="1" applyFill="1" applyBorder="1">
      <alignment vertical="center"/>
    </xf>
    <xf numFmtId="9" fontId="0" fillId="0" borderId="6" xfId="2" applyFont="1" applyBorder="1" applyAlignment="1">
      <alignment horizontal="center" vertical="center" shrinkToFit="1"/>
    </xf>
    <xf numFmtId="185" fontId="23" fillId="0" borderId="5" xfId="1" applyNumberFormat="1" applyFont="1" applyBorder="1" applyAlignment="1">
      <alignment vertical="center" shrinkToFit="1"/>
    </xf>
    <xf numFmtId="186" fontId="0" fillId="7" borderId="6" xfId="1" applyNumberFormat="1" applyFont="1" applyFill="1" applyBorder="1" applyAlignment="1">
      <alignment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2" borderId="28" xfId="0" applyFill="1" applyBorder="1" applyAlignment="1">
      <alignment vertical="center" shrinkToFit="1"/>
    </xf>
    <xf numFmtId="0" fontId="0" fillId="0" borderId="4" xfId="0" applyBorder="1" applyAlignment="1">
      <alignment horizontal="center" vertical="top" shrinkToFit="1"/>
    </xf>
    <xf numFmtId="0" fontId="0" fillId="0" borderId="4" xfId="0" applyBorder="1" applyAlignment="1">
      <alignment horizontal="center" shrinkToFit="1"/>
    </xf>
    <xf numFmtId="0" fontId="17" fillId="0" borderId="0" xfId="0" applyFont="1" applyAlignment="1">
      <alignment horizontal="center" vertical="center" shrinkToFit="1"/>
    </xf>
    <xf numFmtId="0" fontId="0" fillId="0" borderId="51" xfId="0" applyBorder="1" applyAlignment="1">
      <alignment horizontal="left" vertical="center" shrinkToFit="1"/>
    </xf>
    <xf numFmtId="0" fontId="0" fillId="10" borderId="2" xfId="0" applyFill="1" applyBorder="1" applyAlignment="1">
      <alignment horizontal="center" vertical="center" shrinkToFit="1"/>
    </xf>
    <xf numFmtId="0" fontId="0" fillId="10" borderId="4" xfId="0" applyFill="1" applyBorder="1" applyAlignment="1">
      <alignment horizontal="center" vertical="center" shrinkToFit="1"/>
    </xf>
    <xf numFmtId="180" fontId="25" fillId="7" borderId="24" xfId="0" applyNumberFormat="1" applyFont="1" applyFill="1" applyBorder="1" applyAlignment="1">
      <alignment horizontal="center" vertical="center" shrinkToFit="1"/>
    </xf>
    <xf numFmtId="180" fontId="26" fillId="7" borderId="24" xfId="0" applyNumberFormat="1" applyFont="1" applyFill="1" applyBorder="1" applyAlignment="1">
      <alignment horizontal="center" vertical="center" shrinkToFit="1"/>
    </xf>
    <xf numFmtId="180" fontId="0" fillId="7" borderId="24" xfId="0" applyNumberFormat="1" applyFill="1" applyBorder="1" applyAlignment="1">
      <alignment horizontal="center" vertical="center" shrinkToFit="1"/>
    </xf>
    <xf numFmtId="180" fontId="0" fillId="7" borderId="8" xfId="0" applyNumberFormat="1" applyFill="1" applyBorder="1" applyAlignment="1">
      <alignment horizontal="center" vertical="center" shrinkToFit="1"/>
    </xf>
    <xf numFmtId="0" fontId="0" fillId="7" borderId="2" xfId="0" applyFill="1" applyBorder="1" applyAlignment="1">
      <alignment horizontal="center" vertical="center" wrapText="1" shrinkToFit="1"/>
    </xf>
    <xf numFmtId="0" fontId="0" fillId="7" borderId="3" xfId="0" applyFill="1" applyBorder="1" applyAlignment="1">
      <alignment horizontal="center" vertical="center" wrapText="1" shrinkToFit="1"/>
    </xf>
    <xf numFmtId="0" fontId="0" fillId="0" borderId="9" xfId="0" applyBorder="1" applyAlignment="1">
      <alignment horizontal="center" vertical="center" shrinkToFit="1"/>
    </xf>
    <xf numFmtId="0" fontId="0" fillId="0" borderId="24"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0" fillId="7" borderId="10" xfId="0" applyFill="1" applyBorder="1" applyAlignment="1">
      <alignment horizontal="center" vertical="center" wrapText="1" shrinkToFit="1"/>
    </xf>
    <xf numFmtId="0" fontId="0" fillId="7" borderId="7" xfId="0" applyFill="1" applyBorder="1" applyAlignment="1">
      <alignment horizontal="center" vertical="center" wrapText="1" shrinkToFit="1"/>
    </xf>
    <xf numFmtId="0" fontId="0" fillId="7" borderId="11" xfId="0" applyFill="1" applyBorder="1" applyAlignment="1">
      <alignment horizontal="center" vertical="center" wrapText="1" shrinkToFit="1"/>
    </xf>
    <xf numFmtId="0" fontId="0" fillId="7" borderId="5" xfId="0" applyFill="1" applyBorder="1" applyAlignment="1">
      <alignment horizontal="center" vertical="center" wrapText="1" shrinkToFit="1"/>
    </xf>
    <xf numFmtId="0" fontId="0" fillId="7" borderId="6" xfId="0" applyFill="1" applyBorder="1" applyAlignment="1">
      <alignment horizontal="center" vertical="center" wrapText="1" shrinkToFit="1"/>
    </xf>
    <xf numFmtId="0" fontId="0" fillId="7" borderId="23" xfId="0" applyFill="1" applyBorder="1" applyAlignment="1">
      <alignment horizontal="center" vertical="center" wrapText="1" shrinkToFit="1"/>
    </xf>
    <xf numFmtId="0" fontId="26" fillId="8" borderId="0" xfId="0" applyFont="1" applyFill="1" applyAlignment="1">
      <alignment horizontal="center" vertical="center" shrinkToFit="1"/>
    </xf>
    <xf numFmtId="0" fontId="25" fillId="7" borderId="24" xfId="0" applyFont="1" applyFill="1" applyBorder="1" applyAlignment="1">
      <alignment horizontal="center" vertical="center" shrinkToFit="1"/>
    </xf>
    <xf numFmtId="0" fontId="26" fillId="7" borderId="24" xfId="0" applyFont="1" applyFill="1" applyBorder="1" applyAlignment="1">
      <alignment horizontal="center" vertical="center" shrinkToFit="1"/>
    </xf>
    <xf numFmtId="0" fontId="0" fillId="7" borderId="24" xfId="0" applyFill="1" applyBorder="1" applyAlignment="1">
      <alignment horizontal="center" vertical="center" shrinkToFit="1"/>
    </xf>
    <xf numFmtId="0" fontId="0" fillId="7" borderId="8" xfId="0" applyFill="1" applyBorder="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0" xfId="0" applyBorder="1" applyAlignment="1">
      <alignment horizontal="center" vertical="center" wrapText="1"/>
    </xf>
    <xf numFmtId="0" fontId="0" fillId="3" borderId="5"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0" fontId="33" fillId="0" borderId="0" xfId="3" applyFont="1" applyAlignment="1">
      <alignment horizontal="center" vertical="center" shrinkToFit="1"/>
    </xf>
    <xf numFmtId="0" fontId="6" fillId="0" borderId="2"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0" xfId="0" applyBorder="1" applyAlignment="1">
      <alignment horizontal="center" vertical="center" wrapText="1" shrinkToFit="1"/>
    </xf>
    <xf numFmtId="0" fontId="6" fillId="0" borderId="9"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0" fillId="10" borderId="2" xfId="0" applyFill="1" applyBorder="1" applyAlignment="1">
      <alignment horizontal="center" vertical="center" wrapText="1" shrinkToFit="1"/>
    </xf>
    <xf numFmtId="0" fontId="0" fillId="10" borderId="4" xfId="0" applyFill="1" applyBorder="1" applyAlignment="1">
      <alignment horizontal="center" vertical="center" wrapText="1" shrinkToFit="1"/>
    </xf>
    <xf numFmtId="0" fontId="0" fillId="10" borderId="3" xfId="0" applyFill="1" applyBorder="1" applyAlignment="1">
      <alignment horizontal="center" vertical="center" wrapText="1" shrinkToFit="1"/>
    </xf>
    <xf numFmtId="55" fontId="23" fillId="0" borderId="23" xfId="0" applyNumberFormat="1" applyFont="1" applyBorder="1" applyAlignment="1">
      <alignment horizontal="center" vertical="center"/>
    </xf>
    <xf numFmtId="0" fontId="23" fillId="0" borderId="23" xfId="0" applyFont="1" applyBorder="1" applyAlignment="1">
      <alignment horizontal="center" vertical="center"/>
    </xf>
    <xf numFmtId="0" fontId="23" fillId="0" borderId="6" xfId="0" applyFont="1" applyBorder="1" applyAlignment="1">
      <alignment horizontal="center" vertical="center"/>
    </xf>
    <xf numFmtId="0" fontId="0" fillId="7" borderId="4" xfId="0" applyFill="1" applyBorder="1" applyAlignment="1">
      <alignment horizontal="center" vertical="center" wrapText="1"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6" fillId="7" borderId="1" xfId="0" applyFont="1" applyFill="1" applyBorder="1" applyAlignment="1">
      <alignment horizontal="center" vertical="center" wrapText="1" shrinkToFit="1"/>
    </xf>
    <xf numFmtId="0" fontId="7" fillId="7" borderId="1" xfId="0" applyFont="1" applyFill="1" applyBorder="1" applyAlignment="1">
      <alignment horizontal="center" vertical="center" shrinkToFit="1"/>
    </xf>
    <xf numFmtId="0" fontId="6"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55" fontId="23" fillId="0" borderId="5" xfId="0" applyNumberFormat="1" applyFont="1" applyBorder="1" applyAlignment="1">
      <alignment horizontal="center" vertical="center"/>
    </xf>
    <xf numFmtId="0" fontId="0" fillId="8" borderId="24" xfId="0" applyFill="1" applyBorder="1" applyAlignment="1">
      <alignment horizontal="center" vertical="center" shrinkToFit="1"/>
    </xf>
    <xf numFmtId="0" fontId="0" fillId="8" borderId="8" xfId="0" applyFill="1" applyBorder="1" applyAlignment="1">
      <alignment horizontal="center" vertical="center" shrinkToFit="1"/>
    </xf>
    <xf numFmtId="0" fontId="25" fillId="8" borderId="24" xfId="0" applyFont="1" applyFill="1" applyBorder="1" applyAlignment="1">
      <alignment horizontal="center" vertical="center" shrinkToFit="1"/>
    </xf>
    <xf numFmtId="0" fontId="26" fillId="8" borderId="24" xfId="0" applyFont="1" applyFill="1" applyBorder="1" applyAlignment="1">
      <alignment horizontal="center" vertical="center" shrinkToFit="1"/>
    </xf>
    <xf numFmtId="0" fontId="27" fillId="3" borderId="24" xfId="0" applyFont="1" applyFill="1" applyBorder="1" applyAlignment="1">
      <alignment horizontal="center" vertical="center" shrinkToFit="1"/>
    </xf>
    <xf numFmtId="0" fontId="28" fillId="3" borderId="24"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29" xfId="0" applyFill="1" applyBorder="1" applyAlignment="1">
      <alignment horizontal="center" vertical="center" shrinkToFit="1"/>
    </xf>
    <xf numFmtId="0" fontId="25"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1" fillId="0" borderId="1" xfId="5" applyFont="1" applyBorder="1" applyAlignment="1">
      <alignment horizontal="center" vertical="center"/>
    </xf>
    <xf numFmtId="0" fontId="2" fillId="0" borderId="1" xfId="5" applyBorder="1" applyAlignment="1">
      <alignment horizontal="center" vertical="center"/>
    </xf>
    <xf numFmtId="9" fontId="2" fillId="0" borderId="2" xfId="5" applyNumberFormat="1" applyBorder="1" applyAlignment="1">
      <alignment horizontal="center" vertical="center"/>
    </xf>
    <xf numFmtId="9" fontId="2" fillId="0" borderId="4" xfId="5" applyNumberFormat="1" applyBorder="1" applyAlignment="1">
      <alignment horizontal="center" vertical="center"/>
    </xf>
    <xf numFmtId="9" fontId="2" fillId="0" borderId="3" xfId="5" applyNumberFormat="1" applyBorder="1" applyAlignment="1">
      <alignment horizontal="center" vertical="center"/>
    </xf>
    <xf numFmtId="9" fontId="2" fillId="0" borderId="1" xfId="5" applyNumberFormat="1" applyBorder="1" applyAlignment="1">
      <alignment horizontal="center" vertical="center"/>
    </xf>
  </cellXfs>
  <cellStyles count="8">
    <cellStyle name="パーセント" xfId="2" builtinId="5"/>
    <cellStyle name="パーセント 2" xfId="4" xr:uid="{38623C9C-AE60-410C-833E-C97EB9E4F172}"/>
    <cellStyle name="桁区切り" xfId="1" builtinId="6"/>
    <cellStyle name="桁区切り 2" xfId="6" xr:uid="{9FE8845A-2904-44A5-A14F-8CB726E3B275}"/>
    <cellStyle name="桁区切り 2 2" xfId="7" xr:uid="{8E85D3DA-0774-456D-8A55-9E9CBA3A9335}"/>
    <cellStyle name="標準" xfId="0" builtinId="0"/>
    <cellStyle name="標準 2" xfId="3" xr:uid="{6BB35910-274E-43E6-AFF1-ACB80C603566}"/>
    <cellStyle name="標準 2 2" xfId="5" xr:uid="{8EDDD335-4B21-445C-AC64-4C7C3E66B88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792480</xdr:colOff>
      <xdr:row>2</xdr:row>
      <xdr:rowOff>609600</xdr:rowOff>
    </xdr:from>
    <xdr:to>
      <xdr:col>58</xdr:col>
      <xdr:colOff>0</xdr:colOff>
      <xdr:row>7</xdr:row>
      <xdr:rowOff>60960</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6217840" y="1097280"/>
          <a:ext cx="833120" cy="1097280"/>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50800</xdr:colOff>
      <xdr:row>2</xdr:row>
      <xdr:rowOff>619760</xdr:rowOff>
    </xdr:from>
    <xdr:to>
      <xdr:col>59</xdr:col>
      <xdr:colOff>30480</xdr:colOff>
      <xdr:row>7</xdr:row>
      <xdr:rowOff>50800</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flipV="1">
          <a:off x="47101760" y="1107440"/>
          <a:ext cx="792480" cy="1076960"/>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467360</xdr:colOff>
      <xdr:row>1</xdr:row>
      <xdr:rowOff>233680</xdr:rowOff>
    </xdr:from>
    <xdr:to>
      <xdr:col>56</xdr:col>
      <xdr:colOff>802640</xdr:colOff>
      <xdr:row>2</xdr:row>
      <xdr:rowOff>496728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5079920" y="477520"/>
          <a:ext cx="1148080" cy="506888"/>
        </a:xfrm>
        <a:prstGeom prst="wedgeRectCallout">
          <a:avLst>
            <a:gd name="adj1" fmla="val 46466"/>
            <a:gd name="adj2" fmla="val 70130"/>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406400</xdr:colOff>
      <xdr:row>2</xdr:row>
      <xdr:rowOff>20320</xdr:rowOff>
    </xdr:from>
    <xdr:to>
      <xdr:col>60</xdr:col>
      <xdr:colOff>96996</xdr:colOff>
      <xdr:row>2</xdr:row>
      <xdr:rowOff>497840</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7457360" y="508000"/>
          <a:ext cx="1316196" cy="477520"/>
        </a:xfrm>
        <a:prstGeom prst="wedgeRectCallout">
          <a:avLst>
            <a:gd name="adj1" fmla="val -33922"/>
            <a:gd name="adj2" fmla="val 6780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779143</xdr:colOff>
      <xdr:row>9</xdr:row>
      <xdr:rowOff>293370</xdr:rowOff>
    </xdr:from>
    <xdr:to>
      <xdr:col>56</xdr:col>
      <xdr:colOff>31432</xdr:colOff>
      <xdr:row>62</xdr:row>
      <xdr:rowOff>38100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4456983" y="3028950"/>
          <a:ext cx="867729" cy="18886170"/>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781208</xdr:colOff>
      <xdr:row>3</xdr:row>
      <xdr:rowOff>40640</xdr:rowOff>
    </xdr:from>
    <xdr:to>
      <xdr:col>54</xdr:col>
      <xdr:colOff>504188</xdr:colOff>
      <xdr:row>6</xdr:row>
      <xdr:rowOff>116363</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rot="10800000" flipV="1">
          <a:off x="41654888" y="1198880"/>
          <a:ext cx="2649060" cy="807243"/>
        </a:xfrm>
        <a:prstGeom prst="wedgeRectCallout">
          <a:avLst>
            <a:gd name="adj1" fmla="val -46847"/>
            <a:gd name="adj2" fmla="val 872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55</xdr:col>
      <xdr:colOff>134778</xdr:colOff>
      <xdr:row>1</xdr:row>
      <xdr:rowOff>213360</xdr:rowOff>
    </xdr:from>
    <xdr:to>
      <xdr:col>55</xdr:col>
      <xdr:colOff>416560</xdr:colOff>
      <xdr:row>2</xdr:row>
      <xdr:rowOff>243840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4747338" y="457200"/>
          <a:ext cx="281782" cy="274320"/>
        </a:xfrm>
        <a:prstGeom prst="ellipse">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40640</xdr:colOff>
      <xdr:row>2</xdr:row>
      <xdr:rowOff>0</xdr:rowOff>
    </xdr:from>
    <xdr:to>
      <xdr:col>58</xdr:col>
      <xdr:colOff>325120</xdr:colOff>
      <xdr:row>2</xdr:row>
      <xdr:rowOff>254000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7091600" y="487680"/>
          <a:ext cx="284480" cy="254000"/>
        </a:xfrm>
        <a:prstGeom prst="ellipse">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51</xdr:col>
      <xdr:colOff>772479</xdr:colOff>
      <xdr:row>2</xdr:row>
      <xdr:rowOff>389891</xdr:rowOff>
    </xdr:from>
    <xdr:to>
      <xdr:col>52</xdr:col>
      <xdr:colOff>209709</xdr:colOff>
      <xdr:row>2</xdr:row>
      <xdr:rowOff>632777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1646159" y="877571"/>
          <a:ext cx="250030" cy="242886"/>
        </a:xfrm>
        <a:prstGeom prst="ellipse">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1441252" y="1142524"/>
          <a:ext cx="2682081" cy="854392"/>
        </a:xfrm>
        <a:prstGeom prst="wedgeRectCallout">
          <a:avLst>
            <a:gd name="adj1" fmla="val -6298"/>
            <a:gd name="adj2" fmla="val 89216"/>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719296</xdr:colOff>
      <xdr:row>3</xdr:row>
      <xdr:rowOff>30480</xdr:rowOff>
    </xdr:from>
    <xdr:to>
      <xdr:col>49</xdr:col>
      <xdr:colOff>588327</xdr:colOff>
      <xdr:row>6</xdr:row>
      <xdr:rowOff>197642</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rot="10800000" flipV="1">
          <a:off x="37528976" y="1188720"/>
          <a:ext cx="2307431" cy="898682"/>
        </a:xfrm>
        <a:prstGeom prst="wedgeRectCallout">
          <a:avLst>
            <a:gd name="adj1" fmla="val 54654"/>
            <a:gd name="adj2" fmla="val 79374"/>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587EC-EC4F-40A9-BA34-B53ECE197404}">
  <sheetPr>
    <tabColor rgb="FFFFC000"/>
  </sheetPr>
  <dimension ref="A3:DG101"/>
  <sheetViews>
    <sheetView showGridLines="0" tabSelected="1" view="pageBreakPreview" zoomScale="75" zoomScaleNormal="70" zoomScaleSheetLayoutView="75" workbookViewId="0"/>
  </sheetViews>
  <sheetFormatPr defaultColWidth="9" defaultRowHeight="19.5" customHeight="1"/>
  <cols>
    <col min="1" max="1" width="10.09765625" style="1" customWidth="1"/>
    <col min="2" max="2" width="7.5" style="1" customWidth="1"/>
    <col min="3" max="3" width="16.69921875" style="1" customWidth="1"/>
    <col min="4" max="4" width="12.59765625" style="1" customWidth="1"/>
    <col min="5" max="5" width="8.3984375" style="1" customWidth="1"/>
    <col min="6" max="6" width="19" style="1" customWidth="1"/>
    <col min="7" max="7" width="13.09765625" style="1" customWidth="1"/>
    <col min="8" max="8" width="12.5" style="1" customWidth="1"/>
    <col min="9" max="10" width="7.5" style="1" customWidth="1"/>
    <col min="11" max="11" width="16.5" style="1" customWidth="1"/>
    <col min="12" max="12" width="19.5" style="8" customWidth="1"/>
    <col min="13" max="13" width="9.796875" style="8" customWidth="1"/>
    <col min="14" max="15" width="8.69921875" style="1" customWidth="1"/>
    <col min="16" max="18" width="11.19921875" style="1" customWidth="1"/>
    <col min="19" max="19" width="12.19921875" style="1" customWidth="1"/>
    <col min="20" max="20" width="11.19921875" style="1" customWidth="1"/>
    <col min="21" max="21" width="7.5" style="1" customWidth="1"/>
    <col min="22" max="22" width="11.19921875" style="1" customWidth="1"/>
    <col min="23" max="23" width="7.5" style="1" customWidth="1"/>
    <col min="24" max="24" width="12.8984375" style="1" customWidth="1"/>
    <col min="25" max="25" width="11.19921875" style="1" customWidth="1"/>
    <col min="26" max="31" width="8.09765625" style="1" customWidth="1"/>
    <col min="32" max="32" width="9.69921875" style="1" customWidth="1"/>
    <col min="33" max="33" width="12.19921875" style="1" customWidth="1"/>
    <col min="34" max="34" width="9.69921875" style="1" customWidth="1"/>
    <col min="35" max="35" width="13" style="1" customWidth="1"/>
    <col min="36" max="37" width="8.8984375" style="1" customWidth="1"/>
    <col min="38" max="52" width="10.59765625" style="1" customWidth="1"/>
    <col min="53" max="53" width="17" style="1" customWidth="1"/>
    <col min="54" max="62" width="10.59765625" style="1" customWidth="1"/>
    <col min="63" max="63" width="11.69921875" style="1" customWidth="1"/>
    <col min="64" max="66" width="10.59765625" style="1" customWidth="1"/>
    <col min="67" max="69" width="10.5" style="1" customWidth="1"/>
    <col min="70" max="70" width="9" style="1" customWidth="1"/>
    <col min="71" max="107" width="10.59765625" style="1" customWidth="1"/>
    <col min="108" max="111" width="14.3984375" style="1" customWidth="1"/>
    <col min="112" max="16384" width="9" style="1"/>
  </cols>
  <sheetData>
    <row r="3" spans="1:111" ht="53.25" customHeight="1" thickBot="1">
      <c r="A3" s="315" t="s">
        <v>128</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12"/>
      <c r="AJ3" s="12"/>
      <c r="AK3" s="12"/>
      <c r="AL3" s="12"/>
      <c r="AM3" s="12"/>
      <c r="AN3" s="12"/>
      <c r="AO3" s="12"/>
      <c r="AP3" s="12"/>
      <c r="AQ3" s="12"/>
      <c r="AR3" s="12"/>
      <c r="AS3" s="12"/>
      <c r="AT3" s="12"/>
      <c r="AU3" s="12"/>
      <c r="AV3" s="12"/>
      <c r="AW3" s="9"/>
    </row>
    <row r="4" spans="1:111" ht="19.5"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61">
        <v>1.1499999999999999</v>
      </c>
      <c r="AK4" s="61">
        <v>0.7</v>
      </c>
      <c r="AL4" s="62" t="s">
        <v>62</v>
      </c>
      <c r="AM4" s="62"/>
      <c r="AN4" s="62"/>
      <c r="AO4" s="62" t="s">
        <v>132</v>
      </c>
      <c r="AP4" s="62"/>
      <c r="AQ4" s="62"/>
      <c r="AR4" s="62"/>
      <c r="AS4" s="62"/>
      <c r="AT4" s="62"/>
      <c r="AU4" s="62"/>
      <c r="AV4" s="62"/>
      <c r="AW4" s="62"/>
      <c r="AX4" s="62"/>
      <c r="AY4" s="62"/>
      <c r="AZ4" s="62"/>
      <c r="BC4" s="116"/>
      <c r="BD4" s="117" t="s">
        <v>129</v>
      </c>
      <c r="BE4" s="111" t="s">
        <v>165</v>
      </c>
      <c r="BF4" s="209"/>
      <c r="BG4" s="91"/>
      <c r="BI4" s="116"/>
      <c r="BJ4" s="117" t="s">
        <v>151</v>
      </c>
      <c r="BK4" s="78" t="s">
        <v>163</v>
      </c>
      <c r="BL4" s="209"/>
      <c r="BM4" s="91"/>
      <c r="BO4" s="116"/>
      <c r="BP4" s="117" t="s">
        <v>150</v>
      </c>
      <c r="BQ4" s="78" t="s">
        <v>163</v>
      </c>
      <c r="BR4" s="209"/>
      <c r="BS4" s="91"/>
      <c r="BU4" s="116"/>
      <c r="BV4" s="117" t="s">
        <v>149</v>
      </c>
      <c r="BW4" s="78" t="s">
        <v>163</v>
      </c>
      <c r="BX4" s="209"/>
      <c r="BY4" s="91"/>
      <c r="CA4" s="116"/>
      <c r="CB4" s="117" t="s">
        <v>148</v>
      </c>
      <c r="CC4" s="78" t="s">
        <v>163</v>
      </c>
      <c r="CD4" s="209"/>
      <c r="CE4" s="91"/>
      <c r="CG4" s="116"/>
      <c r="CH4" s="117" t="s">
        <v>147</v>
      </c>
      <c r="CI4" s="78" t="s">
        <v>163</v>
      </c>
      <c r="CJ4" s="209"/>
      <c r="CK4" s="91"/>
      <c r="CM4" s="116"/>
      <c r="CN4" s="117" t="s">
        <v>146</v>
      </c>
      <c r="CO4" s="78" t="s">
        <v>163</v>
      </c>
      <c r="CP4" s="209"/>
      <c r="CQ4" s="91"/>
      <c r="CS4" s="116"/>
      <c r="CT4" s="117" t="s">
        <v>145</v>
      </c>
      <c r="CU4" s="78" t="s">
        <v>163</v>
      </c>
      <c r="CV4" s="209"/>
      <c r="CW4" s="91"/>
      <c r="CY4" s="116"/>
      <c r="CZ4" s="117" t="s">
        <v>144</v>
      </c>
      <c r="DA4" s="78" t="s">
        <v>163</v>
      </c>
      <c r="DB4" s="209"/>
      <c r="DC4" s="91"/>
    </row>
    <row r="5" spans="1:111" ht="19.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61">
        <v>1.3</v>
      </c>
      <c r="AK5" s="61">
        <v>0.8</v>
      </c>
      <c r="AL5" s="62" t="s">
        <v>63</v>
      </c>
      <c r="AM5" s="62"/>
      <c r="AN5" s="62"/>
      <c r="AO5" s="62" t="s">
        <v>133</v>
      </c>
      <c r="AP5" s="62"/>
      <c r="AQ5" s="62"/>
      <c r="AR5" s="62"/>
      <c r="AS5" s="62"/>
      <c r="AT5" s="62"/>
      <c r="AU5" s="62"/>
      <c r="AV5" s="62"/>
      <c r="AW5" s="62"/>
      <c r="AX5" s="62"/>
      <c r="AY5" s="62"/>
      <c r="AZ5" s="62"/>
      <c r="BC5" s="114"/>
      <c r="BD5" s="118"/>
      <c r="BE5" s="112" t="s">
        <v>68</v>
      </c>
      <c r="BF5" s="210"/>
      <c r="BG5" s="92"/>
      <c r="BI5" s="114"/>
      <c r="BJ5" s="118"/>
      <c r="BK5" s="79" t="s">
        <v>68</v>
      </c>
      <c r="BL5" s="210"/>
      <c r="BM5" s="92"/>
      <c r="BO5" s="114"/>
      <c r="BP5" s="118"/>
      <c r="BQ5" s="79" t="s">
        <v>68</v>
      </c>
      <c r="BR5" s="210"/>
      <c r="BS5" s="92"/>
      <c r="BU5" s="114"/>
      <c r="BV5" s="118"/>
      <c r="BW5" s="79" t="s">
        <v>68</v>
      </c>
      <c r="BX5" s="210"/>
      <c r="BY5" s="92"/>
      <c r="CA5" s="114"/>
      <c r="CB5" s="118"/>
      <c r="CC5" s="79" t="s">
        <v>68</v>
      </c>
      <c r="CD5" s="210"/>
      <c r="CE5" s="92"/>
      <c r="CG5" s="114"/>
      <c r="CH5" s="118"/>
      <c r="CI5" s="79" t="s">
        <v>68</v>
      </c>
      <c r="CJ5" s="210"/>
      <c r="CK5" s="92"/>
      <c r="CM5" s="114"/>
      <c r="CN5" s="118"/>
      <c r="CO5" s="79" t="s">
        <v>68</v>
      </c>
      <c r="CP5" s="210"/>
      <c r="CQ5" s="92"/>
      <c r="CS5" s="114"/>
      <c r="CT5" s="118"/>
      <c r="CU5" s="79" t="s">
        <v>68</v>
      </c>
      <c r="CV5" s="210"/>
      <c r="CW5" s="92"/>
      <c r="CY5" s="114"/>
      <c r="CZ5" s="118"/>
      <c r="DA5" s="79" t="s">
        <v>68</v>
      </c>
      <c r="DB5" s="210"/>
      <c r="DC5" s="92"/>
    </row>
    <row r="6" spans="1:111" ht="19.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61">
        <v>1.5</v>
      </c>
      <c r="AK6" s="61">
        <v>0.9</v>
      </c>
      <c r="AL6" s="12"/>
      <c r="AM6" s="12"/>
      <c r="AN6" s="12"/>
      <c r="AO6" s="62" t="s">
        <v>134</v>
      </c>
      <c r="AP6" s="12"/>
      <c r="AQ6" s="12"/>
      <c r="AR6" s="12"/>
      <c r="AS6" s="62"/>
      <c r="AT6" s="12"/>
      <c r="AU6" s="12"/>
      <c r="AV6" s="12"/>
      <c r="AW6" s="12"/>
      <c r="AX6" s="62"/>
      <c r="AY6" s="12"/>
      <c r="AZ6" s="12"/>
      <c r="BC6" s="114"/>
      <c r="BD6" s="119"/>
      <c r="BE6" s="112" t="s">
        <v>125</v>
      </c>
      <c r="BF6" s="211"/>
      <c r="BG6" s="92"/>
      <c r="BI6" s="114"/>
      <c r="BJ6" s="119"/>
      <c r="BK6" s="112" t="s">
        <v>125</v>
      </c>
      <c r="BL6" s="211"/>
      <c r="BM6" s="92"/>
      <c r="BO6" s="114"/>
      <c r="BP6" s="119"/>
      <c r="BQ6" s="112" t="s">
        <v>125</v>
      </c>
      <c r="BR6" s="211"/>
      <c r="BS6" s="92"/>
      <c r="BU6" s="114"/>
      <c r="BV6" s="119"/>
      <c r="BW6" s="112" t="s">
        <v>125</v>
      </c>
      <c r="BX6" s="211"/>
      <c r="BY6" s="92"/>
      <c r="CA6" s="114"/>
      <c r="CB6" s="119"/>
      <c r="CC6" s="112" t="s">
        <v>125</v>
      </c>
      <c r="CD6" s="211"/>
      <c r="CE6" s="92"/>
      <c r="CG6" s="114"/>
      <c r="CH6" s="119"/>
      <c r="CI6" s="112" t="s">
        <v>125</v>
      </c>
      <c r="CJ6" s="211"/>
      <c r="CK6" s="92"/>
      <c r="CM6" s="114"/>
      <c r="CN6" s="119"/>
      <c r="CO6" s="112" t="s">
        <v>125</v>
      </c>
      <c r="CP6" s="211"/>
      <c r="CQ6" s="92"/>
      <c r="CS6" s="114"/>
      <c r="CT6" s="119"/>
      <c r="CU6" s="112" t="s">
        <v>125</v>
      </c>
      <c r="CV6" s="211"/>
      <c r="CW6" s="92"/>
      <c r="CY6" s="114"/>
      <c r="CZ6" s="119"/>
      <c r="DA6" s="112" t="s">
        <v>125</v>
      </c>
      <c r="DB6" s="211"/>
      <c r="DC6" s="92"/>
    </row>
    <row r="7" spans="1:111" ht="19.5" customHeight="1" thickBot="1">
      <c r="A7" s="12"/>
      <c r="B7" s="12"/>
      <c r="C7" s="12"/>
      <c r="D7" s="12"/>
      <c r="E7" s="12"/>
      <c r="F7" s="12"/>
      <c r="G7" s="12"/>
      <c r="H7" s="12"/>
      <c r="I7" s="12"/>
      <c r="J7" s="12"/>
      <c r="K7" s="12"/>
      <c r="L7" s="12"/>
      <c r="M7" s="269" t="s">
        <v>167</v>
      </c>
      <c r="N7" s="12"/>
      <c r="O7" s="12"/>
      <c r="P7" s="12"/>
      <c r="Q7" s="12"/>
      <c r="R7" s="12"/>
      <c r="S7" s="12"/>
      <c r="T7" s="12"/>
      <c r="U7" s="12"/>
      <c r="V7" s="12"/>
      <c r="W7" s="12"/>
      <c r="X7" s="12"/>
      <c r="Y7" s="12"/>
      <c r="Z7" s="12"/>
      <c r="AA7" s="12"/>
      <c r="AB7" s="12"/>
      <c r="AC7" s="12"/>
      <c r="AD7" s="12"/>
      <c r="AE7" s="12"/>
      <c r="AF7" s="12"/>
      <c r="AG7" s="12"/>
      <c r="AH7" s="12"/>
      <c r="AI7" s="12"/>
      <c r="AJ7" s="61">
        <v>1.7</v>
      </c>
      <c r="AK7" s="61">
        <v>1</v>
      </c>
      <c r="AL7" s="12"/>
      <c r="AM7" s="12"/>
      <c r="AN7" s="12"/>
      <c r="AO7" s="12"/>
      <c r="AP7" s="12"/>
      <c r="AQ7" s="12"/>
      <c r="AR7" s="12"/>
      <c r="AS7" s="12"/>
      <c r="AT7" s="12"/>
      <c r="AU7" s="12"/>
      <c r="AV7" s="12"/>
      <c r="AW7" s="12"/>
      <c r="AX7" s="12"/>
      <c r="AY7" s="12"/>
      <c r="AZ7" s="12"/>
      <c r="BC7" s="115"/>
      <c r="BD7" s="120"/>
      <c r="BE7" s="113" t="s">
        <v>126</v>
      </c>
      <c r="BF7" s="212"/>
      <c r="BG7" s="93"/>
      <c r="BI7" s="115"/>
      <c r="BJ7" s="120"/>
      <c r="BK7" s="113" t="s">
        <v>126</v>
      </c>
      <c r="BL7" s="212"/>
      <c r="BM7" s="93"/>
      <c r="BO7" s="115"/>
      <c r="BP7" s="120"/>
      <c r="BQ7" s="113" t="s">
        <v>126</v>
      </c>
      <c r="BR7" s="212"/>
      <c r="BS7" s="93"/>
      <c r="BU7" s="115"/>
      <c r="BV7" s="120"/>
      <c r="BW7" s="113" t="s">
        <v>126</v>
      </c>
      <c r="BX7" s="212"/>
      <c r="BY7" s="93"/>
      <c r="CA7" s="115"/>
      <c r="CB7" s="120"/>
      <c r="CC7" s="113" t="s">
        <v>126</v>
      </c>
      <c r="CD7" s="212"/>
      <c r="CE7" s="93"/>
      <c r="CG7" s="115"/>
      <c r="CH7" s="120"/>
      <c r="CI7" s="113" t="s">
        <v>126</v>
      </c>
      <c r="CJ7" s="212"/>
      <c r="CK7" s="93"/>
      <c r="CM7" s="115"/>
      <c r="CN7" s="120"/>
      <c r="CO7" s="113" t="s">
        <v>126</v>
      </c>
      <c r="CP7" s="212"/>
      <c r="CQ7" s="93"/>
      <c r="CS7" s="115"/>
      <c r="CT7" s="120"/>
      <c r="CU7" s="113" t="s">
        <v>126</v>
      </c>
      <c r="CV7" s="212"/>
      <c r="CW7" s="93"/>
      <c r="CY7" s="115"/>
      <c r="CZ7" s="120"/>
      <c r="DA7" s="113" t="s">
        <v>126</v>
      </c>
      <c r="DB7" s="212"/>
      <c r="DC7" s="93"/>
    </row>
    <row r="8" spans="1:111" ht="19.5" customHeight="1" thickBot="1">
      <c r="A8" s="12"/>
      <c r="B8" s="12"/>
      <c r="C8" s="12"/>
      <c r="D8" s="12"/>
      <c r="E8" s="12"/>
      <c r="F8" s="12"/>
      <c r="G8" s="12"/>
      <c r="H8" s="12"/>
      <c r="I8" s="12"/>
      <c r="J8" s="12"/>
      <c r="K8" s="12"/>
      <c r="L8" s="12"/>
      <c r="M8" s="269"/>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9"/>
      <c r="BC8" s="9"/>
      <c r="BI8" s="9"/>
      <c r="BO8" s="9"/>
      <c r="BU8" s="9"/>
      <c r="CA8" s="9"/>
      <c r="CG8" s="9"/>
      <c r="CM8" s="9"/>
      <c r="CS8" s="9"/>
    </row>
    <row r="9" spans="1:111" ht="28.5" customHeight="1" collapsed="1">
      <c r="A9" s="312" t="s">
        <v>21</v>
      </c>
      <c r="B9" s="316" t="s">
        <v>10</v>
      </c>
      <c r="C9" s="298" t="s">
        <v>0</v>
      </c>
      <c r="D9" s="298" t="s">
        <v>14</v>
      </c>
      <c r="E9" s="298" t="s">
        <v>15</v>
      </c>
      <c r="F9" s="298" t="s">
        <v>123</v>
      </c>
      <c r="G9" s="331" t="s">
        <v>105</v>
      </c>
      <c r="H9" s="298" t="s">
        <v>35</v>
      </c>
      <c r="I9" s="312" t="s">
        <v>9</v>
      </c>
      <c r="J9" s="312" t="s">
        <v>38</v>
      </c>
      <c r="K9" s="312" t="s">
        <v>124</v>
      </c>
      <c r="L9" s="298" t="s">
        <v>123</v>
      </c>
      <c r="M9" s="264"/>
      <c r="N9" s="298" t="s">
        <v>1</v>
      </c>
      <c r="O9" s="298" t="s">
        <v>65</v>
      </c>
      <c r="P9" s="312" t="s">
        <v>25</v>
      </c>
      <c r="Q9" s="312" t="s">
        <v>130</v>
      </c>
      <c r="R9" s="320" t="s">
        <v>131</v>
      </c>
      <c r="S9" s="323" t="s">
        <v>66</v>
      </c>
      <c r="T9" s="109"/>
      <c r="U9" s="109"/>
      <c r="V9" s="109"/>
      <c r="W9" s="109"/>
      <c r="X9" s="110"/>
      <c r="Y9" s="326" t="s">
        <v>11</v>
      </c>
      <c r="Z9" s="279" t="s">
        <v>102</v>
      </c>
      <c r="AA9" s="280"/>
      <c r="AB9" s="280"/>
      <c r="AC9" s="280"/>
      <c r="AD9" s="280"/>
      <c r="AE9" s="281"/>
      <c r="AF9" s="306" t="s">
        <v>30</v>
      </c>
      <c r="AG9" s="307"/>
      <c r="AH9" s="307"/>
      <c r="AI9" s="308"/>
      <c r="AJ9" s="306" t="s">
        <v>39</v>
      </c>
      <c r="AK9" s="307"/>
      <c r="AL9" s="308"/>
      <c r="AM9" s="288" t="s">
        <v>111</v>
      </c>
      <c r="AN9" s="290"/>
      <c r="AO9" s="290"/>
      <c r="AP9" s="290"/>
      <c r="AQ9" s="290"/>
      <c r="AR9" s="290"/>
      <c r="AS9" s="290"/>
      <c r="AT9" s="290"/>
      <c r="AU9" s="290"/>
      <c r="AV9" s="290"/>
      <c r="AW9" s="290"/>
      <c r="AX9" s="290"/>
      <c r="AY9" s="290"/>
      <c r="AZ9" s="289"/>
      <c r="BA9" s="277" t="s">
        <v>116</v>
      </c>
      <c r="BB9" s="334" t="s">
        <v>135</v>
      </c>
      <c r="BC9" s="335"/>
      <c r="BD9" s="335"/>
      <c r="BE9" s="335"/>
      <c r="BF9" s="335"/>
      <c r="BG9" s="336"/>
      <c r="BH9" s="334" t="s">
        <v>136</v>
      </c>
      <c r="BI9" s="335"/>
      <c r="BJ9" s="335"/>
      <c r="BK9" s="335"/>
      <c r="BL9" s="335"/>
      <c r="BM9" s="336"/>
      <c r="BN9" s="334" t="s">
        <v>137</v>
      </c>
      <c r="BO9" s="335"/>
      <c r="BP9" s="335"/>
      <c r="BQ9" s="335"/>
      <c r="BR9" s="335"/>
      <c r="BS9" s="336"/>
      <c r="BT9" s="344" t="s">
        <v>138</v>
      </c>
      <c r="BU9" s="335"/>
      <c r="BV9" s="335"/>
      <c r="BW9" s="335"/>
      <c r="BX9" s="335"/>
      <c r="BY9" s="336"/>
      <c r="BZ9" s="344" t="s">
        <v>139</v>
      </c>
      <c r="CA9" s="335"/>
      <c r="CB9" s="335"/>
      <c r="CC9" s="335"/>
      <c r="CD9" s="335"/>
      <c r="CE9" s="336"/>
      <c r="CF9" s="334" t="s">
        <v>140</v>
      </c>
      <c r="CG9" s="335"/>
      <c r="CH9" s="335"/>
      <c r="CI9" s="335"/>
      <c r="CJ9" s="335"/>
      <c r="CK9" s="336"/>
      <c r="CL9" s="334" t="s">
        <v>141</v>
      </c>
      <c r="CM9" s="335"/>
      <c r="CN9" s="335"/>
      <c r="CO9" s="335"/>
      <c r="CP9" s="335"/>
      <c r="CQ9" s="336"/>
      <c r="CR9" s="334" t="s">
        <v>142</v>
      </c>
      <c r="CS9" s="335"/>
      <c r="CT9" s="335"/>
      <c r="CU9" s="335"/>
      <c r="CV9" s="335"/>
      <c r="CW9" s="336"/>
      <c r="CX9" s="334" t="s">
        <v>143</v>
      </c>
      <c r="CY9" s="335"/>
      <c r="CZ9" s="335"/>
      <c r="DA9" s="335"/>
      <c r="DB9" s="335"/>
      <c r="DC9" s="336"/>
      <c r="DD9" s="354" t="s">
        <v>29</v>
      </c>
      <c r="DE9" s="354" t="s">
        <v>17</v>
      </c>
      <c r="DF9" s="312" t="s">
        <v>70</v>
      </c>
      <c r="DG9" s="312" t="s">
        <v>71</v>
      </c>
    </row>
    <row r="10" spans="1:111" ht="28.5" customHeight="1">
      <c r="A10" s="313"/>
      <c r="B10" s="317"/>
      <c r="C10" s="319"/>
      <c r="D10" s="319"/>
      <c r="E10" s="319"/>
      <c r="F10" s="319"/>
      <c r="G10" s="332"/>
      <c r="H10" s="319"/>
      <c r="I10" s="313"/>
      <c r="J10" s="313"/>
      <c r="K10" s="313"/>
      <c r="L10" s="319"/>
      <c r="M10" s="268" t="s">
        <v>167</v>
      </c>
      <c r="N10" s="319"/>
      <c r="O10" s="319"/>
      <c r="P10" s="313"/>
      <c r="Q10" s="313"/>
      <c r="R10" s="321"/>
      <c r="S10" s="324"/>
      <c r="X10" s="107"/>
      <c r="Y10" s="327"/>
      <c r="Z10" s="282"/>
      <c r="AA10" s="283"/>
      <c r="AB10" s="283"/>
      <c r="AC10" s="283"/>
      <c r="AD10" s="283"/>
      <c r="AE10" s="284"/>
      <c r="AF10" s="309"/>
      <c r="AG10" s="310"/>
      <c r="AH10" s="310"/>
      <c r="AI10" s="311"/>
      <c r="AJ10" s="309"/>
      <c r="AK10" s="310"/>
      <c r="AL10" s="311"/>
      <c r="AM10" s="285" t="s">
        <v>112</v>
      </c>
      <c r="AN10" s="286"/>
      <c r="AO10" s="286"/>
      <c r="AP10" s="286"/>
      <c r="AQ10" s="287"/>
      <c r="AR10" s="285" t="s">
        <v>113</v>
      </c>
      <c r="AS10" s="286"/>
      <c r="AT10" s="286"/>
      <c r="AU10" s="286"/>
      <c r="AV10" s="287"/>
      <c r="AW10" s="285" t="s">
        <v>110</v>
      </c>
      <c r="AX10" s="286"/>
      <c r="AY10" s="286"/>
      <c r="AZ10" s="287"/>
      <c r="BA10" s="337"/>
      <c r="BB10" s="103"/>
      <c r="BC10" s="104"/>
      <c r="BD10" s="104"/>
      <c r="BE10" s="104"/>
      <c r="BF10" s="104"/>
      <c r="BG10" s="105"/>
      <c r="BH10" s="103"/>
      <c r="BI10" s="104"/>
      <c r="BJ10" s="104"/>
      <c r="BK10" s="104"/>
      <c r="BL10" s="104"/>
      <c r="BM10" s="105"/>
      <c r="BN10" s="103"/>
      <c r="BO10" s="104"/>
      <c r="BP10" s="104"/>
      <c r="BQ10" s="104"/>
      <c r="BR10" s="104"/>
      <c r="BS10" s="105"/>
      <c r="BT10" s="249"/>
      <c r="BU10" s="247"/>
      <c r="BV10" s="247"/>
      <c r="BW10" s="247"/>
      <c r="BX10" s="247"/>
      <c r="BY10" s="248"/>
      <c r="BZ10" s="249"/>
      <c r="CA10" s="247"/>
      <c r="CB10" s="247"/>
      <c r="CC10" s="247"/>
      <c r="CD10" s="247"/>
      <c r="CE10" s="248"/>
      <c r="CF10" s="103"/>
      <c r="CG10" s="104"/>
      <c r="CH10" s="104"/>
      <c r="CI10" s="104"/>
      <c r="CJ10" s="104"/>
      <c r="CK10" s="105"/>
      <c r="CL10" s="103"/>
      <c r="CM10" s="104"/>
      <c r="CN10" s="104"/>
      <c r="CO10" s="104"/>
      <c r="CP10" s="104"/>
      <c r="CQ10" s="105"/>
      <c r="CR10" s="103"/>
      <c r="CS10" s="104"/>
      <c r="CT10" s="104"/>
      <c r="CU10" s="104"/>
      <c r="CV10" s="104"/>
      <c r="CW10" s="105"/>
      <c r="CX10" s="108"/>
      <c r="CY10" s="104"/>
      <c r="CZ10" s="104"/>
      <c r="DA10" s="104"/>
      <c r="DB10" s="104"/>
      <c r="DC10" s="105"/>
      <c r="DD10" s="355"/>
      <c r="DE10" s="355"/>
      <c r="DF10" s="313"/>
      <c r="DG10" s="313"/>
    </row>
    <row r="11" spans="1:111" ht="24.75" customHeight="1">
      <c r="A11" s="313"/>
      <c r="B11" s="317"/>
      <c r="C11" s="319"/>
      <c r="D11" s="319"/>
      <c r="E11" s="319"/>
      <c r="F11" s="319"/>
      <c r="G11" s="332"/>
      <c r="H11" s="319"/>
      <c r="I11" s="313"/>
      <c r="J11" s="313"/>
      <c r="K11" s="313"/>
      <c r="L11" s="319"/>
      <c r="M11" s="267" t="s">
        <v>168</v>
      </c>
      <c r="N11" s="319"/>
      <c r="O11" s="319"/>
      <c r="P11" s="313"/>
      <c r="Q11" s="313"/>
      <c r="R11" s="321"/>
      <c r="S11" s="324"/>
      <c r="T11" s="312" t="s">
        <v>18</v>
      </c>
      <c r="U11" s="312" t="s">
        <v>12</v>
      </c>
      <c r="V11" s="312" t="s">
        <v>19</v>
      </c>
      <c r="W11" s="312" t="s">
        <v>13</v>
      </c>
      <c r="X11" s="320" t="s">
        <v>20</v>
      </c>
      <c r="Y11" s="327"/>
      <c r="Z11" s="298" t="s">
        <v>2</v>
      </c>
      <c r="AA11" s="298" t="s">
        <v>3</v>
      </c>
      <c r="AB11" s="277" t="s">
        <v>107</v>
      </c>
      <c r="AC11" s="277" t="s">
        <v>108</v>
      </c>
      <c r="AD11" s="277" t="s">
        <v>103</v>
      </c>
      <c r="AE11" s="277" t="s">
        <v>104</v>
      </c>
      <c r="AF11" s="329" t="s">
        <v>31</v>
      </c>
      <c r="AG11" s="13"/>
      <c r="AH11" s="329" t="s">
        <v>32</v>
      </c>
      <c r="AI11" s="22"/>
      <c r="AJ11" s="297" t="s">
        <v>40</v>
      </c>
      <c r="AK11" s="297" t="s">
        <v>41</v>
      </c>
      <c r="AL11" s="297" t="s">
        <v>42</v>
      </c>
      <c r="AM11" s="288" t="s">
        <v>93</v>
      </c>
      <c r="AN11" s="289"/>
      <c r="AO11" s="288" t="s">
        <v>94</v>
      </c>
      <c r="AP11" s="290"/>
      <c r="AQ11" s="289"/>
      <c r="AR11" s="288" t="s">
        <v>93</v>
      </c>
      <c r="AS11" s="289"/>
      <c r="AT11" s="288" t="s">
        <v>94</v>
      </c>
      <c r="AU11" s="290"/>
      <c r="AV11" s="289"/>
      <c r="AW11" s="288" t="s">
        <v>94</v>
      </c>
      <c r="AX11" s="290"/>
      <c r="AY11" s="290"/>
      <c r="AZ11" s="289"/>
      <c r="BA11" s="337"/>
      <c r="BB11" s="338" t="s">
        <v>51</v>
      </c>
      <c r="BC11" s="340" t="s">
        <v>49</v>
      </c>
      <c r="BD11" s="342" t="s">
        <v>50</v>
      </c>
      <c r="BE11" s="296" t="s">
        <v>52</v>
      </c>
      <c r="BF11" s="296" t="s">
        <v>53</v>
      </c>
      <c r="BG11" s="296" t="s">
        <v>54</v>
      </c>
      <c r="BH11" s="338" t="s">
        <v>51</v>
      </c>
      <c r="BI11" s="340" t="s">
        <v>49</v>
      </c>
      <c r="BJ11" s="342" t="s">
        <v>50</v>
      </c>
      <c r="BK11" s="296" t="s">
        <v>52</v>
      </c>
      <c r="BL11" s="296" t="s">
        <v>53</v>
      </c>
      <c r="BM11" s="296" t="s">
        <v>54</v>
      </c>
      <c r="BN11" s="338" t="s">
        <v>51</v>
      </c>
      <c r="BO11" s="340" t="s">
        <v>49</v>
      </c>
      <c r="BP11" s="342" t="s">
        <v>50</v>
      </c>
      <c r="BQ11" s="296" t="s">
        <v>52</v>
      </c>
      <c r="BR11" s="296" t="s">
        <v>53</v>
      </c>
      <c r="BS11" s="296" t="s">
        <v>54</v>
      </c>
      <c r="BT11" s="296" t="s">
        <v>51</v>
      </c>
      <c r="BU11" s="340" t="s">
        <v>49</v>
      </c>
      <c r="BV11" s="342" t="s">
        <v>50</v>
      </c>
      <c r="BW11" s="296" t="s">
        <v>52</v>
      </c>
      <c r="BX11" s="296" t="s">
        <v>53</v>
      </c>
      <c r="BY11" s="296" t="s">
        <v>54</v>
      </c>
      <c r="BZ11" s="296" t="s">
        <v>51</v>
      </c>
      <c r="CA11" s="340" t="s">
        <v>49</v>
      </c>
      <c r="CB11" s="342" t="s">
        <v>50</v>
      </c>
      <c r="CC11" s="296" t="s">
        <v>52</v>
      </c>
      <c r="CD11" s="296" t="s">
        <v>53</v>
      </c>
      <c r="CE11" s="296" t="s">
        <v>54</v>
      </c>
      <c r="CF11" s="338" t="s">
        <v>51</v>
      </c>
      <c r="CG11" s="340" t="s">
        <v>49</v>
      </c>
      <c r="CH11" s="342" t="s">
        <v>50</v>
      </c>
      <c r="CI11" s="296" t="s">
        <v>52</v>
      </c>
      <c r="CJ11" s="296" t="s">
        <v>53</v>
      </c>
      <c r="CK11" s="296" t="s">
        <v>54</v>
      </c>
      <c r="CL11" s="338" t="s">
        <v>51</v>
      </c>
      <c r="CM11" s="340" t="s">
        <v>49</v>
      </c>
      <c r="CN11" s="342" t="s">
        <v>50</v>
      </c>
      <c r="CO11" s="296" t="s">
        <v>52</v>
      </c>
      <c r="CP11" s="296" t="s">
        <v>53</v>
      </c>
      <c r="CQ11" s="296" t="s">
        <v>54</v>
      </c>
      <c r="CR11" s="338" t="s">
        <v>51</v>
      </c>
      <c r="CS11" s="340" t="s">
        <v>49</v>
      </c>
      <c r="CT11" s="342" t="s">
        <v>50</v>
      </c>
      <c r="CU11" s="296" t="s">
        <v>52</v>
      </c>
      <c r="CV11" s="296" t="s">
        <v>53</v>
      </c>
      <c r="CW11" s="296" t="s">
        <v>54</v>
      </c>
      <c r="CX11" s="312" t="s">
        <v>51</v>
      </c>
      <c r="CY11" s="340" t="s">
        <v>49</v>
      </c>
      <c r="CZ11" s="342" t="s">
        <v>50</v>
      </c>
      <c r="DA11" s="296" t="s">
        <v>52</v>
      </c>
      <c r="DB11" s="296" t="s">
        <v>53</v>
      </c>
      <c r="DC11" s="296" t="s">
        <v>54</v>
      </c>
      <c r="DD11" s="355"/>
      <c r="DE11" s="355"/>
      <c r="DF11" s="313"/>
      <c r="DG11" s="313"/>
    </row>
    <row r="12" spans="1:111" ht="43.5" customHeight="1">
      <c r="A12" s="314"/>
      <c r="B12" s="318"/>
      <c r="C12" s="299"/>
      <c r="D12" s="299"/>
      <c r="E12" s="299"/>
      <c r="F12" s="299"/>
      <c r="G12" s="333"/>
      <c r="H12" s="299"/>
      <c r="I12" s="314"/>
      <c r="J12" s="314"/>
      <c r="K12" s="314"/>
      <c r="L12" s="299"/>
      <c r="M12" s="265"/>
      <c r="N12" s="299"/>
      <c r="O12" s="299"/>
      <c r="P12" s="314"/>
      <c r="Q12" s="314"/>
      <c r="R12" s="322"/>
      <c r="S12" s="325"/>
      <c r="T12" s="314"/>
      <c r="U12" s="314"/>
      <c r="V12" s="314"/>
      <c r="W12" s="314"/>
      <c r="X12" s="322"/>
      <c r="Y12" s="328"/>
      <c r="Z12" s="299"/>
      <c r="AA12" s="299"/>
      <c r="AB12" s="278"/>
      <c r="AC12" s="278"/>
      <c r="AD12" s="278"/>
      <c r="AE12" s="278"/>
      <c r="AF12" s="330"/>
      <c r="AG12" s="23" t="s">
        <v>74</v>
      </c>
      <c r="AH12" s="330"/>
      <c r="AI12" s="53" t="s">
        <v>74</v>
      </c>
      <c r="AJ12" s="297"/>
      <c r="AK12" s="297"/>
      <c r="AL12" s="297"/>
      <c r="AM12" s="223" t="s">
        <v>95</v>
      </c>
      <c r="AN12" s="223" t="s">
        <v>98</v>
      </c>
      <c r="AO12" s="224" t="s">
        <v>96</v>
      </c>
      <c r="AP12" s="224" t="s">
        <v>97</v>
      </c>
      <c r="AQ12" s="223" t="s">
        <v>98</v>
      </c>
      <c r="AR12" s="223" t="s">
        <v>95</v>
      </c>
      <c r="AS12" s="223" t="s">
        <v>98</v>
      </c>
      <c r="AT12" s="224" t="s">
        <v>96</v>
      </c>
      <c r="AU12" s="224" t="s">
        <v>97</v>
      </c>
      <c r="AV12" s="223" t="s">
        <v>98</v>
      </c>
      <c r="AW12" s="223" t="s">
        <v>101</v>
      </c>
      <c r="AX12" s="224" t="s">
        <v>96</v>
      </c>
      <c r="AY12" s="224" t="s">
        <v>97</v>
      </c>
      <c r="AZ12" s="223" t="s">
        <v>98</v>
      </c>
      <c r="BA12" s="278"/>
      <c r="BB12" s="339"/>
      <c r="BC12" s="341"/>
      <c r="BD12" s="343"/>
      <c r="BE12" s="297"/>
      <c r="BF12" s="297"/>
      <c r="BG12" s="297"/>
      <c r="BH12" s="339"/>
      <c r="BI12" s="341"/>
      <c r="BJ12" s="343"/>
      <c r="BK12" s="297"/>
      <c r="BL12" s="297"/>
      <c r="BM12" s="297"/>
      <c r="BN12" s="339"/>
      <c r="BO12" s="341"/>
      <c r="BP12" s="343"/>
      <c r="BQ12" s="297"/>
      <c r="BR12" s="297"/>
      <c r="BS12" s="297"/>
      <c r="BT12" s="297"/>
      <c r="BU12" s="341"/>
      <c r="BV12" s="343"/>
      <c r="BW12" s="297"/>
      <c r="BX12" s="297"/>
      <c r="BY12" s="297"/>
      <c r="BZ12" s="297"/>
      <c r="CA12" s="341"/>
      <c r="CB12" s="343"/>
      <c r="CC12" s="297"/>
      <c r="CD12" s="297"/>
      <c r="CE12" s="297"/>
      <c r="CF12" s="339"/>
      <c r="CG12" s="341"/>
      <c r="CH12" s="343"/>
      <c r="CI12" s="297"/>
      <c r="CJ12" s="297"/>
      <c r="CK12" s="297"/>
      <c r="CL12" s="339"/>
      <c r="CM12" s="341"/>
      <c r="CN12" s="343"/>
      <c r="CO12" s="297"/>
      <c r="CP12" s="297"/>
      <c r="CQ12" s="297"/>
      <c r="CR12" s="339"/>
      <c r="CS12" s="341"/>
      <c r="CT12" s="343"/>
      <c r="CU12" s="297"/>
      <c r="CV12" s="297"/>
      <c r="CW12" s="297"/>
      <c r="CX12" s="314"/>
      <c r="CY12" s="341"/>
      <c r="CZ12" s="343"/>
      <c r="DA12" s="297"/>
      <c r="DB12" s="297"/>
      <c r="DC12" s="297"/>
      <c r="DD12" s="356"/>
      <c r="DE12" s="356"/>
      <c r="DF12" s="314"/>
      <c r="DG12" s="314"/>
    </row>
    <row r="13" spans="1:111" ht="25.5" customHeight="1">
      <c r="A13" s="300" t="s">
        <v>166</v>
      </c>
      <c r="B13" s="3"/>
      <c r="C13" s="3"/>
      <c r="D13" s="3"/>
      <c r="E13" s="3"/>
      <c r="F13" s="3"/>
      <c r="G13" s="271" t="s">
        <v>114</v>
      </c>
      <c r="H13" s="3" t="s">
        <v>115</v>
      </c>
      <c r="I13" s="2">
        <v>1</v>
      </c>
      <c r="J13" s="2"/>
      <c r="K13" s="3"/>
      <c r="L13" s="82"/>
      <c r="M13" s="82"/>
      <c r="N13" s="7"/>
      <c r="O13" s="2"/>
      <c r="P13" s="126"/>
      <c r="Q13" s="126"/>
      <c r="R13" s="130"/>
      <c r="S13" s="131">
        <f>Q13-R13</f>
        <v>0</v>
      </c>
      <c r="T13" s="126"/>
      <c r="U13" s="14"/>
      <c r="V13" s="126">
        <f>Q13-T13-R13</f>
        <v>0</v>
      </c>
      <c r="W13" s="16"/>
      <c r="X13" s="136">
        <f>R13+T13+V13</f>
        <v>0</v>
      </c>
      <c r="Y13" s="138">
        <f>Q13</f>
        <v>0</v>
      </c>
      <c r="Z13" s="140"/>
      <c r="AA13" s="140"/>
      <c r="AB13" s="220"/>
      <c r="AC13" s="220"/>
      <c r="AD13" s="220"/>
      <c r="AE13" s="220"/>
      <c r="AF13" s="126"/>
      <c r="AG13" s="144" t="e">
        <f>ROUND(_xlfn.IFS($O13="A重油",AF13*1,$O13="灯油",AF13*0.939,$O13="LPガス",AF13*1.299,$O13="LNG",AF13*1.56),0)</f>
        <v>#N/A</v>
      </c>
      <c r="AH13" s="144"/>
      <c r="AI13" s="144" t="e">
        <f>ROUND(_xlfn.IFS($O13="A重油",AH13*1,$O13="灯油",AH13*0.939,$O13="LPガス",AH13*1.299,$O13="LNG",AH13*1.56),0)</f>
        <v>#N/A</v>
      </c>
      <c r="AJ13" s="152"/>
      <c r="AK13" s="153"/>
      <c r="AL13" s="153"/>
      <c r="AM13" s="225"/>
      <c r="AN13" s="226"/>
      <c r="AO13" s="225"/>
      <c r="AP13" s="227"/>
      <c r="AQ13" s="228"/>
      <c r="AR13" s="227"/>
      <c r="AS13" s="228"/>
      <c r="AT13" s="225"/>
      <c r="AU13" s="227"/>
      <c r="AV13" s="228"/>
      <c r="AW13" s="226"/>
      <c r="AX13" s="227"/>
      <c r="AY13" s="227"/>
      <c r="AZ13" s="228"/>
      <c r="BA13" s="157"/>
      <c r="BB13" s="166" t="e">
        <f t="shared" ref="BB13:BB62" si="0">VLOOKUP($O13,$BE$4:$BF$7,2,0)</f>
        <v>#N/A</v>
      </c>
      <c r="BC13" s="160"/>
      <c r="BD13" s="60" t="e">
        <f t="shared" ref="BD13:BD62" si="1">VLOOKUP($O13,BE$4:BG$7,3,0)*BC13</f>
        <v>#N/A</v>
      </c>
      <c r="BE13" s="59" t="e">
        <f>SUM(BF13:BG13)</f>
        <v>#N/A</v>
      </c>
      <c r="BF13" s="59" t="e">
        <f>ROUNDDOWN(BB13*BD13*1/2,0)</f>
        <v>#N/A</v>
      </c>
      <c r="BG13" s="59" t="e">
        <f>ROUNDDOWN(BB13*BD13*1/2,0)</f>
        <v>#N/A</v>
      </c>
      <c r="BH13" s="160" t="e">
        <f t="shared" ref="BH13:BH62" si="2">VLOOKUP($O13,$BK$4:$BL$7,2,0)</f>
        <v>#N/A</v>
      </c>
      <c r="BI13" s="164"/>
      <c r="BJ13" s="60" t="e">
        <f t="shared" ref="BJ13:BJ28" si="3">VLOOKUP($O13,BK$4:BM$7,3,0)*BI13</f>
        <v>#N/A</v>
      </c>
      <c r="BK13" s="59" t="e">
        <f>SUM(BL13:BM13)</f>
        <v>#N/A</v>
      </c>
      <c r="BL13" s="59" t="e">
        <f>ROUNDDOWN(BH13*BJ13*1/2,0)</f>
        <v>#N/A</v>
      </c>
      <c r="BM13" s="59" t="e">
        <f>ROUNDDOWN(BH13*BJ13*1/2,0)</f>
        <v>#N/A</v>
      </c>
      <c r="BN13" s="160" t="e">
        <f t="shared" ref="BN13:BN62" si="4">VLOOKUP($O13,$BQ$4:$BR$7,2,0)</f>
        <v>#N/A</v>
      </c>
      <c r="BO13" s="141"/>
      <c r="BP13" s="60" t="e">
        <f t="shared" ref="BP13:BP28" si="5">VLOOKUP($O13,BQ$4:BS$7,3,0)*BO13</f>
        <v>#N/A</v>
      </c>
      <c r="BQ13" s="59" t="e">
        <f>SUM(BR13:BS13)</f>
        <v>#N/A</v>
      </c>
      <c r="BR13" s="59" t="e">
        <f>ROUNDDOWN(BN13*BP13*1/2,0)</f>
        <v>#N/A</v>
      </c>
      <c r="BS13" s="59" t="e">
        <f>ROUNDDOWN(BN13*BP13*1/2,0)</f>
        <v>#N/A</v>
      </c>
      <c r="BT13" s="160" t="e">
        <f t="shared" ref="BT13:BT62" si="6">VLOOKUP($O13,$BW$4:$BX$7,2,0)</f>
        <v>#N/A</v>
      </c>
      <c r="BU13" s="141"/>
      <c r="BV13" s="60" t="e">
        <f t="shared" ref="BV13:BV28" si="7">VLOOKUP($O13,BW$4:BY$7,3,0)*BU13</f>
        <v>#N/A</v>
      </c>
      <c r="BW13" s="59" t="e">
        <f>SUM(BX13:BY13)</f>
        <v>#N/A</v>
      </c>
      <c r="BX13" s="59" t="e">
        <f t="shared" ref="BX13:BX28" si="8">ROUNDDOWN(BT13*BV13*1/2,0)</f>
        <v>#N/A</v>
      </c>
      <c r="BY13" s="59" t="e">
        <f t="shared" ref="BY13:BY28" si="9">ROUNDDOWN(BT13*BV13*1/2,0)</f>
        <v>#N/A</v>
      </c>
      <c r="BZ13" s="160" t="e">
        <f t="shared" ref="BZ13:BZ62" si="10">VLOOKUP($O13,$CC$4:$CD$7,2,0)</f>
        <v>#N/A</v>
      </c>
      <c r="CA13" s="141"/>
      <c r="CB13" s="60" t="e">
        <f t="shared" ref="CB13:CB28" si="11">VLOOKUP($O13,CC$4:CE$7,3,0)*CA13</f>
        <v>#N/A</v>
      </c>
      <c r="CC13" s="59" t="e">
        <f>SUM(CD13:CE13)</f>
        <v>#N/A</v>
      </c>
      <c r="CD13" s="59" t="e">
        <f>ROUNDDOWN(BZ13*CB13*1/2,0)</f>
        <v>#N/A</v>
      </c>
      <c r="CE13" s="59" t="e">
        <f>ROUNDDOWN(BZ13*CB13*1/2,0)</f>
        <v>#N/A</v>
      </c>
      <c r="CF13" s="166" t="e">
        <f t="shared" ref="CF13:CF62" si="12">VLOOKUP($O13,$CI$4:$CJ$7,2,0)</f>
        <v>#N/A</v>
      </c>
      <c r="CG13" s="141"/>
      <c r="CH13" s="60" t="e">
        <f t="shared" ref="CH13:CH28" si="13">VLOOKUP($O13,CI$4:CK$7,3,0)*CG13</f>
        <v>#N/A</v>
      </c>
      <c r="CI13" s="59" t="e">
        <f>SUM(CJ13:CK13)</f>
        <v>#N/A</v>
      </c>
      <c r="CJ13" s="59" t="e">
        <f>ROUNDDOWN(CF13*CH13*1/2,0)</f>
        <v>#N/A</v>
      </c>
      <c r="CK13" s="59" t="e">
        <f>ROUNDDOWN(CF13*CH13*1/2,0)</f>
        <v>#N/A</v>
      </c>
      <c r="CL13" s="166" t="e">
        <f t="shared" ref="CL13:CL62" si="14">VLOOKUP($O13,$CO$4:$CP$7,2,0)</f>
        <v>#N/A</v>
      </c>
      <c r="CM13" s="141"/>
      <c r="CN13" s="60" t="e">
        <f t="shared" ref="CN13:CN28" si="15">VLOOKUP($O13,CO$4:CQ$7,3,0)*CM13</f>
        <v>#N/A</v>
      </c>
      <c r="CO13" s="59" t="e">
        <f>SUM(CP13:CQ13)</f>
        <v>#N/A</v>
      </c>
      <c r="CP13" s="59" t="e">
        <f>ROUNDDOWN(CL13*CN13*1/2,0)</f>
        <v>#N/A</v>
      </c>
      <c r="CQ13" s="59" t="e">
        <f>ROUNDDOWN(CL13*CN13*1/2,0)</f>
        <v>#N/A</v>
      </c>
      <c r="CR13" s="166" t="e">
        <f t="shared" ref="CR13:CR62" si="16">VLOOKUP($O13,$CU$4:$CV$7,2,0)</f>
        <v>#N/A</v>
      </c>
      <c r="CS13" s="141"/>
      <c r="CT13" s="60" t="e">
        <f t="shared" ref="CT13:CT28" si="17">VLOOKUP($O13,CU$4:CW$7,3,0)*CS13</f>
        <v>#N/A</v>
      </c>
      <c r="CU13" s="59" t="e">
        <f>SUM(CV13:CW13)</f>
        <v>#N/A</v>
      </c>
      <c r="CV13" s="59" t="e">
        <f t="shared" ref="CV13:CV28" si="18">ROUNDDOWN(CR13*CT13*1/2,0)</f>
        <v>#N/A</v>
      </c>
      <c r="CW13" s="59" t="e">
        <f t="shared" ref="CW13:CW28" si="19">ROUNDDOWN(CR13*CT13*1/2,0)</f>
        <v>#N/A</v>
      </c>
      <c r="CX13" s="166" t="e">
        <f t="shared" ref="CX13:CX62" si="20">VLOOKUP($O13,$DA$4:$DB$7,2,0)</f>
        <v>#N/A</v>
      </c>
      <c r="CY13" s="141"/>
      <c r="CZ13" s="60" t="e">
        <f t="shared" ref="CZ13:CZ28" si="21">VLOOKUP($O13,DA$4:DC$7,3,0)*CY13</f>
        <v>#N/A</v>
      </c>
      <c r="DA13" s="59" t="e">
        <f>SUM(DB13:DC13)</f>
        <v>#N/A</v>
      </c>
      <c r="DB13" s="59" t="e">
        <f>ROUNDDOWN(CX13*CZ13*1/2,0)</f>
        <v>#N/A</v>
      </c>
      <c r="DC13" s="59" t="e">
        <f t="shared" ref="DC13:DC28" si="22">ROUNDDOWN(CX13*CZ13*1/2,0)</f>
        <v>#N/A</v>
      </c>
      <c r="DD13" s="167" t="e">
        <f t="shared" ref="DD13:DD28" si="23">BF13+BL13+BR13+BX13+CD13+CJ13+CP13+CV13+DB13</f>
        <v>#N/A</v>
      </c>
      <c r="DE13" s="167" t="e">
        <f t="shared" ref="DE13:DE28" si="24">Q13-DD13</f>
        <v>#N/A</v>
      </c>
      <c r="DF13" s="128"/>
      <c r="DG13" s="165">
        <f t="shared" ref="DG13:DG62" si="25">SUM(BA13,BC13,BI13,BO13,BU13,CA13,CG13,CM13,CS13,CY13)</f>
        <v>0</v>
      </c>
    </row>
    <row r="14" spans="1:111" ht="25.5" customHeight="1">
      <c r="A14" s="301"/>
      <c r="B14" s="5"/>
      <c r="C14" s="5"/>
      <c r="D14" s="5"/>
      <c r="E14" s="5"/>
      <c r="F14" s="5"/>
      <c r="G14" s="272"/>
      <c r="H14" s="5"/>
      <c r="I14" s="124">
        <v>2</v>
      </c>
      <c r="J14" s="124"/>
      <c r="K14" s="3"/>
      <c r="L14" s="82"/>
      <c r="M14" s="82"/>
      <c r="N14" s="7"/>
      <c r="O14" s="124"/>
      <c r="P14" s="126"/>
      <c r="Q14" s="126"/>
      <c r="R14" s="130"/>
      <c r="S14" s="131">
        <f>Q14-R14</f>
        <v>0</v>
      </c>
      <c r="T14" s="126"/>
      <c r="U14" s="14"/>
      <c r="V14" s="126">
        <f>Q14-T14-R14</f>
        <v>0</v>
      </c>
      <c r="W14" s="16"/>
      <c r="X14" s="136">
        <f t="shared" ref="X14" si="26">R14+T14+V14</f>
        <v>0</v>
      </c>
      <c r="Y14" s="138">
        <f t="shared" ref="Y14:Y28" si="27">Q14</f>
        <v>0</v>
      </c>
      <c r="Z14" s="141"/>
      <c r="AA14" s="141"/>
      <c r="AB14" s="220"/>
      <c r="AC14" s="220"/>
      <c r="AD14" s="220"/>
      <c r="AE14" s="220"/>
      <c r="AF14" s="126"/>
      <c r="AG14" s="144" t="e">
        <f t="shared" ref="AG14:AG60" si="28">ROUND(_xlfn.IFS($O14="A重油",AF14*1,$O14="灯油",AF14*0.939,$O14="LPガス",AF14*1.299,$O14="LNG",AF14*1.56),0)</f>
        <v>#N/A</v>
      </c>
      <c r="AH14" s="144"/>
      <c r="AI14" s="144" t="e">
        <f t="shared" ref="AI14:AI61" si="29">ROUND(_xlfn.IFS($O14="A重油",AH14*1,$O14="灯油",AH14*0.939,$O14="LPガス",AH14*1.299,$O14="LNG",AH14*1.56),0)</f>
        <v>#N/A</v>
      </c>
      <c r="AJ14" s="154"/>
      <c r="AK14" s="155"/>
      <c r="AL14" s="155"/>
      <c r="AM14" s="229"/>
      <c r="AN14" s="230"/>
      <c r="AO14" s="231"/>
      <c r="AP14" s="232"/>
      <c r="AQ14" s="233"/>
      <c r="AR14" s="234"/>
      <c r="AS14" s="235"/>
      <c r="AT14" s="231"/>
      <c r="AU14" s="232"/>
      <c r="AV14" s="233"/>
      <c r="AW14" s="236"/>
      <c r="AX14" s="232"/>
      <c r="AY14" s="232"/>
      <c r="AZ14" s="233"/>
      <c r="BA14" s="158"/>
      <c r="BB14" s="166" t="e">
        <f t="shared" si="0"/>
        <v>#N/A</v>
      </c>
      <c r="BC14" s="160"/>
      <c r="BD14" s="60" t="e">
        <f t="shared" si="1"/>
        <v>#N/A</v>
      </c>
      <c r="BE14" s="59" t="e">
        <f>SUM(BF14:BG14)</f>
        <v>#N/A</v>
      </c>
      <c r="BF14" s="59" t="e">
        <f>ROUNDDOWN(BB14*BD14*1/2,0)</f>
        <v>#N/A</v>
      </c>
      <c r="BG14" s="59" t="e">
        <f t="shared" ref="BG14:BG17" si="30">ROUNDDOWN(BB14*BD14*1/2,0)</f>
        <v>#N/A</v>
      </c>
      <c r="BH14" s="166" t="e">
        <f t="shared" si="2"/>
        <v>#N/A</v>
      </c>
      <c r="BI14" s="164"/>
      <c r="BJ14" s="60" t="e">
        <f t="shared" si="3"/>
        <v>#N/A</v>
      </c>
      <c r="BK14" s="59" t="e">
        <f t="shared" ref="BK14:BK15" si="31">SUM(BL14:BM14)</f>
        <v>#N/A</v>
      </c>
      <c r="BL14" s="59" t="e">
        <f t="shared" ref="BL14:BL15" si="32">ROUNDDOWN(BH14*BJ14*1/2,0)</f>
        <v>#N/A</v>
      </c>
      <c r="BM14" s="59" t="e">
        <f t="shared" ref="BM14:BM28" si="33">ROUNDDOWN(BH14*BJ14*1/2,0)</f>
        <v>#N/A</v>
      </c>
      <c r="BN14" s="166" t="e">
        <f t="shared" si="4"/>
        <v>#N/A</v>
      </c>
      <c r="BO14" s="141"/>
      <c r="BP14" s="60" t="e">
        <f t="shared" si="5"/>
        <v>#N/A</v>
      </c>
      <c r="BQ14" s="59" t="e">
        <f t="shared" ref="BQ14:BQ28" si="34">SUM(BR14:BS14)</f>
        <v>#N/A</v>
      </c>
      <c r="BR14" s="59" t="e">
        <f t="shared" ref="BR14:BR28" si="35">ROUNDDOWN(BN14*BP14*1/2,0)</f>
        <v>#N/A</v>
      </c>
      <c r="BS14" s="59" t="e">
        <f t="shared" ref="BS14:BS28" si="36">ROUNDDOWN(BN14*BP14*1/2,0)</f>
        <v>#N/A</v>
      </c>
      <c r="BT14" s="160" t="e">
        <f t="shared" si="6"/>
        <v>#N/A</v>
      </c>
      <c r="BU14" s="141"/>
      <c r="BV14" s="60" t="e">
        <f t="shared" si="7"/>
        <v>#N/A</v>
      </c>
      <c r="BW14" s="59" t="e">
        <f t="shared" ref="BW14:BW28" si="37">SUM(BX14:BY14)</f>
        <v>#N/A</v>
      </c>
      <c r="BX14" s="59" t="e">
        <f t="shared" si="8"/>
        <v>#N/A</v>
      </c>
      <c r="BY14" s="59" t="e">
        <f t="shared" si="9"/>
        <v>#N/A</v>
      </c>
      <c r="BZ14" s="160" t="e">
        <f t="shared" si="10"/>
        <v>#N/A</v>
      </c>
      <c r="CA14" s="141"/>
      <c r="CB14" s="60" t="e">
        <f t="shared" si="11"/>
        <v>#N/A</v>
      </c>
      <c r="CC14" s="59" t="e">
        <f t="shared" ref="CC14:CC28" si="38">SUM(CD14:CE14)</f>
        <v>#N/A</v>
      </c>
      <c r="CD14" s="59" t="e">
        <f t="shared" ref="CD14:CD28" si="39">ROUNDDOWN(BZ14*CB14*1/2,0)</f>
        <v>#N/A</v>
      </c>
      <c r="CE14" s="59" t="e">
        <f t="shared" ref="CE14:CE28" si="40">ROUNDDOWN(BZ14*CB14*1/2,0)</f>
        <v>#N/A</v>
      </c>
      <c r="CF14" s="166" t="e">
        <f t="shared" si="12"/>
        <v>#N/A</v>
      </c>
      <c r="CG14" s="141"/>
      <c r="CH14" s="60" t="e">
        <f t="shared" si="13"/>
        <v>#N/A</v>
      </c>
      <c r="CI14" s="59" t="e">
        <f t="shared" ref="CI14:CI28" si="41">SUM(CJ14:CK14)</f>
        <v>#N/A</v>
      </c>
      <c r="CJ14" s="59" t="e">
        <f t="shared" ref="CJ14:CJ28" si="42">ROUNDDOWN(CF14*CH14*1/2,0)</f>
        <v>#N/A</v>
      </c>
      <c r="CK14" s="59" t="e">
        <f t="shared" ref="CK14:CK28" si="43">ROUNDDOWN(CF14*CH14*1/2,0)</f>
        <v>#N/A</v>
      </c>
      <c r="CL14" s="166" t="e">
        <f t="shared" si="14"/>
        <v>#N/A</v>
      </c>
      <c r="CM14" s="141"/>
      <c r="CN14" s="60" t="e">
        <f t="shared" si="15"/>
        <v>#N/A</v>
      </c>
      <c r="CO14" s="59" t="e">
        <f t="shared" ref="CO14:CO28" si="44">SUM(CP14:CQ14)</f>
        <v>#N/A</v>
      </c>
      <c r="CP14" s="59" t="e">
        <f t="shared" ref="CP14:CP28" si="45">ROUNDDOWN(CL14*CN14*1/2,0)</f>
        <v>#N/A</v>
      </c>
      <c r="CQ14" s="59" t="e">
        <f t="shared" ref="CQ14:CQ28" si="46">ROUNDDOWN(CL14*CN14*1/2,0)</f>
        <v>#N/A</v>
      </c>
      <c r="CR14" s="166" t="e">
        <f t="shared" si="16"/>
        <v>#N/A</v>
      </c>
      <c r="CS14" s="141"/>
      <c r="CT14" s="60" t="e">
        <f t="shared" si="17"/>
        <v>#N/A</v>
      </c>
      <c r="CU14" s="59" t="e">
        <f t="shared" ref="CU14:CU28" si="47">SUM(CV14:CW14)</f>
        <v>#N/A</v>
      </c>
      <c r="CV14" s="59" t="e">
        <f t="shared" si="18"/>
        <v>#N/A</v>
      </c>
      <c r="CW14" s="59" t="e">
        <f t="shared" si="19"/>
        <v>#N/A</v>
      </c>
      <c r="CX14" s="166" t="e">
        <f t="shared" si="20"/>
        <v>#N/A</v>
      </c>
      <c r="CY14" s="141"/>
      <c r="CZ14" s="60" t="e">
        <f t="shared" si="21"/>
        <v>#N/A</v>
      </c>
      <c r="DA14" s="59" t="e">
        <f t="shared" ref="DA14:DA28" si="48">SUM(DB14:DC14)</f>
        <v>#N/A</v>
      </c>
      <c r="DB14" s="59" t="e">
        <f t="shared" ref="DB14:DB28" si="49">ROUNDDOWN(CX14*CZ14*1/2,0)</f>
        <v>#N/A</v>
      </c>
      <c r="DC14" s="59" t="e">
        <f t="shared" si="22"/>
        <v>#N/A</v>
      </c>
      <c r="DD14" s="167" t="e">
        <f t="shared" si="23"/>
        <v>#N/A</v>
      </c>
      <c r="DE14" s="167" t="e">
        <f t="shared" si="24"/>
        <v>#N/A</v>
      </c>
      <c r="DF14" s="128"/>
      <c r="DG14" s="165">
        <f t="shared" si="25"/>
        <v>0</v>
      </c>
    </row>
    <row r="15" spans="1:111" ht="25.5" customHeight="1">
      <c r="A15" s="301"/>
      <c r="B15" s="5"/>
      <c r="C15" s="5"/>
      <c r="D15" s="5"/>
      <c r="E15" s="5"/>
      <c r="F15" s="5"/>
      <c r="G15" s="272"/>
      <c r="H15" s="5"/>
      <c r="I15" s="124">
        <v>3</v>
      </c>
      <c r="J15" s="124"/>
      <c r="K15" s="3"/>
      <c r="L15" s="82"/>
      <c r="M15" s="82"/>
      <c r="N15" s="7"/>
      <c r="O15" s="124"/>
      <c r="P15" s="126"/>
      <c r="Q15" s="126"/>
      <c r="R15" s="130"/>
      <c r="S15" s="131">
        <f t="shared" ref="S15:S28" si="50">Q15-R15</f>
        <v>0</v>
      </c>
      <c r="T15" s="126"/>
      <c r="U15" s="15"/>
      <c r="V15" s="126">
        <f>Q15-T15-R15</f>
        <v>0</v>
      </c>
      <c r="W15" s="16"/>
      <c r="X15" s="136">
        <f>R15+T15+V15</f>
        <v>0</v>
      </c>
      <c r="Y15" s="138">
        <f t="shared" si="27"/>
        <v>0</v>
      </c>
      <c r="Z15" s="141"/>
      <c r="AA15" s="141"/>
      <c r="AB15" s="220"/>
      <c r="AC15" s="220"/>
      <c r="AD15" s="220"/>
      <c r="AE15" s="220"/>
      <c r="AF15" s="126"/>
      <c r="AG15" s="144" t="e">
        <f t="shared" si="28"/>
        <v>#N/A</v>
      </c>
      <c r="AH15" s="144"/>
      <c r="AI15" s="144" t="e">
        <f t="shared" si="29"/>
        <v>#N/A</v>
      </c>
      <c r="AJ15" s="152"/>
      <c r="AK15" s="153"/>
      <c r="AL15" s="153"/>
      <c r="AM15" s="229"/>
      <c r="AN15" s="230"/>
      <c r="AO15" s="225"/>
      <c r="AP15" s="227"/>
      <c r="AQ15" s="228"/>
      <c r="AR15" s="234"/>
      <c r="AS15" s="235"/>
      <c r="AT15" s="225"/>
      <c r="AU15" s="227"/>
      <c r="AV15" s="228"/>
      <c r="AW15" s="226"/>
      <c r="AX15" s="227"/>
      <c r="AY15" s="227"/>
      <c r="AZ15" s="228"/>
      <c r="BA15" s="157"/>
      <c r="BB15" s="166" t="e">
        <f t="shared" si="0"/>
        <v>#N/A</v>
      </c>
      <c r="BC15" s="160"/>
      <c r="BD15" s="60" t="e">
        <f t="shared" si="1"/>
        <v>#N/A</v>
      </c>
      <c r="BE15" s="59" t="e">
        <f t="shared" ref="BE15:BE62" si="51">SUM(BF15:BG15)</f>
        <v>#N/A</v>
      </c>
      <c r="BF15" s="59" t="e">
        <f t="shared" ref="BF15:BF19" si="52">ROUNDDOWN(BB15*BD15*1/2,0)</f>
        <v>#N/A</v>
      </c>
      <c r="BG15" s="59" t="e">
        <f t="shared" si="30"/>
        <v>#N/A</v>
      </c>
      <c r="BH15" s="166" t="e">
        <f t="shared" si="2"/>
        <v>#N/A</v>
      </c>
      <c r="BI15" s="164"/>
      <c r="BJ15" s="60" t="e">
        <f t="shared" si="3"/>
        <v>#N/A</v>
      </c>
      <c r="BK15" s="59" t="e">
        <f t="shared" si="31"/>
        <v>#N/A</v>
      </c>
      <c r="BL15" s="59" t="e">
        <f t="shared" si="32"/>
        <v>#N/A</v>
      </c>
      <c r="BM15" s="59" t="e">
        <f t="shared" si="33"/>
        <v>#N/A</v>
      </c>
      <c r="BN15" s="166" t="e">
        <f t="shared" si="4"/>
        <v>#N/A</v>
      </c>
      <c r="BO15" s="141"/>
      <c r="BP15" s="60" t="e">
        <f t="shared" si="5"/>
        <v>#N/A</v>
      </c>
      <c r="BQ15" s="59" t="e">
        <f t="shared" si="34"/>
        <v>#N/A</v>
      </c>
      <c r="BR15" s="59" t="e">
        <f t="shared" si="35"/>
        <v>#N/A</v>
      </c>
      <c r="BS15" s="59" t="e">
        <f t="shared" si="36"/>
        <v>#N/A</v>
      </c>
      <c r="BT15" s="160" t="e">
        <f t="shared" si="6"/>
        <v>#N/A</v>
      </c>
      <c r="BU15" s="141"/>
      <c r="BV15" s="60" t="e">
        <f t="shared" si="7"/>
        <v>#N/A</v>
      </c>
      <c r="BW15" s="59" t="e">
        <f t="shared" si="37"/>
        <v>#N/A</v>
      </c>
      <c r="BX15" s="59" t="e">
        <f t="shared" si="8"/>
        <v>#N/A</v>
      </c>
      <c r="BY15" s="59" t="e">
        <f t="shared" si="9"/>
        <v>#N/A</v>
      </c>
      <c r="BZ15" s="160" t="e">
        <f t="shared" si="10"/>
        <v>#N/A</v>
      </c>
      <c r="CA15" s="141"/>
      <c r="CB15" s="60" t="e">
        <f t="shared" si="11"/>
        <v>#N/A</v>
      </c>
      <c r="CC15" s="59" t="e">
        <f t="shared" si="38"/>
        <v>#N/A</v>
      </c>
      <c r="CD15" s="59" t="e">
        <f t="shared" si="39"/>
        <v>#N/A</v>
      </c>
      <c r="CE15" s="59" t="e">
        <f t="shared" si="40"/>
        <v>#N/A</v>
      </c>
      <c r="CF15" s="166" t="e">
        <f t="shared" si="12"/>
        <v>#N/A</v>
      </c>
      <c r="CG15" s="141"/>
      <c r="CH15" s="60" t="e">
        <f t="shared" si="13"/>
        <v>#N/A</v>
      </c>
      <c r="CI15" s="59" t="e">
        <f t="shared" si="41"/>
        <v>#N/A</v>
      </c>
      <c r="CJ15" s="59" t="e">
        <f t="shared" si="42"/>
        <v>#N/A</v>
      </c>
      <c r="CK15" s="59" t="e">
        <f t="shared" si="43"/>
        <v>#N/A</v>
      </c>
      <c r="CL15" s="166" t="e">
        <f t="shared" si="14"/>
        <v>#N/A</v>
      </c>
      <c r="CM15" s="141"/>
      <c r="CN15" s="60" t="e">
        <f t="shared" si="15"/>
        <v>#N/A</v>
      </c>
      <c r="CO15" s="59" t="e">
        <f t="shared" si="44"/>
        <v>#N/A</v>
      </c>
      <c r="CP15" s="59" t="e">
        <f t="shared" si="45"/>
        <v>#N/A</v>
      </c>
      <c r="CQ15" s="59" t="e">
        <f t="shared" si="46"/>
        <v>#N/A</v>
      </c>
      <c r="CR15" s="166" t="e">
        <f t="shared" si="16"/>
        <v>#N/A</v>
      </c>
      <c r="CS15" s="141"/>
      <c r="CT15" s="60" t="e">
        <f t="shared" si="17"/>
        <v>#N/A</v>
      </c>
      <c r="CU15" s="59" t="e">
        <f t="shared" si="47"/>
        <v>#N/A</v>
      </c>
      <c r="CV15" s="59" t="e">
        <f t="shared" si="18"/>
        <v>#N/A</v>
      </c>
      <c r="CW15" s="59" t="e">
        <f t="shared" si="19"/>
        <v>#N/A</v>
      </c>
      <c r="CX15" s="166" t="e">
        <f t="shared" si="20"/>
        <v>#N/A</v>
      </c>
      <c r="CY15" s="141"/>
      <c r="CZ15" s="60" t="e">
        <f t="shared" si="21"/>
        <v>#N/A</v>
      </c>
      <c r="DA15" s="59" t="e">
        <f t="shared" si="48"/>
        <v>#N/A</v>
      </c>
      <c r="DB15" s="59" t="e">
        <f t="shared" si="49"/>
        <v>#N/A</v>
      </c>
      <c r="DC15" s="59" t="e">
        <f t="shared" si="22"/>
        <v>#N/A</v>
      </c>
      <c r="DD15" s="167" t="e">
        <f t="shared" si="23"/>
        <v>#N/A</v>
      </c>
      <c r="DE15" s="167" t="e">
        <f t="shared" si="24"/>
        <v>#N/A</v>
      </c>
      <c r="DF15" s="128"/>
      <c r="DG15" s="165">
        <f t="shared" si="25"/>
        <v>0</v>
      </c>
    </row>
    <row r="16" spans="1:111" ht="25.5" customHeight="1">
      <c r="A16" s="301"/>
      <c r="B16" s="5"/>
      <c r="C16" s="5"/>
      <c r="D16" s="5"/>
      <c r="E16" s="5"/>
      <c r="F16" s="5"/>
      <c r="G16" s="272"/>
      <c r="H16" s="5"/>
      <c r="I16" s="124">
        <v>4</v>
      </c>
      <c r="J16" s="124"/>
      <c r="K16" s="3"/>
      <c r="L16" s="82"/>
      <c r="M16" s="82"/>
      <c r="N16" s="7"/>
      <c r="O16" s="124"/>
      <c r="P16" s="126"/>
      <c r="Q16" s="126"/>
      <c r="R16" s="130"/>
      <c r="S16" s="131">
        <f t="shared" si="50"/>
        <v>0</v>
      </c>
      <c r="T16" s="126"/>
      <c r="U16" s="15"/>
      <c r="V16" s="126">
        <f t="shared" ref="V16:V28" si="53">Q16-T16-R16</f>
        <v>0</v>
      </c>
      <c r="W16" s="16"/>
      <c r="X16" s="136">
        <f t="shared" ref="X16:X28" si="54">R16+T16+V16</f>
        <v>0</v>
      </c>
      <c r="Y16" s="138">
        <f t="shared" si="27"/>
        <v>0</v>
      </c>
      <c r="Z16" s="141"/>
      <c r="AA16" s="141"/>
      <c r="AB16" s="220"/>
      <c r="AC16" s="220"/>
      <c r="AD16" s="220"/>
      <c r="AE16" s="220"/>
      <c r="AF16" s="126"/>
      <c r="AG16" s="144" t="e">
        <f t="shared" si="28"/>
        <v>#N/A</v>
      </c>
      <c r="AH16" s="144"/>
      <c r="AI16" s="144" t="e">
        <f t="shared" si="29"/>
        <v>#N/A</v>
      </c>
      <c r="AJ16" s="154"/>
      <c r="AK16" s="155"/>
      <c r="AL16" s="155"/>
      <c r="AM16" s="229"/>
      <c r="AN16" s="230"/>
      <c r="AO16" s="231"/>
      <c r="AP16" s="232"/>
      <c r="AQ16" s="233"/>
      <c r="AR16" s="234"/>
      <c r="AS16" s="235"/>
      <c r="AT16" s="231"/>
      <c r="AU16" s="232"/>
      <c r="AV16" s="233"/>
      <c r="AW16" s="236"/>
      <c r="AX16" s="232"/>
      <c r="AY16" s="232"/>
      <c r="AZ16" s="233"/>
      <c r="BA16" s="158"/>
      <c r="BB16" s="166" t="e">
        <f t="shared" si="0"/>
        <v>#N/A</v>
      </c>
      <c r="BC16" s="160"/>
      <c r="BD16" s="60" t="e">
        <f t="shared" si="1"/>
        <v>#N/A</v>
      </c>
      <c r="BE16" s="59" t="e">
        <f t="shared" si="51"/>
        <v>#N/A</v>
      </c>
      <c r="BF16" s="59" t="e">
        <f t="shared" si="52"/>
        <v>#N/A</v>
      </c>
      <c r="BG16" s="59" t="e">
        <f t="shared" si="30"/>
        <v>#N/A</v>
      </c>
      <c r="BH16" s="166" t="e">
        <f t="shared" si="2"/>
        <v>#N/A</v>
      </c>
      <c r="BI16" s="164"/>
      <c r="BJ16" s="60" t="e">
        <f t="shared" si="3"/>
        <v>#N/A</v>
      </c>
      <c r="BK16" s="59" t="e">
        <f>SUM(BL16:BM16)</f>
        <v>#N/A</v>
      </c>
      <c r="BL16" s="59" t="e">
        <f>ROUNDDOWN(BH16*BJ16*1/2,0)</f>
        <v>#N/A</v>
      </c>
      <c r="BM16" s="59" t="e">
        <f t="shared" si="33"/>
        <v>#N/A</v>
      </c>
      <c r="BN16" s="166" t="e">
        <f t="shared" si="4"/>
        <v>#N/A</v>
      </c>
      <c r="BO16" s="141"/>
      <c r="BP16" s="60" t="e">
        <f t="shared" si="5"/>
        <v>#N/A</v>
      </c>
      <c r="BQ16" s="59" t="e">
        <f t="shared" si="34"/>
        <v>#N/A</v>
      </c>
      <c r="BR16" s="59" t="e">
        <f t="shared" si="35"/>
        <v>#N/A</v>
      </c>
      <c r="BS16" s="59" t="e">
        <f t="shared" si="36"/>
        <v>#N/A</v>
      </c>
      <c r="BT16" s="160" t="e">
        <f t="shared" si="6"/>
        <v>#N/A</v>
      </c>
      <c r="BU16" s="141"/>
      <c r="BV16" s="60" t="e">
        <f t="shared" si="7"/>
        <v>#N/A</v>
      </c>
      <c r="BW16" s="59" t="e">
        <f t="shared" si="37"/>
        <v>#N/A</v>
      </c>
      <c r="BX16" s="59" t="e">
        <f t="shared" si="8"/>
        <v>#N/A</v>
      </c>
      <c r="BY16" s="59" t="e">
        <f t="shared" si="9"/>
        <v>#N/A</v>
      </c>
      <c r="BZ16" s="160" t="e">
        <f t="shared" si="10"/>
        <v>#N/A</v>
      </c>
      <c r="CA16" s="141"/>
      <c r="CB16" s="60" t="e">
        <f t="shared" si="11"/>
        <v>#N/A</v>
      </c>
      <c r="CC16" s="59" t="e">
        <f t="shared" si="38"/>
        <v>#N/A</v>
      </c>
      <c r="CD16" s="59" t="e">
        <f t="shared" si="39"/>
        <v>#N/A</v>
      </c>
      <c r="CE16" s="59" t="e">
        <f t="shared" si="40"/>
        <v>#N/A</v>
      </c>
      <c r="CF16" s="166" t="e">
        <f t="shared" si="12"/>
        <v>#N/A</v>
      </c>
      <c r="CG16" s="141"/>
      <c r="CH16" s="60" t="e">
        <f t="shared" si="13"/>
        <v>#N/A</v>
      </c>
      <c r="CI16" s="59" t="e">
        <f t="shared" si="41"/>
        <v>#N/A</v>
      </c>
      <c r="CJ16" s="59" t="e">
        <f t="shared" si="42"/>
        <v>#N/A</v>
      </c>
      <c r="CK16" s="59" t="e">
        <f t="shared" si="43"/>
        <v>#N/A</v>
      </c>
      <c r="CL16" s="166" t="e">
        <f t="shared" si="14"/>
        <v>#N/A</v>
      </c>
      <c r="CM16" s="141"/>
      <c r="CN16" s="60" t="e">
        <f t="shared" si="15"/>
        <v>#N/A</v>
      </c>
      <c r="CO16" s="59" t="e">
        <f t="shared" si="44"/>
        <v>#N/A</v>
      </c>
      <c r="CP16" s="59" t="e">
        <f t="shared" si="45"/>
        <v>#N/A</v>
      </c>
      <c r="CQ16" s="59" t="e">
        <f t="shared" si="46"/>
        <v>#N/A</v>
      </c>
      <c r="CR16" s="166" t="e">
        <f t="shared" si="16"/>
        <v>#N/A</v>
      </c>
      <c r="CS16" s="141"/>
      <c r="CT16" s="60" t="e">
        <f t="shared" si="17"/>
        <v>#N/A</v>
      </c>
      <c r="CU16" s="59" t="e">
        <f t="shared" si="47"/>
        <v>#N/A</v>
      </c>
      <c r="CV16" s="59" t="e">
        <f t="shared" si="18"/>
        <v>#N/A</v>
      </c>
      <c r="CW16" s="59" t="e">
        <f t="shared" si="19"/>
        <v>#N/A</v>
      </c>
      <c r="CX16" s="166" t="e">
        <f t="shared" si="20"/>
        <v>#N/A</v>
      </c>
      <c r="CY16" s="141"/>
      <c r="CZ16" s="60" t="e">
        <f t="shared" si="21"/>
        <v>#N/A</v>
      </c>
      <c r="DA16" s="59" t="e">
        <f t="shared" si="48"/>
        <v>#N/A</v>
      </c>
      <c r="DB16" s="59" t="e">
        <f t="shared" si="49"/>
        <v>#N/A</v>
      </c>
      <c r="DC16" s="59" t="e">
        <f t="shared" si="22"/>
        <v>#N/A</v>
      </c>
      <c r="DD16" s="167" t="e">
        <f t="shared" si="23"/>
        <v>#N/A</v>
      </c>
      <c r="DE16" s="167" t="e">
        <f t="shared" si="24"/>
        <v>#N/A</v>
      </c>
      <c r="DF16" s="128"/>
      <c r="DG16" s="165">
        <f t="shared" si="25"/>
        <v>0</v>
      </c>
    </row>
    <row r="17" spans="1:111" ht="25.5" customHeight="1">
      <c r="A17" s="301"/>
      <c r="B17" s="5"/>
      <c r="C17" s="5"/>
      <c r="D17" s="5"/>
      <c r="E17" s="5"/>
      <c r="F17" s="5"/>
      <c r="G17" s="272"/>
      <c r="H17" s="5"/>
      <c r="I17" s="124">
        <v>5</v>
      </c>
      <c r="J17" s="124"/>
      <c r="K17" s="3"/>
      <c r="L17" s="82"/>
      <c r="M17" s="82"/>
      <c r="N17" s="7"/>
      <c r="O17" s="124"/>
      <c r="P17" s="126"/>
      <c r="Q17" s="126"/>
      <c r="R17" s="130"/>
      <c r="S17" s="131">
        <f t="shared" si="50"/>
        <v>0</v>
      </c>
      <c r="T17" s="126"/>
      <c r="U17" s="15"/>
      <c r="V17" s="126">
        <f>Q17-T17-R17</f>
        <v>0</v>
      </c>
      <c r="W17" s="16"/>
      <c r="X17" s="136">
        <f t="shared" si="54"/>
        <v>0</v>
      </c>
      <c r="Y17" s="138">
        <f t="shared" si="27"/>
        <v>0</v>
      </c>
      <c r="Z17" s="141"/>
      <c r="AA17" s="141"/>
      <c r="AB17" s="220"/>
      <c r="AC17" s="220"/>
      <c r="AD17" s="220"/>
      <c r="AE17" s="220"/>
      <c r="AF17" s="144"/>
      <c r="AG17" s="144" t="e">
        <f t="shared" si="28"/>
        <v>#N/A</v>
      </c>
      <c r="AH17" s="144"/>
      <c r="AI17" s="144" t="e">
        <f t="shared" si="29"/>
        <v>#N/A</v>
      </c>
      <c r="AJ17" s="152"/>
      <c r="AK17" s="153"/>
      <c r="AL17" s="153"/>
      <c r="AM17" s="225"/>
      <c r="AN17" s="226"/>
      <c r="AO17" s="225"/>
      <c r="AP17" s="227"/>
      <c r="AQ17" s="228"/>
      <c r="AR17" s="227"/>
      <c r="AS17" s="228"/>
      <c r="AT17" s="225"/>
      <c r="AU17" s="227"/>
      <c r="AV17" s="228"/>
      <c r="AW17" s="226"/>
      <c r="AX17" s="227"/>
      <c r="AY17" s="227"/>
      <c r="AZ17" s="228"/>
      <c r="BA17" s="157"/>
      <c r="BB17" s="166" t="e">
        <f t="shared" si="0"/>
        <v>#N/A</v>
      </c>
      <c r="BC17" s="160"/>
      <c r="BD17" s="60" t="e">
        <f t="shared" si="1"/>
        <v>#N/A</v>
      </c>
      <c r="BE17" s="59" t="e">
        <f t="shared" si="51"/>
        <v>#N/A</v>
      </c>
      <c r="BF17" s="59" t="e">
        <f t="shared" si="52"/>
        <v>#N/A</v>
      </c>
      <c r="BG17" s="59" t="e">
        <f t="shared" si="30"/>
        <v>#N/A</v>
      </c>
      <c r="BH17" s="166" t="e">
        <f t="shared" si="2"/>
        <v>#N/A</v>
      </c>
      <c r="BI17" s="164"/>
      <c r="BJ17" s="60" t="e">
        <f t="shared" si="3"/>
        <v>#N/A</v>
      </c>
      <c r="BK17" s="59" t="e">
        <f t="shared" ref="BK17:BK28" si="55">SUM(BL17:BM17)</f>
        <v>#N/A</v>
      </c>
      <c r="BL17" s="59" t="e">
        <f t="shared" ref="BL17:BL28" si="56">ROUNDDOWN(BH17*BJ17*1/2,0)</f>
        <v>#N/A</v>
      </c>
      <c r="BM17" s="59" t="e">
        <f t="shared" si="33"/>
        <v>#N/A</v>
      </c>
      <c r="BN17" s="166" t="e">
        <f t="shared" si="4"/>
        <v>#N/A</v>
      </c>
      <c r="BO17" s="141"/>
      <c r="BP17" s="60" t="e">
        <f t="shared" si="5"/>
        <v>#N/A</v>
      </c>
      <c r="BQ17" s="59" t="e">
        <f t="shared" si="34"/>
        <v>#N/A</v>
      </c>
      <c r="BR17" s="59" t="e">
        <f t="shared" si="35"/>
        <v>#N/A</v>
      </c>
      <c r="BS17" s="59" t="e">
        <f t="shared" si="36"/>
        <v>#N/A</v>
      </c>
      <c r="BT17" s="160" t="e">
        <f t="shared" si="6"/>
        <v>#N/A</v>
      </c>
      <c r="BU17" s="141"/>
      <c r="BV17" s="60" t="e">
        <f t="shared" si="7"/>
        <v>#N/A</v>
      </c>
      <c r="BW17" s="59" t="e">
        <f t="shared" si="37"/>
        <v>#N/A</v>
      </c>
      <c r="BX17" s="59" t="e">
        <f t="shared" si="8"/>
        <v>#N/A</v>
      </c>
      <c r="BY17" s="59" t="e">
        <f t="shared" si="9"/>
        <v>#N/A</v>
      </c>
      <c r="BZ17" s="160" t="e">
        <f t="shared" si="10"/>
        <v>#N/A</v>
      </c>
      <c r="CA17" s="141"/>
      <c r="CB17" s="60" t="e">
        <f t="shared" si="11"/>
        <v>#N/A</v>
      </c>
      <c r="CC17" s="59" t="e">
        <f t="shared" si="38"/>
        <v>#N/A</v>
      </c>
      <c r="CD17" s="59" t="e">
        <f t="shared" si="39"/>
        <v>#N/A</v>
      </c>
      <c r="CE17" s="59" t="e">
        <f t="shared" si="40"/>
        <v>#N/A</v>
      </c>
      <c r="CF17" s="166" t="e">
        <f t="shared" si="12"/>
        <v>#N/A</v>
      </c>
      <c r="CG17" s="141"/>
      <c r="CH17" s="60" t="e">
        <f t="shared" si="13"/>
        <v>#N/A</v>
      </c>
      <c r="CI17" s="59" t="e">
        <f t="shared" si="41"/>
        <v>#N/A</v>
      </c>
      <c r="CJ17" s="59" t="e">
        <f t="shared" si="42"/>
        <v>#N/A</v>
      </c>
      <c r="CK17" s="59" t="e">
        <f t="shared" si="43"/>
        <v>#N/A</v>
      </c>
      <c r="CL17" s="166" t="e">
        <f t="shared" si="14"/>
        <v>#N/A</v>
      </c>
      <c r="CM17" s="141"/>
      <c r="CN17" s="60" t="e">
        <f t="shared" si="15"/>
        <v>#N/A</v>
      </c>
      <c r="CO17" s="59" t="e">
        <f t="shared" si="44"/>
        <v>#N/A</v>
      </c>
      <c r="CP17" s="59" t="e">
        <f t="shared" si="45"/>
        <v>#N/A</v>
      </c>
      <c r="CQ17" s="59" t="e">
        <f t="shared" si="46"/>
        <v>#N/A</v>
      </c>
      <c r="CR17" s="166" t="e">
        <f t="shared" si="16"/>
        <v>#N/A</v>
      </c>
      <c r="CS17" s="141"/>
      <c r="CT17" s="60" t="e">
        <f t="shared" si="17"/>
        <v>#N/A</v>
      </c>
      <c r="CU17" s="59" t="e">
        <f t="shared" si="47"/>
        <v>#N/A</v>
      </c>
      <c r="CV17" s="59" t="e">
        <f t="shared" si="18"/>
        <v>#N/A</v>
      </c>
      <c r="CW17" s="59" t="e">
        <f t="shared" si="19"/>
        <v>#N/A</v>
      </c>
      <c r="CX17" s="166" t="e">
        <f t="shared" si="20"/>
        <v>#N/A</v>
      </c>
      <c r="CY17" s="141"/>
      <c r="CZ17" s="60" t="e">
        <f t="shared" si="21"/>
        <v>#N/A</v>
      </c>
      <c r="DA17" s="59" t="e">
        <f t="shared" si="48"/>
        <v>#N/A</v>
      </c>
      <c r="DB17" s="59" t="e">
        <f t="shared" si="49"/>
        <v>#N/A</v>
      </c>
      <c r="DC17" s="59" t="e">
        <f t="shared" si="22"/>
        <v>#N/A</v>
      </c>
      <c r="DD17" s="167" t="e">
        <f t="shared" si="23"/>
        <v>#N/A</v>
      </c>
      <c r="DE17" s="167" t="e">
        <f t="shared" si="24"/>
        <v>#N/A</v>
      </c>
      <c r="DF17" s="128"/>
      <c r="DG17" s="165">
        <f t="shared" si="25"/>
        <v>0</v>
      </c>
    </row>
    <row r="18" spans="1:111" ht="25.5" customHeight="1">
      <c r="A18" s="301"/>
      <c r="B18" s="5"/>
      <c r="C18" s="5"/>
      <c r="D18" s="5"/>
      <c r="E18" s="5"/>
      <c r="F18" s="5"/>
      <c r="G18" s="272"/>
      <c r="H18" s="5"/>
      <c r="I18" s="124">
        <v>6</v>
      </c>
      <c r="J18" s="124"/>
      <c r="K18" s="2"/>
      <c r="L18" s="83"/>
      <c r="M18" s="82"/>
      <c r="N18" s="7"/>
      <c r="O18" s="124"/>
      <c r="P18" s="126"/>
      <c r="Q18" s="126"/>
      <c r="R18" s="130"/>
      <c r="S18" s="131">
        <f t="shared" si="50"/>
        <v>0</v>
      </c>
      <c r="T18" s="126"/>
      <c r="U18" s="15"/>
      <c r="V18" s="126">
        <f t="shared" si="53"/>
        <v>0</v>
      </c>
      <c r="W18" s="16"/>
      <c r="X18" s="136">
        <f t="shared" si="54"/>
        <v>0</v>
      </c>
      <c r="Y18" s="138">
        <f t="shared" si="27"/>
        <v>0</v>
      </c>
      <c r="Z18" s="141"/>
      <c r="AA18" s="141"/>
      <c r="AB18" s="220"/>
      <c r="AC18" s="220"/>
      <c r="AD18" s="220"/>
      <c r="AE18" s="220"/>
      <c r="AF18" s="126"/>
      <c r="AG18" s="144" t="e">
        <f t="shared" si="28"/>
        <v>#N/A</v>
      </c>
      <c r="AH18" s="144"/>
      <c r="AI18" s="144" t="e">
        <f t="shared" si="29"/>
        <v>#N/A</v>
      </c>
      <c r="AJ18" s="152"/>
      <c r="AK18" s="153"/>
      <c r="AL18" s="153"/>
      <c r="AM18" s="225"/>
      <c r="AN18" s="226"/>
      <c r="AO18" s="225"/>
      <c r="AP18" s="227"/>
      <c r="AQ18" s="228"/>
      <c r="AR18" s="227"/>
      <c r="AS18" s="228"/>
      <c r="AT18" s="225"/>
      <c r="AU18" s="227"/>
      <c r="AV18" s="228"/>
      <c r="AW18" s="226"/>
      <c r="AX18" s="227"/>
      <c r="AY18" s="227"/>
      <c r="AZ18" s="228"/>
      <c r="BA18" s="157"/>
      <c r="BB18" s="166" t="e">
        <f t="shared" si="0"/>
        <v>#N/A</v>
      </c>
      <c r="BC18" s="160"/>
      <c r="BD18" s="60" t="e">
        <f t="shared" si="1"/>
        <v>#N/A</v>
      </c>
      <c r="BE18" s="59" t="e">
        <f t="shared" si="51"/>
        <v>#N/A</v>
      </c>
      <c r="BF18" s="59" t="e">
        <f t="shared" si="52"/>
        <v>#N/A</v>
      </c>
      <c r="BG18" s="59" t="e">
        <f>ROUNDDOWN(BB18*BD18*1/2,0)</f>
        <v>#N/A</v>
      </c>
      <c r="BH18" s="166" t="e">
        <f t="shared" si="2"/>
        <v>#N/A</v>
      </c>
      <c r="BI18" s="164"/>
      <c r="BJ18" s="60" t="e">
        <f t="shared" si="3"/>
        <v>#N/A</v>
      </c>
      <c r="BK18" s="59" t="e">
        <f t="shared" si="55"/>
        <v>#N/A</v>
      </c>
      <c r="BL18" s="59" t="e">
        <f t="shared" si="56"/>
        <v>#N/A</v>
      </c>
      <c r="BM18" s="59" t="e">
        <f t="shared" si="33"/>
        <v>#N/A</v>
      </c>
      <c r="BN18" s="166" t="e">
        <f t="shared" si="4"/>
        <v>#N/A</v>
      </c>
      <c r="BO18" s="141"/>
      <c r="BP18" s="60" t="e">
        <f t="shared" si="5"/>
        <v>#N/A</v>
      </c>
      <c r="BQ18" s="59" t="e">
        <f t="shared" si="34"/>
        <v>#N/A</v>
      </c>
      <c r="BR18" s="59" t="e">
        <f t="shared" si="35"/>
        <v>#N/A</v>
      </c>
      <c r="BS18" s="59" t="e">
        <f t="shared" si="36"/>
        <v>#N/A</v>
      </c>
      <c r="BT18" s="160" t="e">
        <f t="shared" si="6"/>
        <v>#N/A</v>
      </c>
      <c r="BU18" s="141"/>
      <c r="BV18" s="60" t="e">
        <f t="shared" si="7"/>
        <v>#N/A</v>
      </c>
      <c r="BW18" s="59" t="e">
        <f t="shared" si="37"/>
        <v>#N/A</v>
      </c>
      <c r="BX18" s="59" t="e">
        <f t="shared" si="8"/>
        <v>#N/A</v>
      </c>
      <c r="BY18" s="59" t="e">
        <f t="shared" si="9"/>
        <v>#N/A</v>
      </c>
      <c r="BZ18" s="160" t="e">
        <f t="shared" si="10"/>
        <v>#N/A</v>
      </c>
      <c r="CA18" s="141"/>
      <c r="CB18" s="60" t="e">
        <f t="shared" si="11"/>
        <v>#N/A</v>
      </c>
      <c r="CC18" s="59" t="e">
        <f t="shared" si="38"/>
        <v>#N/A</v>
      </c>
      <c r="CD18" s="59" t="e">
        <f t="shared" si="39"/>
        <v>#N/A</v>
      </c>
      <c r="CE18" s="59" t="e">
        <f t="shared" si="40"/>
        <v>#N/A</v>
      </c>
      <c r="CF18" s="166" t="e">
        <f t="shared" si="12"/>
        <v>#N/A</v>
      </c>
      <c r="CG18" s="141"/>
      <c r="CH18" s="60" t="e">
        <f t="shared" si="13"/>
        <v>#N/A</v>
      </c>
      <c r="CI18" s="59" t="e">
        <f t="shared" si="41"/>
        <v>#N/A</v>
      </c>
      <c r="CJ18" s="59" t="e">
        <f t="shared" si="42"/>
        <v>#N/A</v>
      </c>
      <c r="CK18" s="59" t="e">
        <f t="shared" si="43"/>
        <v>#N/A</v>
      </c>
      <c r="CL18" s="166" t="e">
        <f t="shared" si="14"/>
        <v>#N/A</v>
      </c>
      <c r="CM18" s="141"/>
      <c r="CN18" s="60" t="e">
        <f t="shared" si="15"/>
        <v>#N/A</v>
      </c>
      <c r="CO18" s="59" t="e">
        <f t="shared" si="44"/>
        <v>#N/A</v>
      </c>
      <c r="CP18" s="59" t="e">
        <f t="shared" si="45"/>
        <v>#N/A</v>
      </c>
      <c r="CQ18" s="59" t="e">
        <f t="shared" si="46"/>
        <v>#N/A</v>
      </c>
      <c r="CR18" s="166" t="e">
        <f t="shared" si="16"/>
        <v>#N/A</v>
      </c>
      <c r="CS18" s="141"/>
      <c r="CT18" s="60" t="e">
        <f t="shared" si="17"/>
        <v>#N/A</v>
      </c>
      <c r="CU18" s="59" t="e">
        <f t="shared" si="47"/>
        <v>#N/A</v>
      </c>
      <c r="CV18" s="59" t="e">
        <f t="shared" si="18"/>
        <v>#N/A</v>
      </c>
      <c r="CW18" s="59" t="e">
        <f t="shared" si="19"/>
        <v>#N/A</v>
      </c>
      <c r="CX18" s="166" t="e">
        <f t="shared" si="20"/>
        <v>#N/A</v>
      </c>
      <c r="CY18" s="141"/>
      <c r="CZ18" s="60" t="e">
        <f t="shared" si="21"/>
        <v>#N/A</v>
      </c>
      <c r="DA18" s="59" t="e">
        <f t="shared" si="48"/>
        <v>#N/A</v>
      </c>
      <c r="DB18" s="59" t="e">
        <f t="shared" si="49"/>
        <v>#N/A</v>
      </c>
      <c r="DC18" s="59" t="e">
        <f t="shared" si="22"/>
        <v>#N/A</v>
      </c>
      <c r="DD18" s="167" t="e">
        <f t="shared" si="23"/>
        <v>#N/A</v>
      </c>
      <c r="DE18" s="167" t="e">
        <f t="shared" si="24"/>
        <v>#N/A</v>
      </c>
      <c r="DF18" s="128"/>
      <c r="DG18" s="165">
        <f t="shared" si="25"/>
        <v>0</v>
      </c>
    </row>
    <row r="19" spans="1:111" ht="25.5" customHeight="1">
      <c r="A19" s="301"/>
      <c r="B19" s="5"/>
      <c r="C19" s="5"/>
      <c r="D19" s="5"/>
      <c r="E19" s="5"/>
      <c r="F19" s="5"/>
      <c r="G19" s="272"/>
      <c r="H19" s="5"/>
      <c r="I19" s="124">
        <v>7</v>
      </c>
      <c r="J19" s="124"/>
      <c r="K19" s="3"/>
      <c r="L19" s="82"/>
      <c r="M19" s="82"/>
      <c r="N19" s="7"/>
      <c r="O19" s="124"/>
      <c r="P19" s="126"/>
      <c r="Q19" s="126"/>
      <c r="R19" s="130"/>
      <c r="S19" s="131">
        <f t="shared" si="50"/>
        <v>0</v>
      </c>
      <c r="T19" s="126"/>
      <c r="U19" s="15"/>
      <c r="V19" s="126">
        <f t="shared" si="53"/>
        <v>0</v>
      </c>
      <c r="W19" s="16"/>
      <c r="X19" s="136">
        <f t="shared" si="54"/>
        <v>0</v>
      </c>
      <c r="Y19" s="138">
        <f t="shared" si="27"/>
        <v>0</v>
      </c>
      <c r="Z19" s="141"/>
      <c r="AA19" s="141"/>
      <c r="AB19" s="220"/>
      <c r="AC19" s="220"/>
      <c r="AD19" s="220"/>
      <c r="AE19" s="220"/>
      <c r="AF19" s="126"/>
      <c r="AG19" s="144" t="e">
        <f t="shared" si="28"/>
        <v>#N/A</v>
      </c>
      <c r="AH19" s="144"/>
      <c r="AI19" s="144" t="e">
        <f t="shared" si="29"/>
        <v>#N/A</v>
      </c>
      <c r="AJ19" s="152"/>
      <c r="AK19" s="153"/>
      <c r="AL19" s="153"/>
      <c r="AM19" s="225"/>
      <c r="AN19" s="226"/>
      <c r="AO19" s="225"/>
      <c r="AP19" s="227"/>
      <c r="AQ19" s="228"/>
      <c r="AR19" s="227"/>
      <c r="AS19" s="228"/>
      <c r="AT19" s="225"/>
      <c r="AU19" s="227"/>
      <c r="AV19" s="228"/>
      <c r="AW19" s="226"/>
      <c r="AX19" s="227"/>
      <c r="AY19" s="227"/>
      <c r="AZ19" s="228"/>
      <c r="BA19" s="157"/>
      <c r="BB19" s="166" t="e">
        <f t="shared" si="0"/>
        <v>#N/A</v>
      </c>
      <c r="BC19" s="160"/>
      <c r="BD19" s="60" t="e">
        <f t="shared" si="1"/>
        <v>#N/A</v>
      </c>
      <c r="BE19" s="59" t="e">
        <f t="shared" si="51"/>
        <v>#N/A</v>
      </c>
      <c r="BF19" s="59" t="e">
        <f t="shared" si="52"/>
        <v>#N/A</v>
      </c>
      <c r="BG19" s="59" t="e">
        <f t="shared" ref="BG19:BG62" si="57">ROUNDDOWN(BB19*BD19*1/2,0)</f>
        <v>#N/A</v>
      </c>
      <c r="BH19" s="166" t="e">
        <f t="shared" si="2"/>
        <v>#N/A</v>
      </c>
      <c r="BI19" s="164"/>
      <c r="BJ19" s="60" t="e">
        <f t="shared" si="3"/>
        <v>#N/A</v>
      </c>
      <c r="BK19" s="59" t="e">
        <f t="shared" si="55"/>
        <v>#N/A</v>
      </c>
      <c r="BL19" s="59" t="e">
        <f t="shared" si="56"/>
        <v>#N/A</v>
      </c>
      <c r="BM19" s="59" t="e">
        <f t="shared" si="33"/>
        <v>#N/A</v>
      </c>
      <c r="BN19" s="166" t="e">
        <f t="shared" si="4"/>
        <v>#N/A</v>
      </c>
      <c r="BO19" s="141"/>
      <c r="BP19" s="60" t="e">
        <f t="shared" si="5"/>
        <v>#N/A</v>
      </c>
      <c r="BQ19" s="59" t="e">
        <f t="shared" si="34"/>
        <v>#N/A</v>
      </c>
      <c r="BR19" s="59" t="e">
        <f t="shared" si="35"/>
        <v>#N/A</v>
      </c>
      <c r="BS19" s="59" t="e">
        <f t="shared" si="36"/>
        <v>#N/A</v>
      </c>
      <c r="BT19" s="160" t="e">
        <f t="shared" si="6"/>
        <v>#N/A</v>
      </c>
      <c r="BU19" s="141"/>
      <c r="BV19" s="60" t="e">
        <f t="shared" si="7"/>
        <v>#N/A</v>
      </c>
      <c r="BW19" s="59" t="e">
        <f t="shared" si="37"/>
        <v>#N/A</v>
      </c>
      <c r="BX19" s="59" t="e">
        <f t="shared" si="8"/>
        <v>#N/A</v>
      </c>
      <c r="BY19" s="59" t="e">
        <f t="shared" si="9"/>
        <v>#N/A</v>
      </c>
      <c r="BZ19" s="160" t="e">
        <f t="shared" si="10"/>
        <v>#N/A</v>
      </c>
      <c r="CA19" s="141"/>
      <c r="CB19" s="60" t="e">
        <f t="shared" si="11"/>
        <v>#N/A</v>
      </c>
      <c r="CC19" s="59" t="e">
        <f t="shared" si="38"/>
        <v>#N/A</v>
      </c>
      <c r="CD19" s="59" t="e">
        <f t="shared" si="39"/>
        <v>#N/A</v>
      </c>
      <c r="CE19" s="59" t="e">
        <f t="shared" si="40"/>
        <v>#N/A</v>
      </c>
      <c r="CF19" s="166" t="e">
        <f t="shared" si="12"/>
        <v>#N/A</v>
      </c>
      <c r="CG19" s="141"/>
      <c r="CH19" s="60" t="e">
        <f t="shared" si="13"/>
        <v>#N/A</v>
      </c>
      <c r="CI19" s="59" t="e">
        <f t="shared" si="41"/>
        <v>#N/A</v>
      </c>
      <c r="CJ19" s="59" t="e">
        <f t="shared" si="42"/>
        <v>#N/A</v>
      </c>
      <c r="CK19" s="59" t="e">
        <f t="shared" si="43"/>
        <v>#N/A</v>
      </c>
      <c r="CL19" s="166" t="e">
        <f t="shared" si="14"/>
        <v>#N/A</v>
      </c>
      <c r="CM19" s="141"/>
      <c r="CN19" s="60" t="e">
        <f t="shared" si="15"/>
        <v>#N/A</v>
      </c>
      <c r="CO19" s="59" t="e">
        <f t="shared" si="44"/>
        <v>#N/A</v>
      </c>
      <c r="CP19" s="59" t="e">
        <f t="shared" si="45"/>
        <v>#N/A</v>
      </c>
      <c r="CQ19" s="59" t="e">
        <f t="shared" si="46"/>
        <v>#N/A</v>
      </c>
      <c r="CR19" s="166" t="e">
        <f t="shared" si="16"/>
        <v>#N/A</v>
      </c>
      <c r="CS19" s="141"/>
      <c r="CT19" s="60" t="e">
        <f t="shared" si="17"/>
        <v>#N/A</v>
      </c>
      <c r="CU19" s="59" t="e">
        <f t="shared" si="47"/>
        <v>#N/A</v>
      </c>
      <c r="CV19" s="59" t="e">
        <f t="shared" si="18"/>
        <v>#N/A</v>
      </c>
      <c r="CW19" s="59" t="e">
        <f t="shared" si="19"/>
        <v>#N/A</v>
      </c>
      <c r="CX19" s="166" t="e">
        <f t="shared" si="20"/>
        <v>#N/A</v>
      </c>
      <c r="CY19" s="141"/>
      <c r="CZ19" s="60" t="e">
        <f t="shared" si="21"/>
        <v>#N/A</v>
      </c>
      <c r="DA19" s="59" t="e">
        <f t="shared" si="48"/>
        <v>#N/A</v>
      </c>
      <c r="DB19" s="59" t="e">
        <f t="shared" si="49"/>
        <v>#N/A</v>
      </c>
      <c r="DC19" s="59" t="e">
        <f t="shared" si="22"/>
        <v>#N/A</v>
      </c>
      <c r="DD19" s="167" t="e">
        <f t="shared" si="23"/>
        <v>#N/A</v>
      </c>
      <c r="DE19" s="167" t="e">
        <f t="shared" si="24"/>
        <v>#N/A</v>
      </c>
      <c r="DF19" s="128"/>
      <c r="DG19" s="165">
        <f t="shared" si="25"/>
        <v>0</v>
      </c>
    </row>
    <row r="20" spans="1:111" ht="25.5" customHeight="1">
      <c r="A20" s="301"/>
      <c r="B20" s="5"/>
      <c r="C20" s="5"/>
      <c r="D20" s="5"/>
      <c r="E20" s="5"/>
      <c r="F20" s="5"/>
      <c r="G20" s="272"/>
      <c r="H20" s="5"/>
      <c r="I20" s="124">
        <v>8</v>
      </c>
      <c r="J20" s="124"/>
      <c r="K20" s="3"/>
      <c r="L20" s="82"/>
      <c r="M20" s="82"/>
      <c r="N20" s="7"/>
      <c r="O20" s="124"/>
      <c r="P20" s="126"/>
      <c r="Q20" s="126"/>
      <c r="R20" s="130"/>
      <c r="S20" s="131">
        <f t="shared" si="50"/>
        <v>0</v>
      </c>
      <c r="T20" s="126"/>
      <c r="U20" s="15"/>
      <c r="V20" s="126">
        <f t="shared" si="53"/>
        <v>0</v>
      </c>
      <c r="W20" s="16"/>
      <c r="X20" s="136">
        <f t="shared" si="54"/>
        <v>0</v>
      </c>
      <c r="Y20" s="138">
        <f t="shared" si="27"/>
        <v>0</v>
      </c>
      <c r="Z20" s="141"/>
      <c r="AA20" s="141"/>
      <c r="AB20" s="220"/>
      <c r="AC20" s="220"/>
      <c r="AD20" s="220"/>
      <c r="AE20" s="220"/>
      <c r="AF20" s="126"/>
      <c r="AG20" s="144" t="e">
        <f t="shared" si="28"/>
        <v>#N/A</v>
      </c>
      <c r="AH20" s="144"/>
      <c r="AI20" s="144" t="e">
        <f t="shared" si="29"/>
        <v>#N/A</v>
      </c>
      <c r="AJ20" s="152"/>
      <c r="AK20" s="153"/>
      <c r="AL20" s="153"/>
      <c r="AM20" s="225"/>
      <c r="AN20" s="226"/>
      <c r="AO20" s="225"/>
      <c r="AP20" s="227"/>
      <c r="AQ20" s="228"/>
      <c r="AR20" s="227"/>
      <c r="AS20" s="228"/>
      <c r="AT20" s="225"/>
      <c r="AU20" s="227"/>
      <c r="AV20" s="228"/>
      <c r="AW20" s="226"/>
      <c r="AX20" s="227"/>
      <c r="AY20" s="227"/>
      <c r="AZ20" s="228"/>
      <c r="BA20" s="157"/>
      <c r="BB20" s="166" t="e">
        <f t="shared" si="0"/>
        <v>#N/A</v>
      </c>
      <c r="BC20" s="160"/>
      <c r="BD20" s="60" t="e">
        <f t="shared" si="1"/>
        <v>#N/A</v>
      </c>
      <c r="BE20" s="59" t="e">
        <f t="shared" si="51"/>
        <v>#N/A</v>
      </c>
      <c r="BF20" s="59" t="e">
        <f>ROUNDDOWN(BB20*BD20*1/2,0)</f>
        <v>#N/A</v>
      </c>
      <c r="BG20" s="59" t="e">
        <f t="shared" si="57"/>
        <v>#N/A</v>
      </c>
      <c r="BH20" s="166" t="e">
        <f t="shared" si="2"/>
        <v>#N/A</v>
      </c>
      <c r="BI20" s="164"/>
      <c r="BJ20" s="60" t="e">
        <f t="shared" si="3"/>
        <v>#N/A</v>
      </c>
      <c r="BK20" s="59" t="e">
        <f t="shared" si="55"/>
        <v>#N/A</v>
      </c>
      <c r="BL20" s="59" t="e">
        <f t="shared" si="56"/>
        <v>#N/A</v>
      </c>
      <c r="BM20" s="59" t="e">
        <f t="shared" si="33"/>
        <v>#N/A</v>
      </c>
      <c r="BN20" s="166" t="e">
        <f t="shared" si="4"/>
        <v>#N/A</v>
      </c>
      <c r="BO20" s="141"/>
      <c r="BP20" s="60" t="e">
        <f t="shared" si="5"/>
        <v>#N/A</v>
      </c>
      <c r="BQ20" s="59" t="e">
        <f t="shared" si="34"/>
        <v>#N/A</v>
      </c>
      <c r="BR20" s="59" t="e">
        <f t="shared" si="35"/>
        <v>#N/A</v>
      </c>
      <c r="BS20" s="59" t="e">
        <f t="shared" si="36"/>
        <v>#N/A</v>
      </c>
      <c r="BT20" s="160" t="e">
        <f t="shared" si="6"/>
        <v>#N/A</v>
      </c>
      <c r="BU20" s="141"/>
      <c r="BV20" s="60" t="e">
        <f t="shared" si="7"/>
        <v>#N/A</v>
      </c>
      <c r="BW20" s="59" t="e">
        <f t="shared" si="37"/>
        <v>#N/A</v>
      </c>
      <c r="BX20" s="59" t="e">
        <f t="shared" si="8"/>
        <v>#N/A</v>
      </c>
      <c r="BY20" s="59" t="e">
        <f t="shared" si="9"/>
        <v>#N/A</v>
      </c>
      <c r="BZ20" s="160" t="e">
        <f t="shared" si="10"/>
        <v>#N/A</v>
      </c>
      <c r="CA20" s="141"/>
      <c r="CB20" s="60" t="e">
        <f t="shared" si="11"/>
        <v>#N/A</v>
      </c>
      <c r="CC20" s="59" t="e">
        <f t="shared" si="38"/>
        <v>#N/A</v>
      </c>
      <c r="CD20" s="59" t="e">
        <f t="shared" si="39"/>
        <v>#N/A</v>
      </c>
      <c r="CE20" s="59" t="e">
        <f t="shared" si="40"/>
        <v>#N/A</v>
      </c>
      <c r="CF20" s="166" t="e">
        <f t="shared" si="12"/>
        <v>#N/A</v>
      </c>
      <c r="CG20" s="141"/>
      <c r="CH20" s="60" t="e">
        <f t="shared" si="13"/>
        <v>#N/A</v>
      </c>
      <c r="CI20" s="59" t="e">
        <f t="shared" si="41"/>
        <v>#N/A</v>
      </c>
      <c r="CJ20" s="59" t="e">
        <f t="shared" si="42"/>
        <v>#N/A</v>
      </c>
      <c r="CK20" s="59" t="e">
        <f t="shared" si="43"/>
        <v>#N/A</v>
      </c>
      <c r="CL20" s="166" t="e">
        <f t="shared" si="14"/>
        <v>#N/A</v>
      </c>
      <c r="CM20" s="141"/>
      <c r="CN20" s="60" t="e">
        <f t="shared" si="15"/>
        <v>#N/A</v>
      </c>
      <c r="CO20" s="59" t="e">
        <f t="shared" si="44"/>
        <v>#N/A</v>
      </c>
      <c r="CP20" s="59" t="e">
        <f t="shared" si="45"/>
        <v>#N/A</v>
      </c>
      <c r="CQ20" s="59" t="e">
        <f t="shared" si="46"/>
        <v>#N/A</v>
      </c>
      <c r="CR20" s="166" t="e">
        <f t="shared" si="16"/>
        <v>#N/A</v>
      </c>
      <c r="CS20" s="141"/>
      <c r="CT20" s="60" t="e">
        <f t="shared" si="17"/>
        <v>#N/A</v>
      </c>
      <c r="CU20" s="59" t="e">
        <f t="shared" si="47"/>
        <v>#N/A</v>
      </c>
      <c r="CV20" s="59" t="e">
        <f t="shared" si="18"/>
        <v>#N/A</v>
      </c>
      <c r="CW20" s="59" t="e">
        <f t="shared" si="19"/>
        <v>#N/A</v>
      </c>
      <c r="CX20" s="166" t="e">
        <f t="shared" si="20"/>
        <v>#N/A</v>
      </c>
      <c r="CY20" s="141"/>
      <c r="CZ20" s="60" t="e">
        <f t="shared" si="21"/>
        <v>#N/A</v>
      </c>
      <c r="DA20" s="59" t="e">
        <f t="shared" si="48"/>
        <v>#N/A</v>
      </c>
      <c r="DB20" s="59" t="e">
        <f t="shared" si="49"/>
        <v>#N/A</v>
      </c>
      <c r="DC20" s="59" t="e">
        <f t="shared" si="22"/>
        <v>#N/A</v>
      </c>
      <c r="DD20" s="167" t="e">
        <f t="shared" si="23"/>
        <v>#N/A</v>
      </c>
      <c r="DE20" s="167" t="e">
        <f t="shared" si="24"/>
        <v>#N/A</v>
      </c>
      <c r="DF20" s="128"/>
      <c r="DG20" s="165">
        <f t="shared" si="25"/>
        <v>0</v>
      </c>
    </row>
    <row r="21" spans="1:111" ht="25.5" customHeight="1">
      <c r="A21" s="301"/>
      <c r="B21" s="5"/>
      <c r="C21" s="5"/>
      <c r="D21" s="5"/>
      <c r="E21" s="5"/>
      <c r="F21" s="5"/>
      <c r="G21" s="272"/>
      <c r="H21" s="5"/>
      <c r="I21" s="124">
        <v>9</v>
      </c>
      <c r="J21" s="124"/>
      <c r="K21" s="2"/>
      <c r="L21" s="83"/>
      <c r="M21" s="82"/>
      <c r="N21" s="7"/>
      <c r="O21" s="124"/>
      <c r="P21" s="126"/>
      <c r="Q21" s="126"/>
      <c r="R21" s="130"/>
      <c r="S21" s="131">
        <f t="shared" si="50"/>
        <v>0</v>
      </c>
      <c r="T21" s="126"/>
      <c r="U21" s="15"/>
      <c r="V21" s="126">
        <f t="shared" si="53"/>
        <v>0</v>
      </c>
      <c r="W21" s="16"/>
      <c r="X21" s="136">
        <f t="shared" si="54"/>
        <v>0</v>
      </c>
      <c r="Y21" s="138">
        <f t="shared" si="27"/>
        <v>0</v>
      </c>
      <c r="Z21" s="141"/>
      <c r="AA21" s="141"/>
      <c r="AB21" s="220"/>
      <c r="AC21" s="220"/>
      <c r="AD21" s="220"/>
      <c r="AE21" s="220"/>
      <c r="AF21" s="126"/>
      <c r="AG21" s="144" t="e">
        <f t="shared" si="28"/>
        <v>#N/A</v>
      </c>
      <c r="AH21" s="144"/>
      <c r="AI21" s="144" t="e">
        <f t="shared" si="29"/>
        <v>#N/A</v>
      </c>
      <c r="AJ21" s="152"/>
      <c r="AK21" s="153"/>
      <c r="AL21" s="153"/>
      <c r="AM21" s="225"/>
      <c r="AN21" s="226"/>
      <c r="AO21" s="225"/>
      <c r="AP21" s="227"/>
      <c r="AQ21" s="228"/>
      <c r="AR21" s="227"/>
      <c r="AS21" s="228"/>
      <c r="AT21" s="225"/>
      <c r="AU21" s="227"/>
      <c r="AV21" s="228"/>
      <c r="AW21" s="226"/>
      <c r="AX21" s="227"/>
      <c r="AY21" s="227"/>
      <c r="AZ21" s="228"/>
      <c r="BA21" s="157"/>
      <c r="BB21" s="166" t="e">
        <f t="shared" si="0"/>
        <v>#N/A</v>
      </c>
      <c r="BC21" s="160"/>
      <c r="BD21" s="60" t="e">
        <f t="shared" si="1"/>
        <v>#N/A</v>
      </c>
      <c r="BE21" s="59" t="e">
        <f t="shared" ref="BE21:BE26" si="58">SUM(BF21:BG21)</f>
        <v>#N/A</v>
      </c>
      <c r="BF21" s="59" t="e">
        <f t="shared" ref="BF21:BF26" si="59">ROUNDDOWN(BB21*BD21*1/2,0)</f>
        <v>#N/A</v>
      </c>
      <c r="BG21" s="59" t="e">
        <f t="shared" ref="BG21:BG26" si="60">ROUNDDOWN(BB21*BD21*1/2,0)</f>
        <v>#N/A</v>
      </c>
      <c r="BH21" s="166" t="e">
        <f t="shared" si="2"/>
        <v>#N/A</v>
      </c>
      <c r="BI21" s="164"/>
      <c r="BJ21" s="60" t="e">
        <f t="shared" si="3"/>
        <v>#N/A</v>
      </c>
      <c r="BK21" s="59" t="e">
        <f t="shared" ref="BK21:BK26" si="61">SUM(BL21:BM21)</f>
        <v>#N/A</v>
      </c>
      <c r="BL21" s="59" t="e">
        <f t="shared" ref="BL21:BL26" si="62">ROUNDDOWN(BH21*BJ21*1/2,0)</f>
        <v>#N/A</v>
      </c>
      <c r="BM21" s="59" t="e">
        <f t="shared" ref="BM21:BM26" si="63">ROUNDDOWN(BH21*BJ21*1/2,0)</f>
        <v>#N/A</v>
      </c>
      <c r="BN21" s="166" t="e">
        <f t="shared" si="4"/>
        <v>#N/A</v>
      </c>
      <c r="BO21" s="141"/>
      <c r="BP21" s="60" t="e">
        <f t="shared" si="5"/>
        <v>#N/A</v>
      </c>
      <c r="BQ21" s="59" t="e">
        <f t="shared" ref="BQ21:BQ26" si="64">SUM(BR21:BS21)</f>
        <v>#N/A</v>
      </c>
      <c r="BR21" s="59" t="e">
        <f t="shared" ref="BR21:BR26" si="65">ROUNDDOWN(BN21*BP21*1/2,0)</f>
        <v>#N/A</v>
      </c>
      <c r="BS21" s="59" t="e">
        <f t="shared" ref="BS21:BS26" si="66">ROUNDDOWN(BN21*BP21*1/2,0)</f>
        <v>#N/A</v>
      </c>
      <c r="BT21" s="160" t="e">
        <f t="shared" si="6"/>
        <v>#N/A</v>
      </c>
      <c r="BU21" s="141"/>
      <c r="BV21" s="60" t="e">
        <f t="shared" si="7"/>
        <v>#N/A</v>
      </c>
      <c r="BW21" s="59" t="e">
        <f t="shared" ref="BW21:BW26" si="67">SUM(BX21:BY21)</f>
        <v>#N/A</v>
      </c>
      <c r="BX21" s="59" t="e">
        <f t="shared" ref="BX21:BX26" si="68">ROUNDDOWN(BT21*BV21*1/2,0)</f>
        <v>#N/A</v>
      </c>
      <c r="BY21" s="59" t="e">
        <f t="shared" ref="BY21:BY26" si="69">ROUNDDOWN(BT21*BV21*1/2,0)</f>
        <v>#N/A</v>
      </c>
      <c r="BZ21" s="160" t="e">
        <f t="shared" si="10"/>
        <v>#N/A</v>
      </c>
      <c r="CA21" s="141"/>
      <c r="CB21" s="60" t="e">
        <f t="shared" si="11"/>
        <v>#N/A</v>
      </c>
      <c r="CC21" s="59" t="e">
        <f t="shared" ref="CC21:CC26" si="70">SUM(CD21:CE21)</f>
        <v>#N/A</v>
      </c>
      <c r="CD21" s="59" t="e">
        <f t="shared" ref="CD21:CD26" si="71">ROUNDDOWN(BZ21*CB21*1/2,0)</f>
        <v>#N/A</v>
      </c>
      <c r="CE21" s="59" t="e">
        <f t="shared" ref="CE21:CE26" si="72">ROUNDDOWN(BZ21*CB21*1/2,0)</f>
        <v>#N/A</v>
      </c>
      <c r="CF21" s="166" t="e">
        <f t="shared" si="12"/>
        <v>#N/A</v>
      </c>
      <c r="CG21" s="141"/>
      <c r="CH21" s="60" t="e">
        <f t="shared" si="13"/>
        <v>#N/A</v>
      </c>
      <c r="CI21" s="59" t="e">
        <f t="shared" ref="CI21:CI26" si="73">SUM(CJ21:CK21)</f>
        <v>#N/A</v>
      </c>
      <c r="CJ21" s="59" t="e">
        <f t="shared" ref="CJ21:CJ26" si="74">ROUNDDOWN(CF21*CH21*1/2,0)</f>
        <v>#N/A</v>
      </c>
      <c r="CK21" s="59" t="e">
        <f t="shared" ref="CK21:CK26" si="75">ROUNDDOWN(CF21*CH21*1/2,0)</f>
        <v>#N/A</v>
      </c>
      <c r="CL21" s="166" t="e">
        <f t="shared" si="14"/>
        <v>#N/A</v>
      </c>
      <c r="CM21" s="141"/>
      <c r="CN21" s="60" t="e">
        <f t="shared" si="15"/>
        <v>#N/A</v>
      </c>
      <c r="CO21" s="59" t="e">
        <f t="shared" ref="CO21:CO26" si="76">SUM(CP21:CQ21)</f>
        <v>#N/A</v>
      </c>
      <c r="CP21" s="59" t="e">
        <f t="shared" ref="CP21:CP26" si="77">ROUNDDOWN(CL21*CN21*1/2,0)</f>
        <v>#N/A</v>
      </c>
      <c r="CQ21" s="59" t="e">
        <f t="shared" ref="CQ21:CQ26" si="78">ROUNDDOWN(CL21*CN21*1/2,0)</f>
        <v>#N/A</v>
      </c>
      <c r="CR21" s="166" t="e">
        <f t="shared" si="16"/>
        <v>#N/A</v>
      </c>
      <c r="CS21" s="141"/>
      <c r="CT21" s="60" t="e">
        <f t="shared" si="17"/>
        <v>#N/A</v>
      </c>
      <c r="CU21" s="59" t="e">
        <f t="shared" ref="CU21:CU26" si="79">SUM(CV21:CW21)</f>
        <v>#N/A</v>
      </c>
      <c r="CV21" s="59" t="e">
        <f t="shared" ref="CV21:CV26" si="80">ROUNDDOWN(CR21*CT21*1/2,0)</f>
        <v>#N/A</v>
      </c>
      <c r="CW21" s="59" t="e">
        <f t="shared" ref="CW21:CW26" si="81">ROUNDDOWN(CR21*CT21*1/2,0)</f>
        <v>#N/A</v>
      </c>
      <c r="CX21" s="166" t="e">
        <f t="shared" si="20"/>
        <v>#N/A</v>
      </c>
      <c r="CY21" s="141"/>
      <c r="CZ21" s="60" t="e">
        <f t="shared" si="21"/>
        <v>#N/A</v>
      </c>
      <c r="DA21" s="59" t="e">
        <f t="shared" ref="DA21:DA26" si="82">SUM(DB21:DC21)</f>
        <v>#N/A</v>
      </c>
      <c r="DB21" s="59" t="e">
        <f t="shared" si="49"/>
        <v>#N/A</v>
      </c>
      <c r="DC21" s="59" t="e">
        <f t="shared" si="22"/>
        <v>#N/A</v>
      </c>
      <c r="DD21" s="167" t="e">
        <f t="shared" si="23"/>
        <v>#N/A</v>
      </c>
      <c r="DE21" s="167" t="e">
        <f t="shared" si="24"/>
        <v>#N/A</v>
      </c>
      <c r="DF21" s="128"/>
      <c r="DG21" s="165">
        <f t="shared" si="25"/>
        <v>0</v>
      </c>
    </row>
    <row r="22" spans="1:111" ht="25.5" customHeight="1">
      <c r="A22" s="301"/>
      <c r="B22" s="5"/>
      <c r="C22" s="5"/>
      <c r="D22" s="5"/>
      <c r="E22" s="5"/>
      <c r="F22" s="5"/>
      <c r="G22" s="272"/>
      <c r="H22" s="5"/>
      <c r="I22" s="124">
        <v>10</v>
      </c>
      <c r="J22" s="124"/>
      <c r="K22" s="2"/>
      <c r="L22" s="83"/>
      <c r="M22" s="82"/>
      <c r="N22" s="7"/>
      <c r="O22" s="124"/>
      <c r="P22" s="126"/>
      <c r="Q22" s="126"/>
      <c r="R22" s="130"/>
      <c r="S22" s="131">
        <f t="shared" si="50"/>
        <v>0</v>
      </c>
      <c r="T22" s="126"/>
      <c r="U22" s="15"/>
      <c r="V22" s="126">
        <f t="shared" si="53"/>
        <v>0</v>
      </c>
      <c r="W22" s="16"/>
      <c r="X22" s="136">
        <f t="shared" si="54"/>
        <v>0</v>
      </c>
      <c r="Y22" s="138">
        <f t="shared" si="27"/>
        <v>0</v>
      </c>
      <c r="Z22" s="141"/>
      <c r="AA22" s="141"/>
      <c r="AB22" s="220"/>
      <c r="AC22" s="220"/>
      <c r="AD22" s="220"/>
      <c r="AE22" s="220"/>
      <c r="AF22" s="126"/>
      <c r="AG22" s="144" t="e">
        <f t="shared" si="28"/>
        <v>#N/A</v>
      </c>
      <c r="AH22" s="144"/>
      <c r="AI22" s="144" t="e">
        <f t="shared" si="29"/>
        <v>#N/A</v>
      </c>
      <c r="AJ22" s="152"/>
      <c r="AK22" s="153"/>
      <c r="AL22" s="153"/>
      <c r="AM22" s="225"/>
      <c r="AN22" s="226"/>
      <c r="AO22" s="225"/>
      <c r="AP22" s="227"/>
      <c r="AQ22" s="228"/>
      <c r="AR22" s="227"/>
      <c r="AS22" s="228"/>
      <c r="AT22" s="225"/>
      <c r="AU22" s="227"/>
      <c r="AV22" s="228"/>
      <c r="AW22" s="226"/>
      <c r="AX22" s="227"/>
      <c r="AY22" s="227"/>
      <c r="AZ22" s="228"/>
      <c r="BA22" s="157"/>
      <c r="BB22" s="166" t="e">
        <f t="shared" si="0"/>
        <v>#N/A</v>
      </c>
      <c r="BC22" s="160"/>
      <c r="BD22" s="60" t="e">
        <f t="shared" si="1"/>
        <v>#N/A</v>
      </c>
      <c r="BE22" s="59" t="e">
        <f t="shared" si="58"/>
        <v>#N/A</v>
      </c>
      <c r="BF22" s="59" t="e">
        <f t="shared" si="59"/>
        <v>#N/A</v>
      </c>
      <c r="BG22" s="59" t="e">
        <f t="shared" si="60"/>
        <v>#N/A</v>
      </c>
      <c r="BH22" s="166" t="e">
        <f t="shared" si="2"/>
        <v>#N/A</v>
      </c>
      <c r="BI22" s="164"/>
      <c r="BJ22" s="60" t="e">
        <f t="shared" si="3"/>
        <v>#N/A</v>
      </c>
      <c r="BK22" s="59" t="e">
        <f t="shared" si="61"/>
        <v>#N/A</v>
      </c>
      <c r="BL22" s="59" t="e">
        <f t="shared" si="62"/>
        <v>#N/A</v>
      </c>
      <c r="BM22" s="59" t="e">
        <f t="shared" si="63"/>
        <v>#N/A</v>
      </c>
      <c r="BN22" s="166" t="e">
        <f t="shared" si="4"/>
        <v>#N/A</v>
      </c>
      <c r="BO22" s="141"/>
      <c r="BP22" s="60" t="e">
        <f t="shared" si="5"/>
        <v>#N/A</v>
      </c>
      <c r="BQ22" s="59" t="e">
        <f t="shared" si="64"/>
        <v>#N/A</v>
      </c>
      <c r="BR22" s="59" t="e">
        <f t="shared" si="65"/>
        <v>#N/A</v>
      </c>
      <c r="BS22" s="59" t="e">
        <f t="shared" si="66"/>
        <v>#N/A</v>
      </c>
      <c r="BT22" s="160" t="e">
        <f t="shared" si="6"/>
        <v>#N/A</v>
      </c>
      <c r="BU22" s="141"/>
      <c r="BV22" s="60" t="e">
        <f t="shared" si="7"/>
        <v>#N/A</v>
      </c>
      <c r="BW22" s="59" t="e">
        <f t="shared" si="67"/>
        <v>#N/A</v>
      </c>
      <c r="BX22" s="59" t="e">
        <f t="shared" si="68"/>
        <v>#N/A</v>
      </c>
      <c r="BY22" s="59" t="e">
        <f t="shared" si="69"/>
        <v>#N/A</v>
      </c>
      <c r="BZ22" s="160" t="e">
        <f t="shared" si="10"/>
        <v>#N/A</v>
      </c>
      <c r="CA22" s="141"/>
      <c r="CB22" s="60" t="e">
        <f t="shared" si="11"/>
        <v>#N/A</v>
      </c>
      <c r="CC22" s="59" t="e">
        <f t="shared" si="70"/>
        <v>#N/A</v>
      </c>
      <c r="CD22" s="59" t="e">
        <f t="shared" si="71"/>
        <v>#N/A</v>
      </c>
      <c r="CE22" s="59" t="e">
        <f t="shared" si="72"/>
        <v>#N/A</v>
      </c>
      <c r="CF22" s="166" t="e">
        <f t="shared" si="12"/>
        <v>#N/A</v>
      </c>
      <c r="CG22" s="141"/>
      <c r="CH22" s="60" t="e">
        <f t="shared" si="13"/>
        <v>#N/A</v>
      </c>
      <c r="CI22" s="59" t="e">
        <f t="shared" si="73"/>
        <v>#N/A</v>
      </c>
      <c r="CJ22" s="59" t="e">
        <f t="shared" si="74"/>
        <v>#N/A</v>
      </c>
      <c r="CK22" s="59" t="e">
        <f t="shared" si="75"/>
        <v>#N/A</v>
      </c>
      <c r="CL22" s="166" t="e">
        <f t="shared" si="14"/>
        <v>#N/A</v>
      </c>
      <c r="CM22" s="141"/>
      <c r="CN22" s="60" t="e">
        <f t="shared" si="15"/>
        <v>#N/A</v>
      </c>
      <c r="CO22" s="59" t="e">
        <f t="shared" si="76"/>
        <v>#N/A</v>
      </c>
      <c r="CP22" s="59" t="e">
        <f t="shared" si="77"/>
        <v>#N/A</v>
      </c>
      <c r="CQ22" s="59" t="e">
        <f t="shared" si="78"/>
        <v>#N/A</v>
      </c>
      <c r="CR22" s="166" t="e">
        <f t="shared" si="16"/>
        <v>#N/A</v>
      </c>
      <c r="CS22" s="141"/>
      <c r="CT22" s="60" t="e">
        <f t="shared" si="17"/>
        <v>#N/A</v>
      </c>
      <c r="CU22" s="59" t="e">
        <f t="shared" si="79"/>
        <v>#N/A</v>
      </c>
      <c r="CV22" s="59" t="e">
        <f t="shared" si="80"/>
        <v>#N/A</v>
      </c>
      <c r="CW22" s="59" t="e">
        <f t="shared" si="81"/>
        <v>#N/A</v>
      </c>
      <c r="CX22" s="166" t="e">
        <f t="shared" si="20"/>
        <v>#N/A</v>
      </c>
      <c r="CY22" s="141"/>
      <c r="CZ22" s="60" t="e">
        <f t="shared" si="21"/>
        <v>#N/A</v>
      </c>
      <c r="DA22" s="59" t="e">
        <f t="shared" si="82"/>
        <v>#N/A</v>
      </c>
      <c r="DB22" s="59" t="e">
        <f t="shared" si="49"/>
        <v>#N/A</v>
      </c>
      <c r="DC22" s="59" t="e">
        <f t="shared" si="22"/>
        <v>#N/A</v>
      </c>
      <c r="DD22" s="167" t="e">
        <f t="shared" si="23"/>
        <v>#N/A</v>
      </c>
      <c r="DE22" s="167" t="e">
        <f t="shared" si="24"/>
        <v>#N/A</v>
      </c>
      <c r="DF22" s="128"/>
      <c r="DG22" s="165">
        <f t="shared" si="25"/>
        <v>0</v>
      </c>
    </row>
    <row r="23" spans="1:111" ht="25.5" customHeight="1">
      <c r="A23" s="301"/>
      <c r="B23" s="5"/>
      <c r="C23" s="5"/>
      <c r="D23" s="5"/>
      <c r="E23" s="5"/>
      <c r="F23" s="5"/>
      <c r="G23" s="272"/>
      <c r="H23" s="5"/>
      <c r="I23" s="124">
        <v>11</v>
      </c>
      <c r="J23" s="124"/>
      <c r="K23" s="3"/>
      <c r="L23" s="82"/>
      <c r="M23" s="82"/>
      <c r="N23" s="7"/>
      <c r="O23" s="124"/>
      <c r="P23" s="126"/>
      <c r="Q23" s="126"/>
      <c r="R23" s="130"/>
      <c r="S23" s="131">
        <f t="shared" si="50"/>
        <v>0</v>
      </c>
      <c r="T23" s="126"/>
      <c r="U23" s="15"/>
      <c r="V23" s="126">
        <f t="shared" si="53"/>
        <v>0</v>
      </c>
      <c r="W23" s="16"/>
      <c r="X23" s="136">
        <f t="shared" si="54"/>
        <v>0</v>
      </c>
      <c r="Y23" s="138">
        <f t="shared" si="27"/>
        <v>0</v>
      </c>
      <c r="Z23" s="141"/>
      <c r="AA23" s="141"/>
      <c r="AB23" s="220"/>
      <c r="AC23" s="220"/>
      <c r="AD23" s="220"/>
      <c r="AE23" s="220"/>
      <c r="AF23" s="126"/>
      <c r="AG23" s="144" t="e">
        <f t="shared" si="28"/>
        <v>#N/A</v>
      </c>
      <c r="AH23" s="144"/>
      <c r="AI23" s="144" t="e">
        <f t="shared" si="29"/>
        <v>#N/A</v>
      </c>
      <c r="AJ23" s="152"/>
      <c r="AK23" s="153"/>
      <c r="AL23" s="153"/>
      <c r="AM23" s="225"/>
      <c r="AN23" s="226"/>
      <c r="AO23" s="225"/>
      <c r="AP23" s="227"/>
      <c r="AQ23" s="228"/>
      <c r="AR23" s="227"/>
      <c r="AS23" s="228"/>
      <c r="AT23" s="225"/>
      <c r="AU23" s="227"/>
      <c r="AV23" s="228"/>
      <c r="AW23" s="226"/>
      <c r="AX23" s="227"/>
      <c r="AY23" s="227"/>
      <c r="AZ23" s="228"/>
      <c r="BA23" s="157"/>
      <c r="BB23" s="166" t="e">
        <f t="shared" si="0"/>
        <v>#N/A</v>
      </c>
      <c r="BC23" s="160"/>
      <c r="BD23" s="60" t="e">
        <f t="shared" si="1"/>
        <v>#N/A</v>
      </c>
      <c r="BE23" s="59" t="e">
        <f t="shared" si="58"/>
        <v>#N/A</v>
      </c>
      <c r="BF23" s="59" t="e">
        <f t="shared" si="59"/>
        <v>#N/A</v>
      </c>
      <c r="BG23" s="59" t="e">
        <f t="shared" si="60"/>
        <v>#N/A</v>
      </c>
      <c r="BH23" s="166" t="e">
        <f t="shared" si="2"/>
        <v>#N/A</v>
      </c>
      <c r="BI23" s="164"/>
      <c r="BJ23" s="60" t="e">
        <f t="shared" si="3"/>
        <v>#N/A</v>
      </c>
      <c r="BK23" s="59" t="e">
        <f t="shared" si="61"/>
        <v>#N/A</v>
      </c>
      <c r="BL23" s="59" t="e">
        <f t="shared" si="62"/>
        <v>#N/A</v>
      </c>
      <c r="BM23" s="59" t="e">
        <f t="shared" si="63"/>
        <v>#N/A</v>
      </c>
      <c r="BN23" s="166" t="e">
        <f t="shared" si="4"/>
        <v>#N/A</v>
      </c>
      <c r="BO23" s="141"/>
      <c r="BP23" s="60" t="e">
        <f t="shared" si="5"/>
        <v>#N/A</v>
      </c>
      <c r="BQ23" s="59" t="e">
        <f t="shared" si="64"/>
        <v>#N/A</v>
      </c>
      <c r="BR23" s="59" t="e">
        <f t="shared" si="65"/>
        <v>#N/A</v>
      </c>
      <c r="BS23" s="59" t="e">
        <f t="shared" si="66"/>
        <v>#N/A</v>
      </c>
      <c r="BT23" s="160" t="e">
        <f t="shared" si="6"/>
        <v>#N/A</v>
      </c>
      <c r="BU23" s="141"/>
      <c r="BV23" s="60" t="e">
        <f t="shared" si="7"/>
        <v>#N/A</v>
      </c>
      <c r="BW23" s="59" t="e">
        <f t="shared" si="67"/>
        <v>#N/A</v>
      </c>
      <c r="BX23" s="59" t="e">
        <f t="shared" si="68"/>
        <v>#N/A</v>
      </c>
      <c r="BY23" s="59" t="e">
        <f t="shared" si="69"/>
        <v>#N/A</v>
      </c>
      <c r="BZ23" s="160" t="e">
        <f t="shared" si="10"/>
        <v>#N/A</v>
      </c>
      <c r="CA23" s="141"/>
      <c r="CB23" s="60" t="e">
        <f t="shared" si="11"/>
        <v>#N/A</v>
      </c>
      <c r="CC23" s="59" t="e">
        <f t="shared" si="70"/>
        <v>#N/A</v>
      </c>
      <c r="CD23" s="59" t="e">
        <f t="shared" si="71"/>
        <v>#N/A</v>
      </c>
      <c r="CE23" s="59" t="e">
        <f t="shared" si="72"/>
        <v>#N/A</v>
      </c>
      <c r="CF23" s="166" t="e">
        <f t="shared" si="12"/>
        <v>#N/A</v>
      </c>
      <c r="CG23" s="141"/>
      <c r="CH23" s="60" t="e">
        <f t="shared" si="13"/>
        <v>#N/A</v>
      </c>
      <c r="CI23" s="59" t="e">
        <f t="shared" si="73"/>
        <v>#N/A</v>
      </c>
      <c r="CJ23" s="59" t="e">
        <f t="shared" si="74"/>
        <v>#N/A</v>
      </c>
      <c r="CK23" s="59" t="e">
        <f t="shared" si="75"/>
        <v>#N/A</v>
      </c>
      <c r="CL23" s="166" t="e">
        <f t="shared" si="14"/>
        <v>#N/A</v>
      </c>
      <c r="CM23" s="141"/>
      <c r="CN23" s="60" t="e">
        <f t="shared" si="15"/>
        <v>#N/A</v>
      </c>
      <c r="CO23" s="59" t="e">
        <f t="shared" si="76"/>
        <v>#N/A</v>
      </c>
      <c r="CP23" s="59" t="e">
        <f t="shared" si="77"/>
        <v>#N/A</v>
      </c>
      <c r="CQ23" s="59" t="e">
        <f t="shared" si="78"/>
        <v>#N/A</v>
      </c>
      <c r="CR23" s="166" t="e">
        <f t="shared" si="16"/>
        <v>#N/A</v>
      </c>
      <c r="CS23" s="141"/>
      <c r="CT23" s="60" t="e">
        <f t="shared" si="17"/>
        <v>#N/A</v>
      </c>
      <c r="CU23" s="59" t="e">
        <f t="shared" si="79"/>
        <v>#N/A</v>
      </c>
      <c r="CV23" s="59" t="e">
        <f t="shared" si="80"/>
        <v>#N/A</v>
      </c>
      <c r="CW23" s="59" t="e">
        <f t="shared" si="81"/>
        <v>#N/A</v>
      </c>
      <c r="CX23" s="166" t="e">
        <f t="shared" si="20"/>
        <v>#N/A</v>
      </c>
      <c r="CY23" s="141"/>
      <c r="CZ23" s="60" t="e">
        <f t="shared" si="21"/>
        <v>#N/A</v>
      </c>
      <c r="DA23" s="59" t="e">
        <f t="shared" si="82"/>
        <v>#N/A</v>
      </c>
      <c r="DB23" s="59" t="e">
        <f t="shared" si="49"/>
        <v>#N/A</v>
      </c>
      <c r="DC23" s="59" t="e">
        <f t="shared" si="22"/>
        <v>#N/A</v>
      </c>
      <c r="DD23" s="167" t="e">
        <f t="shared" si="23"/>
        <v>#N/A</v>
      </c>
      <c r="DE23" s="167" t="e">
        <f t="shared" si="24"/>
        <v>#N/A</v>
      </c>
      <c r="DF23" s="128"/>
      <c r="DG23" s="165">
        <f t="shared" si="25"/>
        <v>0</v>
      </c>
    </row>
    <row r="24" spans="1:111" ht="25.5" customHeight="1">
      <c r="A24" s="301"/>
      <c r="B24" s="5"/>
      <c r="C24" s="5"/>
      <c r="D24" s="5"/>
      <c r="E24" s="5"/>
      <c r="F24" s="5"/>
      <c r="G24" s="272"/>
      <c r="H24" s="5"/>
      <c r="I24" s="124">
        <v>12</v>
      </c>
      <c r="J24" s="124"/>
      <c r="K24" s="3"/>
      <c r="L24" s="82"/>
      <c r="M24" s="82"/>
      <c r="N24" s="7"/>
      <c r="O24" s="124"/>
      <c r="P24" s="126"/>
      <c r="Q24" s="126"/>
      <c r="R24" s="130"/>
      <c r="S24" s="131">
        <f t="shared" si="50"/>
        <v>0</v>
      </c>
      <c r="T24" s="126"/>
      <c r="U24" s="15"/>
      <c r="V24" s="126">
        <f t="shared" si="53"/>
        <v>0</v>
      </c>
      <c r="W24" s="16"/>
      <c r="X24" s="136">
        <f t="shared" si="54"/>
        <v>0</v>
      </c>
      <c r="Y24" s="138">
        <f t="shared" si="27"/>
        <v>0</v>
      </c>
      <c r="Z24" s="141"/>
      <c r="AA24" s="141"/>
      <c r="AB24" s="220"/>
      <c r="AC24" s="220"/>
      <c r="AD24" s="220"/>
      <c r="AE24" s="220"/>
      <c r="AF24" s="126"/>
      <c r="AG24" s="144" t="e">
        <f t="shared" si="28"/>
        <v>#N/A</v>
      </c>
      <c r="AH24" s="144"/>
      <c r="AI24" s="144" t="e">
        <f t="shared" si="29"/>
        <v>#N/A</v>
      </c>
      <c r="AJ24" s="152"/>
      <c r="AK24" s="153"/>
      <c r="AL24" s="153"/>
      <c r="AM24" s="225"/>
      <c r="AN24" s="226"/>
      <c r="AO24" s="225"/>
      <c r="AP24" s="227"/>
      <c r="AQ24" s="228"/>
      <c r="AR24" s="227"/>
      <c r="AS24" s="228"/>
      <c r="AT24" s="225"/>
      <c r="AU24" s="227"/>
      <c r="AV24" s="228"/>
      <c r="AW24" s="226"/>
      <c r="AX24" s="227"/>
      <c r="AY24" s="227"/>
      <c r="AZ24" s="228"/>
      <c r="BA24" s="157"/>
      <c r="BB24" s="166" t="e">
        <f t="shared" si="0"/>
        <v>#N/A</v>
      </c>
      <c r="BC24" s="160"/>
      <c r="BD24" s="60" t="e">
        <f t="shared" si="1"/>
        <v>#N/A</v>
      </c>
      <c r="BE24" s="59" t="e">
        <f t="shared" si="58"/>
        <v>#N/A</v>
      </c>
      <c r="BF24" s="59" t="e">
        <f t="shared" si="59"/>
        <v>#N/A</v>
      </c>
      <c r="BG24" s="59" t="e">
        <f t="shared" si="60"/>
        <v>#N/A</v>
      </c>
      <c r="BH24" s="166" t="e">
        <f t="shared" si="2"/>
        <v>#N/A</v>
      </c>
      <c r="BI24" s="164"/>
      <c r="BJ24" s="60" t="e">
        <f t="shared" si="3"/>
        <v>#N/A</v>
      </c>
      <c r="BK24" s="59" t="e">
        <f t="shared" si="61"/>
        <v>#N/A</v>
      </c>
      <c r="BL24" s="59" t="e">
        <f t="shared" si="62"/>
        <v>#N/A</v>
      </c>
      <c r="BM24" s="59" t="e">
        <f t="shared" si="63"/>
        <v>#N/A</v>
      </c>
      <c r="BN24" s="166" t="e">
        <f t="shared" si="4"/>
        <v>#N/A</v>
      </c>
      <c r="BO24" s="141"/>
      <c r="BP24" s="60" t="e">
        <f t="shared" si="5"/>
        <v>#N/A</v>
      </c>
      <c r="BQ24" s="59" t="e">
        <f t="shared" si="64"/>
        <v>#N/A</v>
      </c>
      <c r="BR24" s="59" t="e">
        <f t="shared" si="65"/>
        <v>#N/A</v>
      </c>
      <c r="BS24" s="59" t="e">
        <f t="shared" si="66"/>
        <v>#N/A</v>
      </c>
      <c r="BT24" s="160" t="e">
        <f t="shared" si="6"/>
        <v>#N/A</v>
      </c>
      <c r="BU24" s="141"/>
      <c r="BV24" s="60" t="e">
        <f t="shared" si="7"/>
        <v>#N/A</v>
      </c>
      <c r="BW24" s="59" t="e">
        <f t="shared" si="67"/>
        <v>#N/A</v>
      </c>
      <c r="BX24" s="59" t="e">
        <f t="shared" si="68"/>
        <v>#N/A</v>
      </c>
      <c r="BY24" s="59" t="e">
        <f t="shared" si="69"/>
        <v>#N/A</v>
      </c>
      <c r="BZ24" s="160" t="e">
        <f t="shared" si="10"/>
        <v>#N/A</v>
      </c>
      <c r="CA24" s="141"/>
      <c r="CB24" s="60" t="e">
        <f t="shared" si="11"/>
        <v>#N/A</v>
      </c>
      <c r="CC24" s="59" t="e">
        <f t="shared" si="70"/>
        <v>#N/A</v>
      </c>
      <c r="CD24" s="59" t="e">
        <f t="shared" si="71"/>
        <v>#N/A</v>
      </c>
      <c r="CE24" s="59" t="e">
        <f t="shared" si="72"/>
        <v>#N/A</v>
      </c>
      <c r="CF24" s="166" t="e">
        <f t="shared" si="12"/>
        <v>#N/A</v>
      </c>
      <c r="CG24" s="141"/>
      <c r="CH24" s="60" t="e">
        <f t="shared" si="13"/>
        <v>#N/A</v>
      </c>
      <c r="CI24" s="59" t="e">
        <f t="shared" si="73"/>
        <v>#N/A</v>
      </c>
      <c r="CJ24" s="59" t="e">
        <f t="shared" si="74"/>
        <v>#N/A</v>
      </c>
      <c r="CK24" s="59" t="e">
        <f t="shared" si="75"/>
        <v>#N/A</v>
      </c>
      <c r="CL24" s="166" t="e">
        <f t="shared" si="14"/>
        <v>#N/A</v>
      </c>
      <c r="CM24" s="141"/>
      <c r="CN24" s="60" t="e">
        <f t="shared" si="15"/>
        <v>#N/A</v>
      </c>
      <c r="CO24" s="59" t="e">
        <f t="shared" si="76"/>
        <v>#N/A</v>
      </c>
      <c r="CP24" s="59" t="e">
        <f t="shared" si="77"/>
        <v>#N/A</v>
      </c>
      <c r="CQ24" s="59" t="e">
        <f t="shared" si="78"/>
        <v>#N/A</v>
      </c>
      <c r="CR24" s="166" t="e">
        <f t="shared" si="16"/>
        <v>#N/A</v>
      </c>
      <c r="CS24" s="141"/>
      <c r="CT24" s="60" t="e">
        <f t="shared" si="17"/>
        <v>#N/A</v>
      </c>
      <c r="CU24" s="59" t="e">
        <f t="shared" si="79"/>
        <v>#N/A</v>
      </c>
      <c r="CV24" s="59" t="e">
        <f t="shared" si="80"/>
        <v>#N/A</v>
      </c>
      <c r="CW24" s="59" t="e">
        <f t="shared" si="81"/>
        <v>#N/A</v>
      </c>
      <c r="CX24" s="166" t="e">
        <f t="shared" si="20"/>
        <v>#N/A</v>
      </c>
      <c r="CY24" s="141"/>
      <c r="CZ24" s="60" t="e">
        <f t="shared" si="21"/>
        <v>#N/A</v>
      </c>
      <c r="DA24" s="59" t="e">
        <f t="shared" si="82"/>
        <v>#N/A</v>
      </c>
      <c r="DB24" s="59" t="e">
        <f t="shared" si="49"/>
        <v>#N/A</v>
      </c>
      <c r="DC24" s="59" t="e">
        <f t="shared" si="22"/>
        <v>#N/A</v>
      </c>
      <c r="DD24" s="167" t="e">
        <f t="shared" si="23"/>
        <v>#N/A</v>
      </c>
      <c r="DE24" s="167" t="e">
        <f t="shared" si="24"/>
        <v>#N/A</v>
      </c>
      <c r="DF24" s="128"/>
      <c r="DG24" s="165">
        <f t="shared" si="25"/>
        <v>0</v>
      </c>
    </row>
    <row r="25" spans="1:111" ht="25.5" customHeight="1">
      <c r="A25" s="301"/>
      <c r="B25" s="5"/>
      <c r="C25" s="5"/>
      <c r="D25" s="5"/>
      <c r="E25" s="5"/>
      <c r="F25" s="5"/>
      <c r="G25" s="272"/>
      <c r="H25" s="5"/>
      <c r="I25" s="124">
        <v>13</v>
      </c>
      <c r="J25" s="124"/>
      <c r="K25" s="2"/>
      <c r="L25" s="83"/>
      <c r="M25" s="82"/>
      <c r="N25" s="7"/>
      <c r="O25" s="124"/>
      <c r="P25" s="126"/>
      <c r="Q25" s="126"/>
      <c r="R25" s="130"/>
      <c r="S25" s="131">
        <f t="shared" si="50"/>
        <v>0</v>
      </c>
      <c r="T25" s="126"/>
      <c r="U25" s="15"/>
      <c r="V25" s="126">
        <f t="shared" si="53"/>
        <v>0</v>
      </c>
      <c r="W25" s="16"/>
      <c r="X25" s="136">
        <f>R25+T25+V25</f>
        <v>0</v>
      </c>
      <c r="Y25" s="138">
        <f t="shared" si="27"/>
        <v>0</v>
      </c>
      <c r="Z25" s="141"/>
      <c r="AA25" s="141"/>
      <c r="AB25" s="220"/>
      <c r="AC25" s="220"/>
      <c r="AD25" s="220"/>
      <c r="AE25" s="220"/>
      <c r="AF25" s="126"/>
      <c r="AG25" s="144" t="e">
        <f t="shared" si="28"/>
        <v>#N/A</v>
      </c>
      <c r="AH25" s="144"/>
      <c r="AI25" s="144" t="e">
        <f t="shared" si="29"/>
        <v>#N/A</v>
      </c>
      <c r="AJ25" s="152"/>
      <c r="AK25" s="153"/>
      <c r="AL25" s="153"/>
      <c r="AM25" s="225"/>
      <c r="AN25" s="226"/>
      <c r="AO25" s="225"/>
      <c r="AP25" s="227"/>
      <c r="AQ25" s="228"/>
      <c r="AR25" s="227"/>
      <c r="AS25" s="228"/>
      <c r="AT25" s="225"/>
      <c r="AU25" s="227"/>
      <c r="AV25" s="228"/>
      <c r="AW25" s="226"/>
      <c r="AX25" s="227"/>
      <c r="AY25" s="227"/>
      <c r="AZ25" s="228"/>
      <c r="BA25" s="157"/>
      <c r="BB25" s="166" t="e">
        <f t="shared" si="0"/>
        <v>#N/A</v>
      </c>
      <c r="BC25" s="160"/>
      <c r="BD25" s="60" t="e">
        <f t="shared" si="1"/>
        <v>#N/A</v>
      </c>
      <c r="BE25" s="59" t="e">
        <f t="shared" si="58"/>
        <v>#N/A</v>
      </c>
      <c r="BF25" s="59" t="e">
        <f t="shared" si="59"/>
        <v>#N/A</v>
      </c>
      <c r="BG25" s="59" t="e">
        <f t="shared" si="60"/>
        <v>#N/A</v>
      </c>
      <c r="BH25" s="166" t="e">
        <f t="shared" si="2"/>
        <v>#N/A</v>
      </c>
      <c r="BI25" s="164"/>
      <c r="BJ25" s="60" t="e">
        <f t="shared" si="3"/>
        <v>#N/A</v>
      </c>
      <c r="BK25" s="59" t="e">
        <f t="shared" si="61"/>
        <v>#N/A</v>
      </c>
      <c r="BL25" s="59" t="e">
        <f t="shared" si="62"/>
        <v>#N/A</v>
      </c>
      <c r="BM25" s="59" t="e">
        <f t="shared" si="63"/>
        <v>#N/A</v>
      </c>
      <c r="BN25" s="166" t="e">
        <f t="shared" si="4"/>
        <v>#N/A</v>
      </c>
      <c r="BO25" s="141"/>
      <c r="BP25" s="60" t="e">
        <f t="shared" si="5"/>
        <v>#N/A</v>
      </c>
      <c r="BQ25" s="59" t="e">
        <f t="shared" si="64"/>
        <v>#N/A</v>
      </c>
      <c r="BR25" s="59" t="e">
        <f t="shared" si="65"/>
        <v>#N/A</v>
      </c>
      <c r="BS25" s="59" t="e">
        <f t="shared" si="66"/>
        <v>#N/A</v>
      </c>
      <c r="BT25" s="160" t="e">
        <f t="shared" si="6"/>
        <v>#N/A</v>
      </c>
      <c r="BU25" s="141"/>
      <c r="BV25" s="60" t="e">
        <f t="shared" si="7"/>
        <v>#N/A</v>
      </c>
      <c r="BW25" s="59" t="e">
        <f t="shared" si="67"/>
        <v>#N/A</v>
      </c>
      <c r="BX25" s="59" t="e">
        <f t="shared" si="68"/>
        <v>#N/A</v>
      </c>
      <c r="BY25" s="59" t="e">
        <f t="shared" si="69"/>
        <v>#N/A</v>
      </c>
      <c r="BZ25" s="160" t="e">
        <f t="shared" si="10"/>
        <v>#N/A</v>
      </c>
      <c r="CA25" s="141"/>
      <c r="CB25" s="60" t="e">
        <f t="shared" si="11"/>
        <v>#N/A</v>
      </c>
      <c r="CC25" s="59" t="e">
        <f t="shared" si="70"/>
        <v>#N/A</v>
      </c>
      <c r="CD25" s="59" t="e">
        <f t="shared" si="71"/>
        <v>#N/A</v>
      </c>
      <c r="CE25" s="59" t="e">
        <f t="shared" si="72"/>
        <v>#N/A</v>
      </c>
      <c r="CF25" s="166" t="e">
        <f t="shared" si="12"/>
        <v>#N/A</v>
      </c>
      <c r="CG25" s="141"/>
      <c r="CH25" s="60" t="e">
        <f t="shared" si="13"/>
        <v>#N/A</v>
      </c>
      <c r="CI25" s="59" t="e">
        <f t="shared" si="73"/>
        <v>#N/A</v>
      </c>
      <c r="CJ25" s="59" t="e">
        <f t="shared" si="74"/>
        <v>#N/A</v>
      </c>
      <c r="CK25" s="59" t="e">
        <f t="shared" si="75"/>
        <v>#N/A</v>
      </c>
      <c r="CL25" s="166" t="e">
        <f t="shared" si="14"/>
        <v>#N/A</v>
      </c>
      <c r="CM25" s="141"/>
      <c r="CN25" s="60" t="e">
        <f t="shared" si="15"/>
        <v>#N/A</v>
      </c>
      <c r="CO25" s="59" t="e">
        <f t="shared" si="76"/>
        <v>#N/A</v>
      </c>
      <c r="CP25" s="59" t="e">
        <f t="shared" si="77"/>
        <v>#N/A</v>
      </c>
      <c r="CQ25" s="59" t="e">
        <f t="shared" si="78"/>
        <v>#N/A</v>
      </c>
      <c r="CR25" s="166" t="e">
        <f t="shared" si="16"/>
        <v>#N/A</v>
      </c>
      <c r="CS25" s="141"/>
      <c r="CT25" s="60" t="e">
        <f t="shared" si="17"/>
        <v>#N/A</v>
      </c>
      <c r="CU25" s="59" t="e">
        <f t="shared" si="79"/>
        <v>#N/A</v>
      </c>
      <c r="CV25" s="59" t="e">
        <f t="shared" si="80"/>
        <v>#N/A</v>
      </c>
      <c r="CW25" s="59" t="e">
        <f t="shared" si="81"/>
        <v>#N/A</v>
      </c>
      <c r="CX25" s="166" t="e">
        <f t="shared" si="20"/>
        <v>#N/A</v>
      </c>
      <c r="CY25" s="141"/>
      <c r="CZ25" s="60" t="e">
        <f t="shared" si="21"/>
        <v>#N/A</v>
      </c>
      <c r="DA25" s="59" t="e">
        <f t="shared" si="82"/>
        <v>#N/A</v>
      </c>
      <c r="DB25" s="59" t="e">
        <f t="shared" si="49"/>
        <v>#N/A</v>
      </c>
      <c r="DC25" s="59" t="e">
        <f t="shared" si="22"/>
        <v>#N/A</v>
      </c>
      <c r="DD25" s="167" t="e">
        <f t="shared" si="23"/>
        <v>#N/A</v>
      </c>
      <c r="DE25" s="167" t="e">
        <f t="shared" si="24"/>
        <v>#N/A</v>
      </c>
      <c r="DF25" s="128"/>
      <c r="DG25" s="165">
        <f t="shared" si="25"/>
        <v>0</v>
      </c>
    </row>
    <row r="26" spans="1:111" ht="25.5" customHeight="1">
      <c r="A26" s="301"/>
      <c r="B26" s="5"/>
      <c r="C26" s="5"/>
      <c r="D26" s="5"/>
      <c r="E26" s="5"/>
      <c r="F26" s="5"/>
      <c r="G26" s="272"/>
      <c r="H26" s="5"/>
      <c r="I26" s="124">
        <v>14</v>
      </c>
      <c r="J26" s="124"/>
      <c r="K26" s="2"/>
      <c r="L26" s="83"/>
      <c r="M26" s="82"/>
      <c r="N26" s="7"/>
      <c r="O26" s="124"/>
      <c r="P26" s="126"/>
      <c r="Q26" s="126"/>
      <c r="R26" s="130"/>
      <c r="S26" s="131">
        <f t="shared" si="50"/>
        <v>0</v>
      </c>
      <c r="T26" s="126"/>
      <c r="U26" s="15"/>
      <c r="V26" s="126">
        <f t="shared" si="53"/>
        <v>0</v>
      </c>
      <c r="W26" s="16"/>
      <c r="X26" s="136">
        <f t="shared" si="54"/>
        <v>0</v>
      </c>
      <c r="Y26" s="138">
        <f t="shared" si="27"/>
        <v>0</v>
      </c>
      <c r="Z26" s="141"/>
      <c r="AA26" s="141"/>
      <c r="AB26" s="220"/>
      <c r="AC26" s="220"/>
      <c r="AD26" s="220"/>
      <c r="AE26" s="220"/>
      <c r="AF26" s="126"/>
      <c r="AG26" s="144" t="e">
        <f t="shared" si="28"/>
        <v>#N/A</v>
      </c>
      <c r="AH26" s="144"/>
      <c r="AI26" s="144" t="e">
        <f t="shared" si="29"/>
        <v>#N/A</v>
      </c>
      <c r="AJ26" s="152"/>
      <c r="AK26" s="153"/>
      <c r="AL26" s="153"/>
      <c r="AM26" s="225"/>
      <c r="AN26" s="226"/>
      <c r="AO26" s="225"/>
      <c r="AP26" s="227"/>
      <c r="AQ26" s="228"/>
      <c r="AR26" s="227"/>
      <c r="AS26" s="228"/>
      <c r="AT26" s="225"/>
      <c r="AU26" s="227"/>
      <c r="AV26" s="228"/>
      <c r="AW26" s="226"/>
      <c r="AX26" s="227"/>
      <c r="AY26" s="227"/>
      <c r="AZ26" s="228"/>
      <c r="BA26" s="157"/>
      <c r="BB26" s="166" t="e">
        <f t="shared" si="0"/>
        <v>#N/A</v>
      </c>
      <c r="BC26" s="160"/>
      <c r="BD26" s="60" t="e">
        <f t="shared" si="1"/>
        <v>#N/A</v>
      </c>
      <c r="BE26" s="59" t="e">
        <f t="shared" si="58"/>
        <v>#N/A</v>
      </c>
      <c r="BF26" s="59" t="e">
        <f t="shared" si="59"/>
        <v>#N/A</v>
      </c>
      <c r="BG26" s="59" t="e">
        <f t="shared" si="60"/>
        <v>#N/A</v>
      </c>
      <c r="BH26" s="166" t="e">
        <f t="shared" si="2"/>
        <v>#N/A</v>
      </c>
      <c r="BI26" s="164"/>
      <c r="BJ26" s="60" t="e">
        <f t="shared" si="3"/>
        <v>#N/A</v>
      </c>
      <c r="BK26" s="59" t="e">
        <f t="shared" si="61"/>
        <v>#N/A</v>
      </c>
      <c r="BL26" s="59" t="e">
        <f t="shared" si="62"/>
        <v>#N/A</v>
      </c>
      <c r="BM26" s="59" t="e">
        <f t="shared" si="63"/>
        <v>#N/A</v>
      </c>
      <c r="BN26" s="166" t="e">
        <f t="shared" si="4"/>
        <v>#N/A</v>
      </c>
      <c r="BO26" s="141"/>
      <c r="BP26" s="60" t="e">
        <f t="shared" si="5"/>
        <v>#N/A</v>
      </c>
      <c r="BQ26" s="59" t="e">
        <f t="shared" si="64"/>
        <v>#N/A</v>
      </c>
      <c r="BR26" s="59" t="e">
        <f t="shared" si="65"/>
        <v>#N/A</v>
      </c>
      <c r="BS26" s="59" t="e">
        <f t="shared" si="66"/>
        <v>#N/A</v>
      </c>
      <c r="BT26" s="160" t="e">
        <f t="shared" si="6"/>
        <v>#N/A</v>
      </c>
      <c r="BU26" s="141"/>
      <c r="BV26" s="60" t="e">
        <f t="shared" si="7"/>
        <v>#N/A</v>
      </c>
      <c r="BW26" s="59" t="e">
        <f t="shared" si="67"/>
        <v>#N/A</v>
      </c>
      <c r="BX26" s="59" t="e">
        <f t="shared" si="68"/>
        <v>#N/A</v>
      </c>
      <c r="BY26" s="59" t="e">
        <f t="shared" si="69"/>
        <v>#N/A</v>
      </c>
      <c r="BZ26" s="160" t="e">
        <f t="shared" si="10"/>
        <v>#N/A</v>
      </c>
      <c r="CA26" s="141"/>
      <c r="CB26" s="60" t="e">
        <f t="shared" si="11"/>
        <v>#N/A</v>
      </c>
      <c r="CC26" s="59" t="e">
        <f t="shared" si="70"/>
        <v>#N/A</v>
      </c>
      <c r="CD26" s="59" t="e">
        <f t="shared" si="71"/>
        <v>#N/A</v>
      </c>
      <c r="CE26" s="59" t="e">
        <f t="shared" si="72"/>
        <v>#N/A</v>
      </c>
      <c r="CF26" s="166" t="e">
        <f t="shared" si="12"/>
        <v>#N/A</v>
      </c>
      <c r="CG26" s="141"/>
      <c r="CH26" s="60" t="e">
        <f t="shared" si="13"/>
        <v>#N/A</v>
      </c>
      <c r="CI26" s="59" t="e">
        <f t="shared" si="73"/>
        <v>#N/A</v>
      </c>
      <c r="CJ26" s="59" t="e">
        <f t="shared" si="74"/>
        <v>#N/A</v>
      </c>
      <c r="CK26" s="59" t="e">
        <f t="shared" si="75"/>
        <v>#N/A</v>
      </c>
      <c r="CL26" s="166" t="e">
        <f t="shared" si="14"/>
        <v>#N/A</v>
      </c>
      <c r="CM26" s="141"/>
      <c r="CN26" s="60" t="e">
        <f t="shared" si="15"/>
        <v>#N/A</v>
      </c>
      <c r="CO26" s="59" t="e">
        <f t="shared" si="76"/>
        <v>#N/A</v>
      </c>
      <c r="CP26" s="59" t="e">
        <f t="shared" si="77"/>
        <v>#N/A</v>
      </c>
      <c r="CQ26" s="59" t="e">
        <f t="shared" si="78"/>
        <v>#N/A</v>
      </c>
      <c r="CR26" s="166" t="e">
        <f t="shared" si="16"/>
        <v>#N/A</v>
      </c>
      <c r="CS26" s="141"/>
      <c r="CT26" s="60" t="e">
        <f t="shared" si="17"/>
        <v>#N/A</v>
      </c>
      <c r="CU26" s="59" t="e">
        <f t="shared" si="79"/>
        <v>#N/A</v>
      </c>
      <c r="CV26" s="59" t="e">
        <f t="shared" si="80"/>
        <v>#N/A</v>
      </c>
      <c r="CW26" s="59" t="e">
        <f t="shared" si="81"/>
        <v>#N/A</v>
      </c>
      <c r="CX26" s="166" t="e">
        <f t="shared" si="20"/>
        <v>#N/A</v>
      </c>
      <c r="CY26" s="141"/>
      <c r="CZ26" s="60" t="e">
        <f t="shared" si="21"/>
        <v>#N/A</v>
      </c>
      <c r="DA26" s="59" t="e">
        <f t="shared" si="82"/>
        <v>#N/A</v>
      </c>
      <c r="DB26" s="59" t="e">
        <f t="shared" si="49"/>
        <v>#N/A</v>
      </c>
      <c r="DC26" s="59" t="e">
        <f t="shared" si="22"/>
        <v>#N/A</v>
      </c>
      <c r="DD26" s="167" t="e">
        <f t="shared" si="23"/>
        <v>#N/A</v>
      </c>
      <c r="DE26" s="167" t="e">
        <f t="shared" si="24"/>
        <v>#N/A</v>
      </c>
      <c r="DF26" s="128"/>
      <c r="DG26" s="165">
        <f t="shared" si="25"/>
        <v>0</v>
      </c>
    </row>
    <row r="27" spans="1:111" ht="25.5" customHeight="1">
      <c r="A27" s="301"/>
      <c r="B27" s="5"/>
      <c r="C27" s="5"/>
      <c r="D27" s="5"/>
      <c r="E27" s="5"/>
      <c r="F27" s="5"/>
      <c r="G27" s="272"/>
      <c r="H27" s="5"/>
      <c r="I27" s="124">
        <v>15</v>
      </c>
      <c r="J27" s="124"/>
      <c r="K27" s="2"/>
      <c r="L27" s="83"/>
      <c r="M27" s="82"/>
      <c r="N27" s="7"/>
      <c r="O27" s="124"/>
      <c r="P27" s="126"/>
      <c r="Q27" s="126"/>
      <c r="R27" s="130"/>
      <c r="S27" s="131">
        <f t="shared" si="50"/>
        <v>0</v>
      </c>
      <c r="T27" s="126"/>
      <c r="U27" s="15"/>
      <c r="V27" s="126">
        <f t="shared" si="53"/>
        <v>0</v>
      </c>
      <c r="W27" s="16"/>
      <c r="X27" s="136">
        <f t="shared" si="54"/>
        <v>0</v>
      </c>
      <c r="Y27" s="138">
        <f t="shared" si="27"/>
        <v>0</v>
      </c>
      <c r="Z27" s="141"/>
      <c r="AA27" s="141"/>
      <c r="AB27" s="220"/>
      <c r="AC27" s="220"/>
      <c r="AD27" s="220"/>
      <c r="AE27" s="220"/>
      <c r="AF27" s="126"/>
      <c r="AG27" s="144" t="e">
        <f t="shared" si="28"/>
        <v>#N/A</v>
      </c>
      <c r="AH27" s="144"/>
      <c r="AI27" s="144" t="e">
        <f t="shared" si="29"/>
        <v>#N/A</v>
      </c>
      <c r="AJ27" s="152"/>
      <c r="AK27" s="153"/>
      <c r="AL27" s="153"/>
      <c r="AM27" s="225"/>
      <c r="AN27" s="226"/>
      <c r="AO27" s="225"/>
      <c r="AP27" s="227"/>
      <c r="AQ27" s="228"/>
      <c r="AR27" s="227"/>
      <c r="AS27" s="228"/>
      <c r="AT27" s="225"/>
      <c r="AU27" s="227"/>
      <c r="AV27" s="228"/>
      <c r="AW27" s="226"/>
      <c r="AX27" s="227"/>
      <c r="AY27" s="227"/>
      <c r="AZ27" s="228"/>
      <c r="BA27" s="157"/>
      <c r="BB27" s="166" t="e">
        <f t="shared" si="0"/>
        <v>#N/A</v>
      </c>
      <c r="BC27" s="160"/>
      <c r="BD27" s="60" t="e">
        <f t="shared" si="1"/>
        <v>#N/A</v>
      </c>
      <c r="BE27" s="59" t="e">
        <f t="shared" si="51"/>
        <v>#N/A</v>
      </c>
      <c r="BF27" s="59" t="e">
        <f t="shared" ref="BF27:BF62" si="83">ROUNDDOWN(BB27*BD27*1/2,0)</f>
        <v>#N/A</v>
      </c>
      <c r="BG27" s="59" t="e">
        <f t="shared" si="57"/>
        <v>#N/A</v>
      </c>
      <c r="BH27" s="166" t="e">
        <f t="shared" si="2"/>
        <v>#N/A</v>
      </c>
      <c r="BI27" s="164"/>
      <c r="BJ27" s="60" t="e">
        <f t="shared" si="3"/>
        <v>#N/A</v>
      </c>
      <c r="BK27" s="59" t="e">
        <f t="shared" si="55"/>
        <v>#N/A</v>
      </c>
      <c r="BL27" s="59" t="e">
        <f t="shared" si="56"/>
        <v>#N/A</v>
      </c>
      <c r="BM27" s="59" t="e">
        <f t="shared" si="33"/>
        <v>#N/A</v>
      </c>
      <c r="BN27" s="166" t="e">
        <f t="shared" si="4"/>
        <v>#N/A</v>
      </c>
      <c r="BO27" s="141"/>
      <c r="BP27" s="60" t="e">
        <f t="shared" si="5"/>
        <v>#N/A</v>
      </c>
      <c r="BQ27" s="59" t="e">
        <f t="shared" si="34"/>
        <v>#N/A</v>
      </c>
      <c r="BR27" s="59" t="e">
        <f t="shared" si="35"/>
        <v>#N/A</v>
      </c>
      <c r="BS27" s="59" t="e">
        <f t="shared" si="36"/>
        <v>#N/A</v>
      </c>
      <c r="BT27" s="160" t="e">
        <f t="shared" si="6"/>
        <v>#N/A</v>
      </c>
      <c r="BU27" s="141"/>
      <c r="BV27" s="60" t="e">
        <f t="shared" si="7"/>
        <v>#N/A</v>
      </c>
      <c r="BW27" s="59" t="e">
        <f t="shared" si="37"/>
        <v>#N/A</v>
      </c>
      <c r="BX27" s="59" t="e">
        <f t="shared" si="8"/>
        <v>#N/A</v>
      </c>
      <c r="BY27" s="59" t="e">
        <f t="shared" si="9"/>
        <v>#N/A</v>
      </c>
      <c r="BZ27" s="160" t="e">
        <f t="shared" si="10"/>
        <v>#N/A</v>
      </c>
      <c r="CA27" s="141"/>
      <c r="CB27" s="60" t="e">
        <f t="shared" si="11"/>
        <v>#N/A</v>
      </c>
      <c r="CC27" s="59" t="e">
        <f t="shared" si="38"/>
        <v>#N/A</v>
      </c>
      <c r="CD27" s="59" t="e">
        <f t="shared" si="39"/>
        <v>#N/A</v>
      </c>
      <c r="CE27" s="59" t="e">
        <f t="shared" si="40"/>
        <v>#N/A</v>
      </c>
      <c r="CF27" s="166" t="e">
        <f t="shared" si="12"/>
        <v>#N/A</v>
      </c>
      <c r="CG27" s="141"/>
      <c r="CH27" s="60" t="e">
        <f t="shared" si="13"/>
        <v>#N/A</v>
      </c>
      <c r="CI27" s="59" t="e">
        <f t="shared" si="41"/>
        <v>#N/A</v>
      </c>
      <c r="CJ27" s="59" t="e">
        <f t="shared" si="42"/>
        <v>#N/A</v>
      </c>
      <c r="CK27" s="59" t="e">
        <f t="shared" si="43"/>
        <v>#N/A</v>
      </c>
      <c r="CL27" s="166" t="e">
        <f t="shared" si="14"/>
        <v>#N/A</v>
      </c>
      <c r="CM27" s="141"/>
      <c r="CN27" s="60" t="e">
        <f t="shared" si="15"/>
        <v>#N/A</v>
      </c>
      <c r="CO27" s="59" t="e">
        <f t="shared" si="44"/>
        <v>#N/A</v>
      </c>
      <c r="CP27" s="59" t="e">
        <f t="shared" si="45"/>
        <v>#N/A</v>
      </c>
      <c r="CQ27" s="59" t="e">
        <f t="shared" si="46"/>
        <v>#N/A</v>
      </c>
      <c r="CR27" s="166" t="e">
        <f t="shared" si="16"/>
        <v>#N/A</v>
      </c>
      <c r="CS27" s="141"/>
      <c r="CT27" s="60" t="e">
        <f t="shared" si="17"/>
        <v>#N/A</v>
      </c>
      <c r="CU27" s="59" t="e">
        <f t="shared" si="47"/>
        <v>#N/A</v>
      </c>
      <c r="CV27" s="59" t="e">
        <f t="shared" si="18"/>
        <v>#N/A</v>
      </c>
      <c r="CW27" s="59" t="e">
        <f t="shared" si="19"/>
        <v>#N/A</v>
      </c>
      <c r="CX27" s="166" t="e">
        <f t="shared" si="20"/>
        <v>#N/A</v>
      </c>
      <c r="CY27" s="141"/>
      <c r="CZ27" s="60" t="e">
        <f t="shared" si="21"/>
        <v>#N/A</v>
      </c>
      <c r="DA27" s="59" t="e">
        <f t="shared" si="48"/>
        <v>#N/A</v>
      </c>
      <c r="DB27" s="59" t="e">
        <f t="shared" si="49"/>
        <v>#N/A</v>
      </c>
      <c r="DC27" s="59" t="e">
        <f t="shared" si="22"/>
        <v>#N/A</v>
      </c>
      <c r="DD27" s="167" t="e">
        <f t="shared" si="23"/>
        <v>#N/A</v>
      </c>
      <c r="DE27" s="167" t="e">
        <f t="shared" si="24"/>
        <v>#N/A</v>
      </c>
      <c r="DF27" s="128"/>
      <c r="DG27" s="165">
        <f t="shared" si="25"/>
        <v>0</v>
      </c>
    </row>
    <row r="28" spans="1:111" ht="25.5" customHeight="1">
      <c r="A28" s="301"/>
      <c r="B28" s="5"/>
      <c r="C28" s="5"/>
      <c r="D28" s="5"/>
      <c r="E28" s="5"/>
      <c r="F28" s="5"/>
      <c r="G28" s="272"/>
      <c r="H28" s="5"/>
      <c r="I28" s="250">
        <v>16</v>
      </c>
      <c r="J28" s="253"/>
      <c r="K28" s="250"/>
      <c r="L28" s="83"/>
      <c r="M28" s="82"/>
      <c r="N28" s="7"/>
      <c r="O28" s="250"/>
      <c r="P28" s="126"/>
      <c r="Q28" s="144"/>
      <c r="R28" s="130"/>
      <c r="S28" s="131">
        <f t="shared" si="50"/>
        <v>0</v>
      </c>
      <c r="T28" s="126"/>
      <c r="U28" s="15"/>
      <c r="V28" s="126">
        <f t="shared" si="53"/>
        <v>0</v>
      </c>
      <c r="W28" s="16"/>
      <c r="X28" s="136">
        <f t="shared" si="54"/>
        <v>0</v>
      </c>
      <c r="Y28" s="138">
        <f t="shared" si="27"/>
        <v>0</v>
      </c>
      <c r="Z28" s="141"/>
      <c r="AA28" s="141"/>
      <c r="AB28" s="220"/>
      <c r="AC28" s="220"/>
      <c r="AD28" s="220"/>
      <c r="AE28" s="220"/>
      <c r="AF28" s="126"/>
      <c r="AG28" s="144" t="e">
        <f t="shared" si="28"/>
        <v>#N/A</v>
      </c>
      <c r="AH28" s="144"/>
      <c r="AI28" s="144" t="e">
        <f t="shared" si="29"/>
        <v>#N/A</v>
      </c>
      <c r="AJ28" s="152"/>
      <c r="AK28" s="153"/>
      <c r="AL28" s="153"/>
      <c r="AM28" s="225"/>
      <c r="AN28" s="254"/>
      <c r="AO28" s="225"/>
      <c r="AP28" s="227"/>
      <c r="AQ28" s="220"/>
      <c r="AR28" s="227"/>
      <c r="AS28" s="220"/>
      <c r="AT28" s="225"/>
      <c r="AU28" s="227"/>
      <c r="AV28" s="220"/>
      <c r="AW28" s="254"/>
      <c r="AX28" s="227"/>
      <c r="AY28" s="227"/>
      <c r="AZ28" s="220"/>
      <c r="BA28" s="255"/>
      <c r="BB28" s="256" t="e">
        <f t="shared" si="0"/>
        <v>#N/A</v>
      </c>
      <c r="BC28" s="257"/>
      <c r="BD28" s="258" t="e">
        <f t="shared" si="1"/>
        <v>#N/A</v>
      </c>
      <c r="BE28" s="259" t="e">
        <f t="shared" si="51"/>
        <v>#N/A</v>
      </c>
      <c r="BF28" s="259" t="e">
        <f t="shared" si="83"/>
        <v>#N/A</v>
      </c>
      <c r="BG28" s="259" t="e">
        <f t="shared" si="57"/>
        <v>#N/A</v>
      </c>
      <c r="BH28" s="256" t="e">
        <f t="shared" si="2"/>
        <v>#N/A</v>
      </c>
      <c r="BI28" s="164"/>
      <c r="BJ28" s="258" t="e">
        <f t="shared" si="3"/>
        <v>#N/A</v>
      </c>
      <c r="BK28" s="259" t="e">
        <f t="shared" si="55"/>
        <v>#N/A</v>
      </c>
      <c r="BL28" s="259" t="e">
        <f t="shared" si="56"/>
        <v>#N/A</v>
      </c>
      <c r="BM28" s="259" t="e">
        <f t="shared" si="33"/>
        <v>#N/A</v>
      </c>
      <c r="BN28" s="256" t="e">
        <f t="shared" si="4"/>
        <v>#N/A</v>
      </c>
      <c r="BO28" s="141"/>
      <c r="BP28" s="258" t="e">
        <f t="shared" si="5"/>
        <v>#N/A</v>
      </c>
      <c r="BQ28" s="259" t="e">
        <f t="shared" si="34"/>
        <v>#N/A</v>
      </c>
      <c r="BR28" s="259" t="e">
        <f t="shared" si="35"/>
        <v>#N/A</v>
      </c>
      <c r="BS28" s="259" t="e">
        <f t="shared" si="36"/>
        <v>#N/A</v>
      </c>
      <c r="BT28" s="257" t="e">
        <f t="shared" si="6"/>
        <v>#N/A</v>
      </c>
      <c r="BU28" s="141"/>
      <c r="BV28" s="258" t="e">
        <f t="shared" si="7"/>
        <v>#N/A</v>
      </c>
      <c r="BW28" s="259" t="e">
        <f t="shared" si="37"/>
        <v>#N/A</v>
      </c>
      <c r="BX28" s="259" t="e">
        <f t="shared" si="8"/>
        <v>#N/A</v>
      </c>
      <c r="BY28" s="259" t="e">
        <f t="shared" si="9"/>
        <v>#N/A</v>
      </c>
      <c r="BZ28" s="257" t="e">
        <f t="shared" si="10"/>
        <v>#N/A</v>
      </c>
      <c r="CA28" s="141"/>
      <c r="CB28" s="258" t="e">
        <f t="shared" si="11"/>
        <v>#N/A</v>
      </c>
      <c r="CC28" s="259" t="e">
        <f t="shared" si="38"/>
        <v>#N/A</v>
      </c>
      <c r="CD28" s="259" t="e">
        <f t="shared" si="39"/>
        <v>#N/A</v>
      </c>
      <c r="CE28" s="259" t="e">
        <f t="shared" si="40"/>
        <v>#N/A</v>
      </c>
      <c r="CF28" s="256" t="e">
        <f t="shared" si="12"/>
        <v>#N/A</v>
      </c>
      <c r="CG28" s="141"/>
      <c r="CH28" s="258" t="e">
        <f t="shared" si="13"/>
        <v>#N/A</v>
      </c>
      <c r="CI28" s="259" t="e">
        <f t="shared" si="41"/>
        <v>#N/A</v>
      </c>
      <c r="CJ28" s="259" t="e">
        <f t="shared" si="42"/>
        <v>#N/A</v>
      </c>
      <c r="CK28" s="259" t="e">
        <f t="shared" si="43"/>
        <v>#N/A</v>
      </c>
      <c r="CL28" s="256" t="e">
        <f t="shared" si="14"/>
        <v>#N/A</v>
      </c>
      <c r="CM28" s="141"/>
      <c r="CN28" s="258" t="e">
        <f t="shared" si="15"/>
        <v>#N/A</v>
      </c>
      <c r="CO28" s="259" t="e">
        <f t="shared" si="44"/>
        <v>#N/A</v>
      </c>
      <c r="CP28" s="259" t="e">
        <f t="shared" si="45"/>
        <v>#N/A</v>
      </c>
      <c r="CQ28" s="259" t="e">
        <f t="shared" si="46"/>
        <v>#N/A</v>
      </c>
      <c r="CR28" s="256" t="e">
        <f t="shared" si="16"/>
        <v>#N/A</v>
      </c>
      <c r="CS28" s="141"/>
      <c r="CT28" s="258" t="e">
        <f t="shared" si="17"/>
        <v>#N/A</v>
      </c>
      <c r="CU28" s="259" t="e">
        <f t="shared" si="47"/>
        <v>#N/A</v>
      </c>
      <c r="CV28" s="259" t="e">
        <f t="shared" si="18"/>
        <v>#N/A</v>
      </c>
      <c r="CW28" s="259" t="e">
        <f t="shared" si="19"/>
        <v>#N/A</v>
      </c>
      <c r="CX28" s="256" t="e">
        <f t="shared" si="20"/>
        <v>#N/A</v>
      </c>
      <c r="CY28" s="141"/>
      <c r="CZ28" s="258" t="e">
        <f t="shared" si="21"/>
        <v>#N/A</v>
      </c>
      <c r="DA28" s="259" t="e">
        <f t="shared" si="48"/>
        <v>#N/A</v>
      </c>
      <c r="DB28" s="259" t="e">
        <f t="shared" si="49"/>
        <v>#N/A</v>
      </c>
      <c r="DC28" s="259" t="e">
        <f t="shared" si="22"/>
        <v>#N/A</v>
      </c>
      <c r="DD28" s="167" t="e">
        <f t="shared" si="23"/>
        <v>#N/A</v>
      </c>
      <c r="DE28" s="167" t="e">
        <f t="shared" si="24"/>
        <v>#N/A</v>
      </c>
      <c r="DF28" s="128"/>
      <c r="DG28" s="165">
        <f t="shared" si="25"/>
        <v>0</v>
      </c>
    </row>
    <row r="29" spans="1:111" ht="25.5" customHeight="1">
      <c r="A29" s="301"/>
      <c r="B29" s="251"/>
      <c r="C29" s="251"/>
      <c r="D29" s="251"/>
      <c r="E29" s="251"/>
      <c r="F29" s="251"/>
      <c r="G29" s="272"/>
      <c r="H29" s="251"/>
      <c r="I29" s="250">
        <v>17</v>
      </c>
      <c r="J29" s="253"/>
      <c r="K29" s="250"/>
      <c r="L29" s="83"/>
      <c r="M29" s="82"/>
      <c r="N29" s="260"/>
      <c r="O29" s="250"/>
      <c r="P29" s="126"/>
      <c r="Q29" s="261"/>
      <c r="R29" s="130"/>
      <c r="S29" s="131">
        <f t="shared" ref="S29:S62" si="84">Q29-R29</f>
        <v>0</v>
      </c>
      <c r="T29" s="126"/>
      <c r="U29" s="15"/>
      <c r="V29" s="126">
        <f t="shared" ref="V29:V62" si="85">Q29-T29-R29</f>
        <v>0</v>
      </c>
      <c r="W29" s="16"/>
      <c r="X29" s="136">
        <f t="shared" ref="X29:X62" si="86">R29+T29+V29</f>
        <v>0</v>
      </c>
      <c r="Y29" s="138">
        <f t="shared" ref="Y29:Y62" si="87">Q29</f>
        <v>0</v>
      </c>
      <c r="Z29" s="255"/>
      <c r="AA29" s="141"/>
      <c r="AB29" s="262"/>
      <c r="AC29" s="220"/>
      <c r="AD29" s="262"/>
      <c r="AE29" s="220"/>
      <c r="AF29" s="126"/>
      <c r="AG29" s="144" t="e">
        <f t="shared" si="28"/>
        <v>#N/A</v>
      </c>
      <c r="AH29" s="144"/>
      <c r="AI29" s="144" t="e">
        <f t="shared" si="29"/>
        <v>#N/A</v>
      </c>
      <c r="AJ29" s="152"/>
      <c r="AK29" s="153"/>
      <c r="AL29" s="153"/>
      <c r="AM29" s="225"/>
      <c r="AN29" s="254"/>
      <c r="AO29" s="225"/>
      <c r="AP29" s="227"/>
      <c r="AQ29" s="220"/>
      <c r="AR29" s="227"/>
      <c r="AS29" s="220"/>
      <c r="AT29" s="225"/>
      <c r="AU29" s="227"/>
      <c r="AV29" s="220"/>
      <c r="AW29" s="254"/>
      <c r="AX29" s="227"/>
      <c r="AY29" s="227"/>
      <c r="AZ29" s="220"/>
      <c r="BA29" s="255"/>
      <c r="BB29" s="256" t="e">
        <f t="shared" si="0"/>
        <v>#N/A</v>
      </c>
      <c r="BC29" s="257"/>
      <c r="BD29" s="258" t="e">
        <f t="shared" si="1"/>
        <v>#N/A</v>
      </c>
      <c r="BE29" s="259" t="e">
        <f t="shared" si="51"/>
        <v>#N/A</v>
      </c>
      <c r="BF29" s="259" t="e">
        <f t="shared" si="83"/>
        <v>#N/A</v>
      </c>
      <c r="BG29" s="259" t="e">
        <f t="shared" si="57"/>
        <v>#N/A</v>
      </c>
      <c r="BH29" s="256" t="e">
        <f t="shared" si="2"/>
        <v>#N/A</v>
      </c>
      <c r="BI29" s="164"/>
      <c r="BJ29" s="258" t="e">
        <f t="shared" ref="BJ29:BJ62" si="88">VLOOKUP($O29,BK$4:BM$7,3,0)*BI29</f>
        <v>#N/A</v>
      </c>
      <c r="BK29" s="259" t="e">
        <f t="shared" ref="BK29:BK62" si="89">SUM(BL29:BM29)</f>
        <v>#N/A</v>
      </c>
      <c r="BL29" s="259" t="e">
        <f t="shared" ref="BL29:BL62" si="90">ROUNDDOWN(BH29*BJ29*1/2,0)</f>
        <v>#N/A</v>
      </c>
      <c r="BM29" s="259" t="e">
        <f t="shared" ref="BM29:BM62" si="91">ROUNDDOWN(BH29*BJ29*1/2,0)</f>
        <v>#N/A</v>
      </c>
      <c r="BN29" s="256" t="e">
        <f t="shared" si="4"/>
        <v>#N/A</v>
      </c>
      <c r="BO29" s="141"/>
      <c r="BP29" s="258" t="e">
        <f t="shared" ref="BP29:BP62" si="92">VLOOKUP($O29,BQ$4:BS$7,3,0)*BO29</f>
        <v>#N/A</v>
      </c>
      <c r="BQ29" s="259" t="e">
        <f t="shared" ref="BQ29:BQ62" si="93">SUM(BR29:BS29)</f>
        <v>#N/A</v>
      </c>
      <c r="BR29" s="259" t="e">
        <f t="shared" ref="BR29:BR62" si="94">ROUNDDOWN(BN29*BP29*1/2,0)</f>
        <v>#N/A</v>
      </c>
      <c r="BS29" s="259" t="e">
        <f t="shared" ref="BS29:BS62" si="95">ROUNDDOWN(BN29*BP29*1/2,0)</f>
        <v>#N/A</v>
      </c>
      <c r="BT29" s="257" t="e">
        <f t="shared" si="6"/>
        <v>#N/A</v>
      </c>
      <c r="BU29" s="141"/>
      <c r="BV29" s="258" t="e">
        <f t="shared" ref="BV29:BV62" si="96">VLOOKUP($O29,BW$4:BY$7,3,0)*BU29</f>
        <v>#N/A</v>
      </c>
      <c r="BW29" s="259" t="e">
        <f t="shared" ref="BW29:BW62" si="97">SUM(BX29:BY29)</f>
        <v>#N/A</v>
      </c>
      <c r="BX29" s="259" t="e">
        <f t="shared" ref="BX29:BX62" si="98">ROUNDDOWN(BT29*BV29*1/2,0)</f>
        <v>#N/A</v>
      </c>
      <c r="BY29" s="259" t="e">
        <f t="shared" ref="BY29:BY62" si="99">ROUNDDOWN(BT29*BV29*1/2,0)</f>
        <v>#N/A</v>
      </c>
      <c r="BZ29" s="257" t="e">
        <f t="shared" si="10"/>
        <v>#N/A</v>
      </c>
      <c r="CA29" s="141"/>
      <c r="CB29" s="258" t="e">
        <f t="shared" ref="CB29:CB62" si="100">VLOOKUP($O29,CC$4:CE$7,3,0)*CA29</f>
        <v>#N/A</v>
      </c>
      <c r="CC29" s="259" t="e">
        <f t="shared" ref="CC29:CC62" si="101">SUM(CD29:CE29)</f>
        <v>#N/A</v>
      </c>
      <c r="CD29" s="259" t="e">
        <f t="shared" ref="CD29:CD62" si="102">ROUNDDOWN(BZ29*CB29*1/2,0)</f>
        <v>#N/A</v>
      </c>
      <c r="CE29" s="259" t="e">
        <f t="shared" ref="CE29:CE62" si="103">ROUNDDOWN(BZ29*CB29*1/2,0)</f>
        <v>#N/A</v>
      </c>
      <c r="CF29" s="256" t="e">
        <f t="shared" si="12"/>
        <v>#N/A</v>
      </c>
      <c r="CG29" s="141"/>
      <c r="CH29" s="258" t="e">
        <f t="shared" ref="CH29:CH62" si="104">VLOOKUP($O29,CI$4:CK$7,3,0)*CG29</f>
        <v>#N/A</v>
      </c>
      <c r="CI29" s="259" t="e">
        <f t="shared" ref="CI29:CI62" si="105">SUM(CJ29:CK29)</f>
        <v>#N/A</v>
      </c>
      <c r="CJ29" s="259" t="e">
        <f t="shared" ref="CJ29:CJ62" si="106">ROUNDDOWN(CF29*CH29*1/2,0)</f>
        <v>#N/A</v>
      </c>
      <c r="CK29" s="259" t="e">
        <f t="shared" ref="CK29:CK62" si="107">ROUNDDOWN(CF29*CH29*1/2,0)</f>
        <v>#N/A</v>
      </c>
      <c r="CL29" s="256" t="e">
        <f t="shared" si="14"/>
        <v>#N/A</v>
      </c>
      <c r="CM29" s="141"/>
      <c r="CN29" s="258" t="e">
        <f t="shared" ref="CN29:CN62" si="108">VLOOKUP($O29,CO$4:CQ$7,3,0)*CM29</f>
        <v>#N/A</v>
      </c>
      <c r="CO29" s="259" t="e">
        <f t="shared" ref="CO29:CO62" si="109">SUM(CP29:CQ29)</f>
        <v>#N/A</v>
      </c>
      <c r="CP29" s="259" t="e">
        <f t="shared" ref="CP29:CP62" si="110">ROUNDDOWN(CL29*CN29*1/2,0)</f>
        <v>#N/A</v>
      </c>
      <c r="CQ29" s="259" t="e">
        <f t="shared" ref="CQ29:CQ62" si="111">ROUNDDOWN(CL29*CN29*1/2,0)</f>
        <v>#N/A</v>
      </c>
      <c r="CR29" s="256" t="e">
        <f t="shared" si="16"/>
        <v>#N/A</v>
      </c>
      <c r="CS29" s="141"/>
      <c r="CT29" s="258" t="e">
        <f t="shared" ref="CT29:CT62" si="112">VLOOKUP($O29,CU$4:CW$7,3,0)*CS29</f>
        <v>#N/A</v>
      </c>
      <c r="CU29" s="259" t="e">
        <f t="shared" ref="CU29:CU62" si="113">SUM(CV29:CW29)</f>
        <v>#N/A</v>
      </c>
      <c r="CV29" s="259" t="e">
        <f t="shared" ref="CV29:CV62" si="114">ROUNDDOWN(CR29*CT29*1/2,0)</f>
        <v>#N/A</v>
      </c>
      <c r="CW29" s="259" t="e">
        <f t="shared" ref="CW29:CW62" si="115">ROUNDDOWN(CR29*CT29*1/2,0)</f>
        <v>#N/A</v>
      </c>
      <c r="CX29" s="256" t="e">
        <f t="shared" si="20"/>
        <v>#N/A</v>
      </c>
      <c r="CY29" s="141"/>
      <c r="CZ29" s="258" t="e">
        <f t="shared" ref="CZ29:CZ62" si="116">VLOOKUP($O29,DA$4:DC$7,3,0)*CY29</f>
        <v>#N/A</v>
      </c>
      <c r="DA29" s="259" t="e">
        <f t="shared" ref="DA29:DA62" si="117">SUM(DB29:DC29)</f>
        <v>#N/A</v>
      </c>
      <c r="DB29" s="259" t="e">
        <f t="shared" ref="DB29:DB62" si="118">ROUNDDOWN(CX29*CZ29*1/2,0)</f>
        <v>#N/A</v>
      </c>
      <c r="DC29" s="259" t="e">
        <f t="shared" ref="DC29:DC62" si="119">ROUNDDOWN(CX29*CZ29*1/2,0)</f>
        <v>#N/A</v>
      </c>
      <c r="DD29" s="167" t="e">
        <f t="shared" ref="DD29:DD62" si="120">BF29+BL29+BR29+BX29+CD29+CJ29+CP29+CV29+DB29</f>
        <v>#N/A</v>
      </c>
      <c r="DE29" s="167" t="e">
        <f t="shared" ref="DE29:DE62" si="121">Q29-DD29</f>
        <v>#N/A</v>
      </c>
      <c r="DF29" s="128"/>
      <c r="DG29" s="165">
        <f t="shared" si="25"/>
        <v>0</v>
      </c>
    </row>
    <row r="30" spans="1:111" ht="25.5" customHeight="1">
      <c r="A30" s="301"/>
      <c r="B30" s="251"/>
      <c r="C30" s="251"/>
      <c r="D30" s="251"/>
      <c r="E30" s="251"/>
      <c r="F30" s="251"/>
      <c r="G30" s="272"/>
      <c r="H30" s="251"/>
      <c r="I30" s="252">
        <v>18</v>
      </c>
      <c r="J30" s="253"/>
      <c r="K30" s="250"/>
      <c r="L30" s="83"/>
      <c r="M30" s="82"/>
      <c r="N30" s="260"/>
      <c r="O30" s="250"/>
      <c r="P30" s="126"/>
      <c r="Q30" s="261"/>
      <c r="R30" s="130"/>
      <c r="S30" s="131">
        <f t="shared" si="84"/>
        <v>0</v>
      </c>
      <c r="T30" s="126"/>
      <c r="U30" s="15"/>
      <c r="V30" s="126">
        <f t="shared" si="85"/>
        <v>0</v>
      </c>
      <c r="W30" s="16"/>
      <c r="X30" s="136">
        <f t="shared" si="86"/>
        <v>0</v>
      </c>
      <c r="Y30" s="138">
        <f t="shared" si="87"/>
        <v>0</v>
      </c>
      <c r="Z30" s="255"/>
      <c r="AA30" s="141"/>
      <c r="AB30" s="262"/>
      <c r="AC30" s="220"/>
      <c r="AD30" s="262"/>
      <c r="AE30" s="220"/>
      <c r="AF30" s="126"/>
      <c r="AG30" s="144" t="e">
        <f t="shared" si="28"/>
        <v>#N/A</v>
      </c>
      <c r="AH30" s="144"/>
      <c r="AI30" s="144" t="e">
        <f t="shared" si="29"/>
        <v>#N/A</v>
      </c>
      <c r="AJ30" s="152"/>
      <c r="AK30" s="153"/>
      <c r="AL30" s="153"/>
      <c r="AM30" s="225"/>
      <c r="AN30" s="254"/>
      <c r="AO30" s="225"/>
      <c r="AP30" s="227"/>
      <c r="AQ30" s="220"/>
      <c r="AR30" s="227"/>
      <c r="AS30" s="220"/>
      <c r="AT30" s="225"/>
      <c r="AU30" s="227"/>
      <c r="AV30" s="220"/>
      <c r="AW30" s="254"/>
      <c r="AX30" s="227"/>
      <c r="AY30" s="227"/>
      <c r="AZ30" s="220"/>
      <c r="BA30" s="255"/>
      <c r="BB30" s="256" t="e">
        <f t="shared" si="0"/>
        <v>#N/A</v>
      </c>
      <c r="BC30" s="257"/>
      <c r="BD30" s="258" t="e">
        <f t="shared" si="1"/>
        <v>#N/A</v>
      </c>
      <c r="BE30" s="259" t="e">
        <f t="shared" si="51"/>
        <v>#N/A</v>
      </c>
      <c r="BF30" s="259" t="e">
        <f t="shared" si="83"/>
        <v>#N/A</v>
      </c>
      <c r="BG30" s="259" t="e">
        <f t="shared" si="57"/>
        <v>#N/A</v>
      </c>
      <c r="BH30" s="256" t="e">
        <f t="shared" si="2"/>
        <v>#N/A</v>
      </c>
      <c r="BI30" s="164"/>
      <c r="BJ30" s="258" t="e">
        <f t="shared" si="88"/>
        <v>#N/A</v>
      </c>
      <c r="BK30" s="259" t="e">
        <f t="shared" si="89"/>
        <v>#N/A</v>
      </c>
      <c r="BL30" s="259" t="e">
        <f t="shared" si="90"/>
        <v>#N/A</v>
      </c>
      <c r="BM30" s="259" t="e">
        <f t="shared" si="91"/>
        <v>#N/A</v>
      </c>
      <c r="BN30" s="256" t="e">
        <f t="shared" si="4"/>
        <v>#N/A</v>
      </c>
      <c r="BO30" s="141"/>
      <c r="BP30" s="258" t="e">
        <f t="shared" si="92"/>
        <v>#N/A</v>
      </c>
      <c r="BQ30" s="259" t="e">
        <f t="shared" si="93"/>
        <v>#N/A</v>
      </c>
      <c r="BR30" s="259" t="e">
        <f t="shared" si="94"/>
        <v>#N/A</v>
      </c>
      <c r="BS30" s="259" t="e">
        <f t="shared" si="95"/>
        <v>#N/A</v>
      </c>
      <c r="BT30" s="257" t="e">
        <f t="shared" si="6"/>
        <v>#N/A</v>
      </c>
      <c r="BU30" s="141"/>
      <c r="BV30" s="258" t="e">
        <f t="shared" si="96"/>
        <v>#N/A</v>
      </c>
      <c r="BW30" s="259" t="e">
        <f t="shared" si="97"/>
        <v>#N/A</v>
      </c>
      <c r="BX30" s="259" t="e">
        <f t="shared" si="98"/>
        <v>#N/A</v>
      </c>
      <c r="BY30" s="259" t="e">
        <f t="shared" si="99"/>
        <v>#N/A</v>
      </c>
      <c r="BZ30" s="257" t="e">
        <f t="shared" si="10"/>
        <v>#N/A</v>
      </c>
      <c r="CA30" s="141"/>
      <c r="CB30" s="258" t="e">
        <f t="shared" si="100"/>
        <v>#N/A</v>
      </c>
      <c r="CC30" s="259" t="e">
        <f t="shared" si="101"/>
        <v>#N/A</v>
      </c>
      <c r="CD30" s="259" t="e">
        <f t="shared" si="102"/>
        <v>#N/A</v>
      </c>
      <c r="CE30" s="259" t="e">
        <f t="shared" si="103"/>
        <v>#N/A</v>
      </c>
      <c r="CF30" s="256" t="e">
        <f t="shared" si="12"/>
        <v>#N/A</v>
      </c>
      <c r="CG30" s="141"/>
      <c r="CH30" s="258" t="e">
        <f t="shared" si="104"/>
        <v>#N/A</v>
      </c>
      <c r="CI30" s="259" t="e">
        <f t="shared" si="105"/>
        <v>#N/A</v>
      </c>
      <c r="CJ30" s="259" t="e">
        <f t="shared" si="106"/>
        <v>#N/A</v>
      </c>
      <c r="CK30" s="259" t="e">
        <f t="shared" si="107"/>
        <v>#N/A</v>
      </c>
      <c r="CL30" s="256" t="e">
        <f t="shared" si="14"/>
        <v>#N/A</v>
      </c>
      <c r="CM30" s="141"/>
      <c r="CN30" s="258" t="e">
        <f t="shared" si="108"/>
        <v>#N/A</v>
      </c>
      <c r="CO30" s="259" t="e">
        <f t="shared" si="109"/>
        <v>#N/A</v>
      </c>
      <c r="CP30" s="259" t="e">
        <f t="shared" si="110"/>
        <v>#N/A</v>
      </c>
      <c r="CQ30" s="259" t="e">
        <f t="shared" si="111"/>
        <v>#N/A</v>
      </c>
      <c r="CR30" s="256" t="e">
        <f t="shared" si="16"/>
        <v>#N/A</v>
      </c>
      <c r="CS30" s="141"/>
      <c r="CT30" s="258" t="e">
        <f t="shared" si="112"/>
        <v>#N/A</v>
      </c>
      <c r="CU30" s="259" t="e">
        <f t="shared" si="113"/>
        <v>#N/A</v>
      </c>
      <c r="CV30" s="259" t="e">
        <f t="shared" si="114"/>
        <v>#N/A</v>
      </c>
      <c r="CW30" s="259" t="e">
        <f t="shared" si="115"/>
        <v>#N/A</v>
      </c>
      <c r="CX30" s="256" t="e">
        <f t="shared" si="20"/>
        <v>#N/A</v>
      </c>
      <c r="CY30" s="141"/>
      <c r="CZ30" s="258" t="e">
        <f t="shared" si="116"/>
        <v>#N/A</v>
      </c>
      <c r="DA30" s="259" t="e">
        <f t="shared" si="117"/>
        <v>#N/A</v>
      </c>
      <c r="DB30" s="259" t="e">
        <f t="shared" si="118"/>
        <v>#N/A</v>
      </c>
      <c r="DC30" s="259" t="e">
        <f t="shared" si="119"/>
        <v>#N/A</v>
      </c>
      <c r="DD30" s="167" t="e">
        <f t="shared" si="120"/>
        <v>#N/A</v>
      </c>
      <c r="DE30" s="167" t="e">
        <f t="shared" si="121"/>
        <v>#N/A</v>
      </c>
      <c r="DF30" s="128"/>
      <c r="DG30" s="165">
        <f t="shared" si="25"/>
        <v>0</v>
      </c>
    </row>
    <row r="31" spans="1:111" ht="25.5" customHeight="1">
      <c r="A31" s="301"/>
      <c r="B31" s="251"/>
      <c r="C31" s="251"/>
      <c r="D31" s="251"/>
      <c r="E31" s="251"/>
      <c r="F31" s="251"/>
      <c r="G31" s="272"/>
      <c r="H31" s="251"/>
      <c r="I31" s="252">
        <v>19</v>
      </c>
      <c r="J31" s="253"/>
      <c r="K31" s="250"/>
      <c r="L31" s="83"/>
      <c r="M31" s="82"/>
      <c r="N31" s="260"/>
      <c r="O31" s="250"/>
      <c r="P31" s="126"/>
      <c r="Q31" s="261"/>
      <c r="R31" s="130"/>
      <c r="S31" s="131">
        <f t="shared" si="84"/>
        <v>0</v>
      </c>
      <c r="T31" s="126"/>
      <c r="U31" s="15"/>
      <c r="V31" s="126">
        <f t="shared" si="85"/>
        <v>0</v>
      </c>
      <c r="W31" s="16"/>
      <c r="X31" s="136">
        <f t="shared" si="86"/>
        <v>0</v>
      </c>
      <c r="Y31" s="138">
        <f t="shared" si="87"/>
        <v>0</v>
      </c>
      <c r="Z31" s="255"/>
      <c r="AA31" s="141"/>
      <c r="AB31" s="262"/>
      <c r="AC31" s="220"/>
      <c r="AD31" s="262"/>
      <c r="AE31" s="220"/>
      <c r="AF31" s="126"/>
      <c r="AG31" s="144" t="e">
        <f t="shared" si="28"/>
        <v>#N/A</v>
      </c>
      <c r="AH31" s="144"/>
      <c r="AI31" s="144" t="e">
        <f t="shared" si="29"/>
        <v>#N/A</v>
      </c>
      <c r="AJ31" s="152"/>
      <c r="AK31" s="153"/>
      <c r="AL31" s="153"/>
      <c r="AM31" s="225"/>
      <c r="AN31" s="254"/>
      <c r="AO31" s="225"/>
      <c r="AP31" s="227"/>
      <c r="AQ31" s="220"/>
      <c r="AR31" s="227"/>
      <c r="AS31" s="220"/>
      <c r="AT31" s="225"/>
      <c r="AU31" s="227"/>
      <c r="AV31" s="220"/>
      <c r="AW31" s="254"/>
      <c r="AX31" s="227"/>
      <c r="AY31" s="227"/>
      <c r="AZ31" s="220"/>
      <c r="BA31" s="255"/>
      <c r="BB31" s="256" t="e">
        <f t="shared" si="0"/>
        <v>#N/A</v>
      </c>
      <c r="BC31" s="257"/>
      <c r="BD31" s="258" t="e">
        <f t="shared" si="1"/>
        <v>#N/A</v>
      </c>
      <c r="BE31" s="259" t="e">
        <f t="shared" si="51"/>
        <v>#N/A</v>
      </c>
      <c r="BF31" s="259" t="e">
        <f t="shared" si="83"/>
        <v>#N/A</v>
      </c>
      <c r="BG31" s="259" t="e">
        <f t="shared" si="57"/>
        <v>#N/A</v>
      </c>
      <c r="BH31" s="256" t="e">
        <f t="shared" si="2"/>
        <v>#N/A</v>
      </c>
      <c r="BI31" s="164"/>
      <c r="BJ31" s="258" t="e">
        <f t="shared" si="88"/>
        <v>#N/A</v>
      </c>
      <c r="BK31" s="259" t="e">
        <f t="shared" si="89"/>
        <v>#N/A</v>
      </c>
      <c r="BL31" s="259" t="e">
        <f t="shared" si="90"/>
        <v>#N/A</v>
      </c>
      <c r="BM31" s="259" t="e">
        <f t="shared" si="91"/>
        <v>#N/A</v>
      </c>
      <c r="BN31" s="256" t="e">
        <f t="shared" si="4"/>
        <v>#N/A</v>
      </c>
      <c r="BO31" s="141"/>
      <c r="BP31" s="258" t="e">
        <f t="shared" si="92"/>
        <v>#N/A</v>
      </c>
      <c r="BQ31" s="259" t="e">
        <f t="shared" si="93"/>
        <v>#N/A</v>
      </c>
      <c r="BR31" s="259" t="e">
        <f t="shared" si="94"/>
        <v>#N/A</v>
      </c>
      <c r="BS31" s="259" t="e">
        <f t="shared" si="95"/>
        <v>#N/A</v>
      </c>
      <c r="BT31" s="257" t="e">
        <f t="shared" si="6"/>
        <v>#N/A</v>
      </c>
      <c r="BU31" s="141"/>
      <c r="BV31" s="258" t="e">
        <f t="shared" si="96"/>
        <v>#N/A</v>
      </c>
      <c r="BW31" s="259" t="e">
        <f t="shared" si="97"/>
        <v>#N/A</v>
      </c>
      <c r="BX31" s="259" t="e">
        <f t="shared" si="98"/>
        <v>#N/A</v>
      </c>
      <c r="BY31" s="259" t="e">
        <f t="shared" si="99"/>
        <v>#N/A</v>
      </c>
      <c r="BZ31" s="257" t="e">
        <f t="shared" si="10"/>
        <v>#N/A</v>
      </c>
      <c r="CA31" s="141"/>
      <c r="CB31" s="258" t="e">
        <f t="shared" si="100"/>
        <v>#N/A</v>
      </c>
      <c r="CC31" s="259" t="e">
        <f t="shared" si="101"/>
        <v>#N/A</v>
      </c>
      <c r="CD31" s="259" t="e">
        <f t="shared" si="102"/>
        <v>#N/A</v>
      </c>
      <c r="CE31" s="259" t="e">
        <f t="shared" si="103"/>
        <v>#N/A</v>
      </c>
      <c r="CF31" s="256" t="e">
        <f t="shared" si="12"/>
        <v>#N/A</v>
      </c>
      <c r="CG31" s="141"/>
      <c r="CH31" s="258" t="e">
        <f t="shared" si="104"/>
        <v>#N/A</v>
      </c>
      <c r="CI31" s="259" t="e">
        <f t="shared" si="105"/>
        <v>#N/A</v>
      </c>
      <c r="CJ31" s="259" t="e">
        <f t="shared" si="106"/>
        <v>#N/A</v>
      </c>
      <c r="CK31" s="259" t="e">
        <f t="shared" si="107"/>
        <v>#N/A</v>
      </c>
      <c r="CL31" s="256" t="e">
        <f t="shared" si="14"/>
        <v>#N/A</v>
      </c>
      <c r="CM31" s="141"/>
      <c r="CN31" s="258" t="e">
        <f t="shared" si="108"/>
        <v>#N/A</v>
      </c>
      <c r="CO31" s="259" t="e">
        <f t="shared" si="109"/>
        <v>#N/A</v>
      </c>
      <c r="CP31" s="259" t="e">
        <f t="shared" si="110"/>
        <v>#N/A</v>
      </c>
      <c r="CQ31" s="259" t="e">
        <f t="shared" si="111"/>
        <v>#N/A</v>
      </c>
      <c r="CR31" s="256" t="e">
        <f t="shared" si="16"/>
        <v>#N/A</v>
      </c>
      <c r="CS31" s="141"/>
      <c r="CT31" s="258" t="e">
        <f t="shared" si="112"/>
        <v>#N/A</v>
      </c>
      <c r="CU31" s="259" t="e">
        <f t="shared" si="113"/>
        <v>#N/A</v>
      </c>
      <c r="CV31" s="259" t="e">
        <f t="shared" si="114"/>
        <v>#N/A</v>
      </c>
      <c r="CW31" s="259" t="e">
        <f t="shared" si="115"/>
        <v>#N/A</v>
      </c>
      <c r="CX31" s="256" t="e">
        <f t="shared" si="20"/>
        <v>#N/A</v>
      </c>
      <c r="CY31" s="141"/>
      <c r="CZ31" s="258" t="e">
        <f t="shared" si="116"/>
        <v>#N/A</v>
      </c>
      <c r="DA31" s="259" t="e">
        <f t="shared" si="117"/>
        <v>#N/A</v>
      </c>
      <c r="DB31" s="259" t="e">
        <f t="shared" si="118"/>
        <v>#N/A</v>
      </c>
      <c r="DC31" s="259" t="e">
        <f t="shared" si="119"/>
        <v>#N/A</v>
      </c>
      <c r="DD31" s="167" t="e">
        <f t="shared" si="120"/>
        <v>#N/A</v>
      </c>
      <c r="DE31" s="167" t="e">
        <f t="shared" si="121"/>
        <v>#N/A</v>
      </c>
      <c r="DF31" s="128"/>
      <c r="DG31" s="165">
        <f t="shared" si="25"/>
        <v>0</v>
      </c>
    </row>
    <row r="32" spans="1:111" ht="25.5" customHeight="1">
      <c r="A32" s="301"/>
      <c r="B32" s="251"/>
      <c r="C32" s="251"/>
      <c r="D32" s="251"/>
      <c r="E32" s="251"/>
      <c r="F32" s="251"/>
      <c r="G32" s="272"/>
      <c r="H32" s="251"/>
      <c r="I32" s="252">
        <v>20</v>
      </c>
      <c r="J32" s="253"/>
      <c r="K32" s="250"/>
      <c r="L32" s="83"/>
      <c r="M32" s="82"/>
      <c r="N32" s="260"/>
      <c r="O32" s="250"/>
      <c r="P32" s="126"/>
      <c r="Q32" s="261"/>
      <c r="R32" s="130"/>
      <c r="S32" s="131">
        <f t="shared" si="84"/>
        <v>0</v>
      </c>
      <c r="T32" s="126"/>
      <c r="U32" s="15"/>
      <c r="V32" s="126">
        <f t="shared" si="85"/>
        <v>0</v>
      </c>
      <c r="W32" s="16"/>
      <c r="X32" s="136">
        <f t="shared" si="86"/>
        <v>0</v>
      </c>
      <c r="Y32" s="138">
        <f t="shared" si="87"/>
        <v>0</v>
      </c>
      <c r="Z32" s="255"/>
      <c r="AA32" s="141"/>
      <c r="AB32" s="262"/>
      <c r="AC32" s="220"/>
      <c r="AD32" s="262"/>
      <c r="AE32" s="220"/>
      <c r="AF32" s="126"/>
      <c r="AG32" s="144" t="e">
        <f t="shared" si="28"/>
        <v>#N/A</v>
      </c>
      <c r="AH32" s="144"/>
      <c r="AI32" s="144" t="e">
        <f t="shared" si="29"/>
        <v>#N/A</v>
      </c>
      <c r="AJ32" s="152"/>
      <c r="AK32" s="153"/>
      <c r="AL32" s="153"/>
      <c r="AM32" s="225"/>
      <c r="AN32" s="254"/>
      <c r="AO32" s="225"/>
      <c r="AP32" s="227"/>
      <c r="AQ32" s="220"/>
      <c r="AR32" s="227"/>
      <c r="AS32" s="220"/>
      <c r="AT32" s="225"/>
      <c r="AU32" s="227"/>
      <c r="AV32" s="220"/>
      <c r="AW32" s="254"/>
      <c r="AX32" s="227"/>
      <c r="AY32" s="227"/>
      <c r="AZ32" s="220"/>
      <c r="BA32" s="255"/>
      <c r="BB32" s="256" t="e">
        <f t="shared" si="0"/>
        <v>#N/A</v>
      </c>
      <c r="BC32" s="257"/>
      <c r="BD32" s="258" t="e">
        <f t="shared" si="1"/>
        <v>#N/A</v>
      </c>
      <c r="BE32" s="259" t="e">
        <f t="shared" si="51"/>
        <v>#N/A</v>
      </c>
      <c r="BF32" s="259" t="e">
        <f t="shared" si="83"/>
        <v>#N/A</v>
      </c>
      <c r="BG32" s="259" t="e">
        <f t="shared" si="57"/>
        <v>#N/A</v>
      </c>
      <c r="BH32" s="256" t="e">
        <f t="shared" si="2"/>
        <v>#N/A</v>
      </c>
      <c r="BI32" s="164"/>
      <c r="BJ32" s="258" t="e">
        <f t="shared" si="88"/>
        <v>#N/A</v>
      </c>
      <c r="BK32" s="259" t="e">
        <f t="shared" si="89"/>
        <v>#N/A</v>
      </c>
      <c r="BL32" s="259" t="e">
        <f t="shared" si="90"/>
        <v>#N/A</v>
      </c>
      <c r="BM32" s="259" t="e">
        <f t="shared" si="91"/>
        <v>#N/A</v>
      </c>
      <c r="BN32" s="256" t="e">
        <f t="shared" si="4"/>
        <v>#N/A</v>
      </c>
      <c r="BO32" s="141"/>
      <c r="BP32" s="258" t="e">
        <f t="shared" si="92"/>
        <v>#N/A</v>
      </c>
      <c r="BQ32" s="259" t="e">
        <f t="shared" si="93"/>
        <v>#N/A</v>
      </c>
      <c r="BR32" s="259" t="e">
        <f t="shared" si="94"/>
        <v>#N/A</v>
      </c>
      <c r="BS32" s="259" t="e">
        <f t="shared" si="95"/>
        <v>#N/A</v>
      </c>
      <c r="BT32" s="257" t="e">
        <f t="shared" si="6"/>
        <v>#N/A</v>
      </c>
      <c r="BU32" s="141"/>
      <c r="BV32" s="258" t="e">
        <f t="shared" si="96"/>
        <v>#N/A</v>
      </c>
      <c r="BW32" s="259" t="e">
        <f t="shared" si="97"/>
        <v>#N/A</v>
      </c>
      <c r="BX32" s="259" t="e">
        <f t="shared" si="98"/>
        <v>#N/A</v>
      </c>
      <c r="BY32" s="259" t="e">
        <f t="shared" si="99"/>
        <v>#N/A</v>
      </c>
      <c r="BZ32" s="257" t="e">
        <f t="shared" si="10"/>
        <v>#N/A</v>
      </c>
      <c r="CA32" s="141"/>
      <c r="CB32" s="258" t="e">
        <f t="shared" si="100"/>
        <v>#N/A</v>
      </c>
      <c r="CC32" s="259" t="e">
        <f t="shared" si="101"/>
        <v>#N/A</v>
      </c>
      <c r="CD32" s="259" t="e">
        <f t="shared" si="102"/>
        <v>#N/A</v>
      </c>
      <c r="CE32" s="259" t="e">
        <f t="shared" si="103"/>
        <v>#N/A</v>
      </c>
      <c r="CF32" s="256" t="e">
        <f t="shared" si="12"/>
        <v>#N/A</v>
      </c>
      <c r="CG32" s="141"/>
      <c r="CH32" s="258" t="e">
        <f t="shared" si="104"/>
        <v>#N/A</v>
      </c>
      <c r="CI32" s="259" t="e">
        <f t="shared" si="105"/>
        <v>#N/A</v>
      </c>
      <c r="CJ32" s="259" t="e">
        <f t="shared" si="106"/>
        <v>#N/A</v>
      </c>
      <c r="CK32" s="259" t="e">
        <f t="shared" si="107"/>
        <v>#N/A</v>
      </c>
      <c r="CL32" s="256" t="e">
        <f t="shared" si="14"/>
        <v>#N/A</v>
      </c>
      <c r="CM32" s="141"/>
      <c r="CN32" s="258" t="e">
        <f t="shared" si="108"/>
        <v>#N/A</v>
      </c>
      <c r="CO32" s="259" t="e">
        <f t="shared" si="109"/>
        <v>#N/A</v>
      </c>
      <c r="CP32" s="259" t="e">
        <f t="shared" si="110"/>
        <v>#N/A</v>
      </c>
      <c r="CQ32" s="259" t="e">
        <f t="shared" si="111"/>
        <v>#N/A</v>
      </c>
      <c r="CR32" s="256" t="e">
        <f t="shared" si="16"/>
        <v>#N/A</v>
      </c>
      <c r="CS32" s="141"/>
      <c r="CT32" s="258" t="e">
        <f t="shared" si="112"/>
        <v>#N/A</v>
      </c>
      <c r="CU32" s="259" t="e">
        <f t="shared" si="113"/>
        <v>#N/A</v>
      </c>
      <c r="CV32" s="259" t="e">
        <f t="shared" si="114"/>
        <v>#N/A</v>
      </c>
      <c r="CW32" s="259" t="e">
        <f t="shared" si="115"/>
        <v>#N/A</v>
      </c>
      <c r="CX32" s="256" t="e">
        <f t="shared" si="20"/>
        <v>#N/A</v>
      </c>
      <c r="CY32" s="141"/>
      <c r="CZ32" s="258" t="e">
        <f t="shared" si="116"/>
        <v>#N/A</v>
      </c>
      <c r="DA32" s="259" t="e">
        <f t="shared" si="117"/>
        <v>#N/A</v>
      </c>
      <c r="DB32" s="259" t="e">
        <f t="shared" si="118"/>
        <v>#N/A</v>
      </c>
      <c r="DC32" s="259" t="e">
        <f t="shared" si="119"/>
        <v>#N/A</v>
      </c>
      <c r="DD32" s="167" t="e">
        <f t="shared" si="120"/>
        <v>#N/A</v>
      </c>
      <c r="DE32" s="167" t="e">
        <f t="shared" si="121"/>
        <v>#N/A</v>
      </c>
      <c r="DF32" s="128"/>
      <c r="DG32" s="165">
        <f t="shared" si="25"/>
        <v>0</v>
      </c>
    </row>
    <row r="33" spans="1:111" ht="25.5" customHeight="1">
      <c r="A33" s="301"/>
      <c r="B33" s="251"/>
      <c r="C33" s="251"/>
      <c r="D33" s="251"/>
      <c r="E33" s="251"/>
      <c r="F33" s="251"/>
      <c r="G33" s="272"/>
      <c r="H33" s="251"/>
      <c r="I33" s="252">
        <v>21</v>
      </c>
      <c r="J33" s="253"/>
      <c r="K33" s="250"/>
      <c r="L33" s="83"/>
      <c r="M33" s="82"/>
      <c r="N33" s="260"/>
      <c r="O33" s="250"/>
      <c r="P33" s="126"/>
      <c r="Q33" s="261"/>
      <c r="R33" s="130"/>
      <c r="S33" s="131">
        <f t="shared" si="84"/>
        <v>0</v>
      </c>
      <c r="T33" s="126"/>
      <c r="U33" s="15"/>
      <c r="V33" s="126">
        <f t="shared" si="85"/>
        <v>0</v>
      </c>
      <c r="W33" s="16"/>
      <c r="X33" s="136">
        <f t="shared" si="86"/>
        <v>0</v>
      </c>
      <c r="Y33" s="138">
        <f t="shared" si="87"/>
        <v>0</v>
      </c>
      <c r="Z33" s="255"/>
      <c r="AA33" s="141"/>
      <c r="AB33" s="262"/>
      <c r="AC33" s="220"/>
      <c r="AD33" s="262"/>
      <c r="AE33" s="220"/>
      <c r="AF33" s="126"/>
      <c r="AG33" s="144" t="e">
        <f t="shared" si="28"/>
        <v>#N/A</v>
      </c>
      <c r="AH33" s="144"/>
      <c r="AI33" s="144" t="e">
        <f t="shared" si="29"/>
        <v>#N/A</v>
      </c>
      <c r="AJ33" s="152"/>
      <c r="AK33" s="153"/>
      <c r="AL33" s="153"/>
      <c r="AM33" s="225"/>
      <c r="AN33" s="254"/>
      <c r="AO33" s="225"/>
      <c r="AP33" s="227"/>
      <c r="AQ33" s="220"/>
      <c r="AR33" s="227"/>
      <c r="AS33" s="220"/>
      <c r="AT33" s="225"/>
      <c r="AU33" s="227"/>
      <c r="AV33" s="220"/>
      <c r="AW33" s="254"/>
      <c r="AX33" s="227"/>
      <c r="AY33" s="227"/>
      <c r="AZ33" s="220"/>
      <c r="BA33" s="255"/>
      <c r="BB33" s="256" t="e">
        <f t="shared" si="0"/>
        <v>#N/A</v>
      </c>
      <c r="BC33" s="257"/>
      <c r="BD33" s="258" t="e">
        <f t="shared" si="1"/>
        <v>#N/A</v>
      </c>
      <c r="BE33" s="259" t="e">
        <f t="shared" si="51"/>
        <v>#N/A</v>
      </c>
      <c r="BF33" s="259" t="e">
        <f t="shared" si="83"/>
        <v>#N/A</v>
      </c>
      <c r="BG33" s="259" t="e">
        <f t="shared" si="57"/>
        <v>#N/A</v>
      </c>
      <c r="BH33" s="256" t="e">
        <f t="shared" si="2"/>
        <v>#N/A</v>
      </c>
      <c r="BI33" s="164"/>
      <c r="BJ33" s="258" t="e">
        <f t="shared" si="88"/>
        <v>#N/A</v>
      </c>
      <c r="BK33" s="259" t="e">
        <f t="shared" si="89"/>
        <v>#N/A</v>
      </c>
      <c r="BL33" s="259" t="e">
        <f t="shared" si="90"/>
        <v>#N/A</v>
      </c>
      <c r="BM33" s="259" t="e">
        <f t="shared" si="91"/>
        <v>#N/A</v>
      </c>
      <c r="BN33" s="256" t="e">
        <f t="shared" si="4"/>
        <v>#N/A</v>
      </c>
      <c r="BO33" s="141"/>
      <c r="BP33" s="258" t="e">
        <f t="shared" si="92"/>
        <v>#N/A</v>
      </c>
      <c r="BQ33" s="259" t="e">
        <f t="shared" si="93"/>
        <v>#N/A</v>
      </c>
      <c r="BR33" s="259" t="e">
        <f t="shared" si="94"/>
        <v>#N/A</v>
      </c>
      <c r="BS33" s="259" t="e">
        <f t="shared" si="95"/>
        <v>#N/A</v>
      </c>
      <c r="BT33" s="257" t="e">
        <f t="shared" si="6"/>
        <v>#N/A</v>
      </c>
      <c r="BU33" s="141"/>
      <c r="BV33" s="258" t="e">
        <f t="shared" si="96"/>
        <v>#N/A</v>
      </c>
      <c r="BW33" s="259" t="e">
        <f t="shared" si="97"/>
        <v>#N/A</v>
      </c>
      <c r="BX33" s="259" t="e">
        <f t="shared" si="98"/>
        <v>#N/A</v>
      </c>
      <c r="BY33" s="259" t="e">
        <f t="shared" si="99"/>
        <v>#N/A</v>
      </c>
      <c r="BZ33" s="257" t="e">
        <f t="shared" si="10"/>
        <v>#N/A</v>
      </c>
      <c r="CA33" s="141"/>
      <c r="CB33" s="258" t="e">
        <f t="shared" si="100"/>
        <v>#N/A</v>
      </c>
      <c r="CC33" s="259" t="e">
        <f t="shared" si="101"/>
        <v>#N/A</v>
      </c>
      <c r="CD33" s="259" t="e">
        <f t="shared" si="102"/>
        <v>#N/A</v>
      </c>
      <c r="CE33" s="259" t="e">
        <f t="shared" si="103"/>
        <v>#N/A</v>
      </c>
      <c r="CF33" s="256" t="e">
        <f t="shared" si="12"/>
        <v>#N/A</v>
      </c>
      <c r="CG33" s="141"/>
      <c r="CH33" s="258" t="e">
        <f t="shared" si="104"/>
        <v>#N/A</v>
      </c>
      <c r="CI33" s="259" t="e">
        <f t="shared" si="105"/>
        <v>#N/A</v>
      </c>
      <c r="CJ33" s="259" t="e">
        <f t="shared" si="106"/>
        <v>#N/A</v>
      </c>
      <c r="CK33" s="259" t="e">
        <f t="shared" si="107"/>
        <v>#N/A</v>
      </c>
      <c r="CL33" s="256" t="e">
        <f t="shared" si="14"/>
        <v>#N/A</v>
      </c>
      <c r="CM33" s="141"/>
      <c r="CN33" s="258" t="e">
        <f t="shared" si="108"/>
        <v>#N/A</v>
      </c>
      <c r="CO33" s="259" t="e">
        <f t="shared" si="109"/>
        <v>#N/A</v>
      </c>
      <c r="CP33" s="259" t="e">
        <f t="shared" si="110"/>
        <v>#N/A</v>
      </c>
      <c r="CQ33" s="259" t="e">
        <f t="shared" si="111"/>
        <v>#N/A</v>
      </c>
      <c r="CR33" s="256" t="e">
        <f t="shared" si="16"/>
        <v>#N/A</v>
      </c>
      <c r="CS33" s="141"/>
      <c r="CT33" s="258" t="e">
        <f t="shared" si="112"/>
        <v>#N/A</v>
      </c>
      <c r="CU33" s="259" t="e">
        <f t="shared" si="113"/>
        <v>#N/A</v>
      </c>
      <c r="CV33" s="259" t="e">
        <f t="shared" si="114"/>
        <v>#N/A</v>
      </c>
      <c r="CW33" s="259" t="e">
        <f t="shared" si="115"/>
        <v>#N/A</v>
      </c>
      <c r="CX33" s="256" t="e">
        <f t="shared" si="20"/>
        <v>#N/A</v>
      </c>
      <c r="CY33" s="141"/>
      <c r="CZ33" s="258" t="e">
        <f t="shared" si="116"/>
        <v>#N/A</v>
      </c>
      <c r="DA33" s="259" t="e">
        <f t="shared" si="117"/>
        <v>#N/A</v>
      </c>
      <c r="DB33" s="259" t="e">
        <f t="shared" si="118"/>
        <v>#N/A</v>
      </c>
      <c r="DC33" s="259" t="e">
        <f t="shared" si="119"/>
        <v>#N/A</v>
      </c>
      <c r="DD33" s="167" t="e">
        <f t="shared" si="120"/>
        <v>#N/A</v>
      </c>
      <c r="DE33" s="167" t="e">
        <f t="shared" si="121"/>
        <v>#N/A</v>
      </c>
      <c r="DF33" s="128"/>
      <c r="DG33" s="165">
        <f t="shared" si="25"/>
        <v>0</v>
      </c>
    </row>
    <row r="34" spans="1:111" ht="25.5" customHeight="1">
      <c r="A34" s="301"/>
      <c r="B34" s="251"/>
      <c r="C34" s="251"/>
      <c r="D34" s="251"/>
      <c r="E34" s="251"/>
      <c r="F34" s="251"/>
      <c r="G34" s="272"/>
      <c r="H34" s="251"/>
      <c r="I34" s="252">
        <v>22</v>
      </c>
      <c r="J34" s="253"/>
      <c r="K34" s="250"/>
      <c r="L34" s="83"/>
      <c r="M34" s="82"/>
      <c r="N34" s="260"/>
      <c r="O34" s="250"/>
      <c r="P34" s="126"/>
      <c r="Q34" s="261"/>
      <c r="R34" s="130"/>
      <c r="S34" s="131">
        <f t="shared" si="84"/>
        <v>0</v>
      </c>
      <c r="T34" s="126"/>
      <c r="U34" s="15"/>
      <c r="V34" s="126">
        <f t="shared" si="85"/>
        <v>0</v>
      </c>
      <c r="W34" s="16"/>
      <c r="X34" s="136">
        <f t="shared" si="86"/>
        <v>0</v>
      </c>
      <c r="Y34" s="138">
        <f t="shared" si="87"/>
        <v>0</v>
      </c>
      <c r="Z34" s="255"/>
      <c r="AA34" s="141"/>
      <c r="AB34" s="262"/>
      <c r="AC34" s="220"/>
      <c r="AD34" s="262"/>
      <c r="AE34" s="220"/>
      <c r="AF34" s="126"/>
      <c r="AG34" s="144" t="e">
        <f t="shared" si="28"/>
        <v>#N/A</v>
      </c>
      <c r="AH34" s="144"/>
      <c r="AI34" s="144" t="e">
        <f t="shared" si="29"/>
        <v>#N/A</v>
      </c>
      <c r="AJ34" s="152"/>
      <c r="AK34" s="153"/>
      <c r="AL34" s="153"/>
      <c r="AM34" s="225"/>
      <c r="AN34" s="254"/>
      <c r="AO34" s="225"/>
      <c r="AP34" s="227"/>
      <c r="AQ34" s="220"/>
      <c r="AR34" s="227"/>
      <c r="AS34" s="220"/>
      <c r="AT34" s="225"/>
      <c r="AU34" s="227"/>
      <c r="AV34" s="220"/>
      <c r="AW34" s="254"/>
      <c r="AX34" s="227"/>
      <c r="AY34" s="227"/>
      <c r="AZ34" s="220"/>
      <c r="BA34" s="255"/>
      <c r="BB34" s="256" t="e">
        <f t="shared" si="0"/>
        <v>#N/A</v>
      </c>
      <c r="BC34" s="257"/>
      <c r="BD34" s="258" t="e">
        <f t="shared" si="1"/>
        <v>#N/A</v>
      </c>
      <c r="BE34" s="259" t="e">
        <f t="shared" si="51"/>
        <v>#N/A</v>
      </c>
      <c r="BF34" s="259" t="e">
        <f t="shared" si="83"/>
        <v>#N/A</v>
      </c>
      <c r="BG34" s="259" t="e">
        <f t="shared" si="57"/>
        <v>#N/A</v>
      </c>
      <c r="BH34" s="256" t="e">
        <f t="shared" si="2"/>
        <v>#N/A</v>
      </c>
      <c r="BI34" s="164"/>
      <c r="BJ34" s="258" t="e">
        <f t="shared" si="88"/>
        <v>#N/A</v>
      </c>
      <c r="BK34" s="259" t="e">
        <f t="shared" si="89"/>
        <v>#N/A</v>
      </c>
      <c r="BL34" s="259" t="e">
        <f t="shared" si="90"/>
        <v>#N/A</v>
      </c>
      <c r="BM34" s="259" t="e">
        <f t="shared" si="91"/>
        <v>#N/A</v>
      </c>
      <c r="BN34" s="256" t="e">
        <f t="shared" si="4"/>
        <v>#N/A</v>
      </c>
      <c r="BO34" s="141"/>
      <c r="BP34" s="258" t="e">
        <f t="shared" si="92"/>
        <v>#N/A</v>
      </c>
      <c r="BQ34" s="259" t="e">
        <f t="shared" si="93"/>
        <v>#N/A</v>
      </c>
      <c r="BR34" s="259" t="e">
        <f t="shared" si="94"/>
        <v>#N/A</v>
      </c>
      <c r="BS34" s="259" t="e">
        <f t="shared" si="95"/>
        <v>#N/A</v>
      </c>
      <c r="BT34" s="257" t="e">
        <f t="shared" si="6"/>
        <v>#N/A</v>
      </c>
      <c r="BU34" s="141"/>
      <c r="BV34" s="258" t="e">
        <f t="shared" si="96"/>
        <v>#N/A</v>
      </c>
      <c r="BW34" s="259" t="e">
        <f t="shared" si="97"/>
        <v>#N/A</v>
      </c>
      <c r="BX34" s="259" t="e">
        <f t="shared" si="98"/>
        <v>#N/A</v>
      </c>
      <c r="BY34" s="259" t="e">
        <f t="shared" si="99"/>
        <v>#N/A</v>
      </c>
      <c r="BZ34" s="257" t="e">
        <f t="shared" si="10"/>
        <v>#N/A</v>
      </c>
      <c r="CA34" s="141"/>
      <c r="CB34" s="258" t="e">
        <f t="shared" si="100"/>
        <v>#N/A</v>
      </c>
      <c r="CC34" s="259" t="e">
        <f t="shared" si="101"/>
        <v>#N/A</v>
      </c>
      <c r="CD34" s="259" t="e">
        <f t="shared" si="102"/>
        <v>#N/A</v>
      </c>
      <c r="CE34" s="259" t="e">
        <f t="shared" si="103"/>
        <v>#N/A</v>
      </c>
      <c r="CF34" s="256" t="e">
        <f t="shared" si="12"/>
        <v>#N/A</v>
      </c>
      <c r="CG34" s="141"/>
      <c r="CH34" s="258" t="e">
        <f t="shared" si="104"/>
        <v>#N/A</v>
      </c>
      <c r="CI34" s="259" t="e">
        <f t="shared" si="105"/>
        <v>#N/A</v>
      </c>
      <c r="CJ34" s="259" t="e">
        <f t="shared" si="106"/>
        <v>#N/A</v>
      </c>
      <c r="CK34" s="259" t="e">
        <f t="shared" si="107"/>
        <v>#N/A</v>
      </c>
      <c r="CL34" s="256" t="e">
        <f t="shared" si="14"/>
        <v>#N/A</v>
      </c>
      <c r="CM34" s="141"/>
      <c r="CN34" s="258" t="e">
        <f t="shared" si="108"/>
        <v>#N/A</v>
      </c>
      <c r="CO34" s="259" t="e">
        <f t="shared" si="109"/>
        <v>#N/A</v>
      </c>
      <c r="CP34" s="259" t="e">
        <f t="shared" si="110"/>
        <v>#N/A</v>
      </c>
      <c r="CQ34" s="259" t="e">
        <f t="shared" si="111"/>
        <v>#N/A</v>
      </c>
      <c r="CR34" s="256" t="e">
        <f t="shared" si="16"/>
        <v>#N/A</v>
      </c>
      <c r="CS34" s="141"/>
      <c r="CT34" s="258" t="e">
        <f t="shared" si="112"/>
        <v>#N/A</v>
      </c>
      <c r="CU34" s="259" t="e">
        <f t="shared" si="113"/>
        <v>#N/A</v>
      </c>
      <c r="CV34" s="259" t="e">
        <f t="shared" si="114"/>
        <v>#N/A</v>
      </c>
      <c r="CW34" s="259" t="e">
        <f t="shared" si="115"/>
        <v>#N/A</v>
      </c>
      <c r="CX34" s="256" t="e">
        <f t="shared" si="20"/>
        <v>#N/A</v>
      </c>
      <c r="CY34" s="141"/>
      <c r="CZ34" s="258" t="e">
        <f t="shared" si="116"/>
        <v>#N/A</v>
      </c>
      <c r="DA34" s="259" t="e">
        <f t="shared" si="117"/>
        <v>#N/A</v>
      </c>
      <c r="DB34" s="259" t="e">
        <f t="shared" si="118"/>
        <v>#N/A</v>
      </c>
      <c r="DC34" s="259" t="e">
        <f t="shared" si="119"/>
        <v>#N/A</v>
      </c>
      <c r="DD34" s="167" t="e">
        <f t="shared" si="120"/>
        <v>#N/A</v>
      </c>
      <c r="DE34" s="167" t="e">
        <f t="shared" si="121"/>
        <v>#N/A</v>
      </c>
      <c r="DF34" s="128"/>
      <c r="DG34" s="165">
        <f t="shared" si="25"/>
        <v>0</v>
      </c>
    </row>
    <row r="35" spans="1:111" ht="25.5" customHeight="1">
      <c r="A35" s="301"/>
      <c r="B35" s="251"/>
      <c r="C35" s="251"/>
      <c r="D35" s="251"/>
      <c r="E35" s="251"/>
      <c r="F35" s="251"/>
      <c r="G35" s="272"/>
      <c r="H35" s="251"/>
      <c r="I35" s="252">
        <v>23</v>
      </c>
      <c r="J35" s="253"/>
      <c r="K35" s="250"/>
      <c r="L35" s="83"/>
      <c r="M35" s="82"/>
      <c r="N35" s="260"/>
      <c r="O35" s="250"/>
      <c r="P35" s="126"/>
      <c r="Q35" s="261"/>
      <c r="R35" s="130"/>
      <c r="S35" s="131">
        <f t="shared" si="84"/>
        <v>0</v>
      </c>
      <c r="T35" s="126"/>
      <c r="U35" s="15"/>
      <c r="V35" s="126">
        <f t="shared" si="85"/>
        <v>0</v>
      </c>
      <c r="W35" s="16"/>
      <c r="X35" s="136">
        <f t="shared" si="86"/>
        <v>0</v>
      </c>
      <c r="Y35" s="138">
        <f t="shared" si="87"/>
        <v>0</v>
      </c>
      <c r="Z35" s="255"/>
      <c r="AA35" s="141"/>
      <c r="AB35" s="262"/>
      <c r="AC35" s="220"/>
      <c r="AD35" s="262"/>
      <c r="AE35" s="220"/>
      <c r="AF35" s="126"/>
      <c r="AG35" s="144" t="e">
        <f t="shared" si="28"/>
        <v>#N/A</v>
      </c>
      <c r="AH35" s="144"/>
      <c r="AI35" s="144" t="e">
        <f t="shared" si="29"/>
        <v>#N/A</v>
      </c>
      <c r="AJ35" s="152"/>
      <c r="AK35" s="153"/>
      <c r="AL35" s="153"/>
      <c r="AM35" s="225"/>
      <c r="AN35" s="254"/>
      <c r="AO35" s="225"/>
      <c r="AP35" s="227"/>
      <c r="AQ35" s="220"/>
      <c r="AR35" s="227"/>
      <c r="AS35" s="220"/>
      <c r="AT35" s="225"/>
      <c r="AU35" s="227"/>
      <c r="AV35" s="220"/>
      <c r="AW35" s="254"/>
      <c r="AX35" s="227"/>
      <c r="AY35" s="227"/>
      <c r="AZ35" s="220"/>
      <c r="BA35" s="255"/>
      <c r="BB35" s="256" t="e">
        <f t="shared" si="0"/>
        <v>#N/A</v>
      </c>
      <c r="BC35" s="257"/>
      <c r="BD35" s="258" t="e">
        <f t="shared" si="1"/>
        <v>#N/A</v>
      </c>
      <c r="BE35" s="259" t="e">
        <f t="shared" si="51"/>
        <v>#N/A</v>
      </c>
      <c r="BF35" s="259" t="e">
        <f t="shared" si="83"/>
        <v>#N/A</v>
      </c>
      <c r="BG35" s="259" t="e">
        <f t="shared" si="57"/>
        <v>#N/A</v>
      </c>
      <c r="BH35" s="256" t="e">
        <f t="shared" si="2"/>
        <v>#N/A</v>
      </c>
      <c r="BI35" s="164"/>
      <c r="BJ35" s="258" t="e">
        <f t="shared" si="88"/>
        <v>#N/A</v>
      </c>
      <c r="BK35" s="259" t="e">
        <f t="shared" si="89"/>
        <v>#N/A</v>
      </c>
      <c r="BL35" s="259" t="e">
        <f t="shared" si="90"/>
        <v>#N/A</v>
      </c>
      <c r="BM35" s="259" t="e">
        <f t="shared" si="91"/>
        <v>#N/A</v>
      </c>
      <c r="BN35" s="256" t="e">
        <f t="shared" si="4"/>
        <v>#N/A</v>
      </c>
      <c r="BO35" s="141"/>
      <c r="BP35" s="258" t="e">
        <f t="shared" si="92"/>
        <v>#N/A</v>
      </c>
      <c r="BQ35" s="259" t="e">
        <f t="shared" si="93"/>
        <v>#N/A</v>
      </c>
      <c r="BR35" s="259" t="e">
        <f t="shared" si="94"/>
        <v>#N/A</v>
      </c>
      <c r="BS35" s="259" t="e">
        <f t="shared" si="95"/>
        <v>#N/A</v>
      </c>
      <c r="BT35" s="257" t="e">
        <f t="shared" si="6"/>
        <v>#N/A</v>
      </c>
      <c r="BU35" s="141"/>
      <c r="BV35" s="258" t="e">
        <f t="shared" si="96"/>
        <v>#N/A</v>
      </c>
      <c r="BW35" s="259" t="e">
        <f t="shared" si="97"/>
        <v>#N/A</v>
      </c>
      <c r="BX35" s="259" t="e">
        <f t="shared" si="98"/>
        <v>#N/A</v>
      </c>
      <c r="BY35" s="259" t="e">
        <f t="shared" si="99"/>
        <v>#N/A</v>
      </c>
      <c r="BZ35" s="257" t="e">
        <f t="shared" si="10"/>
        <v>#N/A</v>
      </c>
      <c r="CA35" s="141"/>
      <c r="CB35" s="258" t="e">
        <f t="shared" si="100"/>
        <v>#N/A</v>
      </c>
      <c r="CC35" s="259" t="e">
        <f t="shared" si="101"/>
        <v>#N/A</v>
      </c>
      <c r="CD35" s="259" t="e">
        <f t="shared" si="102"/>
        <v>#N/A</v>
      </c>
      <c r="CE35" s="259" t="e">
        <f t="shared" si="103"/>
        <v>#N/A</v>
      </c>
      <c r="CF35" s="256" t="e">
        <f t="shared" si="12"/>
        <v>#N/A</v>
      </c>
      <c r="CG35" s="141"/>
      <c r="CH35" s="258" t="e">
        <f t="shared" si="104"/>
        <v>#N/A</v>
      </c>
      <c r="CI35" s="259" t="e">
        <f t="shared" si="105"/>
        <v>#N/A</v>
      </c>
      <c r="CJ35" s="259" t="e">
        <f t="shared" si="106"/>
        <v>#N/A</v>
      </c>
      <c r="CK35" s="259" t="e">
        <f t="shared" si="107"/>
        <v>#N/A</v>
      </c>
      <c r="CL35" s="256" t="e">
        <f t="shared" si="14"/>
        <v>#N/A</v>
      </c>
      <c r="CM35" s="141"/>
      <c r="CN35" s="258" t="e">
        <f t="shared" si="108"/>
        <v>#N/A</v>
      </c>
      <c r="CO35" s="259" t="e">
        <f t="shared" si="109"/>
        <v>#N/A</v>
      </c>
      <c r="CP35" s="259" t="e">
        <f t="shared" si="110"/>
        <v>#N/A</v>
      </c>
      <c r="CQ35" s="259" t="e">
        <f t="shared" si="111"/>
        <v>#N/A</v>
      </c>
      <c r="CR35" s="256" t="e">
        <f t="shared" si="16"/>
        <v>#N/A</v>
      </c>
      <c r="CS35" s="141"/>
      <c r="CT35" s="258" t="e">
        <f t="shared" si="112"/>
        <v>#N/A</v>
      </c>
      <c r="CU35" s="259" t="e">
        <f t="shared" si="113"/>
        <v>#N/A</v>
      </c>
      <c r="CV35" s="259" t="e">
        <f t="shared" si="114"/>
        <v>#N/A</v>
      </c>
      <c r="CW35" s="259" t="e">
        <f t="shared" si="115"/>
        <v>#N/A</v>
      </c>
      <c r="CX35" s="256" t="e">
        <f t="shared" si="20"/>
        <v>#N/A</v>
      </c>
      <c r="CY35" s="141"/>
      <c r="CZ35" s="258" t="e">
        <f t="shared" si="116"/>
        <v>#N/A</v>
      </c>
      <c r="DA35" s="259" t="e">
        <f t="shared" si="117"/>
        <v>#N/A</v>
      </c>
      <c r="DB35" s="259" t="e">
        <f t="shared" si="118"/>
        <v>#N/A</v>
      </c>
      <c r="DC35" s="259" t="e">
        <f t="shared" si="119"/>
        <v>#N/A</v>
      </c>
      <c r="DD35" s="167" t="e">
        <f t="shared" si="120"/>
        <v>#N/A</v>
      </c>
      <c r="DE35" s="167" t="e">
        <f t="shared" si="121"/>
        <v>#N/A</v>
      </c>
      <c r="DF35" s="128"/>
      <c r="DG35" s="165">
        <f t="shared" si="25"/>
        <v>0</v>
      </c>
    </row>
    <row r="36" spans="1:111" ht="25.5" customHeight="1">
      <c r="A36" s="301"/>
      <c r="B36" s="251"/>
      <c r="C36" s="251"/>
      <c r="D36" s="251"/>
      <c r="E36" s="251"/>
      <c r="F36" s="251"/>
      <c r="G36" s="272"/>
      <c r="H36" s="251"/>
      <c r="I36" s="252">
        <v>24</v>
      </c>
      <c r="J36" s="253"/>
      <c r="K36" s="250"/>
      <c r="L36" s="83"/>
      <c r="M36" s="82"/>
      <c r="N36" s="260"/>
      <c r="O36" s="250"/>
      <c r="P36" s="126"/>
      <c r="Q36" s="261"/>
      <c r="R36" s="130"/>
      <c r="S36" s="131">
        <f t="shared" si="84"/>
        <v>0</v>
      </c>
      <c r="T36" s="126"/>
      <c r="U36" s="15"/>
      <c r="V36" s="126">
        <f t="shared" si="85"/>
        <v>0</v>
      </c>
      <c r="W36" s="16"/>
      <c r="X36" s="136">
        <f t="shared" si="86"/>
        <v>0</v>
      </c>
      <c r="Y36" s="138">
        <f t="shared" si="87"/>
        <v>0</v>
      </c>
      <c r="Z36" s="255"/>
      <c r="AA36" s="141"/>
      <c r="AB36" s="262"/>
      <c r="AC36" s="220"/>
      <c r="AD36" s="262"/>
      <c r="AE36" s="220"/>
      <c r="AF36" s="126"/>
      <c r="AG36" s="144" t="e">
        <f t="shared" si="28"/>
        <v>#N/A</v>
      </c>
      <c r="AH36" s="144"/>
      <c r="AI36" s="144" t="e">
        <f t="shared" si="29"/>
        <v>#N/A</v>
      </c>
      <c r="AJ36" s="152"/>
      <c r="AK36" s="153"/>
      <c r="AL36" s="153"/>
      <c r="AM36" s="225"/>
      <c r="AN36" s="254"/>
      <c r="AO36" s="225"/>
      <c r="AP36" s="227"/>
      <c r="AQ36" s="220"/>
      <c r="AR36" s="227"/>
      <c r="AS36" s="220"/>
      <c r="AT36" s="225"/>
      <c r="AU36" s="227"/>
      <c r="AV36" s="220"/>
      <c r="AW36" s="254"/>
      <c r="AX36" s="227"/>
      <c r="AY36" s="227"/>
      <c r="AZ36" s="220"/>
      <c r="BA36" s="255"/>
      <c r="BB36" s="256" t="e">
        <f t="shared" si="0"/>
        <v>#N/A</v>
      </c>
      <c r="BC36" s="257"/>
      <c r="BD36" s="258" t="e">
        <f t="shared" si="1"/>
        <v>#N/A</v>
      </c>
      <c r="BE36" s="259" t="e">
        <f t="shared" si="51"/>
        <v>#N/A</v>
      </c>
      <c r="BF36" s="259" t="e">
        <f t="shared" si="83"/>
        <v>#N/A</v>
      </c>
      <c r="BG36" s="259" t="e">
        <f t="shared" si="57"/>
        <v>#N/A</v>
      </c>
      <c r="BH36" s="256" t="e">
        <f t="shared" si="2"/>
        <v>#N/A</v>
      </c>
      <c r="BI36" s="164"/>
      <c r="BJ36" s="258" t="e">
        <f t="shared" si="88"/>
        <v>#N/A</v>
      </c>
      <c r="BK36" s="259" t="e">
        <f t="shared" si="89"/>
        <v>#N/A</v>
      </c>
      <c r="BL36" s="259" t="e">
        <f t="shared" si="90"/>
        <v>#N/A</v>
      </c>
      <c r="BM36" s="259" t="e">
        <f t="shared" si="91"/>
        <v>#N/A</v>
      </c>
      <c r="BN36" s="256" t="e">
        <f t="shared" si="4"/>
        <v>#N/A</v>
      </c>
      <c r="BO36" s="141"/>
      <c r="BP36" s="258" t="e">
        <f t="shared" si="92"/>
        <v>#N/A</v>
      </c>
      <c r="BQ36" s="259" t="e">
        <f t="shared" si="93"/>
        <v>#N/A</v>
      </c>
      <c r="BR36" s="259" t="e">
        <f t="shared" si="94"/>
        <v>#N/A</v>
      </c>
      <c r="BS36" s="259" t="e">
        <f t="shared" si="95"/>
        <v>#N/A</v>
      </c>
      <c r="BT36" s="257" t="e">
        <f t="shared" si="6"/>
        <v>#N/A</v>
      </c>
      <c r="BU36" s="141"/>
      <c r="BV36" s="258" t="e">
        <f t="shared" si="96"/>
        <v>#N/A</v>
      </c>
      <c r="BW36" s="259" t="e">
        <f t="shared" si="97"/>
        <v>#N/A</v>
      </c>
      <c r="BX36" s="259" t="e">
        <f t="shared" si="98"/>
        <v>#N/A</v>
      </c>
      <c r="BY36" s="259" t="e">
        <f t="shared" si="99"/>
        <v>#N/A</v>
      </c>
      <c r="BZ36" s="257" t="e">
        <f t="shared" si="10"/>
        <v>#N/A</v>
      </c>
      <c r="CA36" s="141"/>
      <c r="CB36" s="258" t="e">
        <f t="shared" si="100"/>
        <v>#N/A</v>
      </c>
      <c r="CC36" s="259" t="e">
        <f t="shared" si="101"/>
        <v>#N/A</v>
      </c>
      <c r="CD36" s="259" t="e">
        <f t="shared" si="102"/>
        <v>#N/A</v>
      </c>
      <c r="CE36" s="259" t="e">
        <f t="shared" si="103"/>
        <v>#N/A</v>
      </c>
      <c r="CF36" s="256" t="e">
        <f t="shared" si="12"/>
        <v>#N/A</v>
      </c>
      <c r="CG36" s="141"/>
      <c r="CH36" s="258" t="e">
        <f t="shared" si="104"/>
        <v>#N/A</v>
      </c>
      <c r="CI36" s="259" t="e">
        <f t="shared" si="105"/>
        <v>#N/A</v>
      </c>
      <c r="CJ36" s="259" t="e">
        <f t="shared" si="106"/>
        <v>#N/A</v>
      </c>
      <c r="CK36" s="259" t="e">
        <f t="shared" si="107"/>
        <v>#N/A</v>
      </c>
      <c r="CL36" s="256" t="e">
        <f t="shared" si="14"/>
        <v>#N/A</v>
      </c>
      <c r="CM36" s="141"/>
      <c r="CN36" s="258" t="e">
        <f t="shared" si="108"/>
        <v>#N/A</v>
      </c>
      <c r="CO36" s="259" t="e">
        <f t="shared" si="109"/>
        <v>#N/A</v>
      </c>
      <c r="CP36" s="259" t="e">
        <f t="shared" si="110"/>
        <v>#N/A</v>
      </c>
      <c r="CQ36" s="259" t="e">
        <f t="shared" si="111"/>
        <v>#N/A</v>
      </c>
      <c r="CR36" s="256" t="e">
        <f t="shared" si="16"/>
        <v>#N/A</v>
      </c>
      <c r="CS36" s="141"/>
      <c r="CT36" s="258" t="e">
        <f t="shared" si="112"/>
        <v>#N/A</v>
      </c>
      <c r="CU36" s="259" t="e">
        <f t="shared" si="113"/>
        <v>#N/A</v>
      </c>
      <c r="CV36" s="259" t="e">
        <f t="shared" si="114"/>
        <v>#N/A</v>
      </c>
      <c r="CW36" s="259" t="e">
        <f t="shared" si="115"/>
        <v>#N/A</v>
      </c>
      <c r="CX36" s="256" t="e">
        <f t="shared" si="20"/>
        <v>#N/A</v>
      </c>
      <c r="CY36" s="141"/>
      <c r="CZ36" s="258" t="e">
        <f t="shared" si="116"/>
        <v>#N/A</v>
      </c>
      <c r="DA36" s="259" t="e">
        <f t="shared" si="117"/>
        <v>#N/A</v>
      </c>
      <c r="DB36" s="259" t="e">
        <f t="shared" si="118"/>
        <v>#N/A</v>
      </c>
      <c r="DC36" s="259" t="e">
        <f t="shared" si="119"/>
        <v>#N/A</v>
      </c>
      <c r="DD36" s="167" t="e">
        <f t="shared" si="120"/>
        <v>#N/A</v>
      </c>
      <c r="DE36" s="167" t="e">
        <f t="shared" si="121"/>
        <v>#N/A</v>
      </c>
      <c r="DF36" s="128"/>
      <c r="DG36" s="165">
        <f t="shared" si="25"/>
        <v>0</v>
      </c>
    </row>
    <row r="37" spans="1:111" ht="25.5" customHeight="1">
      <c r="A37" s="301"/>
      <c r="B37" s="251"/>
      <c r="C37" s="251"/>
      <c r="D37" s="251"/>
      <c r="E37" s="251"/>
      <c r="F37" s="251"/>
      <c r="G37" s="272"/>
      <c r="H37" s="251"/>
      <c r="I37" s="252">
        <v>25</v>
      </c>
      <c r="J37" s="253"/>
      <c r="K37" s="250"/>
      <c r="L37" s="83"/>
      <c r="M37" s="82"/>
      <c r="N37" s="260"/>
      <c r="O37" s="250"/>
      <c r="P37" s="126"/>
      <c r="Q37" s="261"/>
      <c r="R37" s="130"/>
      <c r="S37" s="131">
        <f t="shared" si="84"/>
        <v>0</v>
      </c>
      <c r="T37" s="126"/>
      <c r="U37" s="15"/>
      <c r="V37" s="126">
        <f t="shared" si="85"/>
        <v>0</v>
      </c>
      <c r="W37" s="16"/>
      <c r="X37" s="136">
        <f t="shared" si="86"/>
        <v>0</v>
      </c>
      <c r="Y37" s="138">
        <f t="shared" si="87"/>
        <v>0</v>
      </c>
      <c r="Z37" s="255"/>
      <c r="AA37" s="141"/>
      <c r="AB37" s="262"/>
      <c r="AC37" s="220"/>
      <c r="AD37" s="262"/>
      <c r="AE37" s="220"/>
      <c r="AF37" s="126"/>
      <c r="AG37" s="144" t="e">
        <f t="shared" si="28"/>
        <v>#N/A</v>
      </c>
      <c r="AH37" s="144"/>
      <c r="AI37" s="144" t="e">
        <f t="shared" si="29"/>
        <v>#N/A</v>
      </c>
      <c r="AJ37" s="152"/>
      <c r="AK37" s="153"/>
      <c r="AL37" s="153"/>
      <c r="AM37" s="225"/>
      <c r="AN37" s="254"/>
      <c r="AO37" s="225"/>
      <c r="AP37" s="227"/>
      <c r="AQ37" s="220"/>
      <c r="AR37" s="227"/>
      <c r="AS37" s="220"/>
      <c r="AT37" s="225"/>
      <c r="AU37" s="227"/>
      <c r="AV37" s="220"/>
      <c r="AW37" s="254"/>
      <c r="AX37" s="227"/>
      <c r="AY37" s="227"/>
      <c r="AZ37" s="220"/>
      <c r="BA37" s="255"/>
      <c r="BB37" s="256" t="e">
        <f t="shared" si="0"/>
        <v>#N/A</v>
      </c>
      <c r="BC37" s="257"/>
      <c r="BD37" s="258" t="e">
        <f t="shared" si="1"/>
        <v>#N/A</v>
      </c>
      <c r="BE37" s="259" t="e">
        <f t="shared" si="51"/>
        <v>#N/A</v>
      </c>
      <c r="BF37" s="259" t="e">
        <f t="shared" si="83"/>
        <v>#N/A</v>
      </c>
      <c r="BG37" s="259" t="e">
        <f t="shared" si="57"/>
        <v>#N/A</v>
      </c>
      <c r="BH37" s="256" t="e">
        <f t="shared" si="2"/>
        <v>#N/A</v>
      </c>
      <c r="BI37" s="164"/>
      <c r="BJ37" s="258" t="e">
        <f t="shared" si="88"/>
        <v>#N/A</v>
      </c>
      <c r="BK37" s="259" t="e">
        <f t="shared" si="89"/>
        <v>#N/A</v>
      </c>
      <c r="BL37" s="259" t="e">
        <f t="shared" si="90"/>
        <v>#N/A</v>
      </c>
      <c r="BM37" s="259" t="e">
        <f t="shared" si="91"/>
        <v>#N/A</v>
      </c>
      <c r="BN37" s="256" t="e">
        <f t="shared" si="4"/>
        <v>#N/A</v>
      </c>
      <c r="BO37" s="141"/>
      <c r="BP37" s="258" t="e">
        <f t="shared" si="92"/>
        <v>#N/A</v>
      </c>
      <c r="BQ37" s="259" t="e">
        <f t="shared" si="93"/>
        <v>#N/A</v>
      </c>
      <c r="BR37" s="259" t="e">
        <f t="shared" si="94"/>
        <v>#N/A</v>
      </c>
      <c r="BS37" s="259" t="e">
        <f t="shared" si="95"/>
        <v>#N/A</v>
      </c>
      <c r="BT37" s="257" t="e">
        <f t="shared" si="6"/>
        <v>#N/A</v>
      </c>
      <c r="BU37" s="141"/>
      <c r="BV37" s="258" t="e">
        <f t="shared" si="96"/>
        <v>#N/A</v>
      </c>
      <c r="BW37" s="259" t="e">
        <f t="shared" si="97"/>
        <v>#N/A</v>
      </c>
      <c r="BX37" s="259" t="e">
        <f t="shared" si="98"/>
        <v>#N/A</v>
      </c>
      <c r="BY37" s="259" t="e">
        <f t="shared" si="99"/>
        <v>#N/A</v>
      </c>
      <c r="BZ37" s="257" t="e">
        <f t="shared" si="10"/>
        <v>#N/A</v>
      </c>
      <c r="CA37" s="141"/>
      <c r="CB37" s="258" t="e">
        <f t="shared" si="100"/>
        <v>#N/A</v>
      </c>
      <c r="CC37" s="259" t="e">
        <f t="shared" si="101"/>
        <v>#N/A</v>
      </c>
      <c r="CD37" s="259" t="e">
        <f t="shared" si="102"/>
        <v>#N/A</v>
      </c>
      <c r="CE37" s="259" t="e">
        <f t="shared" si="103"/>
        <v>#N/A</v>
      </c>
      <c r="CF37" s="256" t="e">
        <f t="shared" si="12"/>
        <v>#N/A</v>
      </c>
      <c r="CG37" s="141"/>
      <c r="CH37" s="258" t="e">
        <f t="shared" si="104"/>
        <v>#N/A</v>
      </c>
      <c r="CI37" s="259" t="e">
        <f t="shared" si="105"/>
        <v>#N/A</v>
      </c>
      <c r="CJ37" s="259" t="e">
        <f t="shared" si="106"/>
        <v>#N/A</v>
      </c>
      <c r="CK37" s="259" t="e">
        <f t="shared" si="107"/>
        <v>#N/A</v>
      </c>
      <c r="CL37" s="256" t="e">
        <f t="shared" si="14"/>
        <v>#N/A</v>
      </c>
      <c r="CM37" s="141"/>
      <c r="CN37" s="258" t="e">
        <f t="shared" si="108"/>
        <v>#N/A</v>
      </c>
      <c r="CO37" s="259" t="e">
        <f t="shared" si="109"/>
        <v>#N/A</v>
      </c>
      <c r="CP37" s="259" t="e">
        <f t="shared" si="110"/>
        <v>#N/A</v>
      </c>
      <c r="CQ37" s="259" t="e">
        <f t="shared" si="111"/>
        <v>#N/A</v>
      </c>
      <c r="CR37" s="256" t="e">
        <f t="shared" si="16"/>
        <v>#N/A</v>
      </c>
      <c r="CS37" s="141"/>
      <c r="CT37" s="258" t="e">
        <f t="shared" si="112"/>
        <v>#N/A</v>
      </c>
      <c r="CU37" s="259" t="e">
        <f t="shared" si="113"/>
        <v>#N/A</v>
      </c>
      <c r="CV37" s="259" t="e">
        <f t="shared" si="114"/>
        <v>#N/A</v>
      </c>
      <c r="CW37" s="259" t="e">
        <f t="shared" si="115"/>
        <v>#N/A</v>
      </c>
      <c r="CX37" s="256" t="e">
        <f t="shared" si="20"/>
        <v>#N/A</v>
      </c>
      <c r="CY37" s="141"/>
      <c r="CZ37" s="258" t="e">
        <f t="shared" si="116"/>
        <v>#N/A</v>
      </c>
      <c r="DA37" s="259" t="e">
        <f t="shared" si="117"/>
        <v>#N/A</v>
      </c>
      <c r="DB37" s="259" t="e">
        <f t="shared" si="118"/>
        <v>#N/A</v>
      </c>
      <c r="DC37" s="259" t="e">
        <f t="shared" si="119"/>
        <v>#N/A</v>
      </c>
      <c r="DD37" s="167" t="e">
        <f t="shared" si="120"/>
        <v>#N/A</v>
      </c>
      <c r="DE37" s="167" t="e">
        <f t="shared" si="121"/>
        <v>#N/A</v>
      </c>
      <c r="DF37" s="128"/>
      <c r="DG37" s="165">
        <f t="shared" si="25"/>
        <v>0</v>
      </c>
    </row>
    <row r="38" spans="1:111" ht="25.5" customHeight="1">
      <c r="A38" s="301"/>
      <c r="B38" s="251"/>
      <c r="C38" s="251"/>
      <c r="D38" s="251"/>
      <c r="E38" s="251"/>
      <c r="F38" s="251"/>
      <c r="G38" s="272"/>
      <c r="H38" s="251"/>
      <c r="I38" s="252">
        <v>26</v>
      </c>
      <c r="J38" s="253"/>
      <c r="K38" s="250"/>
      <c r="L38" s="83"/>
      <c r="M38" s="82"/>
      <c r="N38" s="260"/>
      <c r="O38" s="250"/>
      <c r="P38" s="126"/>
      <c r="Q38" s="261"/>
      <c r="R38" s="130"/>
      <c r="S38" s="131">
        <f t="shared" si="84"/>
        <v>0</v>
      </c>
      <c r="T38" s="126"/>
      <c r="U38" s="15"/>
      <c r="V38" s="126">
        <f t="shared" si="85"/>
        <v>0</v>
      </c>
      <c r="W38" s="16"/>
      <c r="X38" s="136">
        <f t="shared" si="86"/>
        <v>0</v>
      </c>
      <c r="Y38" s="138">
        <f t="shared" si="87"/>
        <v>0</v>
      </c>
      <c r="Z38" s="255"/>
      <c r="AA38" s="141"/>
      <c r="AB38" s="262"/>
      <c r="AC38" s="220"/>
      <c r="AD38" s="262"/>
      <c r="AE38" s="220"/>
      <c r="AF38" s="126"/>
      <c r="AG38" s="144" t="e">
        <f t="shared" si="28"/>
        <v>#N/A</v>
      </c>
      <c r="AH38" s="144"/>
      <c r="AI38" s="144" t="e">
        <f t="shared" si="29"/>
        <v>#N/A</v>
      </c>
      <c r="AJ38" s="152"/>
      <c r="AK38" s="153"/>
      <c r="AL38" s="153"/>
      <c r="AM38" s="225"/>
      <c r="AN38" s="254"/>
      <c r="AO38" s="225"/>
      <c r="AP38" s="227"/>
      <c r="AQ38" s="220"/>
      <c r="AR38" s="227"/>
      <c r="AS38" s="220"/>
      <c r="AT38" s="225"/>
      <c r="AU38" s="227"/>
      <c r="AV38" s="220"/>
      <c r="AW38" s="254"/>
      <c r="AX38" s="227"/>
      <c r="AY38" s="227"/>
      <c r="AZ38" s="220"/>
      <c r="BA38" s="255"/>
      <c r="BB38" s="256" t="e">
        <f t="shared" si="0"/>
        <v>#N/A</v>
      </c>
      <c r="BC38" s="257"/>
      <c r="BD38" s="258" t="e">
        <f t="shared" si="1"/>
        <v>#N/A</v>
      </c>
      <c r="BE38" s="259" t="e">
        <f t="shared" si="51"/>
        <v>#N/A</v>
      </c>
      <c r="BF38" s="259" t="e">
        <f t="shared" si="83"/>
        <v>#N/A</v>
      </c>
      <c r="BG38" s="259" t="e">
        <f t="shared" si="57"/>
        <v>#N/A</v>
      </c>
      <c r="BH38" s="256" t="e">
        <f t="shared" si="2"/>
        <v>#N/A</v>
      </c>
      <c r="BI38" s="164"/>
      <c r="BJ38" s="258" t="e">
        <f t="shared" si="88"/>
        <v>#N/A</v>
      </c>
      <c r="BK38" s="259" t="e">
        <f t="shared" si="89"/>
        <v>#N/A</v>
      </c>
      <c r="BL38" s="259" t="e">
        <f t="shared" si="90"/>
        <v>#N/A</v>
      </c>
      <c r="BM38" s="259" t="e">
        <f t="shared" si="91"/>
        <v>#N/A</v>
      </c>
      <c r="BN38" s="256" t="e">
        <f t="shared" si="4"/>
        <v>#N/A</v>
      </c>
      <c r="BO38" s="141"/>
      <c r="BP38" s="258" t="e">
        <f t="shared" si="92"/>
        <v>#N/A</v>
      </c>
      <c r="BQ38" s="259" t="e">
        <f t="shared" si="93"/>
        <v>#N/A</v>
      </c>
      <c r="BR38" s="259" t="e">
        <f t="shared" si="94"/>
        <v>#N/A</v>
      </c>
      <c r="BS38" s="259" t="e">
        <f t="shared" si="95"/>
        <v>#N/A</v>
      </c>
      <c r="BT38" s="257" t="e">
        <f t="shared" si="6"/>
        <v>#N/A</v>
      </c>
      <c r="BU38" s="141"/>
      <c r="BV38" s="258" t="e">
        <f t="shared" si="96"/>
        <v>#N/A</v>
      </c>
      <c r="BW38" s="259" t="e">
        <f t="shared" si="97"/>
        <v>#N/A</v>
      </c>
      <c r="BX38" s="259" t="e">
        <f t="shared" si="98"/>
        <v>#N/A</v>
      </c>
      <c r="BY38" s="259" t="e">
        <f t="shared" si="99"/>
        <v>#N/A</v>
      </c>
      <c r="BZ38" s="257" t="e">
        <f t="shared" si="10"/>
        <v>#N/A</v>
      </c>
      <c r="CA38" s="141"/>
      <c r="CB38" s="258" t="e">
        <f t="shared" si="100"/>
        <v>#N/A</v>
      </c>
      <c r="CC38" s="259" t="e">
        <f t="shared" si="101"/>
        <v>#N/A</v>
      </c>
      <c r="CD38" s="259" t="e">
        <f t="shared" si="102"/>
        <v>#N/A</v>
      </c>
      <c r="CE38" s="259" t="e">
        <f t="shared" si="103"/>
        <v>#N/A</v>
      </c>
      <c r="CF38" s="256" t="e">
        <f t="shared" si="12"/>
        <v>#N/A</v>
      </c>
      <c r="CG38" s="141"/>
      <c r="CH38" s="258" t="e">
        <f t="shared" si="104"/>
        <v>#N/A</v>
      </c>
      <c r="CI38" s="259" t="e">
        <f t="shared" si="105"/>
        <v>#N/A</v>
      </c>
      <c r="CJ38" s="259" t="e">
        <f t="shared" si="106"/>
        <v>#N/A</v>
      </c>
      <c r="CK38" s="259" t="e">
        <f t="shared" si="107"/>
        <v>#N/A</v>
      </c>
      <c r="CL38" s="256" t="e">
        <f t="shared" si="14"/>
        <v>#N/A</v>
      </c>
      <c r="CM38" s="141"/>
      <c r="CN38" s="258" t="e">
        <f t="shared" si="108"/>
        <v>#N/A</v>
      </c>
      <c r="CO38" s="259" t="e">
        <f t="shared" si="109"/>
        <v>#N/A</v>
      </c>
      <c r="CP38" s="259" t="e">
        <f t="shared" si="110"/>
        <v>#N/A</v>
      </c>
      <c r="CQ38" s="259" t="e">
        <f t="shared" si="111"/>
        <v>#N/A</v>
      </c>
      <c r="CR38" s="256" t="e">
        <f t="shared" si="16"/>
        <v>#N/A</v>
      </c>
      <c r="CS38" s="141"/>
      <c r="CT38" s="258" t="e">
        <f t="shared" si="112"/>
        <v>#N/A</v>
      </c>
      <c r="CU38" s="259" t="e">
        <f t="shared" si="113"/>
        <v>#N/A</v>
      </c>
      <c r="CV38" s="259" t="e">
        <f t="shared" si="114"/>
        <v>#N/A</v>
      </c>
      <c r="CW38" s="259" t="e">
        <f t="shared" si="115"/>
        <v>#N/A</v>
      </c>
      <c r="CX38" s="256" t="e">
        <f t="shared" si="20"/>
        <v>#N/A</v>
      </c>
      <c r="CY38" s="141"/>
      <c r="CZ38" s="258" t="e">
        <f t="shared" si="116"/>
        <v>#N/A</v>
      </c>
      <c r="DA38" s="259" t="e">
        <f t="shared" si="117"/>
        <v>#N/A</v>
      </c>
      <c r="DB38" s="259" t="e">
        <f t="shared" si="118"/>
        <v>#N/A</v>
      </c>
      <c r="DC38" s="259" t="e">
        <f t="shared" si="119"/>
        <v>#N/A</v>
      </c>
      <c r="DD38" s="167" t="e">
        <f t="shared" si="120"/>
        <v>#N/A</v>
      </c>
      <c r="DE38" s="167" t="e">
        <f t="shared" si="121"/>
        <v>#N/A</v>
      </c>
      <c r="DF38" s="128"/>
      <c r="DG38" s="165">
        <f t="shared" si="25"/>
        <v>0</v>
      </c>
    </row>
    <row r="39" spans="1:111" ht="25.5" customHeight="1">
      <c r="A39" s="301"/>
      <c r="B39" s="251"/>
      <c r="C39" s="251"/>
      <c r="D39" s="251"/>
      <c r="E39" s="251"/>
      <c r="F39" s="251"/>
      <c r="G39" s="272"/>
      <c r="H39" s="251"/>
      <c r="I39" s="252">
        <v>27</v>
      </c>
      <c r="J39" s="253"/>
      <c r="K39" s="250"/>
      <c r="L39" s="83"/>
      <c r="M39" s="82"/>
      <c r="N39" s="260"/>
      <c r="O39" s="250"/>
      <c r="P39" s="126"/>
      <c r="Q39" s="261"/>
      <c r="R39" s="130"/>
      <c r="S39" s="131">
        <f t="shared" si="84"/>
        <v>0</v>
      </c>
      <c r="T39" s="126"/>
      <c r="U39" s="15"/>
      <c r="V39" s="126">
        <f t="shared" si="85"/>
        <v>0</v>
      </c>
      <c r="W39" s="16"/>
      <c r="X39" s="136">
        <f t="shared" si="86"/>
        <v>0</v>
      </c>
      <c r="Y39" s="138">
        <f t="shared" si="87"/>
        <v>0</v>
      </c>
      <c r="Z39" s="255"/>
      <c r="AA39" s="141"/>
      <c r="AB39" s="262"/>
      <c r="AC39" s="220"/>
      <c r="AD39" s="262"/>
      <c r="AE39" s="220"/>
      <c r="AF39" s="126"/>
      <c r="AG39" s="144" t="e">
        <f t="shared" si="28"/>
        <v>#N/A</v>
      </c>
      <c r="AH39" s="144"/>
      <c r="AI39" s="144" t="e">
        <f t="shared" si="29"/>
        <v>#N/A</v>
      </c>
      <c r="AJ39" s="152"/>
      <c r="AK39" s="153"/>
      <c r="AL39" s="153"/>
      <c r="AM39" s="225"/>
      <c r="AN39" s="254"/>
      <c r="AO39" s="225"/>
      <c r="AP39" s="227"/>
      <c r="AQ39" s="220"/>
      <c r="AR39" s="227"/>
      <c r="AS39" s="220"/>
      <c r="AT39" s="225"/>
      <c r="AU39" s="227"/>
      <c r="AV39" s="220"/>
      <c r="AW39" s="254"/>
      <c r="AX39" s="227"/>
      <c r="AY39" s="227"/>
      <c r="AZ39" s="220"/>
      <c r="BA39" s="255"/>
      <c r="BB39" s="256" t="e">
        <f t="shared" si="0"/>
        <v>#N/A</v>
      </c>
      <c r="BC39" s="257"/>
      <c r="BD39" s="258" t="e">
        <f t="shared" si="1"/>
        <v>#N/A</v>
      </c>
      <c r="BE39" s="259" t="e">
        <f t="shared" si="51"/>
        <v>#N/A</v>
      </c>
      <c r="BF39" s="259" t="e">
        <f t="shared" si="83"/>
        <v>#N/A</v>
      </c>
      <c r="BG39" s="259" t="e">
        <f t="shared" si="57"/>
        <v>#N/A</v>
      </c>
      <c r="BH39" s="256" t="e">
        <f t="shared" si="2"/>
        <v>#N/A</v>
      </c>
      <c r="BI39" s="164"/>
      <c r="BJ39" s="258" t="e">
        <f t="shared" si="88"/>
        <v>#N/A</v>
      </c>
      <c r="BK39" s="259" t="e">
        <f t="shared" si="89"/>
        <v>#N/A</v>
      </c>
      <c r="BL39" s="259" t="e">
        <f t="shared" si="90"/>
        <v>#N/A</v>
      </c>
      <c r="BM39" s="259" t="e">
        <f t="shared" si="91"/>
        <v>#N/A</v>
      </c>
      <c r="BN39" s="256" t="e">
        <f t="shared" si="4"/>
        <v>#N/A</v>
      </c>
      <c r="BO39" s="141"/>
      <c r="BP39" s="258" t="e">
        <f t="shared" si="92"/>
        <v>#N/A</v>
      </c>
      <c r="BQ39" s="259" t="e">
        <f t="shared" si="93"/>
        <v>#N/A</v>
      </c>
      <c r="BR39" s="259" t="e">
        <f t="shared" si="94"/>
        <v>#N/A</v>
      </c>
      <c r="BS39" s="259" t="e">
        <f t="shared" si="95"/>
        <v>#N/A</v>
      </c>
      <c r="BT39" s="257" t="e">
        <f t="shared" si="6"/>
        <v>#N/A</v>
      </c>
      <c r="BU39" s="141"/>
      <c r="BV39" s="258" t="e">
        <f t="shared" si="96"/>
        <v>#N/A</v>
      </c>
      <c r="BW39" s="259" t="e">
        <f t="shared" si="97"/>
        <v>#N/A</v>
      </c>
      <c r="BX39" s="259" t="e">
        <f t="shared" si="98"/>
        <v>#N/A</v>
      </c>
      <c r="BY39" s="259" t="e">
        <f t="shared" si="99"/>
        <v>#N/A</v>
      </c>
      <c r="BZ39" s="257" t="e">
        <f t="shared" si="10"/>
        <v>#N/A</v>
      </c>
      <c r="CA39" s="141"/>
      <c r="CB39" s="258" t="e">
        <f t="shared" si="100"/>
        <v>#N/A</v>
      </c>
      <c r="CC39" s="259" t="e">
        <f t="shared" si="101"/>
        <v>#N/A</v>
      </c>
      <c r="CD39" s="259" t="e">
        <f t="shared" si="102"/>
        <v>#N/A</v>
      </c>
      <c r="CE39" s="259" t="e">
        <f t="shared" si="103"/>
        <v>#N/A</v>
      </c>
      <c r="CF39" s="256" t="e">
        <f t="shared" si="12"/>
        <v>#N/A</v>
      </c>
      <c r="CG39" s="141"/>
      <c r="CH39" s="258" t="e">
        <f t="shared" si="104"/>
        <v>#N/A</v>
      </c>
      <c r="CI39" s="259" t="e">
        <f t="shared" si="105"/>
        <v>#N/A</v>
      </c>
      <c r="CJ39" s="259" t="e">
        <f t="shared" si="106"/>
        <v>#N/A</v>
      </c>
      <c r="CK39" s="259" t="e">
        <f t="shared" si="107"/>
        <v>#N/A</v>
      </c>
      <c r="CL39" s="256" t="e">
        <f t="shared" si="14"/>
        <v>#N/A</v>
      </c>
      <c r="CM39" s="141"/>
      <c r="CN39" s="258" t="e">
        <f t="shared" si="108"/>
        <v>#N/A</v>
      </c>
      <c r="CO39" s="259" t="e">
        <f t="shared" si="109"/>
        <v>#N/A</v>
      </c>
      <c r="CP39" s="259" t="e">
        <f t="shared" si="110"/>
        <v>#N/A</v>
      </c>
      <c r="CQ39" s="259" t="e">
        <f t="shared" si="111"/>
        <v>#N/A</v>
      </c>
      <c r="CR39" s="256" t="e">
        <f t="shared" si="16"/>
        <v>#N/A</v>
      </c>
      <c r="CS39" s="141"/>
      <c r="CT39" s="258" t="e">
        <f t="shared" si="112"/>
        <v>#N/A</v>
      </c>
      <c r="CU39" s="259" t="e">
        <f t="shared" si="113"/>
        <v>#N/A</v>
      </c>
      <c r="CV39" s="259" t="e">
        <f t="shared" si="114"/>
        <v>#N/A</v>
      </c>
      <c r="CW39" s="259" t="e">
        <f t="shared" si="115"/>
        <v>#N/A</v>
      </c>
      <c r="CX39" s="256" t="e">
        <f t="shared" si="20"/>
        <v>#N/A</v>
      </c>
      <c r="CY39" s="141"/>
      <c r="CZ39" s="258" t="e">
        <f t="shared" si="116"/>
        <v>#N/A</v>
      </c>
      <c r="DA39" s="259" t="e">
        <f t="shared" si="117"/>
        <v>#N/A</v>
      </c>
      <c r="DB39" s="259" t="e">
        <f t="shared" si="118"/>
        <v>#N/A</v>
      </c>
      <c r="DC39" s="259" t="e">
        <f t="shared" si="119"/>
        <v>#N/A</v>
      </c>
      <c r="DD39" s="167" t="e">
        <f t="shared" si="120"/>
        <v>#N/A</v>
      </c>
      <c r="DE39" s="167" t="e">
        <f t="shared" si="121"/>
        <v>#N/A</v>
      </c>
      <c r="DF39" s="128"/>
      <c r="DG39" s="165">
        <f t="shared" si="25"/>
        <v>0</v>
      </c>
    </row>
    <row r="40" spans="1:111" ht="25.5" customHeight="1">
      <c r="A40" s="301"/>
      <c r="B40" s="251"/>
      <c r="C40" s="251"/>
      <c r="D40" s="251"/>
      <c r="E40" s="251"/>
      <c r="F40" s="251"/>
      <c r="G40" s="272"/>
      <c r="H40" s="251"/>
      <c r="I40" s="252">
        <v>28</v>
      </c>
      <c r="J40" s="253"/>
      <c r="K40" s="250"/>
      <c r="L40" s="83"/>
      <c r="M40" s="82"/>
      <c r="N40" s="260"/>
      <c r="O40" s="250"/>
      <c r="P40" s="126"/>
      <c r="Q40" s="261"/>
      <c r="R40" s="130"/>
      <c r="S40" s="131">
        <f t="shared" si="84"/>
        <v>0</v>
      </c>
      <c r="T40" s="126"/>
      <c r="U40" s="15"/>
      <c r="V40" s="126">
        <f t="shared" si="85"/>
        <v>0</v>
      </c>
      <c r="W40" s="16"/>
      <c r="X40" s="136">
        <f t="shared" si="86"/>
        <v>0</v>
      </c>
      <c r="Y40" s="138">
        <f t="shared" si="87"/>
        <v>0</v>
      </c>
      <c r="Z40" s="255"/>
      <c r="AA40" s="141"/>
      <c r="AB40" s="262"/>
      <c r="AC40" s="220"/>
      <c r="AD40" s="262"/>
      <c r="AE40" s="220"/>
      <c r="AF40" s="126"/>
      <c r="AG40" s="144" t="e">
        <f t="shared" si="28"/>
        <v>#N/A</v>
      </c>
      <c r="AH40" s="144"/>
      <c r="AI40" s="144" t="e">
        <f t="shared" si="29"/>
        <v>#N/A</v>
      </c>
      <c r="AJ40" s="152"/>
      <c r="AK40" s="153"/>
      <c r="AL40" s="153"/>
      <c r="AM40" s="225"/>
      <c r="AN40" s="254"/>
      <c r="AO40" s="225"/>
      <c r="AP40" s="227"/>
      <c r="AQ40" s="220"/>
      <c r="AR40" s="227"/>
      <c r="AS40" s="220"/>
      <c r="AT40" s="225"/>
      <c r="AU40" s="227"/>
      <c r="AV40" s="220"/>
      <c r="AW40" s="254"/>
      <c r="AX40" s="227"/>
      <c r="AY40" s="227"/>
      <c r="AZ40" s="220"/>
      <c r="BA40" s="255"/>
      <c r="BB40" s="256" t="e">
        <f t="shared" si="0"/>
        <v>#N/A</v>
      </c>
      <c r="BC40" s="257"/>
      <c r="BD40" s="258" t="e">
        <f t="shared" si="1"/>
        <v>#N/A</v>
      </c>
      <c r="BE40" s="259" t="e">
        <f t="shared" si="51"/>
        <v>#N/A</v>
      </c>
      <c r="BF40" s="259" t="e">
        <f t="shared" si="83"/>
        <v>#N/A</v>
      </c>
      <c r="BG40" s="259" t="e">
        <f t="shared" si="57"/>
        <v>#N/A</v>
      </c>
      <c r="BH40" s="256" t="e">
        <f t="shared" si="2"/>
        <v>#N/A</v>
      </c>
      <c r="BI40" s="164"/>
      <c r="BJ40" s="258" t="e">
        <f t="shared" si="88"/>
        <v>#N/A</v>
      </c>
      <c r="BK40" s="259" t="e">
        <f t="shared" si="89"/>
        <v>#N/A</v>
      </c>
      <c r="BL40" s="259" t="e">
        <f t="shared" si="90"/>
        <v>#N/A</v>
      </c>
      <c r="BM40" s="259" t="e">
        <f t="shared" si="91"/>
        <v>#N/A</v>
      </c>
      <c r="BN40" s="256" t="e">
        <f t="shared" si="4"/>
        <v>#N/A</v>
      </c>
      <c r="BO40" s="141"/>
      <c r="BP40" s="258" t="e">
        <f t="shared" si="92"/>
        <v>#N/A</v>
      </c>
      <c r="BQ40" s="259" t="e">
        <f t="shared" si="93"/>
        <v>#N/A</v>
      </c>
      <c r="BR40" s="259" t="e">
        <f t="shared" si="94"/>
        <v>#N/A</v>
      </c>
      <c r="BS40" s="259" t="e">
        <f t="shared" si="95"/>
        <v>#N/A</v>
      </c>
      <c r="BT40" s="257" t="e">
        <f t="shared" si="6"/>
        <v>#N/A</v>
      </c>
      <c r="BU40" s="141"/>
      <c r="BV40" s="258" t="e">
        <f t="shared" si="96"/>
        <v>#N/A</v>
      </c>
      <c r="BW40" s="259" t="e">
        <f t="shared" si="97"/>
        <v>#N/A</v>
      </c>
      <c r="BX40" s="259" t="e">
        <f t="shared" si="98"/>
        <v>#N/A</v>
      </c>
      <c r="BY40" s="259" t="e">
        <f t="shared" si="99"/>
        <v>#N/A</v>
      </c>
      <c r="BZ40" s="257" t="e">
        <f t="shared" si="10"/>
        <v>#N/A</v>
      </c>
      <c r="CA40" s="141"/>
      <c r="CB40" s="258" t="e">
        <f t="shared" si="100"/>
        <v>#N/A</v>
      </c>
      <c r="CC40" s="259" t="e">
        <f t="shared" si="101"/>
        <v>#N/A</v>
      </c>
      <c r="CD40" s="259" t="e">
        <f t="shared" si="102"/>
        <v>#N/A</v>
      </c>
      <c r="CE40" s="259" t="e">
        <f t="shared" si="103"/>
        <v>#N/A</v>
      </c>
      <c r="CF40" s="256" t="e">
        <f t="shared" si="12"/>
        <v>#N/A</v>
      </c>
      <c r="CG40" s="141"/>
      <c r="CH40" s="258" t="e">
        <f t="shared" si="104"/>
        <v>#N/A</v>
      </c>
      <c r="CI40" s="259" t="e">
        <f t="shared" si="105"/>
        <v>#N/A</v>
      </c>
      <c r="CJ40" s="259" t="e">
        <f t="shared" si="106"/>
        <v>#N/A</v>
      </c>
      <c r="CK40" s="259" t="e">
        <f t="shared" si="107"/>
        <v>#N/A</v>
      </c>
      <c r="CL40" s="256" t="e">
        <f t="shared" si="14"/>
        <v>#N/A</v>
      </c>
      <c r="CM40" s="141"/>
      <c r="CN40" s="258" t="e">
        <f t="shared" si="108"/>
        <v>#N/A</v>
      </c>
      <c r="CO40" s="259" t="e">
        <f t="shared" si="109"/>
        <v>#N/A</v>
      </c>
      <c r="CP40" s="259" t="e">
        <f t="shared" si="110"/>
        <v>#N/A</v>
      </c>
      <c r="CQ40" s="259" t="e">
        <f t="shared" si="111"/>
        <v>#N/A</v>
      </c>
      <c r="CR40" s="256" t="e">
        <f t="shared" si="16"/>
        <v>#N/A</v>
      </c>
      <c r="CS40" s="141"/>
      <c r="CT40" s="258" t="e">
        <f t="shared" si="112"/>
        <v>#N/A</v>
      </c>
      <c r="CU40" s="259" t="e">
        <f t="shared" si="113"/>
        <v>#N/A</v>
      </c>
      <c r="CV40" s="259" t="e">
        <f t="shared" si="114"/>
        <v>#N/A</v>
      </c>
      <c r="CW40" s="259" t="e">
        <f t="shared" si="115"/>
        <v>#N/A</v>
      </c>
      <c r="CX40" s="256" t="e">
        <f t="shared" si="20"/>
        <v>#N/A</v>
      </c>
      <c r="CY40" s="141"/>
      <c r="CZ40" s="258" t="e">
        <f t="shared" si="116"/>
        <v>#N/A</v>
      </c>
      <c r="DA40" s="259" t="e">
        <f t="shared" si="117"/>
        <v>#N/A</v>
      </c>
      <c r="DB40" s="259" t="e">
        <f t="shared" si="118"/>
        <v>#N/A</v>
      </c>
      <c r="DC40" s="259" t="e">
        <f t="shared" si="119"/>
        <v>#N/A</v>
      </c>
      <c r="DD40" s="167" t="e">
        <f t="shared" si="120"/>
        <v>#N/A</v>
      </c>
      <c r="DE40" s="167" t="e">
        <f t="shared" si="121"/>
        <v>#N/A</v>
      </c>
      <c r="DF40" s="128"/>
      <c r="DG40" s="165">
        <f t="shared" si="25"/>
        <v>0</v>
      </c>
    </row>
    <row r="41" spans="1:111" ht="25.5" customHeight="1">
      <c r="A41" s="301"/>
      <c r="B41" s="251"/>
      <c r="C41" s="251"/>
      <c r="D41" s="251"/>
      <c r="E41" s="251"/>
      <c r="F41" s="251"/>
      <c r="G41" s="272"/>
      <c r="H41" s="251"/>
      <c r="I41" s="252">
        <v>29</v>
      </c>
      <c r="J41" s="253"/>
      <c r="K41" s="250"/>
      <c r="L41" s="83"/>
      <c r="M41" s="82"/>
      <c r="N41" s="260"/>
      <c r="O41" s="250"/>
      <c r="P41" s="126"/>
      <c r="Q41" s="261"/>
      <c r="R41" s="130"/>
      <c r="S41" s="131">
        <f t="shared" si="84"/>
        <v>0</v>
      </c>
      <c r="T41" s="126"/>
      <c r="U41" s="15"/>
      <c r="V41" s="126">
        <f t="shared" si="85"/>
        <v>0</v>
      </c>
      <c r="W41" s="16"/>
      <c r="X41" s="136">
        <f t="shared" si="86"/>
        <v>0</v>
      </c>
      <c r="Y41" s="138">
        <f t="shared" si="87"/>
        <v>0</v>
      </c>
      <c r="Z41" s="255"/>
      <c r="AA41" s="141"/>
      <c r="AB41" s="262"/>
      <c r="AC41" s="220"/>
      <c r="AD41" s="262"/>
      <c r="AE41" s="220"/>
      <c r="AF41" s="126"/>
      <c r="AG41" s="144" t="e">
        <f t="shared" si="28"/>
        <v>#N/A</v>
      </c>
      <c r="AH41" s="144"/>
      <c r="AI41" s="144" t="e">
        <f t="shared" si="29"/>
        <v>#N/A</v>
      </c>
      <c r="AJ41" s="152"/>
      <c r="AK41" s="153"/>
      <c r="AL41" s="153"/>
      <c r="AM41" s="225"/>
      <c r="AN41" s="254"/>
      <c r="AO41" s="225"/>
      <c r="AP41" s="227"/>
      <c r="AQ41" s="220"/>
      <c r="AR41" s="227"/>
      <c r="AS41" s="220"/>
      <c r="AT41" s="225"/>
      <c r="AU41" s="227"/>
      <c r="AV41" s="220"/>
      <c r="AW41" s="254"/>
      <c r="AX41" s="227"/>
      <c r="AY41" s="227"/>
      <c r="AZ41" s="220"/>
      <c r="BA41" s="255"/>
      <c r="BB41" s="256" t="e">
        <f t="shared" si="0"/>
        <v>#N/A</v>
      </c>
      <c r="BC41" s="257"/>
      <c r="BD41" s="258" t="e">
        <f t="shared" si="1"/>
        <v>#N/A</v>
      </c>
      <c r="BE41" s="259" t="e">
        <f t="shared" si="51"/>
        <v>#N/A</v>
      </c>
      <c r="BF41" s="259" t="e">
        <f t="shared" si="83"/>
        <v>#N/A</v>
      </c>
      <c r="BG41" s="259" t="e">
        <f t="shared" si="57"/>
        <v>#N/A</v>
      </c>
      <c r="BH41" s="256" t="e">
        <f t="shared" si="2"/>
        <v>#N/A</v>
      </c>
      <c r="BI41" s="164"/>
      <c r="BJ41" s="258" t="e">
        <f t="shared" si="88"/>
        <v>#N/A</v>
      </c>
      <c r="BK41" s="259" t="e">
        <f t="shared" si="89"/>
        <v>#N/A</v>
      </c>
      <c r="BL41" s="259" t="e">
        <f t="shared" si="90"/>
        <v>#N/A</v>
      </c>
      <c r="BM41" s="259" t="e">
        <f t="shared" si="91"/>
        <v>#N/A</v>
      </c>
      <c r="BN41" s="256" t="e">
        <f t="shared" si="4"/>
        <v>#N/A</v>
      </c>
      <c r="BO41" s="141"/>
      <c r="BP41" s="258" t="e">
        <f t="shared" si="92"/>
        <v>#N/A</v>
      </c>
      <c r="BQ41" s="259" t="e">
        <f t="shared" si="93"/>
        <v>#N/A</v>
      </c>
      <c r="BR41" s="259" t="e">
        <f t="shared" si="94"/>
        <v>#N/A</v>
      </c>
      <c r="BS41" s="259" t="e">
        <f t="shared" si="95"/>
        <v>#N/A</v>
      </c>
      <c r="BT41" s="257" t="e">
        <f t="shared" si="6"/>
        <v>#N/A</v>
      </c>
      <c r="BU41" s="141"/>
      <c r="BV41" s="258" t="e">
        <f t="shared" si="96"/>
        <v>#N/A</v>
      </c>
      <c r="BW41" s="259" t="e">
        <f t="shared" si="97"/>
        <v>#N/A</v>
      </c>
      <c r="BX41" s="259" t="e">
        <f t="shared" si="98"/>
        <v>#N/A</v>
      </c>
      <c r="BY41" s="259" t="e">
        <f t="shared" si="99"/>
        <v>#N/A</v>
      </c>
      <c r="BZ41" s="257" t="e">
        <f t="shared" si="10"/>
        <v>#N/A</v>
      </c>
      <c r="CA41" s="141"/>
      <c r="CB41" s="258" t="e">
        <f t="shared" si="100"/>
        <v>#N/A</v>
      </c>
      <c r="CC41" s="259" t="e">
        <f t="shared" si="101"/>
        <v>#N/A</v>
      </c>
      <c r="CD41" s="259" t="e">
        <f t="shared" si="102"/>
        <v>#N/A</v>
      </c>
      <c r="CE41" s="259" t="e">
        <f t="shared" si="103"/>
        <v>#N/A</v>
      </c>
      <c r="CF41" s="256" t="e">
        <f t="shared" si="12"/>
        <v>#N/A</v>
      </c>
      <c r="CG41" s="141"/>
      <c r="CH41" s="258" t="e">
        <f t="shared" si="104"/>
        <v>#N/A</v>
      </c>
      <c r="CI41" s="259" t="e">
        <f t="shared" si="105"/>
        <v>#N/A</v>
      </c>
      <c r="CJ41" s="259" t="e">
        <f t="shared" si="106"/>
        <v>#N/A</v>
      </c>
      <c r="CK41" s="259" t="e">
        <f t="shared" si="107"/>
        <v>#N/A</v>
      </c>
      <c r="CL41" s="256" t="e">
        <f t="shared" si="14"/>
        <v>#N/A</v>
      </c>
      <c r="CM41" s="141"/>
      <c r="CN41" s="258" t="e">
        <f t="shared" si="108"/>
        <v>#N/A</v>
      </c>
      <c r="CO41" s="259" t="e">
        <f t="shared" si="109"/>
        <v>#N/A</v>
      </c>
      <c r="CP41" s="259" t="e">
        <f t="shared" si="110"/>
        <v>#N/A</v>
      </c>
      <c r="CQ41" s="259" t="e">
        <f t="shared" si="111"/>
        <v>#N/A</v>
      </c>
      <c r="CR41" s="256" t="e">
        <f t="shared" si="16"/>
        <v>#N/A</v>
      </c>
      <c r="CS41" s="141"/>
      <c r="CT41" s="258" t="e">
        <f t="shared" si="112"/>
        <v>#N/A</v>
      </c>
      <c r="CU41" s="259" t="e">
        <f t="shared" si="113"/>
        <v>#N/A</v>
      </c>
      <c r="CV41" s="259" t="e">
        <f t="shared" si="114"/>
        <v>#N/A</v>
      </c>
      <c r="CW41" s="259" t="e">
        <f t="shared" si="115"/>
        <v>#N/A</v>
      </c>
      <c r="CX41" s="256" t="e">
        <f t="shared" si="20"/>
        <v>#N/A</v>
      </c>
      <c r="CY41" s="141"/>
      <c r="CZ41" s="258" t="e">
        <f t="shared" si="116"/>
        <v>#N/A</v>
      </c>
      <c r="DA41" s="259" t="e">
        <f t="shared" si="117"/>
        <v>#N/A</v>
      </c>
      <c r="DB41" s="259" t="e">
        <f t="shared" si="118"/>
        <v>#N/A</v>
      </c>
      <c r="DC41" s="259" t="e">
        <f t="shared" si="119"/>
        <v>#N/A</v>
      </c>
      <c r="DD41" s="167" t="e">
        <f t="shared" si="120"/>
        <v>#N/A</v>
      </c>
      <c r="DE41" s="167" t="e">
        <f t="shared" si="121"/>
        <v>#N/A</v>
      </c>
      <c r="DF41" s="128"/>
      <c r="DG41" s="165">
        <f t="shared" si="25"/>
        <v>0</v>
      </c>
    </row>
    <row r="42" spans="1:111" ht="25.5" customHeight="1">
      <c r="A42" s="301"/>
      <c r="B42" s="251"/>
      <c r="C42" s="251"/>
      <c r="D42" s="251"/>
      <c r="E42" s="251"/>
      <c r="F42" s="251"/>
      <c r="G42" s="272"/>
      <c r="H42" s="251"/>
      <c r="I42" s="252">
        <v>30</v>
      </c>
      <c r="J42" s="253"/>
      <c r="K42" s="250"/>
      <c r="L42" s="83"/>
      <c r="M42" s="82"/>
      <c r="N42" s="260"/>
      <c r="O42" s="250"/>
      <c r="P42" s="126"/>
      <c r="Q42" s="261"/>
      <c r="R42" s="130"/>
      <c r="S42" s="131">
        <f t="shared" si="84"/>
        <v>0</v>
      </c>
      <c r="T42" s="126"/>
      <c r="U42" s="15"/>
      <c r="V42" s="126">
        <f t="shared" si="85"/>
        <v>0</v>
      </c>
      <c r="W42" s="16"/>
      <c r="X42" s="136">
        <f t="shared" si="86"/>
        <v>0</v>
      </c>
      <c r="Y42" s="138">
        <f t="shared" si="87"/>
        <v>0</v>
      </c>
      <c r="Z42" s="255"/>
      <c r="AA42" s="141"/>
      <c r="AB42" s="262"/>
      <c r="AC42" s="220"/>
      <c r="AD42" s="262"/>
      <c r="AE42" s="220"/>
      <c r="AF42" s="126"/>
      <c r="AG42" s="144" t="e">
        <f t="shared" si="28"/>
        <v>#N/A</v>
      </c>
      <c r="AH42" s="144"/>
      <c r="AI42" s="144" t="e">
        <f t="shared" si="29"/>
        <v>#N/A</v>
      </c>
      <c r="AJ42" s="152"/>
      <c r="AK42" s="153"/>
      <c r="AL42" s="153"/>
      <c r="AM42" s="225"/>
      <c r="AN42" s="254"/>
      <c r="AO42" s="225"/>
      <c r="AP42" s="227"/>
      <c r="AQ42" s="220"/>
      <c r="AR42" s="227"/>
      <c r="AS42" s="220"/>
      <c r="AT42" s="225"/>
      <c r="AU42" s="227"/>
      <c r="AV42" s="220"/>
      <c r="AW42" s="254"/>
      <c r="AX42" s="227"/>
      <c r="AY42" s="227"/>
      <c r="AZ42" s="220"/>
      <c r="BA42" s="255"/>
      <c r="BB42" s="256" t="e">
        <f t="shared" si="0"/>
        <v>#N/A</v>
      </c>
      <c r="BC42" s="257"/>
      <c r="BD42" s="258" t="e">
        <f t="shared" si="1"/>
        <v>#N/A</v>
      </c>
      <c r="BE42" s="259" t="e">
        <f t="shared" si="51"/>
        <v>#N/A</v>
      </c>
      <c r="BF42" s="259" t="e">
        <f t="shared" si="83"/>
        <v>#N/A</v>
      </c>
      <c r="BG42" s="259" t="e">
        <f t="shared" si="57"/>
        <v>#N/A</v>
      </c>
      <c r="BH42" s="256" t="e">
        <f t="shared" si="2"/>
        <v>#N/A</v>
      </c>
      <c r="BI42" s="164"/>
      <c r="BJ42" s="258" t="e">
        <f t="shared" si="88"/>
        <v>#N/A</v>
      </c>
      <c r="BK42" s="259" t="e">
        <f t="shared" si="89"/>
        <v>#N/A</v>
      </c>
      <c r="BL42" s="259" t="e">
        <f t="shared" si="90"/>
        <v>#N/A</v>
      </c>
      <c r="BM42" s="259" t="e">
        <f t="shared" si="91"/>
        <v>#N/A</v>
      </c>
      <c r="BN42" s="256" t="e">
        <f t="shared" si="4"/>
        <v>#N/A</v>
      </c>
      <c r="BO42" s="141"/>
      <c r="BP42" s="258" t="e">
        <f t="shared" si="92"/>
        <v>#N/A</v>
      </c>
      <c r="BQ42" s="259" t="e">
        <f t="shared" si="93"/>
        <v>#N/A</v>
      </c>
      <c r="BR42" s="259" t="e">
        <f t="shared" si="94"/>
        <v>#N/A</v>
      </c>
      <c r="BS42" s="259" t="e">
        <f t="shared" si="95"/>
        <v>#N/A</v>
      </c>
      <c r="BT42" s="257" t="e">
        <f t="shared" si="6"/>
        <v>#N/A</v>
      </c>
      <c r="BU42" s="141"/>
      <c r="BV42" s="258" t="e">
        <f t="shared" si="96"/>
        <v>#N/A</v>
      </c>
      <c r="BW42" s="259" t="e">
        <f t="shared" si="97"/>
        <v>#N/A</v>
      </c>
      <c r="BX42" s="259" t="e">
        <f t="shared" si="98"/>
        <v>#N/A</v>
      </c>
      <c r="BY42" s="259" t="e">
        <f t="shared" si="99"/>
        <v>#N/A</v>
      </c>
      <c r="BZ42" s="257" t="e">
        <f t="shared" si="10"/>
        <v>#N/A</v>
      </c>
      <c r="CA42" s="141"/>
      <c r="CB42" s="258" t="e">
        <f t="shared" si="100"/>
        <v>#N/A</v>
      </c>
      <c r="CC42" s="259" t="e">
        <f t="shared" si="101"/>
        <v>#N/A</v>
      </c>
      <c r="CD42" s="259" t="e">
        <f t="shared" si="102"/>
        <v>#N/A</v>
      </c>
      <c r="CE42" s="259" t="e">
        <f t="shared" si="103"/>
        <v>#N/A</v>
      </c>
      <c r="CF42" s="256" t="e">
        <f t="shared" si="12"/>
        <v>#N/A</v>
      </c>
      <c r="CG42" s="141"/>
      <c r="CH42" s="258" t="e">
        <f t="shared" si="104"/>
        <v>#N/A</v>
      </c>
      <c r="CI42" s="259" t="e">
        <f t="shared" si="105"/>
        <v>#N/A</v>
      </c>
      <c r="CJ42" s="259" t="e">
        <f t="shared" si="106"/>
        <v>#N/A</v>
      </c>
      <c r="CK42" s="259" t="e">
        <f t="shared" si="107"/>
        <v>#N/A</v>
      </c>
      <c r="CL42" s="256" t="e">
        <f t="shared" si="14"/>
        <v>#N/A</v>
      </c>
      <c r="CM42" s="141"/>
      <c r="CN42" s="258" t="e">
        <f t="shared" si="108"/>
        <v>#N/A</v>
      </c>
      <c r="CO42" s="259" t="e">
        <f t="shared" si="109"/>
        <v>#N/A</v>
      </c>
      <c r="CP42" s="259" t="e">
        <f t="shared" si="110"/>
        <v>#N/A</v>
      </c>
      <c r="CQ42" s="259" t="e">
        <f t="shared" si="111"/>
        <v>#N/A</v>
      </c>
      <c r="CR42" s="256" t="e">
        <f t="shared" si="16"/>
        <v>#N/A</v>
      </c>
      <c r="CS42" s="141"/>
      <c r="CT42" s="258" t="e">
        <f t="shared" si="112"/>
        <v>#N/A</v>
      </c>
      <c r="CU42" s="259" t="e">
        <f t="shared" si="113"/>
        <v>#N/A</v>
      </c>
      <c r="CV42" s="259" t="e">
        <f t="shared" si="114"/>
        <v>#N/A</v>
      </c>
      <c r="CW42" s="259" t="e">
        <f t="shared" si="115"/>
        <v>#N/A</v>
      </c>
      <c r="CX42" s="256" t="e">
        <f t="shared" si="20"/>
        <v>#N/A</v>
      </c>
      <c r="CY42" s="141"/>
      <c r="CZ42" s="258" t="e">
        <f t="shared" si="116"/>
        <v>#N/A</v>
      </c>
      <c r="DA42" s="259" t="e">
        <f t="shared" si="117"/>
        <v>#N/A</v>
      </c>
      <c r="DB42" s="259" t="e">
        <f t="shared" si="118"/>
        <v>#N/A</v>
      </c>
      <c r="DC42" s="259" t="e">
        <f t="shared" si="119"/>
        <v>#N/A</v>
      </c>
      <c r="DD42" s="167" t="e">
        <f t="shared" si="120"/>
        <v>#N/A</v>
      </c>
      <c r="DE42" s="167" t="e">
        <f t="shared" si="121"/>
        <v>#N/A</v>
      </c>
      <c r="DF42" s="128"/>
      <c r="DG42" s="165">
        <f t="shared" si="25"/>
        <v>0</v>
      </c>
    </row>
    <row r="43" spans="1:111" ht="25.5" customHeight="1">
      <c r="A43" s="301"/>
      <c r="B43" s="251"/>
      <c r="C43" s="251"/>
      <c r="D43" s="251"/>
      <c r="E43" s="251"/>
      <c r="F43" s="251"/>
      <c r="G43" s="272"/>
      <c r="H43" s="251"/>
      <c r="I43" s="252">
        <v>31</v>
      </c>
      <c r="J43" s="253"/>
      <c r="K43" s="250"/>
      <c r="L43" s="83"/>
      <c r="M43" s="82"/>
      <c r="N43" s="260"/>
      <c r="O43" s="250"/>
      <c r="P43" s="126"/>
      <c r="Q43" s="261"/>
      <c r="R43" s="130"/>
      <c r="S43" s="131">
        <f t="shared" si="84"/>
        <v>0</v>
      </c>
      <c r="T43" s="126"/>
      <c r="U43" s="15"/>
      <c r="V43" s="126">
        <f t="shared" si="85"/>
        <v>0</v>
      </c>
      <c r="W43" s="16"/>
      <c r="X43" s="136">
        <f t="shared" si="86"/>
        <v>0</v>
      </c>
      <c r="Y43" s="138">
        <f t="shared" si="87"/>
        <v>0</v>
      </c>
      <c r="Z43" s="255"/>
      <c r="AA43" s="141"/>
      <c r="AB43" s="262"/>
      <c r="AC43" s="220"/>
      <c r="AD43" s="262"/>
      <c r="AE43" s="220"/>
      <c r="AF43" s="126"/>
      <c r="AG43" s="144" t="e">
        <f t="shared" si="28"/>
        <v>#N/A</v>
      </c>
      <c r="AH43" s="144"/>
      <c r="AI43" s="144" t="e">
        <f t="shared" si="29"/>
        <v>#N/A</v>
      </c>
      <c r="AJ43" s="152"/>
      <c r="AK43" s="153"/>
      <c r="AL43" s="153"/>
      <c r="AM43" s="225"/>
      <c r="AN43" s="254"/>
      <c r="AO43" s="225"/>
      <c r="AP43" s="227"/>
      <c r="AQ43" s="220"/>
      <c r="AR43" s="227"/>
      <c r="AS43" s="220"/>
      <c r="AT43" s="225"/>
      <c r="AU43" s="227"/>
      <c r="AV43" s="220"/>
      <c r="AW43" s="254"/>
      <c r="AX43" s="227"/>
      <c r="AY43" s="227"/>
      <c r="AZ43" s="220"/>
      <c r="BA43" s="255"/>
      <c r="BB43" s="256" t="e">
        <f t="shared" si="0"/>
        <v>#N/A</v>
      </c>
      <c r="BC43" s="257"/>
      <c r="BD43" s="258" t="e">
        <f t="shared" si="1"/>
        <v>#N/A</v>
      </c>
      <c r="BE43" s="259" t="e">
        <f t="shared" si="51"/>
        <v>#N/A</v>
      </c>
      <c r="BF43" s="259" t="e">
        <f t="shared" si="83"/>
        <v>#N/A</v>
      </c>
      <c r="BG43" s="259" t="e">
        <f t="shared" si="57"/>
        <v>#N/A</v>
      </c>
      <c r="BH43" s="256" t="e">
        <f t="shared" si="2"/>
        <v>#N/A</v>
      </c>
      <c r="BI43" s="164"/>
      <c r="BJ43" s="258" t="e">
        <f t="shared" si="88"/>
        <v>#N/A</v>
      </c>
      <c r="BK43" s="259" t="e">
        <f t="shared" si="89"/>
        <v>#N/A</v>
      </c>
      <c r="BL43" s="259" t="e">
        <f t="shared" si="90"/>
        <v>#N/A</v>
      </c>
      <c r="BM43" s="259" t="e">
        <f t="shared" si="91"/>
        <v>#N/A</v>
      </c>
      <c r="BN43" s="256" t="e">
        <f t="shared" si="4"/>
        <v>#N/A</v>
      </c>
      <c r="BO43" s="141"/>
      <c r="BP43" s="258" t="e">
        <f t="shared" si="92"/>
        <v>#N/A</v>
      </c>
      <c r="BQ43" s="259" t="e">
        <f t="shared" si="93"/>
        <v>#N/A</v>
      </c>
      <c r="BR43" s="259" t="e">
        <f t="shared" si="94"/>
        <v>#N/A</v>
      </c>
      <c r="BS43" s="259" t="e">
        <f t="shared" si="95"/>
        <v>#N/A</v>
      </c>
      <c r="BT43" s="257" t="e">
        <f t="shared" si="6"/>
        <v>#N/A</v>
      </c>
      <c r="BU43" s="141"/>
      <c r="BV43" s="258" t="e">
        <f t="shared" si="96"/>
        <v>#N/A</v>
      </c>
      <c r="BW43" s="259" t="e">
        <f t="shared" si="97"/>
        <v>#N/A</v>
      </c>
      <c r="BX43" s="259" t="e">
        <f t="shared" si="98"/>
        <v>#N/A</v>
      </c>
      <c r="BY43" s="259" t="e">
        <f t="shared" si="99"/>
        <v>#N/A</v>
      </c>
      <c r="BZ43" s="257" t="e">
        <f t="shared" si="10"/>
        <v>#N/A</v>
      </c>
      <c r="CA43" s="141"/>
      <c r="CB43" s="258" t="e">
        <f t="shared" si="100"/>
        <v>#N/A</v>
      </c>
      <c r="CC43" s="259" t="e">
        <f t="shared" si="101"/>
        <v>#N/A</v>
      </c>
      <c r="CD43" s="259" t="e">
        <f t="shared" si="102"/>
        <v>#N/A</v>
      </c>
      <c r="CE43" s="259" t="e">
        <f t="shared" si="103"/>
        <v>#N/A</v>
      </c>
      <c r="CF43" s="256" t="e">
        <f t="shared" si="12"/>
        <v>#N/A</v>
      </c>
      <c r="CG43" s="141"/>
      <c r="CH43" s="258" t="e">
        <f t="shared" si="104"/>
        <v>#N/A</v>
      </c>
      <c r="CI43" s="259" t="e">
        <f t="shared" si="105"/>
        <v>#N/A</v>
      </c>
      <c r="CJ43" s="259" t="e">
        <f t="shared" si="106"/>
        <v>#N/A</v>
      </c>
      <c r="CK43" s="259" t="e">
        <f t="shared" si="107"/>
        <v>#N/A</v>
      </c>
      <c r="CL43" s="256" t="e">
        <f t="shared" si="14"/>
        <v>#N/A</v>
      </c>
      <c r="CM43" s="141"/>
      <c r="CN43" s="258" t="e">
        <f t="shared" si="108"/>
        <v>#N/A</v>
      </c>
      <c r="CO43" s="259" t="e">
        <f t="shared" si="109"/>
        <v>#N/A</v>
      </c>
      <c r="CP43" s="259" t="e">
        <f t="shared" si="110"/>
        <v>#N/A</v>
      </c>
      <c r="CQ43" s="259" t="e">
        <f t="shared" si="111"/>
        <v>#N/A</v>
      </c>
      <c r="CR43" s="256" t="e">
        <f t="shared" si="16"/>
        <v>#N/A</v>
      </c>
      <c r="CS43" s="141"/>
      <c r="CT43" s="258" t="e">
        <f t="shared" si="112"/>
        <v>#N/A</v>
      </c>
      <c r="CU43" s="259" t="e">
        <f t="shared" si="113"/>
        <v>#N/A</v>
      </c>
      <c r="CV43" s="259" t="e">
        <f t="shared" si="114"/>
        <v>#N/A</v>
      </c>
      <c r="CW43" s="259" t="e">
        <f t="shared" si="115"/>
        <v>#N/A</v>
      </c>
      <c r="CX43" s="256" t="e">
        <f t="shared" si="20"/>
        <v>#N/A</v>
      </c>
      <c r="CY43" s="141"/>
      <c r="CZ43" s="258" t="e">
        <f t="shared" si="116"/>
        <v>#N/A</v>
      </c>
      <c r="DA43" s="259" t="e">
        <f t="shared" si="117"/>
        <v>#N/A</v>
      </c>
      <c r="DB43" s="259" t="e">
        <f t="shared" si="118"/>
        <v>#N/A</v>
      </c>
      <c r="DC43" s="259" t="e">
        <f t="shared" si="119"/>
        <v>#N/A</v>
      </c>
      <c r="DD43" s="167" t="e">
        <f t="shared" si="120"/>
        <v>#N/A</v>
      </c>
      <c r="DE43" s="167" t="e">
        <f t="shared" si="121"/>
        <v>#N/A</v>
      </c>
      <c r="DF43" s="128"/>
      <c r="DG43" s="165">
        <f t="shared" si="25"/>
        <v>0</v>
      </c>
    </row>
    <row r="44" spans="1:111" ht="25.5" customHeight="1">
      <c r="A44" s="301"/>
      <c r="B44" s="251"/>
      <c r="C44" s="251"/>
      <c r="D44" s="251"/>
      <c r="E44" s="251"/>
      <c r="F44" s="251"/>
      <c r="G44" s="272"/>
      <c r="H44" s="251"/>
      <c r="I44" s="252">
        <v>32</v>
      </c>
      <c r="J44" s="253"/>
      <c r="K44" s="250"/>
      <c r="L44" s="83"/>
      <c r="M44" s="82"/>
      <c r="N44" s="260"/>
      <c r="O44" s="250"/>
      <c r="P44" s="126"/>
      <c r="Q44" s="261"/>
      <c r="R44" s="130"/>
      <c r="S44" s="131">
        <f t="shared" si="84"/>
        <v>0</v>
      </c>
      <c r="T44" s="126"/>
      <c r="U44" s="15"/>
      <c r="V44" s="126">
        <f t="shared" si="85"/>
        <v>0</v>
      </c>
      <c r="W44" s="16"/>
      <c r="X44" s="136">
        <f t="shared" si="86"/>
        <v>0</v>
      </c>
      <c r="Y44" s="138">
        <f t="shared" si="87"/>
        <v>0</v>
      </c>
      <c r="Z44" s="255"/>
      <c r="AA44" s="141"/>
      <c r="AB44" s="262"/>
      <c r="AC44" s="220"/>
      <c r="AD44" s="262"/>
      <c r="AE44" s="220"/>
      <c r="AF44" s="126"/>
      <c r="AG44" s="144" t="e">
        <f t="shared" si="28"/>
        <v>#N/A</v>
      </c>
      <c r="AH44" s="144"/>
      <c r="AI44" s="144" t="e">
        <f t="shared" si="29"/>
        <v>#N/A</v>
      </c>
      <c r="AJ44" s="152"/>
      <c r="AK44" s="153"/>
      <c r="AL44" s="153"/>
      <c r="AM44" s="225"/>
      <c r="AN44" s="254"/>
      <c r="AO44" s="225"/>
      <c r="AP44" s="227"/>
      <c r="AQ44" s="220"/>
      <c r="AR44" s="227"/>
      <c r="AS44" s="220"/>
      <c r="AT44" s="225"/>
      <c r="AU44" s="227"/>
      <c r="AV44" s="220"/>
      <c r="AW44" s="254"/>
      <c r="AX44" s="227"/>
      <c r="AY44" s="227"/>
      <c r="AZ44" s="220"/>
      <c r="BA44" s="255"/>
      <c r="BB44" s="256" t="e">
        <f t="shared" si="0"/>
        <v>#N/A</v>
      </c>
      <c r="BC44" s="257"/>
      <c r="BD44" s="258" t="e">
        <f t="shared" si="1"/>
        <v>#N/A</v>
      </c>
      <c r="BE44" s="259" t="e">
        <f t="shared" si="51"/>
        <v>#N/A</v>
      </c>
      <c r="BF44" s="259" t="e">
        <f t="shared" si="83"/>
        <v>#N/A</v>
      </c>
      <c r="BG44" s="259" t="e">
        <f t="shared" si="57"/>
        <v>#N/A</v>
      </c>
      <c r="BH44" s="256" t="e">
        <f t="shared" si="2"/>
        <v>#N/A</v>
      </c>
      <c r="BI44" s="164"/>
      <c r="BJ44" s="258" t="e">
        <f t="shared" si="88"/>
        <v>#N/A</v>
      </c>
      <c r="BK44" s="259" t="e">
        <f t="shared" si="89"/>
        <v>#N/A</v>
      </c>
      <c r="BL44" s="259" t="e">
        <f t="shared" si="90"/>
        <v>#N/A</v>
      </c>
      <c r="BM44" s="259" t="e">
        <f t="shared" si="91"/>
        <v>#N/A</v>
      </c>
      <c r="BN44" s="256" t="e">
        <f t="shared" si="4"/>
        <v>#N/A</v>
      </c>
      <c r="BO44" s="141"/>
      <c r="BP44" s="258" t="e">
        <f t="shared" si="92"/>
        <v>#N/A</v>
      </c>
      <c r="BQ44" s="259" t="e">
        <f t="shared" si="93"/>
        <v>#N/A</v>
      </c>
      <c r="BR44" s="259" t="e">
        <f t="shared" si="94"/>
        <v>#N/A</v>
      </c>
      <c r="BS44" s="259" t="e">
        <f t="shared" si="95"/>
        <v>#N/A</v>
      </c>
      <c r="BT44" s="257" t="e">
        <f t="shared" si="6"/>
        <v>#N/A</v>
      </c>
      <c r="BU44" s="141"/>
      <c r="BV44" s="258" t="e">
        <f t="shared" si="96"/>
        <v>#N/A</v>
      </c>
      <c r="BW44" s="259" t="e">
        <f t="shared" si="97"/>
        <v>#N/A</v>
      </c>
      <c r="BX44" s="259" t="e">
        <f t="shared" si="98"/>
        <v>#N/A</v>
      </c>
      <c r="BY44" s="259" t="e">
        <f t="shared" si="99"/>
        <v>#N/A</v>
      </c>
      <c r="BZ44" s="257" t="e">
        <f t="shared" si="10"/>
        <v>#N/A</v>
      </c>
      <c r="CA44" s="141"/>
      <c r="CB44" s="258" t="e">
        <f t="shared" si="100"/>
        <v>#N/A</v>
      </c>
      <c r="CC44" s="259" t="e">
        <f t="shared" si="101"/>
        <v>#N/A</v>
      </c>
      <c r="CD44" s="259" t="e">
        <f t="shared" si="102"/>
        <v>#N/A</v>
      </c>
      <c r="CE44" s="259" t="e">
        <f t="shared" si="103"/>
        <v>#N/A</v>
      </c>
      <c r="CF44" s="256" t="e">
        <f t="shared" si="12"/>
        <v>#N/A</v>
      </c>
      <c r="CG44" s="141"/>
      <c r="CH44" s="258" t="e">
        <f t="shared" si="104"/>
        <v>#N/A</v>
      </c>
      <c r="CI44" s="259" t="e">
        <f t="shared" si="105"/>
        <v>#N/A</v>
      </c>
      <c r="CJ44" s="259" t="e">
        <f t="shared" si="106"/>
        <v>#N/A</v>
      </c>
      <c r="CK44" s="259" t="e">
        <f t="shared" si="107"/>
        <v>#N/A</v>
      </c>
      <c r="CL44" s="256" t="e">
        <f t="shared" si="14"/>
        <v>#N/A</v>
      </c>
      <c r="CM44" s="141"/>
      <c r="CN44" s="258" t="e">
        <f t="shared" si="108"/>
        <v>#N/A</v>
      </c>
      <c r="CO44" s="259" t="e">
        <f t="shared" si="109"/>
        <v>#N/A</v>
      </c>
      <c r="CP44" s="259" t="e">
        <f t="shared" si="110"/>
        <v>#N/A</v>
      </c>
      <c r="CQ44" s="259" t="e">
        <f t="shared" si="111"/>
        <v>#N/A</v>
      </c>
      <c r="CR44" s="256" t="e">
        <f t="shared" si="16"/>
        <v>#N/A</v>
      </c>
      <c r="CS44" s="141"/>
      <c r="CT44" s="258" t="e">
        <f t="shared" si="112"/>
        <v>#N/A</v>
      </c>
      <c r="CU44" s="259" t="e">
        <f t="shared" si="113"/>
        <v>#N/A</v>
      </c>
      <c r="CV44" s="259" t="e">
        <f t="shared" si="114"/>
        <v>#N/A</v>
      </c>
      <c r="CW44" s="259" t="e">
        <f t="shared" si="115"/>
        <v>#N/A</v>
      </c>
      <c r="CX44" s="256" t="e">
        <f t="shared" si="20"/>
        <v>#N/A</v>
      </c>
      <c r="CY44" s="141"/>
      <c r="CZ44" s="258" t="e">
        <f t="shared" si="116"/>
        <v>#N/A</v>
      </c>
      <c r="DA44" s="259" t="e">
        <f t="shared" si="117"/>
        <v>#N/A</v>
      </c>
      <c r="DB44" s="259" t="e">
        <f t="shared" si="118"/>
        <v>#N/A</v>
      </c>
      <c r="DC44" s="259" t="e">
        <f t="shared" si="119"/>
        <v>#N/A</v>
      </c>
      <c r="DD44" s="167" t="e">
        <f t="shared" si="120"/>
        <v>#N/A</v>
      </c>
      <c r="DE44" s="167" t="e">
        <f t="shared" si="121"/>
        <v>#N/A</v>
      </c>
      <c r="DF44" s="128"/>
      <c r="DG44" s="165">
        <f t="shared" si="25"/>
        <v>0</v>
      </c>
    </row>
    <row r="45" spans="1:111" ht="25.5" customHeight="1">
      <c r="A45" s="301"/>
      <c r="B45" s="251"/>
      <c r="C45" s="251"/>
      <c r="D45" s="251"/>
      <c r="E45" s="251"/>
      <c r="F45" s="251"/>
      <c r="G45" s="272"/>
      <c r="H45" s="251"/>
      <c r="I45" s="252">
        <v>33</v>
      </c>
      <c r="J45" s="253"/>
      <c r="K45" s="250"/>
      <c r="L45" s="83"/>
      <c r="M45" s="82"/>
      <c r="N45" s="260"/>
      <c r="O45" s="250"/>
      <c r="P45" s="126"/>
      <c r="Q45" s="261"/>
      <c r="R45" s="130"/>
      <c r="S45" s="131">
        <f t="shared" si="84"/>
        <v>0</v>
      </c>
      <c r="T45" s="126"/>
      <c r="U45" s="15"/>
      <c r="V45" s="126">
        <f t="shared" si="85"/>
        <v>0</v>
      </c>
      <c r="W45" s="16"/>
      <c r="X45" s="136">
        <f t="shared" si="86"/>
        <v>0</v>
      </c>
      <c r="Y45" s="138">
        <f t="shared" si="87"/>
        <v>0</v>
      </c>
      <c r="Z45" s="255"/>
      <c r="AA45" s="141"/>
      <c r="AB45" s="262"/>
      <c r="AC45" s="220"/>
      <c r="AD45" s="262"/>
      <c r="AE45" s="220"/>
      <c r="AF45" s="126"/>
      <c r="AG45" s="144" t="e">
        <f t="shared" si="28"/>
        <v>#N/A</v>
      </c>
      <c r="AH45" s="144"/>
      <c r="AI45" s="144" t="e">
        <f t="shared" si="29"/>
        <v>#N/A</v>
      </c>
      <c r="AJ45" s="152"/>
      <c r="AK45" s="153"/>
      <c r="AL45" s="153"/>
      <c r="AM45" s="225"/>
      <c r="AN45" s="254"/>
      <c r="AO45" s="225"/>
      <c r="AP45" s="227"/>
      <c r="AQ45" s="220"/>
      <c r="AR45" s="227"/>
      <c r="AS45" s="220"/>
      <c r="AT45" s="225"/>
      <c r="AU45" s="227"/>
      <c r="AV45" s="220"/>
      <c r="AW45" s="254"/>
      <c r="AX45" s="227"/>
      <c r="AY45" s="227"/>
      <c r="AZ45" s="220"/>
      <c r="BA45" s="255"/>
      <c r="BB45" s="256" t="e">
        <f t="shared" si="0"/>
        <v>#N/A</v>
      </c>
      <c r="BC45" s="257"/>
      <c r="BD45" s="258" t="e">
        <f t="shared" si="1"/>
        <v>#N/A</v>
      </c>
      <c r="BE45" s="259" t="e">
        <f t="shared" si="51"/>
        <v>#N/A</v>
      </c>
      <c r="BF45" s="259" t="e">
        <f t="shared" si="83"/>
        <v>#N/A</v>
      </c>
      <c r="BG45" s="259" t="e">
        <f t="shared" si="57"/>
        <v>#N/A</v>
      </c>
      <c r="BH45" s="256" t="e">
        <f t="shared" si="2"/>
        <v>#N/A</v>
      </c>
      <c r="BI45" s="164"/>
      <c r="BJ45" s="258" t="e">
        <f t="shared" si="88"/>
        <v>#N/A</v>
      </c>
      <c r="BK45" s="259" t="e">
        <f t="shared" si="89"/>
        <v>#N/A</v>
      </c>
      <c r="BL45" s="259" t="e">
        <f t="shared" si="90"/>
        <v>#N/A</v>
      </c>
      <c r="BM45" s="259" t="e">
        <f t="shared" si="91"/>
        <v>#N/A</v>
      </c>
      <c r="BN45" s="256" t="e">
        <f t="shared" si="4"/>
        <v>#N/A</v>
      </c>
      <c r="BO45" s="141"/>
      <c r="BP45" s="258" t="e">
        <f t="shared" si="92"/>
        <v>#N/A</v>
      </c>
      <c r="BQ45" s="259" t="e">
        <f t="shared" si="93"/>
        <v>#N/A</v>
      </c>
      <c r="BR45" s="259" t="e">
        <f t="shared" si="94"/>
        <v>#N/A</v>
      </c>
      <c r="BS45" s="259" t="e">
        <f t="shared" si="95"/>
        <v>#N/A</v>
      </c>
      <c r="BT45" s="257" t="e">
        <f t="shared" si="6"/>
        <v>#N/A</v>
      </c>
      <c r="BU45" s="141"/>
      <c r="BV45" s="258" t="e">
        <f t="shared" si="96"/>
        <v>#N/A</v>
      </c>
      <c r="BW45" s="259" t="e">
        <f t="shared" si="97"/>
        <v>#N/A</v>
      </c>
      <c r="BX45" s="259" t="e">
        <f t="shared" si="98"/>
        <v>#N/A</v>
      </c>
      <c r="BY45" s="259" t="e">
        <f t="shared" si="99"/>
        <v>#N/A</v>
      </c>
      <c r="BZ45" s="257" t="e">
        <f t="shared" si="10"/>
        <v>#N/A</v>
      </c>
      <c r="CA45" s="141"/>
      <c r="CB45" s="258" t="e">
        <f t="shared" si="100"/>
        <v>#N/A</v>
      </c>
      <c r="CC45" s="259" t="e">
        <f t="shared" si="101"/>
        <v>#N/A</v>
      </c>
      <c r="CD45" s="259" t="e">
        <f t="shared" si="102"/>
        <v>#N/A</v>
      </c>
      <c r="CE45" s="259" t="e">
        <f t="shared" si="103"/>
        <v>#N/A</v>
      </c>
      <c r="CF45" s="256" t="e">
        <f t="shared" si="12"/>
        <v>#N/A</v>
      </c>
      <c r="CG45" s="141"/>
      <c r="CH45" s="258" t="e">
        <f t="shared" si="104"/>
        <v>#N/A</v>
      </c>
      <c r="CI45" s="259" t="e">
        <f t="shared" si="105"/>
        <v>#N/A</v>
      </c>
      <c r="CJ45" s="259" t="e">
        <f t="shared" si="106"/>
        <v>#N/A</v>
      </c>
      <c r="CK45" s="259" t="e">
        <f t="shared" si="107"/>
        <v>#N/A</v>
      </c>
      <c r="CL45" s="256" t="e">
        <f t="shared" si="14"/>
        <v>#N/A</v>
      </c>
      <c r="CM45" s="141"/>
      <c r="CN45" s="258" t="e">
        <f t="shared" si="108"/>
        <v>#N/A</v>
      </c>
      <c r="CO45" s="259" t="e">
        <f t="shared" si="109"/>
        <v>#N/A</v>
      </c>
      <c r="CP45" s="259" t="e">
        <f t="shared" si="110"/>
        <v>#N/A</v>
      </c>
      <c r="CQ45" s="259" t="e">
        <f t="shared" si="111"/>
        <v>#N/A</v>
      </c>
      <c r="CR45" s="256" t="e">
        <f t="shared" si="16"/>
        <v>#N/A</v>
      </c>
      <c r="CS45" s="141"/>
      <c r="CT45" s="258" t="e">
        <f t="shared" si="112"/>
        <v>#N/A</v>
      </c>
      <c r="CU45" s="259" t="e">
        <f t="shared" si="113"/>
        <v>#N/A</v>
      </c>
      <c r="CV45" s="259" t="e">
        <f t="shared" si="114"/>
        <v>#N/A</v>
      </c>
      <c r="CW45" s="259" t="e">
        <f t="shared" si="115"/>
        <v>#N/A</v>
      </c>
      <c r="CX45" s="256" t="e">
        <f t="shared" si="20"/>
        <v>#N/A</v>
      </c>
      <c r="CY45" s="141"/>
      <c r="CZ45" s="258" t="e">
        <f t="shared" si="116"/>
        <v>#N/A</v>
      </c>
      <c r="DA45" s="259" t="e">
        <f t="shared" si="117"/>
        <v>#N/A</v>
      </c>
      <c r="DB45" s="259" t="e">
        <f t="shared" si="118"/>
        <v>#N/A</v>
      </c>
      <c r="DC45" s="259" t="e">
        <f t="shared" si="119"/>
        <v>#N/A</v>
      </c>
      <c r="DD45" s="167" t="e">
        <f t="shared" si="120"/>
        <v>#N/A</v>
      </c>
      <c r="DE45" s="167" t="e">
        <f t="shared" si="121"/>
        <v>#N/A</v>
      </c>
      <c r="DF45" s="128"/>
      <c r="DG45" s="165">
        <f t="shared" si="25"/>
        <v>0</v>
      </c>
    </row>
    <row r="46" spans="1:111" ht="25.5" customHeight="1">
      <c r="A46" s="301"/>
      <c r="B46" s="251"/>
      <c r="C46" s="251"/>
      <c r="D46" s="251"/>
      <c r="E46" s="251"/>
      <c r="F46" s="251"/>
      <c r="G46" s="272"/>
      <c r="H46" s="251"/>
      <c r="I46" s="252">
        <v>34</v>
      </c>
      <c r="J46" s="253"/>
      <c r="K46" s="250"/>
      <c r="L46" s="83"/>
      <c r="M46" s="82"/>
      <c r="N46" s="260"/>
      <c r="O46" s="250"/>
      <c r="P46" s="126"/>
      <c r="Q46" s="261"/>
      <c r="R46" s="130"/>
      <c r="S46" s="131">
        <f t="shared" si="84"/>
        <v>0</v>
      </c>
      <c r="T46" s="126"/>
      <c r="U46" s="15"/>
      <c r="V46" s="126">
        <f t="shared" si="85"/>
        <v>0</v>
      </c>
      <c r="W46" s="16"/>
      <c r="X46" s="136">
        <f t="shared" si="86"/>
        <v>0</v>
      </c>
      <c r="Y46" s="138">
        <f t="shared" si="87"/>
        <v>0</v>
      </c>
      <c r="Z46" s="255"/>
      <c r="AA46" s="141"/>
      <c r="AB46" s="262"/>
      <c r="AC46" s="220"/>
      <c r="AD46" s="262"/>
      <c r="AE46" s="220"/>
      <c r="AF46" s="126"/>
      <c r="AG46" s="144" t="e">
        <f t="shared" si="28"/>
        <v>#N/A</v>
      </c>
      <c r="AH46" s="144"/>
      <c r="AI46" s="144" t="e">
        <f t="shared" si="29"/>
        <v>#N/A</v>
      </c>
      <c r="AJ46" s="152"/>
      <c r="AK46" s="153"/>
      <c r="AL46" s="153"/>
      <c r="AM46" s="225"/>
      <c r="AN46" s="254"/>
      <c r="AO46" s="225"/>
      <c r="AP46" s="227"/>
      <c r="AQ46" s="220"/>
      <c r="AR46" s="227"/>
      <c r="AS46" s="220"/>
      <c r="AT46" s="225"/>
      <c r="AU46" s="227"/>
      <c r="AV46" s="220"/>
      <c r="AW46" s="254"/>
      <c r="AX46" s="227"/>
      <c r="AY46" s="227"/>
      <c r="AZ46" s="220"/>
      <c r="BA46" s="255"/>
      <c r="BB46" s="256" t="e">
        <f t="shared" si="0"/>
        <v>#N/A</v>
      </c>
      <c r="BC46" s="257"/>
      <c r="BD46" s="258" t="e">
        <f t="shared" si="1"/>
        <v>#N/A</v>
      </c>
      <c r="BE46" s="259" t="e">
        <f t="shared" si="51"/>
        <v>#N/A</v>
      </c>
      <c r="BF46" s="259" t="e">
        <f t="shared" si="83"/>
        <v>#N/A</v>
      </c>
      <c r="BG46" s="259" t="e">
        <f t="shared" si="57"/>
        <v>#N/A</v>
      </c>
      <c r="BH46" s="256" t="e">
        <f t="shared" si="2"/>
        <v>#N/A</v>
      </c>
      <c r="BI46" s="164"/>
      <c r="BJ46" s="258" t="e">
        <f t="shared" si="88"/>
        <v>#N/A</v>
      </c>
      <c r="BK46" s="259" t="e">
        <f t="shared" si="89"/>
        <v>#N/A</v>
      </c>
      <c r="BL46" s="259" t="e">
        <f t="shared" si="90"/>
        <v>#N/A</v>
      </c>
      <c r="BM46" s="259" t="e">
        <f t="shared" si="91"/>
        <v>#N/A</v>
      </c>
      <c r="BN46" s="256" t="e">
        <f t="shared" si="4"/>
        <v>#N/A</v>
      </c>
      <c r="BO46" s="141"/>
      <c r="BP46" s="258" t="e">
        <f t="shared" si="92"/>
        <v>#N/A</v>
      </c>
      <c r="BQ46" s="259" t="e">
        <f t="shared" si="93"/>
        <v>#N/A</v>
      </c>
      <c r="BR46" s="259" t="e">
        <f t="shared" si="94"/>
        <v>#N/A</v>
      </c>
      <c r="BS46" s="259" t="e">
        <f t="shared" si="95"/>
        <v>#N/A</v>
      </c>
      <c r="BT46" s="257" t="e">
        <f t="shared" si="6"/>
        <v>#N/A</v>
      </c>
      <c r="BU46" s="141"/>
      <c r="BV46" s="258" t="e">
        <f t="shared" si="96"/>
        <v>#N/A</v>
      </c>
      <c r="BW46" s="259" t="e">
        <f t="shared" si="97"/>
        <v>#N/A</v>
      </c>
      <c r="BX46" s="259" t="e">
        <f t="shared" si="98"/>
        <v>#N/A</v>
      </c>
      <c r="BY46" s="259" t="e">
        <f t="shared" si="99"/>
        <v>#N/A</v>
      </c>
      <c r="BZ46" s="257" t="e">
        <f t="shared" si="10"/>
        <v>#N/A</v>
      </c>
      <c r="CA46" s="141"/>
      <c r="CB46" s="258" t="e">
        <f t="shared" si="100"/>
        <v>#N/A</v>
      </c>
      <c r="CC46" s="259" t="e">
        <f t="shared" si="101"/>
        <v>#N/A</v>
      </c>
      <c r="CD46" s="259" t="e">
        <f t="shared" si="102"/>
        <v>#N/A</v>
      </c>
      <c r="CE46" s="259" t="e">
        <f t="shared" si="103"/>
        <v>#N/A</v>
      </c>
      <c r="CF46" s="256" t="e">
        <f t="shared" si="12"/>
        <v>#N/A</v>
      </c>
      <c r="CG46" s="141"/>
      <c r="CH46" s="258" t="e">
        <f t="shared" si="104"/>
        <v>#N/A</v>
      </c>
      <c r="CI46" s="259" t="e">
        <f t="shared" si="105"/>
        <v>#N/A</v>
      </c>
      <c r="CJ46" s="259" t="e">
        <f t="shared" si="106"/>
        <v>#N/A</v>
      </c>
      <c r="CK46" s="259" t="e">
        <f t="shared" si="107"/>
        <v>#N/A</v>
      </c>
      <c r="CL46" s="256" t="e">
        <f t="shared" si="14"/>
        <v>#N/A</v>
      </c>
      <c r="CM46" s="141"/>
      <c r="CN46" s="258" t="e">
        <f t="shared" si="108"/>
        <v>#N/A</v>
      </c>
      <c r="CO46" s="259" t="e">
        <f t="shared" si="109"/>
        <v>#N/A</v>
      </c>
      <c r="CP46" s="259" t="e">
        <f t="shared" si="110"/>
        <v>#N/A</v>
      </c>
      <c r="CQ46" s="259" t="e">
        <f t="shared" si="111"/>
        <v>#N/A</v>
      </c>
      <c r="CR46" s="256" t="e">
        <f t="shared" si="16"/>
        <v>#N/A</v>
      </c>
      <c r="CS46" s="141"/>
      <c r="CT46" s="258" t="e">
        <f t="shared" si="112"/>
        <v>#N/A</v>
      </c>
      <c r="CU46" s="259" t="e">
        <f t="shared" si="113"/>
        <v>#N/A</v>
      </c>
      <c r="CV46" s="259" t="e">
        <f t="shared" si="114"/>
        <v>#N/A</v>
      </c>
      <c r="CW46" s="259" t="e">
        <f t="shared" si="115"/>
        <v>#N/A</v>
      </c>
      <c r="CX46" s="256" t="e">
        <f t="shared" si="20"/>
        <v>#N/A</v>
      </c>
      <c r="CY46" s="141"/>
      <c r="CZ46" s="258" t="e">
        <f t="shared" si="116"/>
        <v>#N/A</v>
      </c>
      <c r="DA46" s="259" t="e">
        <f t="shared" si="117"/>
        <v>#N/A</v>
      </c>
      <c r="DB46" s="259" t="e">
        <f t="shared" si="118"/>
        <v>#N/A</v>
      </c>
      <c r="DC46" s="259" t="e">
        <f t="shared" si="119"/>
        <v>#N/A</v>
      </c>
      <c r="DD46" s="167" t="e">
        <f t="shared" si="120"/>
        <v>#N/A</v>
      </c>
      <c r="DE46" s="167" t="e">
        <f t="shared" si="121"/>
        <v>#N/A</v>
      </c>
      <c r="DF46" s="128"/>
      <c r="DG46" s="165">
        <f t="shared" si="25"/>
        <v>0</v>
      </c>
    </row>
    <row r="47" spans="1:111" ht="25.5" customHeight="1">
      <c r="A47" s="301"/>
      <c r="B47" s="251"/>
      <c r="C47" s="251"/>
      <c r="D47" s="251"/>
      <c r="E47" s="251"/>
      <c r="F47" s="251"/>
      <c r="G47" s="272"/>
      <c r="H47" s="251"/>
      <c r="I47" s="252">
        <v>35</v>
      </c>
      <c r="J47" s="253"/>
      <c r="K47" s="250"/>
      <c r="L47" s="83"/>
      <c r="M47" s="82"/>
      <c r="N47" s="260"/>
      <c r="O47" s="250"/>
      <c r="P47" s="126"/>
      <c r="Q47" s="261"/>
      <c r="R47" s="130"/>
      <c r="S47" s="131">
        <f t="shared" si="84"/>
        <v>0</v>
      </c>
      <c r="T47" s="126"/>
      <c r="U47" s="15"/>
      <c r="V47" s="126">
        <f t="shared" si="85"/>
        <v>0</v>
      </c>
      <c r="W47" s="16"/>
      <c r="X47" s="136">
        <f t="shared" si="86"/>
        <v>0</v>
      </c>
      <c r="Y47" s="138">
        <f t="shared" si="87"/>
        <v>0</v>
      </c>
      <c r="Z47" s="255"/>
      <c r="AA47" s="141"/>
      <c r="AB47" s="262"/>
      <c r="AC47" s="220"/>
      <c r="AD47" s="262"/>
      <c r="AE47" s="220"/>
      <c r="AF47" s="126"/>
      <c r="AG47" s="144" t="e">
        <f t="shared" si="28"/>
        <v>#N/A</v>
      </c>
      <c r="AH47" s="144"/>
      <c r="AI47" s="144" t="e">
        <f t="shared" si="29"/>
        <v>#N/A</v>
      </c>
      <c r="AJ47" s="152"/>
      <c r="AK47" s="153"/>
      <c r="AL47" s="153"/>
      <c r="AM47" s="225"/>
      <c r="AN47" s="254"/>
      <c r="AO47" s="225"/>
      <c r="AP47" s="227"/>
      <c r="AQ47" s="220"/>
      <c r="AR47" s="227"/>
      <c r="AS47" s="220"/>
      <c r="AT47" s="225"/>
      <c r="AU47" s="227"/>
      <c r="AV47" s="220"/>
      <c r="AW47" s="254"/>
      <c r="AX47" s="227"/>
      <c r="AY47" s="227"/>
      <c r="AZ47" s="220"/>
      <c r="BA47" s="255"/>
      <c r="BB47" s="256" t="e">
        <f t="shared" si="0"/>
        <v>#N/A</v>
      </c>
      <c r="BC47" s="257"/>
      <c r="BD47" s="258" t="e">
        <f t="shared" si="1"/>
        <v>#N/A</v>
      </c>
      <c r="BE47" s="259" t="e">
        <f t="shared" si="51"/>
        <v>#N/A</v>
      </c>
      <c r="BF47" s="259" t="e">
        <f t="shared" si="83"/>
        <v>#N/A</v>
      </c>
      <c r="BG47" s="259" t="e">
        <f t="shared" si="57"/>
        <v>#N/A</v>
      </c>
      <c r="BH47" s="256" t="e">
        <f t="shared" si="2"/>
        <v>#N/A</v>
      </c>
      <c r="BI47" s="164"/>
      <c r="BJ47" s="258" t="e">
        <f t="shared" si="88"/>
        <v>#N/A</v>
      </c>
      <c r="BK47" s="259" t="e">
        <f t="shared" si="89"/>
        <v>#N/A</v>
      </c>
      <c r="BL47" s="259" t="e">
        <f t="shared" si="90"/>
        <v>#N/A</v>
      </c>
      <c r="BM47" s="259" t="e">
        <f t="shared" si="91"/>
        <v>#N/A</v>
      </c>
      <c r="BN47" s="256" t="e">
        <f t="shared" si="4"/>
        <v>#N/A</v>
      </c>
      <c r="BO47" s="141"/>
      <c r="BP47" s="258" t="e">
        <f t="shared" si="92"/>
        <v>#N/A</v>
      </c>
      <c r="BQ47" s="259" t="e">
        <f t="shared" si="93"/>
        <v>#N/A</v>
      </c>
      <c r="BR47" s="259" t="e">
        <f t="shared" si="94"/>
        <v>#N/A</v>
      </c>
      <c r="BS47" s="259" t="e">
        <f t="shared" si="95"/>
        <v>#N/A</v>
      </c>
      <c r="BT47" s="257" t="e">
        <f t="shared" si="6"/>
        <v>#N/A</v>
      </c>
      <c r="BU47" s="141"/>
      <c r="BV47" s="258" t="e">
        <f t="shared" si="96"/>
        <v>#N/A</v>
      </c>
      <c r="BW47" s="259" t="e">
        <f t="shared" si="97"/>
        <v>#N/A</v>
      </c>
      <c r="BX47" s="259" t="e">
        <f t="shared" si="98"/>
        <v>#N/A</v>
      </c>
      <c r="BY47" s="259" t="e">
        <f t="shared" si="99"/>
        <v>#N/A</v>
      </c>
      <c r="BZ47" s="257" t="e">
        <f t="shared" si="10"/>
        <v>#N/A</v>
      </c>
      <c r="CA47" s="141"/>
      <c r="CB47" s="258" t="e">
        <f t="shared" si="100"/>
        <v>#N/A</v>
      </c>
      <c r="CC47" s="259" t="e">
        <f t="shared" si="101"/>
        <v>#N/A</v>
      </c>
      <c r="CD47" s="259" t="e">
        <f t="shared" si="102"/>
        <v>#N/A</v>
      </c>
      <c r="CE47" s="259" t="e">
        <f t="shared" si="103"/>
        <v>#N/A</v>
      </c>
      <c r="CF47" s="256" t="e">
        <f t="shared" si="12"/>
        <v>#N/A</v>
      </c>
      <c r="CG47" s="141"/>
      <c r="CH47" s="258" t="e">
        <f t="shared" si="104"/>
        <v>#N/A</v>
      </c>
      <c r="CI47" s="259" t="e">
        <f t="shared" si="105"/>
        <v>#N/A</v>
      </c>
      <c r="CJ47" s="259" t="e">
        <f t="shared" si="106"/>
        <v>#N/A</v>
      </c>
      <c r="CK47" s="259" t="e">
        <f t="shared" si="107"/>
        <v>#N/A</v>
      </c>
      <c r="CL47" s="256" t="e">
        <f t="shared" si="14"/>
        <v>#N/A</v>
      </c>
      <c r="CM47" s="141"/>
      <c r="CN47" s="258" t="e">
        <f t="shared" si="108"/>
        <v>#N/A</v>
      </c>
      <c r="CO47" s="259" t="e">
        <f t="shared" si="109"/>
        <v>#N/A</v>
      </c>
      <c r="CP47" s="259" t="e">
        <f t="shared" si="110"/>
        <v>#N/A</v>
      </c>
      <c r="CQ47" s="259" t="e">
        <f t="shared" si="111"/>
        <v>#N/A</v>
      </c>
      <c r="CR47" s="256" t="e">
        <f t="shared" si="16"/>
        <v>#N/A</v>
      </c>
      <c r="CS47" s="141"/>
      <c r="CT47" s="258" t="e">
        <f t="shared" si="112"/>
        <v>#N/A</v>
      </c>
      <c r="CU47" s="259" t="e">
        <f t="shared" si="113"/>
        <v>#N/A</v>
      </c>
      <c r="CV47" s="259" t="e">
        <f t="shared" si="114"/>
        <v>#N/A</v>
      </c>
      <c r="CW47" s="259" t="e">
        <f t="shared" si="115"/>
        <v>#N/A</v>
      </c>
      <c r="CX47" s="256" t="e">
        <f t="shared" si="20"/>
        <v>#N/A</v>
      </c>
      <c r="CY47" s="141"/>
      <c r="CZ47" s="258" t="e">
        <f t="shared" si="116"/>
        <v>#N/A</v>
      </c>
      <c r="DA47" s="259" t="e">
        <f t="shared" si="117"/>
        <v>#N/A</v>
      </c>
      <c r="DB47" s="259" t="e">
        <f t="shared" si="118"/>
        <v>#N/A</v>
      </c>
      <c r="DC47" s="259" t="e">
        <f t="shared" si="119"/>
        <v>#N/A</v>
      </c>
      <c r="DD47" s="167" t="e">
        <f t="shared" si="120"/>
        <v>#N/A</v>
      </c>
      <c r="DE47" s="167" t="e">
        <f t="shared" si="121"/>
        <v>#N/A</v>
      </c>
      <c r="DF47" s="128"/>
      <c r="DG47" s="165">
        <f t="shared" si="25"/>
        <v>0</v>
      </c>
    </row>
    <row r="48" spans="1:111" ht="25.5" customHeight="1">
      <c r="A48" s="301"/>
      <c r="B48" s="251"/>
      <c r="C48" s="251"/>
      <c r="D48" s="251"/>
      <c r="E48" s="251"/>
      <c r="F48" s="251"/>
      <c r="G48" s="272"/>
      <c r="H48" s="251"/>
      <c r="I48" s="252">
        <v>36</v>
      </c>
      <c r="J48" s="253"/>
      <c r="K48" s="250"/>
      <c r="L48" s="83"/>
      <c r="M48" s="82"/>
      <c r="N48" s="260"/>
      <c r="O48" s="250"/>
      <c r="P48" s="126"/>
      <c r="Q48" s="261"/>
      <c r="R48" s="130"/>
      <c r="S48" s="131">
        <f t="shared" si="84"/>
        <v>0</v>
      </c>
      <c r="T48" s="126"/>
      <c r="U48" s="15"/>
      <c r="V48" s="126">
        <f t="shared" si="85"/>
        <v>0</v>
      </c>
      <c r="W48" s="16"/>
      <c r="X48" s="136">
        <f t="shared" si="86"/>
        <v>0</v>
      </c>
      <c r="Y48" s="138">
        <f t="shared" si="87"/>
        <v>0</v>
      </c>
      <c r="Z48" s="255"/>
      <c r="AA48" s="141"/>
      <c r="AB48" s="262"/>
      <c r="AC48" s="220"/>
      <c r="AD48" s="262"/>
      <c r="AE48" s="220"/>
      <c r="AF48" s="126"/>
      <c r="AG48" s="144" t="e">
        <f t="shared" si="28"/>
        <v>#N/A</v>
      </c>
      <c r="AH48" s="144"/>
      <c r="AI48" s="144" t="e">
        <f t="shared" si="29"/>
        <v>#N/A</v>
      </c>
      <c r="AJ48" s="152"/>
      <c r="AK48" s="153"/>
      <c r="AL48" s="153"/>
      <c r="AM48" s="225"/>
      <c r="AN48" s="254"/>
      <c r="AO48" s="225"/>
      <c r="AP48" s="227"/>
      <c r="AQ48" s="220"/>
      <c r="AR48" s="227"/>
      <c r="AS48" s="220"/>
      <c r="AT48" s="225"/>
      <c r="AU48" s="227"/>
      <c r="AV48" s="220"/>
      <c r="AW48" s="254"/>
      <c r="AX48" s="227"/>
      <c r="AY48" s="227"/>
      <c r="AZ48" s="220"/>
      <c r="BA48" s="255"/>
      <c r="BB48" s="256" t="e">
        <f t="shared" si="0"/>
        <v>#N/A</v>
      </c>
      <c r="BC48" s="257"/>
      <c r="BD48" s="258" t="e">
        <f t="shared" si="1"/>
        <v>#N/A</v>
      </c>
      <c r="BE48" s="259" t="e">
        <f t="shared" si="51"/>
        <v>#N/A</v>
      </c>
      <c r="BF48" s="259" t="e">
        <f t="shared" si="83"/>
        <v>#N/A</v>
      </c>
      <c r="BG48" s="259" t="e">
        <f t="shared" si="57"/>
        <v>#N/A</v>
      </c>
      <c r="BH48" s="256" t="e">
        <f t="shared" si="2"/>
        <v>#N/A</v>
      </c>
      <c r="BI48" s="164"/>
      <c r="BJ48" s="258" t="e">
        <f t="shared" si="88"/>
        <v>#N/A</v>
      </c>
      <c r="BK48" s="259" t="e">
        <f t="shared" si="89"/>
        <v>#N/A</v>
      </c>
      <c r="BL48" s="259" t="e">
        <f t="shared" si="90"/>
        <v>#N/A</v>
      </c>
      <c r="BM48" s="259" t="e">
        <f t="shared" si="91"/>
        <v>#N/A</v>
      </c>
      <c r="BN48" s="256" t="e">
        <f t="shared" si="4"/>
        <v>#N/A</v>
      </c>
      <c r="BO48" s="141"/>
      <c r="BP48" s="258" t="e">
        <f t="shared" si="92"/>
        <v>#N/A</v>
      </c>
      <c r="BQ48" s="259" t="e">
        <f t="shared" si="93"/>
        <v>#N/A</v>
      </c>
      <c r="BR48" s="259" t="e">
        <f t="shared" si="94"/>
        <v>#N/A</v>
      </c>
      <c r="BS48" s="259" t="e">
        <f t="shared" si="95"/>
        <v>#N/A</v>
      </c>
      <c r="BT48" s="257" t="e">
        <f t="shared" si="6"/>
        <v>#N/A</v>
      </c>
      <c r="BU48" s="141"/>
      <c r="BV48" s="258" t="e">
        <f t="shared" si="96"/>
        <v>#N/A</v>
      </c>
      <c r="BW48" s="259" t="e">
        <f t="shared" si="97"/>
        <v>#N/A</v>
      </c>
      <c r="BX48" s="259" t="e">
        <f t="shared" si="98"/>
        <v>#N/A</v>
      </c>
      <c r="BY48" s="259" t="e">
        <f t="shared" si="99"/>
        <v>#N/A</v>
      </c>
      <c r="BZ48" s="257" t="e">
        <f t="shared" si="10"/>
        <v>#N/A</v>
      </c>
      <c r="CA48" s="141"/>
      <c r="CB48" s="258" t="e">
        <f t="shared" si="100"/>
        <v>#N/A</v>
      </c>
      <c r="CC48" s="259" t="e">
        <f t="shared" si="101"/>
        <v>#N/A</v>
      </c>
      <c r="CD48" s="259" t="e">
        <f t="shared" si="102"/>
        <v>#N/A</v>
      </c>
      <c r="CE48" s="259" t="e">
        <f t="shared" si="103"/>
        <v>#N/A</v>
      </c>
      <c r="CF48" s="256" t="e">
        <f t="shared" si="12"/>
        <v>#N/A</v>
      </c>
      <c r="CG48" s="141"/>
      <c r="CH48" s="258" t="e">
        <f t="shared" si="104"/>
        <v>#N/A</v>
      </c>
      <c r="CI48" s="259" t="e">
        <f t="shared" si="105"/>
        <v>#N/A</v>
      </c>
      <c r="CJ48" s="259" t="e">
        <f t="shared" si="106"/>
        <v>#N/A</v>
      </c>
      <c r="CK48" s="259" t="e">
        <f t="shared" si="107"/>
        <v>#N/A</v>
      </c>
      <c r="CL48" s="256" t="e">
        <f t="shared" si="14"/>
        <v>#N/A</v>
      </c>
      <c r="CM48" s="141"/>
      <c r="CN48" s="258" t="e">
        <f t="shared" si="108"/>
        <v>#N/A</v>
      </c>
      <c r="CO48" s="259" t="e">
        <f t="shared" si="109"/>
        <v>#N/A</v>
      </c>
      <c r="CP48" s="259" t="e">
        <f t="shared" si="110"/>
        <v>#N/A</v>
      </c>
      <c r="CQ48" s="259" t="e">
        <f t="shared" si="111"/>
        <v>#N/A</v>
      </c>
      <c r="CR48" s="256" t="e">
        <f t="shared" si="16"/>
        <v>#N/A</v>
      </c>
      <c r="CS48" s="141"/>
      <c r="CT48" s="258" t="e">
        <f t="shared" si="112"/>
        <v>#N/A</v>
      </c>
      <c r="CU48" s="259" t="e">
        <f t="shared" si="113"/>
        <v>#N/A</v>
      </c>
      <c r="CV48" s="259" t="e">
        <f t="shared" si="114"/>
        <v>#N/A</v>
      </c>
      <c r="CW48" s="259" t="e">
        <f t="shared" si="115"/>
        <v>#N/A</v>
      </c>
      <c r="CX48" s="256" t="e">
        <f t="shared" si="20"/>
        <v>#N/A</v>
      </c>
      <c r="CY48" s="141"/>
      <c r="CZ48" s="258" t="e">
        <f t="shared" si="116"/>
        <v>#N/A</v>
      </c>
      <c r="DA48" s="259" t="e">
        <f t="shared" si="117"/>
        <v>#N/A</v>
      </c>
      <c r="DB48" s="259" t="e">
        <f t="shared" si="118"/>
        <v>#N/A</v>
      </c>
      <c r="DC48" s="259" t="e">
        <f t="shared" si="119"/>
        <v>#N/A</v>
      </c>
      <c r="DD48" s="167" t="e">
        <f t="shared" si="120"/>
        <v>#N/A</v>
      </c>
      <c r="DE48" s="167" t="e">
        <f t="shared" si="121"/>
        <v>#N/A</v>
      </c>
      <c r="DF48" s="128"/>
      <c r="DG48" s="165">
        <f t="shared" si="25"/>
        <v>0</v>
      </c>
    </row>
    <row r="49" spans="1:111" ht="25.5" customHeight="1">
      <c r="A49" s="301"/>
      <c r="B49" s="251"/>
      <c r="C49" s="251"/>
      <c r="D49" s="251"/>
      <c r="E49" s="251"/>
      <c r="F49" s="251"/>
      <c r="G49" s="272"/>
      <c r="H49" s="251"/>
      <c r="I49" s="252">
        <v>37</v>
      </c>
      <c r="J49" s="253"/>
      <c r="K49" s="250"/>
      <c r="L49" s="83"/>
      <c r="M49" s="82"/>
      <c r="N49" s="260"/>
      <c r="O49" s="250"/>
      <c r="P49" s="126"/>
      <c r="Q49" s="261"/>
      <c r="R49" s="130"/>
      <c r="S49" s="131">
        <f t="shared" si="84"/>
        <v>0</v>
      </c>
      <c r="T49" s="126"/>
      <c r="U49" s="15"/>
      <c r="V49" s="126">
        <f t="shared" si="85"/>
        <v>0</v>
      </c>
      <c r="W49" s="16"/>
      <c r="X49" s="136">
        <f t="shared" si="86"/>
        <v>0</v>
      </c>
      <c r="Y49" s="138">
        <f t="shared" si="87"/>
        <v>0</v>
      </c>
      <c r="Z49" s="255"/>
      <c r="AA49" s="141"/>
      <c r="AB49" s="262"/>
      <c r="AC49" s="220"/>
      <c r="AD49" s="262"/>
      <c r="AE49" s="220"/>
      <c r="AF49" s="126"/>
      <c r="AG49" s="144" t="e">
        <f t="shared" si="28"/>
        <v>#N/A</v>
      </c>
      <c r="AH49" s="144"/>
      <c r="AI49" s="144" t="e">
        <f t="shared" si="29"/>
        <v>#N/A</v>
      </c>
      <c r="AJ49" s="152"/>
      <c r="AK49" s="153"/>
      <c r="AL49" s="153"/>
      <c r="AM49" s="225"/>
      <c r="AN49" s="254"/>
      <c r="AO49" s="225"/>
      <c r="AP49" s="227"/>
      <c r="AQ49" s="220"/>
      <c r="AR49" s="227"/>
      <c r="AS49" s="220"/>
      <c r="AT49" s="225"/>
      <c r="AU49" s="227"/>
      <c r="AV49" s="220"/>
      <c r="AW49" s="254"/>
      <c r="AX49" s="227"/>
      <c r="AY49" s="227"/>
      <c r="AZ49" s="220"/>
      <c r="BA49" s="255"/>
      <c r="BB49" s="256" t="e">
        <f t="shared" si="0"/>
        <v>#N/A</v>
      </c>
      <c r="BC49" s="257"/>
      <c r="BD49" s="258" t="e">
        <f t="shared" si="1"/>
        <v>#N/A</v>
      </c>
      <c r="BE49" s="259" t="e">
        <f t="shared" si="51"/>
        <v>#N/A</v>
      </c>
      <c r="BF49" s="259" t="e">
        <f t="shared" si="83"/>
        <v>#N/A</v>
      </c>
      <c r="BG49" s="259" t="e">
        <f t="shared" si="57"/>
        <v>#N/A</v>
      </c>
      <c r="BH49" s="256" t="e">
        <f t="shared" si="2"/>
        <v>#N/A</v>
      </c>
      <c r="BI49" s="164"/>
      <c r="BJ49" s="258" t="e">
        <f t="shared" si="88"/>
        <v>#N/A</v>
      </c>
      <c r="BK49" s="259" t="e">
        <f t="shared" si="89"/>
        <v>#N/A</v>
      </c>
      <c r="BL49" s="259" t="e">
        <f t="shared" si="90"/>
        <v>#N/A</v>
      </c>
      <c r="BM49" s="259" t="e">
        <f t="shared" si="91"/>
        <v>#N/A</v>
      </c>
      <c r="BN49" s="256" t="e">
        <f t="shared" si="4"/>
        <v>#N/A</v>
      </c>
      <c r="BO49" s="141"/>
      <c r="BP49" s="258" t="e">
        <f t="shared" si="92"/>
        <v>#N/A</v>
      </c>
      <c r="BQ49" s="259" t="e">
        <f t="shared" si="93"/>
        <v>#N/A</v>
      </c>
      <c r="BR49" s="259" t="e">
        <f t="shared" si="94"/>
        <v>#N/A</v>
      </c>
      <c r="BS49" s="259" t="e">
        <f t="shared" si="95"/>
        <v>#N/A</v>
      </c>
      <c r="BT49" s="257" t="e">
        <f t="shared" si="6"/>
        <v>#N/A</v>
      </c>
      <c r="BU49" s="141"/>
      <c r="BV49" s="258" t="e">
        <f t="shared" si="96"/>
        <v>#N/A</v>
      </c>
      <c r="BW49" s="259" t="e">
        <f t="shared" si="97"/>
        <v>#N/A</v>
      </c>
      <c r="BX49" s="259" t="e">
        <f t="shared" si="98"/>
        <v>#N/A</v>
      </c>
      <c r="BY49" s="259" t="e">
        <f t="shared" si="99"/>
        <v>#N/A</v>
      </c>
      <c r="BZ49" s="257" t="e">
        <f t="shared" si="10"/>
        <v>#N/A</v>
      </c>
      <c r="CA49" s="141"/>
      <c r="CB49" s="258" t="e">
        <f t="shared" si="100"/>
        <v>#N/A</v>
      </c>
      <c r="CC49" s="259" t="e">
        <f t="shared" si="101"/>
        <v>#N/A</v>
      </c>
      <c r="CD49" s="259" t="e">
        <f t="shared" si="102"/>
        <v>#N/A</v>
      </c>
      <c r="CE49" s="259" t="e">
        <f t="shared" si="103"/>
        <v>#N/A</v>
      </c>
      <c r="CF49" s="256" t="e">
        <f t="shared" si="12"/>
        <v>#N/A</v>
      </c>
      <c r="CG49" s="141"/>
      <c r="CH49" s="258" t="e">
        <f t="shared" si="104"/>
        <v>#N/A</v>
      </c>
      <c r="CI49" s="259" t="e">
        <f t="shared" si="105"/>
        <v>#N/A</v>
      </c>
      <c r="CJ49" s="259" t="e">
        <f t="shared" si="106"/>
        <v>#N/A</v>
      </c>
      <c r="CK49" s="259" t="e">
        <f t="shared" si="107"/>
        <v>#N/A</v>
      </c>
      <c r="CL49" s="256" t="e">
        <f t="shared" si="14"/>
        <v>#N/A</v>
      </c>
      <c r="CM49" s="141"/>
      <c r="CN49" s="258" t="e">
        <f t="shared" si="108"/>
        <v>#N/A</v>
      </c>
      <c r="CO49" s="259" t="e">
        <f t="shared" si="109"/>
        <v>#N/A</v>
      </c>
      <c r="CP49" s="259" t="e">
        <f t="shared" si="110"/>
        <v>#N/A</v>
      </c>
      <c r="CQ49" s="259" t="e">
        <f t="shared" si="111"/>
        <v>#N/A</v>
      </c>
      <c r="CR49" s="256" t="e">
        <f t="shared" si="16"/>
        <v>#N/A</v>
      </c>
      <c r="CS49" s="141"/>
      <c r="CT49" s="258" t="e">
        <f t="shared" si="112"/>
        <v>#N/A</v>
      </c>
      <c r="CU49" s="259" t="e">
        <f t="shared" si="113"/>
        <v>#N/A</v>
      </c>
      <c r="CV49" s="259" t="e">
        <f t="shared" si="114"/>
        <v>#N/A</v>
      </c>
      <c r="CW49" s="259" t="e">
        <f t="shared" si="115"/>
        <v>#N/A</v>
      </c>
      <c r="CX49" s="256" t="e">
        <f t="shared" si="20"/>
        <v>#N/A</v>
      </c>
      <c r="CY49" s="141"/>
      <c r="CZ49" s="258" t="e">
        <f t="shared" si="116"/>
        <v>#N/A</v>
      </c>
      <c r="DA49" s="259" t="e">
        <f t="shared" si="117"/>
        <v>#N/A</v>
      </c>
      <c r="DB49" s="259" t="e">
        <f t="shared" si="118"/>
        <v>#N/A</v>
      </c>
      <c r="DC49" s="259" t="e">
        <f t="shared" si="119"/>
        <v>#N/A</v>
      </c>
      <c r="DD49" s="167" t="e">
        <f t="shared" si="120"/>
        <v>#N/A</v>
      </c>
      <c r="DE49" s="167" t="e">
        <f t="shared" si="121"/>
        <v>#N/A</v>
      </c>
      <c r="DF49" s="128"/>
      <c r="DG49" s="165">
        <f t="shared" si="25"/>
        <v>0</v>
      </c>
    </row>
    <row r="50" spans="1:111" ht="25.5" customHeight="1">
      <c r="A50" s="301"/>
      <c r="B50" s="251"/>
      <c r="C50" s="251"/>
      <c r="D50" s="251"/>
      <c r="E50" s="251"/>
      <c r="F50" s="251"/>
      <c r="G50" s="272"/>
      <c r="H50" s="251"/>
      <c r="I50" s="252">
        <v>38</v>
      </c>
      <c r="J50" s="253"/>
      <c r="K50" s="250"/>
      <c r="L50" s="83"/>
      <c r="M50" s="82"/>
      <c r="N50" s="260"/>
      <c r="O50" s="250"/>
      <c r="P50" s="126"/>
      <c r="Q50" s="261"/>
      <c r="R50" s="130"/>
      <c r="S50" s="131">
        <f t="shared" si="84"/>
        <v>0</v>
      </c>
      <c r="T50" s="126"/>
      <c r="U50" s="15"/>
      <c r="V50" s="126">
        <f t="shared" si="85"/>
        <v>0</v>
      </c>
      <c r="W50" s="16"/>
      <c r="X50" s="136">
        <f t="shared" si="86"/>
        <v>0</v>
      </c>
      <c r="Y50" s="138">
        <f t="shared" si="87"/>
        <v>0</v>
      </c>
      <c r="Z50" s="255"/>
      <c r="AA50" s="141"/>
      <c r="AB50" s="262"/>
      <c r="AC50" s="220"/>
      <c r="AD50" s="262"/>
      <c r="AE50" s="220"/>
      <c r="AF50" s="126"/>
      <c r="AG50" s="144" t="e">
        <f t="shared" si="28"/>
        <v>#N/A</v>
      </c>
      <c r="AH50" s="144"/>
      <c r="AI50" s="144" t="e">
        <f t="shared" si="29"/>
        <v>#N/A</v>
      </c>
      <c r="AJ50" s="152"/>
      <c r="AK50" s="153"/>
      <c r="AL50" s="153"/>
      <c r="AM50" s="225"/>
      <c r="AN50" s="254"/>
      <c r="AO50" s="225"/>
      <c r="AP50" s="227"/>
      <c r="AQ50" s="220"/>
      <c r="AR50" s="227"/>
      <c r="AS50" s="220"/>
      <c r="AT50" s="225"/>
      <c r="AU50" s="227"/>
      <c r="AV50" s="220"/>
      <c r="AW50" s="254"/>
      <c r="AX50" s="227"/>
      <c r="AY50" s="227"/>
      <c r="AZ50" s="220"/>
      <c r="BA50" s="255"/>
      <c r="BB50" s="256" t="e">
        <f t="shared" si="0"/>
        <v>#N/A</v>
      </c>
      <c r="BC50" s="257"/>
      <c r="BD50" s="258" t="e">
        <f t="shared" si="1"/>
        <v>#N/A</v>
      </c>
      <c r="BE50" s="259" t="e">
        <f t="shared" si="51"/>
        <v>#N/A</v>
      </c>
      <c r="BF50" s="259" t="e">
        <f t="shared" si="83"/>
        <v>#N/A</v>
      </c>
      <c r="BG50" s="259" t="e">
        <f t="shared" si="57"/>
        <v>#N/A</v>
      </c>
      <c r="BH50" s="256" t="e">
        <f t="shared" si="2"/>
        <v>#N/A</v>
      </c>
      <c r="BI50" s="164"/>
      <c r="BJ50" s="258" t="e">
        <f t="shared" si="88"/>
        <v>#N/A</v>
      </c>
      <c r="BK50" s="259" t="e">
        <f t="shared" si="89"/>
        <v>#N/A</v>
      </c>
      <c r="BL50" s="259" t="e">
        <f t="shared" si="90"/>
        <v>#N/A</v>
      </c>
      <c r="BM50" s="259" t="e">
        <f t="shared" si="91"/>
        <v>#N/A</v>
      </c>
      <c r="BN50" s="256" t="e">
        <f t="shared" si="4"/>
        <v>#N/A</v>
      </c>
      <c r="BO50" s="141"/>
      <c r="BP50" s="258" t="e">
        <f t="shared" si="92"/>
        <v>#N/A</v>
      </c>
      <c r="BQ50" s="259" t="e">
        <f t="shared" si="93"/>
        <v>#N/A</v>
      </c>
      <c r="BR50" s="259" t="e">
        <f t="shared" si="94"/>
        <v>#N/A</v>
      </c>
      <c r="BS50" s="259" t="e">
        <f t="shared" si="95"/>
        <v>#N/A</v>
      </c>
      <c r="BT50" s="257" t="e">
        <f t="shared" si="6"/>
        <v>#N/A</v>
      </c>
      <c r="BU50" s="141"/>
      <c r="BV50" s="258" t="e">
        <f t="shared" si="96"/>
        <v>#N/A</v>
      </c>
      <c r="BW50" s="259" t="e">
        <f t="shared" si="97"/>
        <v>#N/A</v>
      </c>
      <c r="BX50" s="259" t="e">
        <f t="shared" si="98"/>
        <v>#N/A</v>
      </c>
      <c r="BY50" s="259" t="e">
        <f t="shared" si="99"/>
        <v>#N/A</v>
      </c>
      <c r="BZ50" s="257" t="e">
        <f t="shared" si="10"/>
        <v>#N/A</v>
      </c>
      <c r="CA50" s="141"/>
      <c r="CB50" s="258" t="e">
        <f t="shared" si="100"/>
        <v>#N/A</v>
      </c>
      <c r="CC50" s="259" t="e">
        <f t="shared" si="101"/>
        <v>#N/A</v>
      </c>
      <c r="CD50" s="259" t="e">
        <f t="shared" si="102"/>
        <v>#N/A</v>
      </c>
      <c r="CE50" s="259" t="e">
        <f t="shared" si="103"/>
        <v>#N/A</v>
      </c>
      <c r="CF50" s="256" t="e">
        <f t="shared" si="12"/>
        <v>#N/A</v>
      </c>
      <c r="CG50" s="141"/>
      <c r="CH50" s="258" t="e">
        <f t="shared" si="104"/>
        <v>#N/A</v>
      </c>
      <c r="CI50" s="259" t="e">
        <f t="shared" si="105"/>
        <v>#N/A</v>
      </c>
      <c r="CJ50" s="259" t="e">
        <f t="shared" si="106"/>
        <v>#N/A</v>
      </c>
      <c r="CK50" s="259" t="e">
        <f t="shared" si="107"/>
        <v>#N/A</v>
      </c>
      <c r="CL50" s="256" t="e">
        <f t="shared" si="14"/>
        <v>#N/A</v>
      </c>
      <c r="CM50" s="141"/>
      <c r="CN50" s="258" t="e">
        <f t="shared" si="108"/>
        <v>#N/A</v>
      </c>
      <c r="CO50" s="259" t="e">
        <f t="shared" si="109"/>
        <v>#N/A</v>
      </c>
      <c r="CP50" s="259" t="e">
        <f t="shared" si="110"/>
        <v>#N/A</v>
      </c>
      <c r="CQ50" s="259" t="e">
        <f t="shared" si="111"/>
        <v>#N/A</v>
      </c>
      <c r="CR50" s="256" t="e">
        <f t="shared" si="16"/>
        <v>#N/A</v>
      </c>
      <c r="CS50" s="141"/>
      <c r="CT50" s="258" t="e">
        <f t="shared" si="112"/>
        <v>#N/A</v>
      </c>
      <c r="CU50" s="259" t="e">
        <f t="shared" si="113"/>
        <v>#N/A</v>
      </c>
      <c r="CV50" s="259" t="e">
        <f t="shared" si="114"/>
        <v>#N/A</v>
      </c>
      <c r="CW50" s="259" t="e">
        <f t="shared" si="115"/>
        <v>#N/A</v>
      </c>
      <c r="CX50" s="256" t="e">
        <f t="shared" si="20"/>
        <v>#N/A</v>
      </c>
      <c r="CY50" s="141"/>
      <c r="CZ50" s="258" t="e">
        <f t="shared" si="116"/>
        <v>#N/A</v>
      </c>
      <c r="DA50" s="259" t="e">
        <f t="shared" si="117"/>
        <v>#N/A</v>
      </c>
      <c r="DB50" s="259" t="e">
        <f t="shared" si="118"/>
        <v>#N/A</v>
      </c>
      <c r="DC50" s="259" t="e">
        <f t="shared" si="119"/>
        <v>#N/A</v>
      </c>
      <c r="DD50" s="167" t="e">
        <f t="shared" si="120"/>
        <v>#N/A</v>
      </c>
      <c r="DE50" s="167" t="e">
        <f t="shared" si="121"/>
        <v>#N/A</v>
      </c>
      <c r="DF50" s="128"/>
      <c r="DG50" s="165">
        <f t="shared" si="25"/>
        <v>0</v>
      </c>
    </row>
    <row r="51" spans="1:111" ht="25.5" customHeight="1">
      <c r="A51" s="301"/>
      <c r="B51" s="251"/>
      <c r="C51" s="251"/>
      <c r="D51" s="251"/>
      <c r="E51" s="251"/>
      <c r="F51" s="251"/>
      <c r="G51" s="272"/>
      <c r="H51" s="251"/>
      <c r="I51" s="252">
        <v>39</v>
      </c>
      <c r="J51" s="253"/>
      <c r="K51" s="250"/>
      <c r="L51" s="83"/>
      <c r="M51" s="82"/>
      <c r="N51" s="260"/>
      <c r="O51" s="250"/>
      <c r="P51" s="126"/>
      <c r="Q51" s="261"/>
      <c r="R51" s="130"/>
      <c r="S51" s="131">
        <f t="shared" si="84"/>
        <v>0</v>
      </c>
      <c r="T51" s="126"/>
      <c r="U51" s="15"/>
      <c r="V51" s="126">
        <f t="shared" si="85"/>
        <v>0</v>
      </c>
      <c r="W51" s="16"/>
      <c r="X51" s="136">
        <f t="shared" si="86"/>
        <v>0</v>
      </c>
      <c r="Y51" s="138">
        <f t="shared" si="87"/>
        <v>0</v>
      </c>
      <c r="Z51" s="255"/>
      <c r="AA51" s="141"/>
      <c r="AB51" s="262"/>
      <c r="AC51" s="220"/>
      <c r="AD51" s="262"/>
      <c r="AE51" s="220"/>
      <c r="AF51" s="126"/>
      <c r="AG51" s="144" t="e">
        <f t="shared" si="28"/>
        <v>#N/A</v>
      </c>
      <c r="AH51" s="144"/>
      <c r="AI51" s="144" t="e">
        <f t="shared" si="29"/>
        <v>#N/A</v>
      </c>
      <c r="AJ51" s="152"/>
      <c r="AK51" s="153"/>
      <c r="AL51" s="153"/>
      <c r="AM51" s="225"/>
      <c r="AN51" s="254"/>
      <c r="AO51" s="225"/>
      <c r="AP51" s="227"/>
      <c r="AQ51" s="220"/>
      <c r="AR51" s="227"/>
      <c r="AS51" s="220"/>
      <c r="AT51" s="225"/>
      <c r="AU51" s="227"/>
      <c r="AV51" s="220"/>
      <c r="AW51" s="254"/>
      <c r="AX51" s="227"/>
      <c r="AY51" s="227"/>
      <c r="AZ51" s="220"/>
      <c r="BA51" s="255"/>
      <c r="BB51" s="256" t="e">
        <f t="shared" si="0"/>
        <v>#N/A</v>
      </c>
      <c r="BC51" s="257"/>
      <c r="BD51" s="258" t="e">
        <f t="shared" si="1"/>
        <v>#N/A</v>
      </c>
      <c r="BE51" s="259" t="e">
        <f t="shared" si="51"/>
        <v>#N/A</v>
      </c>
      <c r="BF51" s="259" t="e">
        <f t="shared" si="83"/>
        <v>#N/A</v>
      </c>
      <c r="BG51" s="259" t="e">
        <f t="shared" si="57"/>
        <v>#N/A</v>
      </c>
      <c r="BH51" s="256" t="e">
        <f t="shared" si="2"/>
        <v>#N/A</v>
      </c>
      <c r="BI51" s="164"/>
      <c r="BJ51" s="258" t="e">
        <f t="shared" si="88"/>
        <v>#N/A</v>
      </c>
      <c r="BK51" s="259" t="e">
        <f t="shared" si="89"/>
        <v>#N/A</v>
      </c>
      <c r="BL51" s="259" t="e">
        <f t="shared" si="90"/>
        <v>#N/A</v>
      </c>
      <c r="BM51" s="259" t="e">
        <f t="shared" si="91"/>
        <v>#N/A</v>
      </c>
      <c r="BN51" s="256" t="e">
        <f t="shared" si="4"/>
        <v>#N/A</v>
      </c>
      <c r="BO51" s="141"/>
      <c r="BP51" s="258" t="e">
        <f t="shared" si="92"/>
        <v>#N/A</v>
      </c>
      <c r="BQ51" s="259" t="e">
        <f t="shared" si="93"/>
        <v>#N/A</v>
      </c>
      <c r="BR51" s="259" t="e">
        <f t="shared" si="94"/>
        <v>#N/A</v>
      </c>
      <c r="BS51" s="259" t="e">
        <f t="shared" si="95"/>
        <v>#N/A</v>
      </c>
      <c r="BT51" s="257" t="e">
        <f t="shared" si="6"/>
        <v>#N/A</v>
      </c>
      <c r="BU51" s="141"/>
      <c r="BV51" s="258" t="e">
        <f t="shared" si="96"/>
        <v>#N/A</v>
      </c>
      <c r="BW51" s="259" t="e">
        <f t="shared" si="97"/>
        <v>#N/A</v>
      </c>
      <c r="BX51" s="259" t="e">
        <f t="shared" si="98"/>
        <v>#N/A</v>
      </c>
      <c r="BY51" s="259" t="e">
        <f t="shared" si="99"/>
        <v>#N/A</v>
      </c>
      <c r="BZ51" s="257" t="e">
        <f t="shared" si="10"/>
        <v>#N/A</v>
      </c>
      <c r="CA51" s="141"/>
      <c r="CB51" s="258" t="e">
        <f t="shared" si="100"/>
        <v>#N/A</v>
      </c>
      <c r="CC51" s="259" t="e">
        <f t="shared" si="101"/>
        <v>#N/A</v>
      </c>
      <c r="CD51" s="259" t="e">
        <f t="shared" si="102"/>
        <v>#N/A</v>
      </c>
      <c r="CE51" s="259" t="e">
        <f t="shared" si="103"/>
        <v>#N/A</v>
      </c>
      <c r="CF51" s="256" t="e">
        <f t="shared" si="12"/>
        <v>#N/A</v>
      </c>
      <c r="CG51" s="141"/>
      <c r="CH51" s="258" t="e">
        <f t="shared" si="104"/>
        <v>#N/A</v>
      </c>
      <c r="CI51" s="259" t="e">
        <f t="shared" si="105"/>
        <v>#N/A</v>
      </c>
      <c r="CJ51" s="259" t="e">
        <f t="shared" si="106"/>
        <v>#N/A</v>
      </c>
      <c r="CK51" s="259" t="e">
        <f t="shared" si="107"/>
        <v>#N/A</v>
      </c>
      <c r="CL51" s="256" t="e">
        <f t="shared" si="14"/>
        <v>#N/A</v>
      </c>
      <c r="CM51" s="141"/>
      <c r="CN51" s="258" t="e">
        <f t="shared" si="108"/>
        <v>#N/A</v>
      </c>
      <c r="CO51" s="259" t="e">
        <f t="shared" si="109"/>
        <v>#N/A</v>
      </c>
      <c r="CP51" s="259" t="e">
        <f t="shared" si="110"/>
        <v>#N/A</v>
      </c>
      <c r="CQ51" s="259" t="e">
        <f t="shared" si="111"/>
        <v>#N/A</v>
      </c>
      <c r="CR51" s="256" t="e">
        <f t="shared" si="16"/>
        <v>#N/A</v>
      </c>
      <c r="CS51" s="141"/>
      <c r="CT51" s="258" t="e">
        <f t="shared" si="112"/>
        <v>#N/A</v>
      </c>
      <c r="CU51" s="259" t="e">
        <f t="shared" si="113"/>
        <v>#N/A</v>
      </c>
      <c r="CV51" s="259" t="e">
        <f t="shared" si="114"/>
        <v>#N/A</v>
      </c>
      <c r="CW51" s="259" t="e">
        <f t="shared" si="115"/>
        <v>#N/A</v>
      </c>
      <c r="CX51" s="256" t="e">
        <f t="shared" si="20"/>
        <v>#N/A</v>
      </c>
      <c r="CY51" s="141"/>
      <c r="CZ51" s="258" t="e">
        <f t="shared" si="116"/>
        <v>#N/A</v>
      </c>
      <c r="DA51" s="259" t="e">
        <f t="shared" si="117"/>
        <v>#N/A</v>
      </c>
      <c r="DB51" s="259" t="e">
        <f t="shared" si="118"/>
        <v>#N/A</v>
      </c>
      <c r="DC51" s="259" t="e">
        <f t="shared" si="119"/>
        <v>#N/A</v>
      </c>
      <c r="DD51" s="167" t="e">
        <f t="shared" si="120"/>
        <v>#N/A</v>
      </c>
      <c r="DE51" s="167" t="e">
        <f t="shared" si="121"/>
        <v>#N/A</v>
      </c>
      <c r="DF51" s="128"/>
      <c r="DG51" s="165">
        <f t="shared" si="25"/>
        <v>0</v>
      </c>
    </row>
    <row r="52" spans="1:111" ht="25.5" customHeight="1">
      <c r="A52" s="301"/>
      <c r="B52" s="251"/>
      <c r="C52" s="251"/>
      <c r="D52" s="251"/>
      <c r="E52" s="251"/>
      <c r="F52" s="251"/>
      <c r="G52" s="272"/>
      <c r="H52" s="251"/>
      <c r="I52" s="252">
        <v>40</v>
      </c>
      <c r="J52" s="253"/>
      <c r="K52" s="250"/>
      <c r="L52" s="83"/>
      <c r="M52" s="82"/>
      <c r="N52" s="260"/>
      <c r="O52" s="250"/>
      <c r="P52" s="126"/>
      <c r="Q52" s="261"/>
      <c r="R52" s="130"/>
      <c r="S52" s="131">
        <f t="shared" si="84"/>
        <v>0</v>
      </c>
      <c r="T52" s="126"/>
      <c r="U52" s="15"/>
      <c r="V52" s="126">
        <f t="shared" si="85"/>
        <v>0</v>
      </c>
      <c r="W52" s="16"/>
      <c r="X52" s="136">
        <f t="shared" si="86"/>
        <v>0</v>
      </c>
      <c r="Y52" s="138">
        <f t="shared" si="87"/>
        <v>0</v>
      </c>
      <c r="Z52" s="255"/>
      <c r="AA52" s="141"/>
      <c r="AB52" s="262"/>
      <c r="AC52" s="220"/>
      <c r="AD52" s="262"/>
      <c r="AE52" s="220"/>
      <c r="AF52" s="126"/>
      <c r="AG52" s="144" t="e">
        <f t="shared" si="28"/>
        <v>#N/A</v>
      </c>
      <c r="AH52" s="144"/>
      <c r="AI52" s="144" t="e">
        <f t="shared" si="29"/>
        <v>#N/A</v>
      </c>
      <c r="AJ52" s="152"/>
      <c r="AK52" s="153"/>
      <c r="AL52" s="153"/>
      <c r="AM52" s="225"/>
      <c r="AN52" s="254"/>
      <c r="AO52" s="225"/>
      <c r="AP52" s="227"/>
      <c r="AQ52" s="220"/>
      <c r="AR52" s="227"/>
      <c r="AS52" s="220"/>
      <c r="AT52" s="225"/>
      <c r="AU52" s="227"/>
      <c r="AV52" s="220"/>
      <c r="AW52" s="254"/>
      <c r="AX52" s="227"/>
      <c r="AY52" s="227"/>
      <c r="AZ52" s="220"/>
      <c r="BA52" s="255"/>
      <c r="BB52" s="256" t="e">
        <f t="shared" si="0"/>
        <v>#N/A</v>
      </c>
      <c r="BC52" s="257"/>
      <c r="BD52" s="258" t="e">
        <f t="shared" si="1"/>
        <v>#N/A</v>
      </c>
      <c r="BE52" s="259" t="e">
        <f t="shared" si="51"/>
        <v>#N/A</v>
      </c>
      <c r="BF52" s="259" t="e">
        <f t="shared" si="83"/>
        <v>#N/A</v>
      </c>
      <c r="BG52" s="259" t="e">
        <f t="shared" si="57"/>
        <v>#N/A</v>
      </c>
      <c r="BH52" s="256" t="e">
        <f t="shared" si="2"/>
        <v>#N/A</v>
      </c>
      <c r="BI52" s="164"/>
      <c r="BJ52" s="258" t="e">
        <f t="shared" si="88"/>
        <v>#N/A</v>
      </c>
      <c r="BK52" s="259" t="e">
        <f t="shared" si="89"/>
        <v>#N/A</v>
      </c>
      <c r="BL52" s="259" t="e">
        <f t="shared" si="90"/>
        <v>#N/A</v>
      </c>
      <c r="BM52" s="259" t="e">
        <f t="shared" si="91"/>
        <v>#N/A</v>
      </c>
      <c r="BN52" s="256" t="e">
        <f t="shared" si="4"/>
        <v>#N/A</v>
      </c>
      <c r="BO52" s="141"/>
      <c r="BP52" s="258" t="e">
        <f t="shared" si="92"/>
        <v>#N/A</v>
      </c>
      <c r="BQ52" s="259" t="e">
        <f t="shared" si="93"/>
        <v>#N/A</v>
      </c>
      <c r="BR52" s="259" t="e">
        <f t="shared" si="94"/>
        <v>#N/A</v>
      </c>
      <c r="BS52" s="259" t="e">
        <f t="shared" si="95"/>
        <v>#N/A</v>
      </c>
      <c r="BT52" s="257" t="e">
        <f t="shared" si="6"/>
        <v>#N/A</v>
      </c>
      <c r="BU52" s="141"/>
      <c r="BV52" s="258" t="e">
        <f t="shared" si="96"/>
        <v>#N/A</v>
      </c>
      <c r="BW52" s="259" t="e">
        <f t="shared" si="97"/>
        <v>#N/A</v>
      </c>
      <c r="BX52" s="259" t="e">
        <f t="shared" si="98"/>
        <v>#N/A</v>
      </c>
      <c r="BY52" s="259" t="e">
        <f t="shared" si="99"/>
        <v>#N/A</v>
      </c>
      <c r="BZ52" s="257" t="e">
        <f t="shared" si="10"/>
        <v>#N/A</v>
      </c>
      <c r="CA52" s="141"/>
      <c r="CB52" s="258" t="e">
        <f t="shared" si="100"/>
        <v>#N/A</v>
      </c>
      <c r="CC52" s="259" t="e">
        <f t="shared" si="101"/>
        <v>#N/A</v>
      </c>
      <c r="CD52" s="259" t="e">
        <f t="shared" si="102"/>
        <v>#N/A</v>
      </c>
      <c r="CE52" s="259" t="e">
        <f t="shared" si="103"/>
        <v>#N/A</v>
      </c>
      <c r="CF52" s="256" t="e">
        <f t="shared" si="12"/>
        <v>#N/A</v>
      </c>
      <c r="CG52" s="141"/>
      <c r="CH52" s="258" t="e">
        <f t="shared" si="104"/>
        <v>#N/A</v>
      </c>
      <c r="CI52" s="259" t="e">
        <f t="shared" si="105"/>
        <v>#N/A</v>
      </c>
      <c r="CJ52" s="259" t="e">
        <f t="shared" si="106"/>
        <v>#N/A</v>
      </c>
      <c r="CK52" s="259" t="e">
        <f t="shared" si="107"/>
        <v>#N/A</v>
      </c>
      <c r="CL52" s="256" t="e">
        <f t="shared" si="14"/>
        <v>#N/A</v>
      </c>
      <c r="CM52" s="141"/>
      <c r="CN52" s="258" t="e">
        <f t="shared" si="108"/>
        <v>#N/A</v>
      </c>
      <c r="CO52" s="259" t="e">
        <f t="shared" si="109"/>
        <v>#N/A</v>
      </c>
      <c r="CP52" s="259" t="e">
        <f t="shared" si="110"/>
        <v>#N/A</v>
      </c>
      <c r="CQ52" s="259" t="e">
        <f t="shared" si="111"/>
        <v>#N/A</v>
      </c>
      <c r="CR52" s="256" t="e">
        <f t="shared" si="16"/>
        <v>#N/A</v>
      </c>
      <c r="CS52" s="141"/>
      <c r="CT52" s="258" t="e">
        <f t="shared" si="112"/>
        <v>#N/A</v>
      </c>
      <c r="CU52" s="259" t="e">
        <f t="shared" si="113"/>
        <v>#N/A</v>
      </c>
      <c r="CV52" s="259" t="e">
        <f t="shared" si="114"/>
        <v>#N/A</v>
      </c>
      <c r="CW52" s="259" t="e">
        <f t="shared" si="115"/>
        <v>#N/A</v>
      </c>
      <c r="CX52" s="256" t="e">
        <f t="shared" si="20"/>
        <v>#N/A</v>
      </c>
      <c r="CY52" s="141"/>
      <c r="CZ52" s="258" t="e">
        <f t="shared" si="116"/>
        <v>#N/A</v>
      </c>
      <c r="DA52" s="259" t="e">
        <f t="shared" si="117"/>
        <v>#N/A</v>
      </c>
      <c r="DB52" s="259" t="e">
        <f t="shared" si="118"/>
        <v>#N/A</v>
      </c>
      <c r="DC52" s="259" t="e">
        <f t="shared" si="119"/>
        <v>#N/A</v>
      </c>
      <c r="DD52" s="167" t="e">
        <f t="shared" si="120"/>
        <v>#N/A</v>
      </c>
      <c r="DE52" s="167" t="e">
        <f t="shared" si="121"/>
        <v>#N/A</v>
      </c>
      <c r="DF52" s="128"/>
      <c r="DG52" s="165">
        <f t="shared" si="25"/>
        <v>0</v>
      </c>
    </row>
    <row r="53" spans="1:111" ht="25.5" customHeight="1">
      <c r="A53" s="301"/>
      <c r="B53" s="251"/>
      <c r="C53" s="251"/>
      <c r="D53" s="251"/>
      <c r="E53" s="251"/>
      <c r="F53" s="251"/>
      <c r="G53" s="272"/>
      <c r="H53" s="251"/>
      <c r="I53" s="252">
        <v>41</v>
      </c>
      <c r="J53" s="253"/>
      <c r="K53" s="250"/>
      <c r="L53" s="83"/>
      <c r="M53" s="82"/>
      <c r="N53" s="260"/>
      <c r="O53" s="250"/>
      <c r="P53" s="126"/>
      <c r="Q53" s="261"/>
      <c r="R53" s="130"/>
      <c r="S53" s="131">
        <f t="shared" si="84"/>
        <v>0</v>
      </c>
      <c r="T53" s="126"/>
      <c r="U53" s="15"/>
      <c r="V53" s="126">
        <f t="shared" si="85"/>
        <v>0</v>
      </c>
      <c r="W53" s="16"/>
      <c r="X53" s="136">
        <f t="shared" si="86"/>
        <v>0</v>
      </c>
      <c r="Y53" s="138">
        <f t="shared" si="87"/>
        <v>0</v>
      </c>
      <c r="Z53" s="255"/>
      <c r="AA53" s="141"/>
      <c r="AB53" s="262"/>
      <c r="AC53" s="220"/>
      <c r="AD53" s="262"/>
      <c r="AE53" s="220"/>
      <c r="AF53" s="126"/>
      <c r="AG53" s="144" t="e">
        <f t="shared" si="28"/>
        <v>#N/A</v>
      </c>
      <c r="AH53" s="144"/>
      <c r="AI53" s="144" t="e">
        <f t="shared" si="29"/>
        <v>#N/A</v>
      </c>
      <c r="AJ53" s="152"/>
      <c r="AK53" s="153"/>
      <c r="AL53" s="153"/>
      <c r="AM53" s="225"/>
      <c r="AN53" s="254"/>
      <c r="AO53" s="225"/>
      <c r="AP53" s="227"/>
      <c r="AQ53" s="220"/>
      <c r="AR53" s="227"/>
      <c r="AS53" s="220"/>
      <c r="AT53" s="225"/>
      <c r="AU53" s="227"/>
      <c r="AV53" s="220"/>
      <c r="AW53" s="254"/>
      <c r="AX53" s="227"/>
      <c r="AY53" s="227"/>
      <c r="AZ53" s="220"/>
      <c r="BA53" s="255"/>
      <c r="BB53" s="256" t="e">
        <f t="shared" si="0"/>
        <v>#N/A</v>
      </c>
      <c r="BC53" s="257"/>
      <c r="BD53" s="258" t="e">
        <f t="shared" si="1"/>
        <v>#N/A</v>
      </c>
      <c r="BE53" s="259" t="e">
        <f t="shared" si="51"/>
        <v>#N/A</v>
      </c>
      <c r="BF53" s="259" t="e">
        <f t="shared" si="83"/>
        <v>#N/A</v>
      </c>
      <c r="BG53" s="259" t="e">
        <f t="shared" si="57"/>
        <v>#N/A</v>
      </c>
      <c r="BH53" s="256" t="e">
        <f t="shared" si="2"/>
        <v>#N/A</v>
      </c>
      <c r="BI53" s="164"/>
      <c r="BJ53" s="258" t="e">
        <f t="shared" si="88"/>
        <v>#N/A</v>
      </c>
      <c r="BK53" s="259" t="e">
        <f t="shared" si="89"/>
        <v>#N/A</v>
      </c>
      <c r="BL53" s="259" t="e">
        <f t="shared" si="90"/>
        <v>#N/A</v>
      </c>
      <c r="BM53" s="259" t="e">
        <f t="shared" si="91"/>
        <v>#N/A</v>
      </c>
      <c r="BN53" s="256" t="e">
        <f t="shared" si="4"/>
        <v>#N/A</v>
      </c>
      <c r="BO53" s="141"/>
      <c r="BP53" s="258" t="e">
        <f t="shared" si="92"/>
        <v>#N/A</v>
      </c>
      <c r="BQ53" s="259" t="e">
        <f t="shared" si="93"/>
        <v>#N/A</v>
      </c>
      <c r="BR53" s="259" t="e">
        <f t="shared" si="94"/>
        <v>#N/A</v>
      </c>
      <c r="BS53" s="259" t="e">
        <f t="shared" si="95"/>
        <v>#N/A</v>
      </c>
      <c r="BT53" s="257" t="e">
        <f t="shared" si="6"/>
        <v>#N/A</v>
      </c>
      <c r="BU53" s="141"/>
      <c r="BV53" s="258" t="e">
        <f t="shared" si="96"/>
        <v>#N/A</v>
      </c>
      <c r="BW53" s="259" t="e">
        <f t="shared" si="97"/>
        <v>#N/A</v>
      </c>
      <c r="BX53" s="259" t="e">
        <f t="shared" si="98"/>
        <v>#N/A</v>
      </c>
      <c r="BY53" s="259" t="e">
        <f t="shared" si="99"/>
        <v>#N/A</v>
      </c>
      <c r="BZ53" s="257" t="e">
        <f t="shared" si="10"/>
        <v>#N/A</v>
      </c>
      <c r="CA53" s="141"/>
      <c r="CB53" s="258" t="e">
        <f t="shared" si="100"/>
        <v>#N/A</v>
      </c>
      <c r="CC53" s="259" t="e">
        <f t="shared" si="101"/>
        <v>#N/A</v>
      </c>
      <c r="CD53" s="259" t="e">
        <f t="shared" si="102"/>
        <v>#N/A</v>
      </c>
      <c r="CE53" s="259" t="e">
        <f t="shared" si="103"/>
        <v>#N/A</v>
      </c>
      <c r="CF53" s="256" t="e">
        <f t="shared" si="12"/>
        <v>#N/A</v>
      </c>
      <c r="CG53" s="141"/>
      <c r="CH53" s="258" t="e">
        <f t="shared" si="104"/>
        <v>#N/A</v>
      </c>
      <c r="CI53" s="259" t="e">
        <f t="shared" si="105"/>
        <v>#N/A</v>
      </c>
      <c r="CJ53" s="259" t="e">
        <f t="shared" si="106"/>
        <v>#N/A</v>
      </c>
      <c r="CK53" s="259" t="e">
        <f t="shared" si="107"/>
        <v>#N/A</v>
      </c>
      <c r="CL53" s="256" t="e">
        <f t="shared" si="14"/>
        <v>#N/A</v>
      </c>
      <c r="CM53" s="141"/>
      <c r="CN53" s="258" t="e">
        <f t="shared" si="108"/>
        <v>#N/A</v>
      </c>
      <c r="CO53" s="259" t="e">
        <f t="shared" si="109"/>
        <v>#N/A</v>
      </c>
      <c r="CP53" s="259" t="e">
        <f t="shared" si="110"/>
        <v>#N/A</v>
      </c>
      <c r="CQ53" s="259" t="e">
        <f t="shared" si="111"/>
        <v>#N/A</v>
      </c>
      <c r="CR53" s="256" t="e">
        <f t="shared" si="16"/>
        <v>#N/A</v>
      </c>
      <c r="CS53" s="141"/>
      <c r="CT53" s="258" t="e">
        <f t="shared" si="112"/>
        <v>#N/A</v>
      </c>
      <c r="CU53" s="259" t="e">
        <f t="shared" si="113"/>
        <v>#N/A</v>
      </c>
      <c r="CV53" s="259" t="e">
        <f t="shared" si="114"/>
        <v>#N/A</v>
      </c>
      <c r="CW53" s="259" t="e">
        <f t="shared" si="115"/>
        <v>#N/A</v>
      </c>
      <c r="CX53" s="256" t="e">
        <f t="shared" si="20"/>
        <v>#N/A</v>
      </c>
      <c r="CY53" s="141"/>
      <c r="CZ53" s="258" t="e">
        <f t="shared" si="116"/>
        <v>#N/A</v>
      </c>
      <c r="DA53" s="259" t="e">
        <f t="shared" si="117"/>
        <v>#N/A</v>
      </c>
      <c r="DB53" s="259" t="e">
        <f t="shared" si="118"/>
        <v>#N/A</v>
      </c>
      <c r="DC53" s="259" t="e">
        <f t="shared" si="119"/>
        <v>#N/A</v>
      </c>
      <c r="DD53" s="167" t="e">
        <f t="shared" si="120"/>
        <v>#N/A</v>
      </c>
      <c r="DE53" s="167" t="e">
        <f t="shared" si="121"/>
        <v>#N/A</v>
      </c>
      <c r="DF53" s="128"/>
      <c r="DG53" s="165">
        <f t="shared" si="25"/>
        <v>0</v>
      </c>
    </row>
    <row r="54" spans="1:111" ht="25.5" customHeight="1">
      <c r="A54" s="301"/>
      <c r="B54" s="251"/>
      <c r="C54" s="251"/>
      <c r="D54" s="251"/>
      <c r="E54" s="251"/>
      <c r="F54" s="251"/>
      <c r="G54" s="272"/>
      <c r="H54" s="251"/>
      <c r="I54" s="252">
        <v>42</v>
      </c>
      <c r="J54" s="253"/>
      <c r="K54" s="250"/>
      <c r="L54" s="83"/>
      <c r="M54" s="82"/>
      <c r="N54" s="260"/>
      <c r="O54" s="250"/>
      <c r="P54" s="126"/>
      <c r="Q54" s="261"/>
      <c r="R54" s="130"/>
      <c r="S54" s="131">
        <f t="shared" si="84"/>
        <v>0</v>
      </c>
      <c r="T54" s="126"/>
      <c r="U54" s="15"/>
      <c r="V54" s="126">
        <f t="shared" si="85"/>
        <v>0</v>
      </c>
      <c r="W54" s="16"/>
      <c r="X54" s="136">
        <f t="shared" si="86"/>
        <v>0</v>
      </c>
      <c r="Y54" s="138">
        <f t="shared" si="87"/>
        <v>0</v>
      </c>
      <c r="Z54" s="255"/>
      <c r="AA54" s="141"/>
      <c r="AB54" s="262"/>
      <c r="AC54" s="220"/>
      <c r="AD54" s="262"/>
      <c r="AE54" s="220"/>
      <c r="AF54" s="126"/>
      <c r="AG54" s="144" t="e">
        <f t="shared" si="28"/>
        <v>#N/A</v>
      </c>
      <c r="AH54" s="144"/>
      <c r="AI54" s="144" t="e">
        <f t="shared" si="29"/>
        <v>#N/A</v>
      </c>
      <c r="AJ54" s="152"/>
      <c r="AK54" s="153"/>
      <c r="AL54" s="153"/>
      <c r="AM54" s="225"/>
      <c r="AN54" s="254"/>
      <c r="AO54" s="225"/>
      <c r="AP54" s="227"/>
      <c r="AQ54" s="220"/>
      <c r="AR54" s="227"/>
      <c r="AS54" s="220"/>
      <c r="AT54" s="225"/>
      <c r="AU54" s="227"/>
      <c r="AV54" s="220"/>
      <c r="AW54" s="254"/>
      <c r="AX54" s="227"/>
      <c r="AY54" s="227"/>
      <c r="AZ54" s="220"/>
      <c r="BA54" s="255"/>
      <c r="BB54" s="256" t="e">
        <f t="shared" si="0"/>
        <v>#N/A</v>
      </c>
      <c r="BC54" s="257"/>
      <c r="BD54" s="258" t="e">
        <f t="shared" si="1"/>
        <v>#N/A</v>
      </c>
      <c r="BE54" s="259" t="e">
        <f t="shared" si="51"/>
        <v>#N/A</v>
      </c>
      <c r="BF54" s="259" t="e">
        <f t="shared" si="83"/>
        <v>#N/A</v>
      </c>
      <c r="BG54" s="259" t="e">
        <f t="shared" si="57"/>
        <v>#N/A</v>
      </c>
      <c r="BH54" s="256" t="e">
        <f t="shared" si="2"/>
        <v>#N/A</v>
      </c>
      <c r="BI54" s="164"/>
      <c r="BJ54" s="258" t="e">
        <f t="shared" si="88"/>
        <v>#N/A</v>
      </c>
      <c r="BK54" s="259" t="e">
        <f t="shared" si="89"/>
        <v>#N/A</v>
      </c>
      <c r="BL54" s="259" t="e">
        <f t="shared" si="90"/>
        <v>#N/A</v>
      </c>
      <c r="BM54" s="259" t="e">
        <f t="shared" si="91"/>
        <v>#N/A</v>
      </c>
      <c r="BN54" s="256" t="e">
        <f t="shared" si="4"/>
        <v>#N/A</v>
      </c>
      <c r="BO54" s="141"/>
      <c r="BP54" s="258" t="e">
        <f t="shared" si="92"/>
        <v>#N/A</v>
      </c>
      <c r="BQ54" s="259" t="e">
        <f t="shared" si="93"/>
        <v>#N/A</v>
      </c>
      <c r="BR54" s="259" t="e">
        <f t="shared" si="94"/>
        <v>#N/A</v>
      </c>
      <c r="BS54" s="259" t="e">
        <f t="shared" si="95"/>
        <v>#N/A</v>
      </c>
      <c r="BT54" s="257" t="e">
        <f t="shared" si="6"/>
        <v>#N/A</v>
      </c>
      <c r="BU54" s="141"/>
      <c r="BV54" s="258" t="e">
        <f t="shared" si="96"/>
        <v>#N/A</v>
      </c>
      <c r="BW54" s="259" t="e">
        <f t="shared" si="97"/>
        <v>#N/A</v>
      </c>
      <c r="BX54" s="259" t="e">
        <f t="shared" si="98"/>
        <v>#N/A</v>
      </c>
      <c r="BY54" s="259" t="e">
        <f t="shared" si="99"/>
        <v>#N/A</v>
      </c>
      <c r="BZ54" s="257" t="e">
        <f t="shared" si="10"/>
        <v>#N/A</v>
      </c>
      <c r="CA54" s="141"/>
      <c r="CB54" s="258" t="e">
        <f t="shared" si="100"/>
        <v>#N/A</v>
      </c>
      <c r="CC54" s="259" t="e">
        <f t="shared" si="101"/>
        <v>#N/A</v>
      </c>
      <c r="CD54" s="259" t="e">
        <f t="shared" si="102"/>
        <v>#N/A</v>
      </c>
      <c r="CE54" s="259" t="e">
        <f t="shared" si="103"/>
        <v>#N/A</v>
      </c>
      <c r="CF54" s="256" t="e">
        <f t="shared" si="12"/>
        <v>#N/A</v>
      </c>
      <c r="CG54" s="141"/>
      <c r="CH54" s="258" t="e">
        <f t="shared" si="104"/>
        <v>#N/A</v>
      </c>
      <c r="CI54" s="259" t="e">
        <f t="shared" si="105"/>
        <v>#N/A</v>
      </c>
      <c r="CJ54" s="259" t="e">
        <f t="shared" si="106"/>
        <v>#N/A</v>
      </c>
      <c r="CK54" s="259" t="e">
        <f t="shared" si="107"/>
        <v>#N/A</v>
      </c>
      <c r="CL54" s="256" t="e">
        <f t="shared" si="14"/>
        <v>#N/A</v>
      </c>
      <c r="CM54" s="141"/>
      <c r="CN54" s="258" t="e">
        <f t="shared" si="108"/>
        <v>#N/A</v>
      </c>
      <c r="CO54" s="259" t="e">
        <f t="shared" si="109"/>
        <v>#N/A</v>
      </c>
      <c r="CP54" s="259" t="e">
        <f t="shared" si="110"/>
        <v>#N/A</v>
      </c>
      <c r="CQ54" s="259" t="e">
        <f t="shared" si="111"/>
        <v>#N/A</v>
      </c>
      <c r="CR54" s="256" t="e">
        <f t="shared" si="16"/>
        <v>#N/A</v>
      </c>
      <c r="CS54" s="141"/>
      <c r="CT54" s="258" t="e">
        <f t="shared" si="112"/>
        <v>#N/A</v>
      </c>
      <c r="CU54" s="259" t="e">
        <f t="shared" si="113"/>
        <v>#N/A</v>
      </c>
      <c r="CV54" s="259" t="e">
        <f t="shared" si="114"/>
        <v>#N/A</v>
      </c>
      <c r="CW54" s="259" t="e">
        <f t="shared" si="115"/>
        <v>#N/A</v>
      </c>
      <c r="CX54" s="256" t="e">
        <f t="shared" si="20"/>
        <v>#N/A</v>
      </c>
      <c r="CY54" s="141"/>
      <c r="CZ54" s="258" t="e">
        <f t="shared" si="116"/>
        <v>#N/A</v>
      </c>
      <c r="DA54" s="259" t="e">
        <f t="shared" si="117"/>
        <v>#N/A</v>
      </c>
      <c r="DB54" s="259" t="e">
        <f t="shared" si="118"/>
        <v>#N/A</v>
      </c>
      <c r="DC54" s="259" t="e">
        <f t="shared" si="119"/>
        <v>#N/A</v>
      </c>
      <c r="DD54" s="167" t="e">
        <f t="shared" si="120"/>
        <v>#N/A</v>
      </c>
      <c r="DE54" s="167" t="e">
        <f t="shared" si="121"/>
        <v>#N/A</v>
      </c>
      <c r="DF54" s="128"/>
      <c r="DG54" s="165">
        <f t="shared" si="25"/>
        <v>0</v>
      </c>
    </row>
    <row r="55" spans="1:111" ht="25.5" customHeight="1">
      <c r="A55" s="301"/>
      <c r="B55" s="251"/>
      <c r="C55" s="251"/>
      <c r="D55" s="251"/>
      <c r="E55" s="251"/>
      <c r="F55" s="251"/>
      <c r="G55" s="272"/>
      <c r="H55" s="251"/>
      <c r="I55" s="252">
        <v>43</v>
      </c>
      <c r="J55" s="253"/>
      <c r="K55" s="250"/>
      <c r="L55" s="83"/>
      <c r="M55" s="82"/>
      <c r="N55" s="260"/>
      <c r="O55" s="250"/>
      <c r="P55" s="126"/>
      <c r="Q55" s="261"/>
      <c r="R55" s="130"/>
      <c r="S55" s="131">
        <f t="shared" si="84"/>
        <v>0</v>
      </c>
      <c r="T55" s="126"/>
      <c r="U55" s="15"/>
      <c r="V55" s="126">
        <f t="shared" si="85"/>
        <v>0</v>
      </c>
      <c r="W55" s="16"/>
      <c r="X55" s="136">
        <f t="shared" si="86"/>
        <v>0</v>
      </c>
      <c r="Y55" s="138">
        <f t="shared" si="87"/>
        <v>0</v>
      </c>
      <c r="Z55" s="255"/>
      <c r="AA55" s="141"/>
      <c r="AB55" s="262"/>
      <c r="AC55" s="220"/>
      <c r="AD55" s="262"/>
      <c r="AE55" s="220"/>
      <c r="AF55" s="126"/>
      <c r="AG55" s="144" t="e">
        <f t="shared" si="28"/>
        <v>#N/A</v>
      </c>
      <c r="AH55" s="144"/>
      <c r="AI55" s="144" t="e">
        <f t="shared" si="29"/>
        <v>#N/A</v>
      </c>
      <c r="AJ55" s="152"/>
      <c r="AK55" s="153"/>
      <c r="AL55" s="153"/>
      <c r="AM55" s="225"/>
      <c r="AN55" s="254"/>
      <c r="AO55" s="225"/>
      <c r="AP55" s="227"/>
      <c r="AQ55" s="220"/>
      <c r="AR55" s="227"/>
      <c r="AS55" s="220"/>
      <c r="AT55" s="225"/>
      <c r="AU55" s="227"/>
      <c r="AV55" s="220"/>
      <c r="AW55" s="254"/>
      <c r="AX55" s="227"/>
      <c r="AY55" s="227"/>
      <c r="AZ55" s="220"/>
      <c r="BA55" s="255"/>
      <c r="BB55" s="256" t="e">
        <f t="shared" si="0"/>
        <v>#N/A</v>
      </c>
      <c r="BC55" s="257"/>
      <c r="BD55" s="258" t="e">
        <f t="shared" si="1"/>
        <v>#N/A</v>
      </c>
      <c r="BE55" s="259" t="e">
        <f t="shared" si="51"/>
        <v>#N/A</v>
      </c>
      <c r="BF55" s="259" t="e">
        <f t="shared" si="83"/>
        <v>#N/A</v>
      </c>
      <c r="BG55" s="259" t="e">
        <f t="shared" si="57"/>
        <v>#N/A</v>
      </c>
      <c r="BH55" s="256" t="e">
        <f t="shared" si="2"/>
        <v>#N/A</v>
      </c>
      <c r="BI55" s="164"/>
      <c r="BJ55" s="258" t="e">
        <f t="shared" si="88"/>
        <v>#N/A</v>
      </c>
      <c r="BK55" s="259" t="e">
        <f t="shared" si="89"/>
        <v>#N/A</v>
      </c>
      <c r="BL55" s="259" t="e">
        <f t="shared" si="90"/>
        <v>#N/A</v>
      </c>
      <c r="BM55" s="259" t="e">
        <f t="shared" si="91"/>
        <v>#N/A</v>
      </c>
      <c r="BN55" s="256" t="e">
        <f t="shared" si="4"/>
        <v>#N/A</v>
      </c>
      <c r="BO55" s="141"/>
      <c r="BP55" s="258" t="e">
        <f t="shared" si="92"/>
        <v>#N/A</v>
      </c>
      <c r="BQ55" s="259" t="e">
        <f t="shared" si="93"/>
        <v>#N/A</v>
      </c>
      <c r="BR55" s="259" t="e">
        <f t="shared" si="94"/>
        <v>#N/A</v>
      </c>
      <c r="BS55" s="259" t="e">
        <f t="shared" si="95"/>
        <v>#N/A</v>
      </c>
      <c r="BT55" s="257" t="e">
        <f t="shared" si="6"/>
        <v>#N/A</v>
      </c>
      <c r="BU55" s="141"/>
      <c r="BV55" s="258" t="e">
        <f t="shared" si="96"/>
        <v>#N/A</v>
      </c>
      <c r="BW55" s="259" t="e">
        <f t="shared" si="97"/>
        <v>#N/A</v>
      </c>
      <c r="BX55" s="259" t="e">
        <f t="shared" si="98"/>
        <v>#N/A</v>
      </c>
      <c r="BY55" s="259" t="e">
        <f t="shared" si="99"/>
        <v>#N/A</v>
      </c>
      <c r="BZ55" s="257" t="e">
        <f t="shared" si="10"/>
        <v>#N/A</v>
      </c>
      <c r="CA55" s="141"/>
      <c r="CB55" s="258" t="e">
        <f t="shared" si="100"/>
        <v>#N/A</v>
      </c>
      <c r="CC55" s="259" t="e">
        <f t="shared" si="101"/>
        <v>#N/A</v>
      </c>
      <c r="CD55" s="259" t="e">
        <f t="shared" si="102"/>
        <v>#N/A</v>
      </c>
      <c r="CE55" s="259" t="e">
        <f t="shared" si="103"/>
        <v>#N/A</v>
      </c>
      <c r="CF55" s="256" t="e">
        <f t="shared" si="12"/>
        <v>#N/A</v>
      </c>
      <c r="CG55" s="141"/>
      <c r="CH55" s="258" t="e">
        <f t="shared" si="104"/>
        <v>#N/A</v>
      </c>
      <c r="CI55" s="259" t="e">
        <f t="shared" si="105"/>
        <v>#N/A</v>
      </c>
      <c r="CJ55" s="259" t="e">
        <f t="shared" si="106"/>
        <v>#N/A</v>
      </c>
      <c r="CK55" s="259" t="e">
        <f t="shared" si="107"/>
        <v>#N/A</v>
      </c>
      <c r="CL55" s="256" t="e">
        <f t="shared" si="14"/>
        <v>#N/A</v>
      </c>
      <c r="CM55" s="141"/>
      <c r="CN55" s="258" t="e">
        <f t="shared" si="108"/>
        <v>#N/A</v>
      </c>
      <c r="CO55" s="259" t="e">
        <f t="shared" si="109"/>
        <v>#N/A</v>
      </c>
      <c r="CP55" s="259" t="e">
        <f t="shared" si="110"/>
        <v>#N/A</v>
      </c>
      <c r="CQ55" s="259" t="e">
        <f t="shared" si="111"/>
        <v>#N/A</v>
      </c>
      <c r="CR55" s="256" t="e">
        <f t="shared" si="16"/>
        <v>#N/A</v>
      </c>
      <c r="CS55" s="141"/>
      <c r="CT55" s="258" t="e">
        <f t="shared" si="112"/>
        <v>#N/A</v>
      </c>
      <c r="CU55" s="259" t="e">
        <f t="shared" si="113"/>
        <v>#N/A</v>
      </c>
      <c r="CV55" s="259" t="e">
        <f t="shared" si="114"/>
        <v>#N/A</v>
      </c>
      <c r="CW55" s="259" t="e">
        <f t="shared" si="115"/>
        <v>#N/A</v>
      </c>
      <c r="CX55" s="256" t="e">
        <f t="shared" si="20"/>
        <v>#N/A</v>
      </c>
      <c r="CY55" s="141"/>
      <c r="CZ55" s="258" t="e">
        <f t="shared" si="116"/>
        <v>#N/A</v>
      </c>
      <c r="DA55" s="259" t="e">
        <f t="shared" si="117"/>
        <v>#N/A</v>
      </c>
      <c r="DB55" s="259" t="e">
        <f t="shared" si="118"/>
        <v>#N/A</v>
      </c>
      <c r="DC55" s="259" t="e">
        <f t="shared" si="119"/>
        <v>#N/A</v>
      </c>
      <c r="DD55" s="167" t="e">
        <f t="shared" si="120"/>
        <v>#N/A</v>
      </c>
      <c r="DE55" s="167" t="e">
        <f t="shared" si="121"/>
        <v>#N/A</v>
      </c>
      <c r="DF55" s="128"/>
      <c r="DG55" s="165">
        <f t="shared" si="25"/>
        <v>0</v>
      </c>
    </row>
    <row r="56" spans="1:111" ht="25.5" customHeight="1">
      <c r="A56" s="301"/>
      <c r="B56" s="251"/>
      <c r="C56" s="251"/>
      <c r="D56" s="251"/>
      <c r="E56" s="251"/>
      <c r="F56" s="251"/>
      <c r="G56" s="272"/>
      <c r="H56" s="251"/>
      <c r="I56" s="252">
        <v>44</v>
      </c>
      <c r="J56" s="253"/>
      <c r="K56" s="250"/>
      <c r="L56" s="83"/>
      <c r="M56" s="82"/>
      <c r="N56" s="260"/>
      <c r="O56" s="250"/>
      <c r="P56" s="126"/>
      <c r="Q56" s="261"/>
      <c r="R56" s="130"/>
      <c r="S56" s="131">
        <f t="shared" si="84"/>
        <v>0</v>
      </c>
      <c r="T56" s="126"/>
      <c r="U56" s="15"/>
      <c r="V56" s="126">
        <f t="shared" si="85"/>
        <v>0</v>
      </c>
      <c r="W56" s="16"/>
      <c r="X56" s="136">
        <f t="shared" si="86"/>
        <v>0</v>
      </c>
      <c r="Y56" s="138">
        <f t="shared" si="87"/>
        <v>0</v>
      </c>
      <c r="Z56" s="255"/>
      <c r="AA56" s="141"/>
      <c r="AB56" s="262"/>
      <c r="AC56" s="220"/>
      <c r="AD56" s="262"/>
      <c r="AE56" s="220"/>
      <c r="AF56" s="126"/>
      <c r="AG56" s="144" t="e">
        <f t="shared" si="28"/>
        <v>#N/A</v>
      </c>
      <c r="AH56" s="144"/>
      <c r="AI56" s="144" t="e">
        <f t="shared" si="29"/>
        <v>#N/A</v>
      </c>
      <c r="AJ56" s="152"/>
      <c r="AK56" s="153"/>
      <c r="AL56" s="153"/>
      <c r="AM56" s="225"/>
      <c r="AN56" s="254"/>
      <c r="AO56" s="225"/>
      <c r="AP56" s="227"/>
      <c r="AQ56" s="220"/>
      <c r="AR56" s="227"/>
      <c r="AS56" s="220"/>
      <c r="AT56" s="225"/>
      <c r="AU56" s="227"/>
      <c r="AV56" s="220"/>
      <c r="AW56" s="254"/>
      <c r="AX56" s="227"/>
      <c r="AY56" s="227"/>
      <c r="AZ56" s="220"/>
      <c r="BA56" s="255"/>
      <c r="BB56" s="256" t="e">
        <f t="shared" si="0"/>
        <v>#N/A</v>
      </c>
      <c r="BC56" s="257"/>
      <c r="BD56" s="258" t="e">
        <f t="shared" si="1"/>
        <v>#N/A</v>
      </c>
      <c r="BE56" s="259" t="e">
        <f t="shared" si="51"/>
        <v>#N/A</v>
      </c>
      <c r="BF56" s="259" t="e">
        <f t="shared" si="83"/>
        <v>#N/A</v>
      </c>
      <c r="BG56" s="259" t="e">
        <f t="shared" si="57"/>
        <v>#N/A</v>
      </c>
      <c r="BH56" s="256" t="e">
        <f t="shared" si="2"/>
        <v>#N/A</v>
      </c>
      <c r="BI56" s="164"/>
      <c r="BJ56" s="258" t="e">
        <f t="shared" si="88"/>
        <v>#N/A</v>
      </c>
      <c r="BK56" s="259" t="e">
        <f t="shared" si="89"/>
        <v>#N/A</v>
      </c>
      <c r="BL56" s="259" t="e">
        <f t="shared" si="90"/>
        <v>#N/A</v>
      </c>
      <c r="BM56" s="259" t="e">
        <f t="shared" si="91"/>
        <v>#N/A</v>
      </c>
      <c r="BN56" s="256" t="e">
        <f t="shared" si="4"/>
        <v>#N/A</v>
      </c>
      <c r="BO56" s="141"/>
      <c r="BP56" s="258" t="e">
        <f t="shared" si="92"/>
        <v>#N/A</v>
      </c>
      <c r="BQ56" s="259" t="e">
        <f t="shared" si="93"/>
        <v>#N/A</v>
      </c>
      <c r="BR56" s="259" t="e">
        <f t="shared" si="94"/>
        <v>#N/A</v>
      </c>
      <c r="BS56" s="259" t="e">
        <f t="shared" si="95"/>
        <v>#N/A</v>
      </c>
      <c r="BT56" s="257" t="e">
        <f t="shared" si="6"/>
        <v>#N/A</v>
      </c>
      <c r="BU56" s="141"/>
      <c r="BV56" s="258" t="e">
        <f t="shared" si="96"/>
        <v>#N/A</v>
      </c>
      <c r="BW56" s="259" t="e">
        <f t="shared" si="97"/>
        <v>#N/A</v>
      </c>
      <c r="BX56" s="259" t="e">
        <f t="shared" si="98"/>
        <v>#N/A</v>
      </c>
      <c r="BY56" s="259" t="e">
        <f t="shared" si="99"/>
        <v>#N/A</v>
      </c>
      <c r="BZ56" s="257" t="e">
        <f t="shared" si="10"/>
        <v>#N/A</v>
      </c>
      <c r="CA56" s="141"/>
      <c r="CB56" s="258" t="e">
        <f t="shared" si="100"/>
        <v>#N/A</v>
      </c>
      <c r="CC56" s="259" t="e">
        <f t="shared" si="101"/>
        <v>#N/A</v>
      </c>
      <c r="CD56" s="259" t="e">
        <f t="shared" si="102"/>
        <v>#N/A</v>
      </c>
      <c r="CE56" s="259" t="e">
        <f t="shared" si="103"/>
        <v>#N/A</v>
      </c>
      <c r="CF56" s="256" t="e">
        <f t="shared" si="12"/>
        <v>#N/A</v>
      </c>
      <c r="CG56" s="141"/>
      <c r="CH56" s="258" t="e">
        <f t="shared" si="104"/>
        <v>#N/A</v>
      </c>
      <c r="CI56" s="259" t="e">
        <f t="shared" si="105"/>
        <v>#N/A</v>
      </c>
      <c r="CJ56" s="259" t="e">
        <f t="shared" si="106"/>
        <v>#N/A</v>
      </c>
      <c r="CK56" s="259" t="e">
        <f t="shared" si="107"/>
        <v>#N/A</v>
      </c>
      <c r="CL56" s="256" t="e">
        <f t="shared" si="14"/>
        <v>#N/A</v>
      </c>
      <c r="CM56" s="141"/>
      <c r="CN56" s="258" t="e">
        <f t="shared" si="108"/>
        <v>#N/A</v>
      </c>
      <c r="CO56" s="259" t="e">
        <f t="shared" si="109"/>
        <v>#N/A</v>
      </c>
      <c r="CP56" s="259" t="e">
        <f t="shared" si="110"/>
        <v>#N/A</v>
      </c>
      <c r="CQ56" s="259" t="e">
        <f t="shared" si="111"/>
        <v>#N/A</v>
      </c>
      <c r="CR56" s="256" t="e">
        <f t="shared" si="16"/>
        <v>#N/A</v>
      </c>
      <c r="CS56" s="141"/>
      <c r="CT56" s="258" t="e">
        <f t="shared" si="112"/>
        <v>#N/A</v>
      </c>
      <c r="CU56" s="259" t="e">
        <f t="shared" si="113"/>
        <v>#N/A</v>
      </c>
      <c r="CV56" s="259" t="e">
        <f t="shared" si="114"/>
        <v>#N/A</v>
      </c>
      <c r="CW56" s="259" t="e">
        <f t="shared" si="115"/>
        <v>#N/A</v>
      </c>
      <c r="CX56" s="256" t="e">
        <f t="shared" si="20"/>
        <v>#N/A</v>
      </c>
      <c r="CY56" s="141"/>
      <c r="CZ56" s="258" t="e">
        <f t="shared" si="116"/>
        <v>#N/A</v>
      </c>
      <c r="DA56" s="259" t="e">
        <f t="shared" si="117"/>
        <v>#N/A</v>
      </c>
      <c r="DB56" s="259" t="e">
        <f t="shared" si="118"/>
        <v>#N/A</v>
      </c>
      <c r="DC56" s="259" t="e">
        <f t="shared" si="119"/>
        <v>#N/A</v>
      </c>
      <c r="DD56" s="167" t="e">
        <f t="shared" si="120"/>
        <v>#N/A</v>
      </c>
      <c r="DE56" s="167" t="e">
        <f t="shared" si="121"/>
        <v>#N/A</v>
      </c>
      <c r="DF56" s="128"/>
      <c r="DG56" s="165">
        <f t="shared" si="25"/>
        <v>0</v>
      </c>
    </row>
    <row r="57" spans="1:111" ht="25.5" customHeight="1">
      <c r="A57" s="301"/>
      <c r="B57" s="251"/>
      <c r="C57" s="251"/>
      <c r="D57" s="251"/>
      <c r="E57" s="251"/>
      <c r="F57" s="251"/>
      <c r="G57" s="272"/>
      <c r="H57" s="251"/>
      <c r="I57" s="252">
        <v>45</v>
      </c>
      <c r="J57" s="253"/>
      <c r="K57" s="250"/>
      <c r="L57" s="83"/>
      <c r="M57" s="82"/>
      <c r="N57" s="260"/>
      <c r="O57" s="250"/>
      <c r="P57" s="126"/>
      <c r="Q57" s="261"/>
      <c r="R57" s="130"/>
      <c r="S57" s="131">
        <f t="shared" si="84"/>
        <v>0</v>
      </c>
      <c r="T57" s="126"/>
      <c r="U57" s="15"/>
      <c r="V57" s="126">
        <f t="shared" si="85"/>
        <v>0</v>
      </c>
      <c r="W57" s="16"/>
      <c r="X57" s="136">
        <f t="shared" si="86"/>
        <v>0</v>
      </c>
      <c r="Y57" s="138">
        <f t="shared" si="87"/>
        <v>0</v>
      </c>
      <c r="Z57" s="255"/>
      <c r="AA57" s="141"/>
      <c r="AB57" s="262"/>
      <c r="AC57" s="220"/>
      <c r="AD57" s="262"/>
      <c r="AE57" s="220"/>
      <c r="AF57" s="126"/>
      <c r="AG57" s="144" t="e">
        <f t="shared" si="28"/>
        <v>#N/A</v>
      </c>
      <c r="AH57" s="144"/>
      <c r="AI57" s="144" t="e">
        <f t="shared" si="29"/>
        <v>#N/A</v>
      </c>
      <c r="AJ57" s="152"/>
      <c r="AK57" s="153"/>
      <c r="AL57" s="153"/>
      <c r="AM57" s="225"/>
      <c r="AN57" s="254"/>
      <c r="AO57" s="225"/>
      <c r="AP57" s="227"/>
      <c r="AQ57" s="220"/>
      <c r="AR57" s="227"/>
      <c r="AS57" s="220"/>
      <c r="AT57" s="225"/>
      <c r="AU57" s="227"/>
      <c r="AV57" s="220"/>
      <c r="AW57" s="254"/>
      <c r="AX57" s="227"/>
      <c r="AY57" s="227"/>
      <c r="AZ57" s="220"/>
      <c r="BA57" s="255"/>
      <c r="BB57" s="256" t="e">
        <f t="shared" si="0"/>
        <v>#N/A</v>
      </c>
      <c r="BC57" s="257"/>
      <c r="BD57" s="258" t="e">
        <f t="shared" si="1"/>
        <v>#N/A</v>
      </c>
      <c r="BE57" s="259" t="e">
        <f t="shared" si="51"/>
        <v>#N/A</v>
      </c>
      <c r="BF57" s="259" t="e">
        <f t="shared" si="83"/>
        <v>#N/A</v>
      </c>
      <c r="BG57" s="259" t="e">
        <f t="shared" si="57"/>
        <v>#N/A</v>
      </c>
      <c r="BH57" s="256" t="e">
        <f t="shared" si="2"/>
        <v>#N/A</v>
      </c>
      <c r="BI57" s="164"/>
      <c r="BJ57" s="258" t="e">
        <f t="shared" si="88"/>
        <v>#N/A</v>
      </c>
      <c r="BK57" s="259" t="e">
        <f t="shared" si="89"/>
        <v>#N/A</v>
      </c>
      <c r="BL57" s="259" t="e">
        <f t="shared" si="90"/>
        <v>#N/A</v>
      </c>
      <c r="BM57" s="259" t="e">
        <f t="shared" si="91"/>
        <v>#N/A</v>
      </c>
      <c r="BN57" s="256" t="e">
        <f t="shared" si="4"/>
        <v>#N/A</v>
      </c>
      <c r="BO57" s="141"/>
      <c r="BP57" s="258" t="e">
        <f t="shared" si="92"/>
        <v>#N/A</v>
      </c>
      <c r="BQ57" s="259" t="e">
        <f t="shared" si="93"/>
        <v>#N/A</v>
      </c>
      <c r="BR57" s="259" t="e">
        <f t="shared" si="94"/>
        <v>#N/A</v>
      </c>
      <c r="BS57" s="259" t="e">
        <f t="shared" si="95"/>
        <v>#N/A</v>
      </c>
      <c r="BT57" s="257" t="e">
        <f t="shared" si="6"/>
        <v>#N/A</v>
      </c>
      <c r="BU57" s="141"/>
      <c r="BV57" s="258" t="e">
        <f t="shared" si="96"/>
        <v>#N/A</v>
      </c>
      <c r="BW57" s="259" t="e">
        <f t="shared" si="97"/>
        <v>#N/A</v>
      </c>
      <c r="BX57" s="259" t="e">
        <f t="shared" si="98"/>
        <v>#N/A</v>
      </c>
      <c r="BY57" s="259" t="e">
        <f t="shared" si="99"/>
        <v>#N/A</v>
      </c>
      <c r="BZ57" s="257" t="e">
        <f t="shared" si="10"/>
        <v>#N/A</v>
      </c>
      <c r="CA57" s="141"/>
      <c r="CB57" s="258" t="e">
        <f t="shared" si="100"/>
        <v>#N/A</v>
      </c>
      <c r="CC57" s="259" t="e">
        <f t="shared" si="101"/>
        <v>#N/A</v>
      </c>
      <c r="CD57" s="259" t="e">
        <f t="shared" si="102"/>
        <v>#N/A</v>
      </c>
      <c r="CE57" s="259" t="e">
        <f t="shared" si="103"/>
        <v>#N/A</v>
      </c>
      <c r="CF57" s="256" t="e">
        <f t="shared" si="12"/>
        <v>#N/A</v>
      </c>
      <c r="CG57" s="141"/>
      <c r="CH57" s="258" t="e">
        <f t="shared" si="104"/>
        <v>#N/A</v>
      </c>
      <c r="CI57" s="259" t="e">
        <f t="shared" si="105"/>
        <v>#N/A</v>
      </c>
      <c r="CJ57" s="259" t="e">
        <f t="shared" si="106"/>
        <v>#N/A</v>
      </c>
      <c r="CK57" s="259" t="e">
        <f t="shared" si="107"/>
        <v>#N/A</v>
      </c>
      <c r="CL57" s="256" t="e">
        <f t="shared" si="14"/>
        <v>#N/A</v>
      </c>
      <c r="CM57" s="141"/>
      <c r="CN57" s="258" t="e">
        <f t="shared" si="108"/>
        <v>#N/A</v>
      </c>
      <c r="CO57" s="259" t="e">
        <f t="shared" si="109"/>
        <v>#N/A</v>
      </c>
      <c r="CP57" s="259" t="e">
        <f t="shared" si="110"/>
        <v>#N/A</v>
      </c>
      <c r="CQ57" s="259" t="e">
        <f t="shared" si="111"/>
        <v>#N/A</v>
      </c>
      <c r="CR57" s="256" t="e">
        <f t="shared" si="16"/>
        <v>#N/A</v>
      </c>
      <c r="CS57" s="141"/>
      <c r="CT57" s="258" t="e">
        <f t="shared" si="112"/>
        <v>#N/A</v>
      </c>
      <c r="CU57" s="259" t="e">
        <f t="shared" si="113"/>
        <v>#N/A</v>
      </c>
      <c r="CV57" s="259" t="e">
        <f t="shared" si="114"/>
        <v>#N/A</v>
      </c>
      <c r="CW57" s="259" t="e">
        <f t="shared" si="115"/>
        <v>#N/A</v>
      </c>
      <c r="CX57" s="256" t="e">
        <f t="shared" si="20"/>
        <v>#N/A</v>
      </c>
      <c r="CY57" s="141"/>
      <c r="CZ57" s="258" t="e">
        <f t="shared" si="116"/>
        <v>#N/A</v>
      </c>
      <c r="DA57" s="259" t="e">
        <f t="shared" si="117"/>
        <v>#N/A</v>
      </c>
      <c r="DB57" s="259" t="e">
        <f t="shared" si="118"/>
        <v>#N/A</v>
      </c>
      <c r="DC57" s="259" t="e">
        <f t="shared" si="119"/>
        <v>#N/A</v>
      </c>
      <c r="DD57" s="167" t="e">
        <f t="shared" si="120"/>
        <v>#N/A</v>
      </c>
      <c r="DE57" s="167" t="e">
        <f t="shared" si="121"/>
        <v>#N/A</v>
      </c>
      <c r="DF57" s="128"/>
      <c r="DG57" s="165">
        <f t="shared" si="25"/>
        <v>0</v>
      </c>
    </row>
    <row r="58" spans="1:111" ht="25.5" customHeight="1">
      <c r="A58" s="301"/>
      <c r="B58" s="251"/>
      <c r="C58" s="251"/>
      <c r="D58" s="251"/>
      <c r="E58" s="251"/>
      <c r="F58" s="251"/>
      <c r="G58" s="272"/>
      <c r="H58" s="251"/>
      <c r="I58" s="252">
        <v>46</v>
      </c>
      <c r="J58" s="253"/>
      <c r="K58" s="250"/>
      <c r="L58" s="83"/>
      <c r="M58" s="82"/>
      <c r="N58" s="260"/>
      <c r="O58" s="250"/>
      <c r="P58" s="126"/>
      <c r="Q58" s="261"/>
      <c r="R58" s="130"/>
      <c r="S58" s="131">
        <f t="shared" si="84"/>
        <v>0</v>
      </c>
      <c r="T58" s="126"/>
      <c r="U58" s="15"/>
      <c r="V58" s="126">
        <f t="shared" si="85"/>
        <v>0</v>
      </c>
      <c r="W58" s="16"/>
      <c r="X58" s="136">
        <f t="shared" si="86"/>
        <v>0</v>
      </c>
      <c r="Y58" s="138">
        <f t="shared" si="87"/>
        <v>0</v>
      </c>
      <c r="Z58" s="255"/>
      <c r="AA58" s="141"/>
      <c r="AB58" s="262"/>
      <c r="AC58" s="220"/>
      <c r="AD58" s="262"/>
      <c r="AE58" s="220"/>
      <c r="AF58" s="126"/>
      <c r="AG58" s="144" t="e">
        <f t="shared" si="28"/>
        <v>#N/A</v>
      </c>
      <c r="AH58" s="144"/>
      <c r="AI58" s="144" t="e">
        <f t="shared" si="29"/>
        <v>#N/A</v>
      </c>
      <c r="AJ58" s="152"/>
      <c r="AK58" s="153"/>
      <c r="AL58" s="153"/>
      <c r="AM58" s="225"/>
      <c r="AN58" s="254"/>
      <c r="AO58" s="225"/>
      <c r="AP58" s="227"/>
      <c r="AQ58" s="220"/>
      <c r="AR58" s="227"/>
      <c r="AS58" s="220"/>
      <c r="AT58" s="225"/>
      <c r="AU58" s="227"/>
      <c r="AV58" s="220"/>
      <c r="AW58" s="254"/>
      <c r="AX58" s="227"/>
      <c r="AY58" s="227"/>
      <c r="AZ58" s="220"/>
      <c r="BA58" s="255"/>
      <c r="BB58" s="256" t="e">
        <f t="shared" si="0"/>
        <v>#N/A</v>
      </c>
      <c r="BC58" s="257"/>
      <c r="BD58" s="258" t="e">
        <f t="shared" si="1"/>
        <v>#N/A</v>
      </c>
      <c r="BE58" s="259" t="e">
        <f t="shared" si="51"/>
        <v>#N/A</v>
      </c>
      <c r="BF58" s="259" t="e">
        <f t="shared" si="83"/>
        <v>#N/A</v>
      </c>
      <c r="BG58" s="259" t="e">
        <f t="shared" si="57"/>
        <v>#N/A</v>
      </c>
      <c r="BH58" s="256" t="e">
        <f t="shared" si="2"/>
        <v>#N/A</v>
      </c>
      <c r="BI58" s="164"/>
      <c r="BJ58" s="258" t="e">
        <f t="shared" si="88"/>
        <v>#N/A</v>
      </c>
      <c r="BK58" s="259" t="e">
        <f t="shared" si="89"/>
        <v>#N/A</v>
      </c>
      <c r="BL58" s="259" t="e">
        <f t="shared" si="90"/>
        <v>#N/A</v>
      </c>
      <c r="BM58" s="259" t="e">
        <f t="shared" si="91"/>
        <v>#N/A</v>
      </c>
      <c r="BN58" s="256" t="e">
        <f t="shared" si="4"/>
        <v>#N/A</v>
      </c>
      <c r="BO58" s="141"/>
      <c r="BP58" s="258" t="e">
        <f t="shared" si="92"/>
        <v>#N/A</v>
      </c>
      <c r="BQ58" s="259" t="e">
        <f t="shared" si="93"/>
        <v>#N/A</v>
      </c>
      <c r="BR58" s="259" t="e">
        <f t="shared" si="94"/>
        <v>#N/A</v>
      </c>
      <c r="BS58" s="259" t="e">
        <f t="shared" si="95"/>
        <v>#N/A</v>
      </c>
      <c r="BT58" s="257" t="e">
        <f t="shared" si="6"/>
        <v>#N/A</v>
      </c>
      <c r="BU58" s="141"/>
      <c r="BV58" s="258" t="e">
        <f t="shared" si="96"/>
        <v>#N/A</v>
      </c>
      <c r="BW58" s="259" t="e">
        <f t="shared" si="97"/>
        <v>#N/A</v>
      </c>
      <c r="BX58" s="259" t="e">
        <f t="shared" si="98"/>
        <v>#N/A</v>
      </c>
      <c r="BY58" s="259" t="e">
        <f t="shared" si="99"/>
        <v>#N/A</v>
      </c>
      <c r="BZ58" s="257" t="e">
        <f t="shared" si="10"/>
        <v>#N/A</v>
      </c>
      <c r="CA58" s="141"/>
      <c r="CB58" s="258" t="e">
        <f t="shared" si="100"/>
        <v>#N/A</v>
      </c>
      <c r="CC58" s="259" t="e">
        <f t="shared" si="101"/>
        <v>#N/A</v>
      </c>
      <c r="CD58" s="259" t="e">
        <f t="shared" si="102"/>
        <v>#N/A</v>
      </c>
      <c r="CE58" s="259" t="e">
        <f t="shared" si="103"/>
        <v>#N/A</v>
      </c>
      <c r="CF58" s="256" t="e">
        <f t="shared" si="12"/>
        <v>#N/A</v>
      </c>
      <c r="CG58" s="141"/>
      <c r="CH58" s="258" t="e">
        <f t="shared" si="104"/>
        <v>#N/A</v>
      </c>
      <c r="CI58" s="259" t="e">
        <f t="shared" si="105"/>
        <v>#N/A</v>
      </c>
      <c r="CJ58" s="259" t="e">
        <f t="shared" si="106"/>
        <v>#N/A</v>
      </c>
      <c r="CK58" s="259" t="e">
        <f t="shared" si="107"/>
        <v>#N/A</v>
      </c>
      <c r="CL58" s="256" t="e">
        <f t="shared" si="14"/>
        <v>#N/A</v>
      </c>
      <c r="CM58" s="141"/>
      <c r="CN58" s="258" t="e">
        <f t="shared" si="108"/>
        <v>#N/A</v>
      </c>
      <c r="CO58" s="259" t="e">
        <f t="shared" si="109"/>
        <v>#N/A</v>
      </c>
      <c r="CP58" s="259" t="e">
        <f t="shared" si="110"/>
        <v>#N/A</v>
      </c>
      <c r="CQ58" s="259" t="e">
        <f t="shared" si="111"/>
        <v>#N/A</v>
      </c>
      <c r="CR58" s="256" t="e">
        <f t="shared" si="16"/>
        <v>#N/A</v>
      </c>
      <c r="CS58" s="141"/>
      <c r="CT58" s="258" t="e">
        <f t="shared" si="112"/>
        <v>#N/A</v>
      </c>
      <c r="CU58" s="259" t="e">
        <f t="shared" si="113"/>
        <v>#N/A</v>
      </c>
      <c r="CV58" s="259" t="e">
        <f t="shared" si="114"/>
        <v>#N/A</v>
      </c>
      <c r="CW58" s="259" t="e">
        <f t="shared" si="115"/>
        <v>#N/A</v>
      </c>
      <c r="CX58" s="256" t="e">
        <f t="shared" si="20"/>
        <v>#N/A</v>
      </c>
      <c r="CY58" s="141"/>
      <c r="CZ58" s="258" t="e">
        <f t="shared" si="116"/>
        <v>#N/A</v>
      </c>
      <c r="DA58" s="259" t="e">
        <f t="shared" si="117"/>
        <v>#N/A</v>
      </c>
      <c r="DB58" s="259" t="e">
        <f t="shared" si="118"/>
        <v>#N/A</v>
      </c>
      <c r="DC58" s="259" t="e">
        <f t="shared" si="119"/>
        <v>#N/A</v>
      </c>
      <c r="DD58" s="167" t="e">
        <f t="shared" si="120"/>
        <v>#N/A</v>
      </c>
      <c r="DE58" s="167" t="e">
        <f t="shared" si="121"/>
        <v>#N/A</v>
      </c>
      <c r="DF58" s="128"/>
      <c r="DG58" s="165">
        <f t="shared" si="25"/>
        <v>0</v>
      </c>
    </row>
    <row r="59" spans="1:111" ht="25.5" customHeight="1">
      <c r="A59" s="301"/>
      <c r="B59" s="251"/>
      <c r="C59" s="251"/>
      <c r="D59" s="251"/>
      <c r="E59" s="251"/>
      <c r="F59" s="251"/>
      <c r="G59" s="272"/>
      <c r="H59" s="251"/>
      <c r="I59" s="252">
        <v>47</v>
      </c>
      <c r="J59" s="253"/>
      <c r="K59" s="250"/>
      <c r="L59" s="83"/>
      <c r="M59" s="82"/>
      <c r="N59" s="260"/>
      <c r="O59" s="250"/>
      <c r="P59" s="126"/>
      <c r="Q59" s="261"/>
      <c r="R59" s="130"/>
      <c r="S59" s="131">
        <f t="shared" si="84"/>
        <v>0</v>
      </c>
      <c r="T59" s="126"/>
      <c r="U59" s="15"/>
      <c r="V59" s="126">
        <f t="shared" si="85"/>
        <v>0</v>
      </c>
      <c r="W59" s="16"/>
      <c r="X59" s="136">
        <f t="shared" si="86"/>
        <v>0</v>
      </c>
      <c r="Y59" s="138">
        <f t="shared" si="87"/>
        <v>0</v>
      </c>
      <c r="Z59" s="255"/>
      <c r="AA59" s="141"/>
      <c r="AB59" s="262"/>
      <c r="AC59" s="220"/>
      <c r="AD59" s="262"/>
      <c r="AE59" s="220"/>
      <c r="AF59" s="126"/>
      <c r="AG59" s="144" t="e">
        <f t="shared" si="28"/>
        <v>#N/A</v>
      </c>
      <c r="AH59" s="144"/>
      <c r="AI59" s="144" t="e">
        <f t="shared" si="29"/>
        <v>#N/A</v>
      </c>
      <c r="AJ59" s="152"/>
      <c r="AK59" s="153"/>
      <c r="AL59" s="153"/>
      <c r="AM59" s="225"/>
      <c r="AN59" s="254"/>
      <c r="AO59" s="225"/>
      <c r="AP59" s="227"/>
      <c r="AQ59" s="220"/>
      <c r="AR59" s="227"/>
      <c r="AS59" s="220"/>
      <c r="AT59" s="225"/>
      <c r="AU59" s="227"/>
      <c r="AV59" s="220"/>
      <c r="AW59" s="254"/>
      <c r="AX59" s="227"/>
      <c r="AY59" s="227"/>
      <c r="AZ59" s="220"/>
      <c r="BA59" s="255"/>
      <c r="BB59" s="256" t="e">
        <f t="shared" si="0"/>
        <v>#N/A</v>
      </c>
      <c r="BC59" s="257"/>
      <c r="BD59" s="258" t="e">
        <f t="shared" si="1"/>
        <v>#N/A</v>
      </c>
      <c r="BE59" s="259" t="e">
        <f t="shared" si="51"/>
        <v>#N/A</v>
      </c>
      <c r="BF59" s="259" t="e">
        <f t="shared" si="83"/>
        <v>#N/A</v>
      </c>
      <c r="BG59" s="259" t="e">
        <f t="shared" si="57"/>
        <v>#N/A</v>
      </c>
      <c r="BH59" s="256" t="e">
        <f t="shared" si="2"/>
        <v>#N/A</v>
      </c>
      <c r="BI59" s="164"/>
      <c r="BJ59" s="258" t="e">
        <f t="shared" si="88"/>
        <v>#N/A</v>
      </c>
      <c r="BK59" s="259" t="e">
        <f t="shared" si="89"/>
        <v>#N/A</v>
      </c>
      <c r="BL59" s="259" t="e">
        <f t="shared" si="90"/>
        <v>#N/A</v>
      </c>
      <c r="BM59" s="259" t="e">
        <f t="shared" si="91"/>
        <v>#N/A</v>
      </c>
      <c r="BN59" s="256" t="e">
        <f t="shared" si="4"/>
        <v>#N/A</v>
      </c>
      <c r="BO59" s="141"/>
      <c r="BP59" s="258" t="e">
        <f t="shared" si="92"/>
        <v>#N/A</v>
      </c>
      <c r="BQ59" s="259" t="e">
        <f t="shared" si="93"/>
        <v>#N/A</v>
      </c>
      <c r="BR59" s="259" t="e">
        <f t="shared" si="94"/>
        <v>#N/A</v>
      </c>
      <c r="BS59" s="259" t="e">
        <f t="shared" si="95"/>
        <v>#N/A</v>
      </c>
      <c r="BT59" s="257" t="e">
        <f t="shared" si="6"/>
        <v>#N/A</v>
      </c>
      <c r="BU59" s="141"/>
      <c r="BV59" s="258" t="e">
        <f t="shared" si="96"/>
        <v>#N/A</v>
      </c>
      <c r="BW59" s="259" t="e">
        <f t="shared" si="97"/>
        <v>#N/A</v>
      </c>
      <c r="BX59" s="259" t="e">
        <f t="shared" si="98"/>
        <v>#N/A</v>
      </c>
      <c r="BY59" s="259" t="e">
        <f t="shared" si="99"/>
        <v>#N/A</v>
      </c>
      <c r="BZ59" s="257" t="e">
        <f t="shared" si="10"/>
        <v>#N/A</v>
      </c>
      <c r="CA59" s="141"/>
      <c r="CB59" s="258" t="e">
        <f t="shared" si="100"/>
        <v>#N/A</v>
      </c>
      <c r="CC59" s="259" t="e">
        <f t="shared" si="101"/>
        <v>#N/A</v>
      </c>
      <c r="CD59" s="259" t="e">
        <f t="shared" si="102"/>
        <v>#N/A</v>
      </c>
      <c r="CE59" s="259" t="e">
        <f t="shared" si="103"/>
        <v>#N/A</v>
      </c>
      <c r="CF59" s="256" t="e">
        <f t="shared" si="12"/>
        <v>#N/A</v>
      </c>
      <c r="CG59" s="141"/>
      <c r="CH59" s="258" t="e">
        <f t="shared" si="104"/>
        <v>#N/A</v>
      </c>
      <c r="CI59" s="259" t="e">
        <f t="shared" si="105"/>
        <v>#N/A</v>
      </c>
      <c r="CJ59" s="259" t="e">
        <f t="shared" si="106"/>
        <v>#N/A</v>
      </c>
      <c r="CK59" s="259" t="e">
        <f t="shared" si="107"/>
        <v>#N/A</v>
      </c>
      <c r="CL59" s="256" t="e">
        <f t="shared" si="14"/>
        <v>#N/A</v>
      </c>
      <c r="CM59" s="141"/>
      <c r="CN59" s="258" t="e">
        <f t="shared" si="108"/>
        <v>#N/A</v>
      </c>
      <c r="CO59" s="259" t="e">
        <f t="shared" si="109"/>
        <v>#N/A</v>
      </c>
      <c r="CP59" s="259" t="e">
        <f t="shared" si="110"/>
        <v>#N/A</v>
      </c>
      <c r="CQ59" s="259" t="e">
        <f t="shared" si="111"/>
        <v>#N/A</v>
      </c>
      <c r="CR59" s="256" t="e">
        <f t="shared" si="16"/>
        <v>#N/A</v>
      </c>
      <c r="CS59" s="141"/>
      <c r="CT59" s="258" t="e">
        <f t="shared" si="112"/>
        <v>#N/A</v>
      </c>
      <c r="CU59" s="259" t="e">
        <f t="shared" si="113"/>
        <v>#N/A</v>
      </c>
      <c r="CV59" s="259" t="e">
        <f t="shared" si="114"/>
        <v>#N/A</v>
      </c>
      <c r="CW59" s="259" t="e">
        <f t="shared" si="115"/>
        <v>#N/A</v>
      </c>
      <c r="CX59" s="256" t="e">
        <f t="shared" si="20"/>
        <v>#N/A</v>
      </c>
      <c r="CY59" s="141"/>
      <c r="CZ59" s="258" t="e">
        <f t="shared" si="116"/>
        <v>#N/A</v>
      </c>
      <c r="DA59" s="259" t="e">
        <f t="shared" si="117"/>
        <v>#N/A</v>
      </c>
      <c r="DB59" s="259" t="e">
        <f t="shared" si="118"/>
        <v>#N/A</v>
      </c>
      <c r="DC59" s="259" t="e">
        <f t="shared" si="119"/>
        <v>#N/A</v>
      </c>
      <c r="DD59" s="167" t="e">
        <f t="shared" si="120"/>
        <v>#N/A</v>
      </c>
      <c r="DE59" s="167" t="e">
        <f t="shared" si="121"/>
        <v>#N/A</v>
      </c>
      <c r="DF59" s="128"/>
      <c r="DG59" s="165">
        <f t="shared" si="25"/>
        <v>0</v>
      </c>
    </row>
    <row r="60" spans="1:111" ht="25.5" customHeight="1">
      <c r="A60" s="301"/>
      <c r="B60" s="251"/>
      <c r="C60" s="251"/>
      <c r="D60" s="251"/>
      <c r="E60" s="251"/>
      <c r="F60" s="251"/>
      <c r="G60" s="272"/>
      <c r="H60" s="251"/>
      <c r="I60" s="252">
        <v>48</v>
      </c>
      <c r="J60" s="253"/>
      <c r="K60" s="250"/>
      <c r="L60" s="83"/>
      <c r="M60" s="82"/>
      <c r="N60" s="260"/>
      <c r="O60" s="250"/>
      <c r="P60" s="126"/>
      <c r="Q60" s="261"/>
      <c r="R60" s="130"/>
      <c r="S60" s="131">
        <f t="shared" si="84"/>
        <v>0</v>
      </c>
      <c r="T60" s="126"/>
      <c r="U60" s="15"/>
      <c r="V60" s="126">
        <f t="shared" si="85"/>
        <v>0</v>
      </c>
      <c r="W60" s="16"/>
      <c r="X60" s="136">
        <f t="shared" si="86"/>
        <v>0</v>
      </c>
      <c r="Y60" s="138">
        <f t="shared" si="87"/>
        <v>0</v>
      </c>
      <c r="Z60" s="255"/>
      <c r="AA60" s="141"/>
      <c r="AB60" s="262"/>
      <c r="AC60" s="220"/>
      <c r="AD60" s="262"/>
      <c r="AE60" s="220"/>
      <c r="AF60" s="126"/>
      <c r="AG60" s="144" t="e">
        <f t="shared" si="28"/>
        <v>#N/A</v>
      </c>
      <c r="AH60" s="144"/>
      <c r="AI60" s="144" t="e">
        <f t="shared" si="29"/>
        <v>#N/A</v>
      </c>
      <c r="AJ60" s="152"/>
      <c r="AK60" s="153"/>
      <c r="AL60" s="153"/>
      <c r="AM60" s="225"/>
      <c r="AN60" s="254"/>
      <c r="AO60" s="225"/>
      <c r="AP60" s="227"/>
      <c r="AQ60" s="220"/>
      <c r="AR60" s="227"/>
      <c r="AS60" s="220"/>
      <c r="AT60" s="225"/>
      <c r="AU60" s="227"/>
      <c r="AV60" s="220"/>
      <c r="AW60" s="254"/>
      <c r="AX60" s="227"/>
      <c r="AY60" s="227"/>
      <c r="AZ60" s="220"/>
      <c r="BA60" s="255"/>
      <c r="BB60" s="256" t="e">
        <f t="shared" si="0"/>
        <v>#N/A</v>
      </c>
      <c r="BC60" s="257"/>
      <c r="BD60" s="258" t="e">
        <f t="shared" si="1"/>
        <v>#N/A</v>
      </c>
      <c r="BE60" s="259" t="e">
        <f t="shared" si="51"/>
        <v>#N/A</v>
      </c>
      <c r="BF60" s="259" t="e">
        <f t="shared" si="83"/>
        <v>#N/A</v>
      </c>
      <c r="BG60" s="259" t="e">
        <f t="shared" si="57"/>
        <v>#N/A</v>
      </c>
      <c r="BH60" s="256" t="e">
        <f t="shared" si="2"/>
        <v>#N/A</v>
      </c>
      <c r="BI60" s="164"/>
      <c r="BJ60" s="258" t="e">
        <f t="shared" si="88"/>
        <v>#N/A</v>
      </c>
      <c r="BK60" s="259" t="e">
        <f t="shared" si="89"/>
        <v>#N/A</v>
      </c>
      <c r="BL60" s="259" t="e">
        <f t="shared" si="90"/>
        <v>#N/A</v>
      </c>
      <c r="BM60" s="259" t="e">
        <f t="shared" si="91"/>
        <v>#N/A</v>
      </c>
      <c r="BN60" s="256" t="e">
        <f t="shared" si="4"/>
        <v>#N/A</v>
      </c>
      <c r="BO60" s="141"/>
      <c r="BP60" s="258" t="e">
        <f t="shared" si="92"/>
        <v>#N/A</v>
      </c>
      <c r="BQ60" s="259" t="e">
        <f t="shared" si="93"/>
        <v>#N/A</v>
      </c>
      <c r="BR60" s="259" t="e">
        <f t="shared" si="94"/>
        <v>#N/A</v>
      </c>
      <c r="BS60" s="259" t="e">
        <f t="shared" si="95"/>
        <v>#N/A</v>
      </c>
      <c r="BT60" s="257" t="e">
        <f t="shared" si="6"/>
        <v>#N/A</v>
      </c>
      <c r="BU60" s="141"/>
      <c r="BV60" s="258" t="e">
        <f t="shared" si="96"/>
        <v>#N/A</v>
      </c>
      <c r="BW60" s="259" t="e">
        <f t="shared" si="97"/>
        <v>#N/A</v>
      </c>
      <c r="BX60" s="259" t="e">
        <f t="shared" si="98"/>
        <v>#N/A</v>
      </c>
      <c r="BY60" s="259" t="e">
        <f t="shared" si="99"/>
        <v>#N/A</v>
      </c>
      <c r="BZ60" s="257" t="e">
        <f t="shared" si="10"/>
        <v>#N/A</v>
      </c>
      <c r="CA60" s="141"/>
      <c r="CB60" s="258" t="e">
        <f t="shared" si="100"/>
        <v>#N/A</v>
      </c>
      <c r="CC60" s="259" t="e">
        <f t="shared" si="101"/>
        <v>#N/A</v>
      </c>
      <c r="CD60" s="259" t="e">
        <f t="shared" si="102"/>
        <v>#N/A</v>
      </c>
      <c r="CE60" s="259" t="e">
        <f t="shared" si="103"/>
        <v>#N/A</v>
      </c>
      <c r="CF60" s="256" t="e">
        <f t="shared" si="12"/>
        <v>#N/A</v>
      </c>
      <c r="CG60" s="141"/>
      <c r="CH60" s="258" t="e">
        <f t="shared" si="104"/>
        <v>#N/A</v>
      </c>
      <c r="CI60" s="259" t="e">
        <f t="shared" si="105"/>
        <v>#N/A</v>
      </c>
      <c r="CJ60" s="259" t="e">
        <f t="shared" si="106"/>
        <v>#N/A</v>
      </c>
      <c r="CK60" s="259" t="e">
        <f t="shared" si="107"/>
        <v>#N/A</v>
      </c>
      <c r="CL60" s="256" t="e">
        <f t="shared" si="14"/>
        <v>#N/A</v>
      </c>
      <c r="CM60" s="141"/>
      <c r="CN60" s="258" t="e">
        <f t="shared" si="108"/>
        <v>#N/A</v>
      </c>
      <c r="CO60" s="259" t="e">
        <f t="shared" si="109"/>
        <v>#N/A</v>
      </c>
      <c r="CP60" s="259" t="e">
        <f t="shared" si="110"/>
        <v>#N/A</v>
      </c>
      <c r="CQ60" s="259" t="e">
        <f t="shared" si="111"/>
        <v>#N/A</v>
      </c>
      <c r="CR60" s="256" t="e">
        <f t="shared" si="16"/>
        <v>#N/A</v>
      </c>
      <c r="CS60" s="141"/>
      <c r="CT60" s="258" t="e">
        <f t="shared" si="112"/>
        <v>#N/A</v>
      </c>
      <c r="CU60" s="259" t="e">
        <f t="shared" si="113"/>
        <v>#N/A</v>
      </c>
      <c r="CV60" s="259" t="e">
        <f t="shared" si="114"/>
        <v>#N/A</v>
      </c>
      <c r="CW60" s="259" t="e">
        <f t="shared" si="115"/>
        <v>#N/A</v>
      </c>
      <c r="CX60" s="256" t="e">
        <f t="shared" si="20"/>
        <v>#N/A</v>
      </c>
      <c r="CY60" s="141"/>
      <c r="CZ60" s="258" t="e">
        <f t="shared" si="116"/>
        <v>#N/A</v>
      </c>
      <c r="DA60" s="259" t="e">
        <f t="shared" si="117"/>
        <v>#N/A</v>
      </c>
      <c r="DB60" s="259" t="e">
        <f t="shared" si="118"/>
        <v>#N/A</v>
      </c>
      <c r="DC60" s="259" t="e">
        <f t="shared" si="119"/>
        <v>#N/A</v>
      </c>
      <c r="DD60" s="167" t="e">
        <f t="shared" si="120"/>
        <v>#N/A</v>
      </c>
      <c r="DE60" s="167" t="e">
        <f t="shared" si="121"/>
        <v>#N/A</v>
      </c>
      <c r="DF60" s="128"/>
      <c r="DG60" s="165">
        <f t="shared" si="25"/>
        <v>0</v>
      </c>
    </row>
    <row r="61" spans="1:111" ht="25.5" customHeight="1">
      <c r="A61" s="301"/>
      <c r="B61" s="251"/>
      <c r="C61" s="251"/>
      <c r="D61" s="251"/>
      <c r="E61" s="251"/>
      <c r="F61" s="251"/>
      <c r="G61" s="272"/>
      <c r="H61" s="251"/>
      <c r="I61" s="252">
        <v>49</v>
      </c>
      <c r="J61" s="253"/>
      <c r="K61" s="250"/>
      <c r="L61" s="83"/>
      <c r="M61" s="82"/>
      <c r="N61" s="260"/>
      <c r="O61" s="250"/>
      <c r="P61" s="126"/>
      <c r="Q61" s="261"/>
      <c r="R61" s="130"/>
      <c r="S61" s="131">
        <f t="shared" si="84"/>
        <v>0</v>
      </c>
      <c r="T61" s="126"/>
      <c r="U61" s="15"/>
      <c r="V61" s="126">
        <f t="shared" si="85"/>
        <v>0</v>
      </c>
      <c r="W61" s="16"/>
      <c r="X61" s="136">
        <f t="shared" si="86"/>
        <v>0</v>
      </c>
      <c r="Y61" s="138">
        <f t="shared" si="87"/>
        <v>0</v>
      </c>
      <c r="Z61" s="255"/>
      <c r="AA61" s="141"/>
      <c r="AB61" s="262"/>
      <c r="AC61" s="220"/>
      <c r="AD61" s="262"/>
      <c r="AE61" s="220"/>
      <c r="AF61" s="126"/>
      <c r="AG61" s="144" t="e">
        <f>ROUND(_xlfn.IFS($O61="A重油",AF61*1,$O61="灯油",AF61*0.939,$O61="LPガス",AF61*1.299,$O61="LNG",AF61*1.56),0)</f>
        <v>#N/A</v>
      </c>
      <c r="AH61" s="144"/>
      <c r="AI61" s="144" t="e">
        <f t="shared" si="29"/>
        <v>#N/A</v>
      </c>
      <c r="AJ61" s="152"/>
      <c r="AK61" s="153"/>
      <c r="AL61" s="153"/>
      <c r="AM61" s="225"/>
      <c r="AN61" s="254"/>
      <c r="AO61" s="225"/>
      <c r="AP61" s="227"/>
      <c r="AQ61" s="220"/>
      <c r="AR61" s="227"/>
      <c r="AS61" s="220"/>
      <c r="AT61" s="225"/>
      <c r="AU61" s="227"/>
      <c r="AV61" s="220"/>
      <c r="AW61" s="254"/>
      <c r="AX61" s="227"/>
      <c r="AY61" s="227"/>
      <c r="AZ61" s="220"/>
      <c r="BA61" s="255"/>
      <c r="BB61" s="256" t="e">
        <f t="shared" si="0"/>
        <v>#N/A</v>
      </c>
      <c r="BC61" s="257"/>
      <c r="BD61" s="258" t="e">
        <f t="shared" si="1"/>
        <v>#N/A</v>
      </c>
      <c r="BE61" s="259" t="e">
        <f t="shared" si="51"/>
        <v>#N/A</v>
      </c>
      <c r="BF61" s="259" t="e">
        <f t="shared" si="83"/>
        <v>#N/A</v>
      </c>
      <c r="BG61" s="259" t="e">
        <f t="shared" si="57"/>
        <v>#N/A</v>
      </c>
      <c r="BH61" s="256" t="e">
        <f t="shared" si="2"/>
        <v>#N/A</v>
      </c>
      <c r="BI61" s="164"/>
      <c r="BJ61" s="258" t="e">
        <f t="shared" si="88"/>
        <v>#N/A</v>
      </c>
      <c r="BK61" s="259" t="e">
        <f t="shared" si="89"/>
        <v>#N/A</v>
      </c>
      <c r="BL61" s="259" t="e">
        <f t="shared" si="90"/>
        <v>#N/A</v>
      </c>
      <c r="BM61" s="259" t="e">
        <f t="shared" si="91"/>
        <v>#N/A</v>
      </c>
      <c r="BN61" s="256" t="e">
        <f t="shared" si="4"/>
        <v>#N/A</v>
      </c>
      <c r="BO61" s="141"/>
      <c r="BP61" s="258" t="e">
        <f t="shared" si="92"/>
        <v>#N/A</v>
      </c>
      <c r="BQ61" s="259" t="e">
        <f t="shared" si="93"/>
        <v>#N/A</v>
      </c>
      <c r="BR61" s="259" t="e">
        <f t="shared" si="94"/>
        <v>#N/A</v>
      </c>
      <c r="BS61" s="259" t="e">
        <f t="shared" si="95"/>
        <v>#N/A</v>
      </c>
      <c r="BT61" s="257" t="e">
        <f t="shared" si="6"/>
        <v>#N/A</v>
      </c>
      <c r="BU61" s="141"/>
      <c r="BV61" s="258" t="e">
        <f t="shared" si="96"/>
        <v>#N/A</v>
      </c>
      <c r="BW61" s="259" t="e">
        <f t="shared" si="97"/>
        <v>#N/A</v>
      </c>
      <c r="BX61" s="259" t="e">
        <f t="shared" si="98"/>
        <v>#N/A</v>
      </c>
      <c r="BY61" s="259" t="e">
        <f t="shared" si="99"/>
        <v>#N/A</v>
      </c>
      <c r="BZ61" s="257" t="e">
        <f t="shared" si="10"/>
        <v>#N/A</v>
      </c>
      <c r="CA61" s="141"/>
      <c r="CB61" s="258" t="e">
        <f t="shared" si="100"/>
        <v>#N/A</v>
      </c>
      <c r="CC61" s="259" t="e">
        <f t="shared" si="101"/>
        <v>#N/A</v>
      </c>
      <c r="CD61" s="259" t="e">
        <f t="shared" si="102"/>
        <v>#N/A</v>
      </c>
      <c r="CE61" s="259" t="e">
        <f t="shared" si="103"/>
        <v>#N/A</v>
      </c>
      <c r="CF61" s="256" t="e">
        <f t="shared" si="12"/>
        <v>#N/A</v>
      </c>
      <c r="CG61" s="141"/>
      <c r="CH61" s="258" t="e">
        <f t="shared" si="104"/>
        <v>#N/A</v>
      </c>
      <c r="CI61" s="259" t="e">
        <f t="shared" si="105"/>
        <v>#N/A</v>
      </c>
      <c r="CJ61" s="259" t="e">
        <f t="shared" si="106"/>
        <v>#N/A</v>
      </c>
      <c r="CK61" s="259" t="e">
        <f t="shared" si="107"/>
        <v>#N/A</v>
      </c>
      <c r="CL61" s="256" t="e">
        <f t="shared" si="14"/>
        <v>#N/A</v>
      </c>
      <c r="CM61" s="141"/>
      <c r="CN61" s="258" t="e">
        <f t="shared" si="108"/>
        <v>#N/A</v>
      </c>
      <c r="CO61" s="259" t="e">
        <f t="shared" si="109"/>
        <v>#N/A</v>
      </c>
      <c r="CP61" s="259" t="e">
        <f t="shared" si="110"/>
        <v>#N/A</v>
      </c>
      <c r="CQ61" s="259" t="e">
        <f t="shared" si="111"/>
        <v>#N/A</v>
      </c>
      <c r="CR61" s="256" t="e">
        <f t="shared" si="16"/>
        <v>#N/A</v>
      </c>
      <c r="CS61" s="141"/>
      <c r="CT61" s="258" t="e">
        <f t="shared" si="112"/>
        <v>#N/A</v>
      </c>
      <c r="CU61" s="259" t="e">
        <f t="shared" si="113"/>
        <v>#N/A</v>
      </c>
      <c r="CV61" s="259" t="e">
        <f t="shared" si="114"/>
        <v>#N/A</v>
      </c>
      <c r="CW61" s="259" t="e">
        <f t="shared" si="115"/>
        <v>#N/A</v>
      </c>
      <c r="CX61" s="256" t="e">
        <f t="shared" si="20"/>
        <v>#N/A</v>
      </c>
      <c r="CY61" s="141"/>
      <c r="CZ61" s="258" t="e">
        <f t="shared" si="116"/>
        <v>#N/A</v>
      </c>
      <c r="DA61" s="259" t="e">
        <f t="shared" si="117"/>
        <v>#N/A</v>
      </c>
      <c r="DB61" s="259" t="e">
        <f t="shared" si="118"/>
        <v>#N/A</v>
      </c>
      <c r="DC61" s="259" t="e">
        <f t="shared" si="119"/>
        <v>#N/A</v>
      </c>
      <c r="DD61" s="167" t="e">
        <f t="shared" si="120"/>
        <v>#N/A</v>
      </c>
      <c r="DE61" s="167" t="e">
        <f t="shared" si="121"/>
        <v>#N/A</v>
      </c>
      <c r="DF61" s="128"/>
      <c r="DG61" s="165">
        <f t="shared" si="25"/>
        <v>0</v>
      </c>
    </row>
    <row r="62" spans="1:111" ht="25.5" customHeight="1" thickBot="1">
      <c r="A62" s="302"/>
      <c r="B62" s="251"/>
      <c r="C62" s="251"/>
      <c r="D62" s="251"/>
      <c r="E62" s="251"/>
      <c r="F62" s="251"/>
      <c r="G62" s="272"/>
      <c r="H62" s="251"/>
      <c r="I62" s="252">
        <v>50</v>
      </c>
      <c r="J62" s="253"/>
      <c r="K62" s="250"/>
      <c r="L62" s="83"/>
      <c r="M62" s="270"/>
      <c r="N62" s="260"/>
      <c r="O62" s="250"/>
      <c r="P62" s="126"/>
      <c r="Q62" s="261"/>
      <c r="R62" s="130"/>
      <c r="S62" s="131">
        <f t="shared" si="84"/>
        <v>0</v>
      </c>
      <c r="T62" s="126"/>
      <c r="U62" s="15"/>
      <c r="V62" s="126">
        <f t="shared" si="85"/>
        <v>0</v>
      </c>
      <c r="W62" s="16"/>
      <c r="X62" s="136">
        <f t="shared" si="86"/>
        <v>0</v>
      </c>
      <c r="Y62" s="138">
        <f t="shared" si="87"/>
        <v>0</v>
      </c>
      <c r="Z62" s="255"/>
      <c r="AA62" s="141"/>
      <c r="AB62" s="262"/>
      <c r="AC62" s="220"/>
      <c r="AD62" s="262"/>
      <c r="AE62" s="220"/>
      <c r="AF62" s="126"/>
      <c r="AG62" s="144" t="e">
        <f>ROUND(_xlfn.IFS($O62="A重油",AF62*1,$O62="灯油",AF62*0.939,$O62="LPガス",AF62*1.299,$O62="LNG",AF62*1.56),0)</f>
        <v>#N/A</v>
      </c>
      <c r="AH62" s="144"/>
      <c r="AI62" s="144" t="e">
        <f>ROUND(_xlfn.IFS($O62="A重油",AH62*1,$O62="灯油",AH62*0.939,$O62="LPガス",AH62*1.299,$O62="LNG",AH62*1.56),0)</f>
        <v>#N/A</v>
      </c>
      <c r="AJ62" s="152"/>
      <c r="AK62" s="153"/>
      <c r="AL62" s="153"/>
      <c r="AM62" s="225"/>
      <c r="AN62" s="254"/>
      <c r="AO62" s="225"/>
      <c r="AP62" s="227"/>
      <c r="AQ62" s="220"/>
      <c r="AR62" s="227"/>
      <c r="AS62" s="220"/>
      <c r="AT62" s="225"/>
      <c r="AU62" s="227"/>
      <c r="AV62" s="220"/>
      <c r="AW62" s="254"/>
      <c r="AX62" s="227"/>
      <c r="AY62" s="227"/>
      <c r="AZ62" s="220"/>
      <c r="BA62" s="255"/>
      <c r="BB62" s="256" t="e">
        <f t="shared" si="0"/>
        <v>#N/A</v>
      </c>
      <c r="BC62" s="257"/>
      <c r="BD62" s="258" t="e">
        <f t="shared" si="1"/>
        <v>#N/A</v>
      </c>
      <c r="BE62" s="259" t="e">
        <f t="shared" si="51"/>
        <v>#N/A</v>
      </c>
      <c r="BF62" s="259" t="e">
        <f t="shared" si="83"/>
        <v>#N/A</v>
      </c>
      <c r="BG62" s="259" t="e">
        <f t="shared" si="57"/>
        <v>#N/A</v>
      </c>
      <c r="BH62" s="256" t="e">
        <f t="shared" si="2"/>
        <v>#N/A</v>
      </c>
      <c r="BI62" s="164"/>
      <c r="BJ62" s="258" t="e">
        <f t="shared" si="88"/>
        <v>#N/A</v>
      </c>
      <c r="BK62" s="259" t="e">
        <f t="shared" si="89"/>
        <v>#N/A</v>
      </c>
      <c r="BL62" s="259" t="e">
        <f t="shared" si="90"/>
        <v>#N/A</v>
      </c>
      <c r="BM62" s="259" t="e">
        <f t="shared" si="91"/>
        <v>#N/A</v>
      </c>
      <c r="BN62" s="256" t="e">
        <f t="shared" si="4"/>
        <v>#N/A</v>
      </c>
      <c r="BO62" s="141"/>
      <c r="BP62" s="258" t="e">
        <f t="shared" si="92"/>
        <v>#N/A</v>
      </c>
      <c r="BQ62" s="259" t="e">
        <f t="shared" si="93"/>
        <v>#N/A</v>
      </c>
      <c r="BR62" s="259" t="e">
        <f t="shared" si="94"/>
        <v>#N/A</v>
      </c>
      <c r="BS62" s="259" t="e">
        <f t="shared" si="95"/>
        <v>#N/A</v>
      </c>
      <c r="BT62" s="257" t="e">
        <f t="shared" si="6"/>
        <v>#N/A</v>
      </c>
      <c r="BU62" s="141"/>
      <c r="BV62" s="258" t="e">
        <f t="shared" si="96"/>
        <v>#N/A</v>
      </c>
      <c r="BW62" s="259" t="e">
        <f t="shared" si="97"/>
        <v>#N/A</v>
      </c>
      <c r="BX62" s="259" t="e">
        <f t="shared" si="98"/>
        <v>#N/A</v>
      </c>
      <c r="BY62" s="259" t="e">
        <f t="shared" si="99"/>
        <v>#N/A</v>
      </c>
      <c r="BZ62" s="257" t="e">
        <f t="shared" si="10"/>
        <v>#N/A</v>
      </c>
      <c r="CA62" s="141"/>
      <c r="CB62" s="258" t="e">
        <f t="shared" si="100"/>
        <v>#N/A</v>
      </c>
      <c r="CC62" s="259" t="e">
        <f t="shared" si="101"/>
        <v>#N/A</v>
      </c>
      <c r="CD62" s="259" t="e">
        <f t="shared" si="102"/>
        <v>#N/A</v>
      </c>
      <c r="CE62" s="259" t="e">
        <f t="shared" si="103"/>
        <v>#N/A</v>
      </c>
      <c r="CF62" s="256" t="e">
        <f t="shared" si="12"/>
        <v>#N/A</v>
      </c>
      <c r="CG62" s="141"/>
      <c r="CH62" s="258" t="e">
        <f t="shared" si="104"/>
        <v>#N/A</v>
      </c>
      <c r="CI62" s="259" t="e">
        <f t="shared" si="105"/>
        <v>#N/A</v>
      </c>
      <c r="CJ62" s="259" t="e">
        <f t="shared" si="106"/>
        <v>#N/A</v>
      </c>
      <c r="CK62" s="259" t="e">
        <f t="shared" si="107"/>
        <v>#N/A</v>
      </c>
      <c r="CL62" s="256" t="e">
        <f t="shared" si="14"/>
        <v>#N/A</v>
      </c>
      <c r="CM62" s="141"/>
      <c r="CN62" s="258" t="e">
        <f t="shared" si="108"/>
        <v>#N/A</v>
      </c>
      <c r="CO62" s="259" t="e">
        <f t="shared" si="109"/>
        <v>#N/A</v>
      </c>
      <c r="CP62" s="259" t="e">
        <f t="shared" si="110"/>
        <v>#N/A</v>
      </c>
      <c r="CQ62" s="259" t="e">
        <f t="shared" si="111"/>
        <v>#N/A</v>
      </c>
      <c r="CR62" s="256" t="e">
        <f t="shared" si="16"/>
        <v>#N/A</v>
      </c>
      <c r="CS62" s="141"/>
      <c r="CT62" s="258" t="e">
        <f t="shared" si="112"/>
        <v>#N/A</v>
      </c>
      <c r="CU62" s="259" t="e">
        <f t="shared" si="113"/>
        <v>#N/A</v>
      </c>
      <c r="CV62" s="259" t="e">
        <f t="shared" si="114"/>
        <v>#N/A</v>
      </c>
      <c r="CW62" s="259" t="e">
        <f t="shared" si="115"/>
        <v>#N/A</v>
      </c>
      <c r="CX62" s="256" t="e">
        <f t="shared" si="20"/>
        <v>#N/A</v>
      </c>
      <c r="CY62" s="141"/>
      <c r="CZ62" s="258" t="e">
        <f t="shared" si="116"/>
        <v>#N/A</v>
      </c>
      <c r="DA62" s="259" t="e">
        <f t="shared" si="117"/>
        <v>#N/A</v>
      </c>
      <c r="DB62" s="259" t="e">
        <f t="shared" si="118"/>
        <v>#N/A</v>
      </c>
      <c r="DC62" s="259" t="e">
        <f t="shared" si="119"/>
        <v>#N/A</v>
      </c>
      <c r="DD62" s="167" t="e">
        <f t="shared" si="120"/>
        <v>#N/A</v>
      </c>
      <c r="DE62" s="167" t="e">
        <f t="shared" si="121"/>
        <v>#N/A</v>
      </c>
      <c r="DF62" s="128"/>
      <c r="DG62" s="165">
        <f t="shared" si="25"/>
        <v>0</v>
      </c>
    </row>
    <row r="63" spans="1:111" ht="48" customHeight="1" thickBot="1">
      <c r="A63" s="17" t="s">
        <v>22</v>
      </c>
      <c r="B63" s="20"/>
      <c r="C63" s="20"/>
      <c r="D63" s="20"/>
      <c r="E63" s="20"/>
      <c r="F63" s="20"/>
      <c r="G63" s="20"/>
      <c r="H63" s="20"/>
      <c r="I63" s="17">
        <f>COUNTA(I13:I62)</f>
        <v>50</v>
      </c>
      <c r="J63" s="17"/>
      <c r="K63" s="20"/>
      <c r="L63" s="20"/>
      <c r="M63" s="266"/>
      <c r="N63" s="21"/>
      <c r="O63" s="17"/>
      <c r="P63" s="127">
        <f>SUM(P13:P62)</f>
        <v>0</v>
      </c>
      <c r="Q63" s="129">
        <f>SUM(Q13:Q62)</f>
        <v>0</v>
      </c>
      <c r="R63" s="129">
        <f>SUM(R13:R62)</f>
        <v>0</v>
      </c>
      <c r="S63" s="132">
        <f>SUM(S13:S62)</f>
        <v>0</v>
      </c>
      <c r="T63" s="127">
        <f>SUM(T13:T62)</f>
        <v>0</v>
      </c>
      <c r="U63" s="18"/>
      <c r="V63" s="135">
        <f>SUM(V13:V62)</f>
        <v>0</v>
      </c>
      <c r="W63" s="19"/>
      <c r="X63" s="137">
        <f t="shared" ref="X63:AI63" si="122">SUM(X13:X62)</f>
        <v>0</v>
      </c>
      <c r="Y63" s="139">
        <f t="shared" si="122"/>
        <v>0</v>
      </c>
      <c r="Z63" s="142">
        <f t="shared" si="122"/>
        <v>0</v>
      </c>
      <c r="AA63" s="143">
        <f t="shared" si="122"/>
        <v>0</v>
      </c>
      <c r="AB63" s="221">
        <f t="shared" si="122"/>
        <v>0</v>
      </c>
      <c r="AC63" s="222">
        <f t="shared" si="122"/>
        <v>0</v>
      </c>
      <c r="AD63" s="221">
        <f t="shared" si="122"/>
        <v>0</v>
      </c>
      <c r="AE63" s="222">
        <f t="shared" si="122"/>
        <v>0</v>
      </c>
      <c r="AF63" s="145">
        <f t="shared" si="122"/>
        <v>0</v>
      </c>
      <c r="AG63" s="148" t="e">
        <f t="shared" si="122"/>
        <v>#N/A</v>
      </c>
      <c r="AH63" s="127">
        <f t="shared" si="122"/>
        <v>0</v>
      </c>
      <c r="AI63" s="149" t="e">
        <f t="shared" si="122"/>
        <v>#N/A</v>
      </c>
      <c r="AJ63" s="106"/>
      <c r="AK63" s="150">
        <f>SUM(AK13:AK62)</f>
        <v>0</v>
      </c>
      <c r="AL63" s="150">
        <f>SUM(AL13:AL62)</f>
        <v>0</v>
      </c>
      <c r="AM63" s="237">
        <f>SUM(AM13:AM62)</f>
        <v>0</v>
      </c>
      <c r="AN63" s="238">
        <f>SUM(AN13:AN62)</f>
        <v>0</v>
      </c>
      <c r="AO63" s="237">
        <f>SUM(AO13:AO62)</f>
        <v>0</v>
      </c>
      <c r="AP63" s="239"/>
      <c r="AQ63" s="238">
        <f>SUM(AQ13:AQ62)</f>
        <v>0</v>
      </c>
      <c r="AR63" s="237">
        <f>SUM(AR13:AR62)</f>
        <v>0</v>
      </c>
      <c r="AS63" s="238">
        <f>SUM(AS13:AS62)</f>
        <v>0</v>
      </c>
      <c r="AT63" s="237">
        <f>SUM(AT13:AT62)</f>
        <v>0</v>
      </c>
      <c r="AU63" s="239"/>
      <c r="AV63" s="238">
        <f>SUM(AV13:AV62)</f>
        <v>0</v>
      </c>
      <c r="AW63" s="240"/>
      <c r="AX63" s="237">
        <f>SUM(AX13:AX62)</f>
        <v>0</v>
      </c>
      <c r="AY63" s="241"/>
      <c r="AZ63" s="238">
        <f>SUM(AZ13:AZ62)</f>
        <v>0</v>
      </c>
      <c r="BA63" s="156">
        <f>SUM(BA13:BA62)</f>
        <v>0</v>
      </c>
      <c r="BB63" s="80"/>
      <c r="BC63" s="161">
        <f>SUM(BC13:BC62)</f>
        <v>0</v>
      </c>
      <c r="BD63" s="159" t="e">
        <f>SUM(BD13:BD62)</f>
        <v>#N/A</v>
      </c>
      <c r="BE63" s="133" t="e">
        <f>SUM(BE13:BE62)</f>
        <v>#N/A</v>
      </c>
      <c r="BF63" s="133" t="e">
        <f>SUM(BF13:BF62)</f>
        <v>#N/A</v>
      </c>
      <c r="BG63" s="133" t="e">
        <f>SUM(BG13:BG62)</f>
        <v>#N/A</v>
      </c>
      <c r="BH63" s="162"/>
      <c r="BI63" s="159">
        <f>SUM(BI13:BI62)</f>
        <v>0</v>
      </c>
      <c r="BJ63" s="159" t="e">
        <f>SUM(BJ13:BJ62)</f>
        <v>#N/A</v>
      </c>
      <c r="BK63" s="133" t="e">
        <f>SUM(BK13:BK62)</f>
        <v>#N/A</v>
      </c>
      <c r="BL63" s="133" t="e">
        <f>SUM(BL13:BL62)</f>
        <v>#N/A</v>
      </c>
      <c r="BM63" s="133" t="e">
        <f>SUM(BM13:BM62)</f>
        <v>#N/A</v>
      </c>
      <c r="BN63" s="162"/>
      <c r="BO63" s="159">
        <f>SUM(BO13:BO62)</f>
        <v>0</v>
      </c>
      <c r="BP63" s="159" t="e">
        <f>SUM(BP13:BP62)</f>
        <v>#N/A</v>
      </c>
      <c r="BQ63" s="133" t="e">
        <f>SUM(BQ13:BQ62)</f>
        <v>#N/A</v>
      </c>
      <c r="BR63" s="133" t="e">
        <f>SUM(BR13:BR62)</f>
        <v>#N/A</v>
      </c>
      <c r="BS63" s="133" t="e">
        <f>SUM(BS13:BS62)</f>
        <v>#N/A</v>
      </c>
      <c r="BT63" s="162"/>
      <c r="BU63" s="161">
        <f>SUM(BU13:BU62)</f>
        <v>0</v>
      </c>
      <c r="BV63" s="159" t="e">
        <f>SUM(BV13:BV62)</f>
        <v>#N/A</v>
      </c>
      <c r="BW63" s="133" t="e">
        <f>SUM(BW13:BW62)</f>
        <v>#N/A</v>
      </c>
      <c r="BX63" s="133" t="e">
        <f>SUM(BX13:BX62)</f>
        <v>#N/A</v>
      </c>
      <c r="BY63" s="133" t="e">
        <f>SUM(BY13:BY62)</f>
        <v>#N/A</v>
      </c>
      <c r="BZ63" s="162"/>
      <c r="CA63" s="161">
        <f>SUM(CA13:CA62)</f>
        <v>0</v>
      </c>
      <c r="CB63" s="159" t="e">
        <f>SUM(CB13:CB62)</f>
        <v>#N/A</v>
      </c>
      <c r="CC63" s="133" t="e">
        <f>SUM(CC13:CC62)</f>
        <v>#N/A</v>
      </c>
      <c r="CD63" s="133" t="e">
        <f>SUM(CD13:CD62)</f>
        <v>#N/A</v>
      </c>
      <c r="CE63" s="133" t="e">
        <f>SUM(CE13:CE62)</f>
        <v>#N/A</v>
      </c>
      <c r="CF63" s="162"/>
      <c r="CG63" s="161">
        <f>SUM(CG13:CG62)</f>
        <v>0</v>
      </c>
      <c r="CH63" s="159" t="e">
        <f>SUM(CH13:CH62)</f>
        <v>#N/A</v>
      </c>
      <c r="CI63" s="133" t="e">
        <f>SUM(CI13:CI62)</f>
        <v>#N/A</v>
      </c>
      <c r="CJ63" s="133" t="e">
        <f>SUM(CJ13:CJ62)</f>
        <v>#N/A</v>
      </c>
      <c r="CK63" s="133" t="e">
        <f>SUM(CK13:CK62)</f>
        <v>#N/A</v>
      </c>
      <c r="CL63" s="162"/>
      <c r="CM63" s="161">
        <f>SUM(CM13:CM62)</f>
        <v>0</v>
      </c>
      <c r="CN63" s="159" t="e">
        <f>SUM(CN13:CN62)</f>
        <v>#N/A</v>
      </c>
      <c r="CO63" s="133" t="e">
        <f>SUM(CO13:CO62)</f>
        <v>#N/A</v>
      </c>
      <c r="CP63" s="133" t="e">
        <f>SUM(CP13:CP62)</f>
        <v>#N/A</v>
      </c>
      <c r="CQ63" s="133" t="e">
        <f>SUM(CQ13:CQ62)</f>
        <v>#N/A</v>
      </c>
      <c r="CR63" s="162"/>
      <c r="CS63" s="161">
        <f>SUM(CS13:CS62)</f>
        <v>0</v>
      </c>
      <c r="CT63" s="159" t="e">
        <f>SUM(CT13:CT62)</f>
        <v>#N/A</v>
      </c>
      <c r="CU63" s="133" t="e">
        <f>SUM(CU13:CU62)</f>
        <v>#N/A</v>
      </c>
      <c r="CV63" s="133" t="e">
        <f>SUM(CV13:CV62)</f>
        <v>#N/A</v>
      </c>
      <c r="CW63" s="133" t="e">
        <f>SUM(CW13:CW62)</f>
        <v>#N/A</v>
      </c>
      <c r="CX63" s="162"/>
      <c r="CY63" s="161">
        <f t="shared" ref="CY63:DE63" si="123">SUM(CY13:CY62)</f>
        <v>0</v>
      </c>
      <c r="CZ63" s="159" t="e">
        <f t="shared" si="123"/>
        <v>#N/A</v>
      </c>
      <c r="DA63" s="133" t="e">
        <f t="shared" si="123"/>
        <v>#N/A</v>
      </c>
      <c r="DB63" s="133" t="e">
        <f t="shared" si="123"/>
        <v>#N/A</v>
      </c>
      <c r="DC63" s="133" t="e">
        <f t="shared" si="123"/>
        <v>#N/A</v>
      </c>
      <c r="DD63" s="163" t="e">
        <f t="shared" si="123"/>
        <v>#N/A</v>
      </c>
      <c r="DE63" s="163" t="e">
        <f t="shared" si="123"/>
        <v>#N/A</v>
      </c>
      <c r="DF63" s="162"/>
      <c r="DG63" s="161">
        <f>SUM(DG13:DG62)</f>
        <v>0</v>
      </c>
    </row>
    <row r="64" spans="1:111" ht="28.5" customHeight="1">
      <c r="T64" s="134">
        <f>R63+T63</f>
        <v>0</v>
      </c>
      <c r="X64" s="134">
        <f>T64+V63</f>
        <v>0</v>
      </c>
      <c r="Z64" s="303" t="s">
        <v>43</v>
      </c>
      <c r="AA64" s="304"/>
      <c r="AB64" s="304"/>
      <c r="AC64" s="304"/>
      <c r="AD64" s="304"/>
      <c r="AE64" s="305"/>
      <c r="AF64" s="146">
        <f>IF(Z63=0,0,AG63/$Z63*0.1)*100</f>
        <v>0</v>
      </c>
      <c r="AG64" s="147">
        <f>IF(AA63=0,0,AI63/$AA63*0.1)*100</f>
        <v>0</v>
      </c>
      <c r="AI64" s="54"/>
      <c r="AJ64" s="121" t="s">
        <v>106</v>
      </c>
      <c r="AK64" s="151" t="e">
        <f>AK63/AG63</f>
        <v>#N/A</v>
      </c>
      <c r="AL64" s="151" t="e">
        <f>AL63/AI63</f>
        <v>#N/A</v>
      </c>
      <c r="AM64" s="242" t="s">
        <v>99</v>
      </c>
      <c r="AN64" s="243" t="e">
        <f>AN63/Z63</f>
        <v>#DIV/0!</v>
      </c>
      <c r="AO64" s="242"/>
      <c r="AP64" s="242" t="s">
        <v>100</v>
      </c>
      <c r="AQ64" s="243" t="e">
        <f>(AN63+AQ63)/AA63</f>
        <v>#DIV/0!</v>
      </c>
      <c r="AR64" s="242" t="s">
        <v>99</v>
      </c>
      <c r="AS64" s="244" t="e">
        <f>AS63/Z63</f>
        <v>#DIV/0!</v>
      </c>
      <c r="AT64" s="242"/>
      <c r="AU64" s="242" t="s">
        <v>100</v>
      </c>
      <c r="AV64" s="243" t="e">
        <f>(AS63+AV63)/AA63</f>
        <v>#DIV/0!</v>
      </c>
      <c r="AW64" s="6"/>
      <c r="AX64" s="81"/>
      <c r="AY64" s="81"/>
      <c r="AZ64" s="6"/>
      <c r="BA64" s="81"/>
    </row>
    <row r="66" spans="1:107" ht="19.5" customHeight="1">
      <c r="A66" s="55" t="s">
        <v>44</v>
      </c>
      <c r="C66" s="55"/>
      <c r="N66" s="28"/>
      <c r="O66" s="349" t="s">
        <v>37</v>
      </c>
      <c r="P66" s="350"/>
      <c r="Q66" s="29"/>
      <c r="R66" s="30"/>
      <c r="T66" s="36"/>
      <c r="U66" s="75" t="s">
        <v>36</v>
      </c>
      <c r="V66" s="37"/>
      <c r="W66" s="37"/>
      <c r="X66" s="38"/>
      <c r="Z66" s="44"/>
      <c r="AA66" s="76" t="s">
        <v>33</v>
      </c>
      <c r="AB66" s="45"/>
      <c r="AC66" s="45"/>
      <c r="AD66" s="45"/>
      <c r="AE66" s="46"/>
      <c r="AI66" s="24"/>
      <c r="AJ66" s="24"/>
      <c r="AK66" s="24"/>
      <c r="AL66" s="24"/>
      <c r="AM66" s="24"/>
      <c r="AN66" s="24"/>
      <c r="AO66" s="24"/>
      <c r="AP66" s="24"/>
      <c r="AQ66" s="24"/>
      <c r="AR66" s="24"/>
      <c r="AS66" s="24"/>
      <c r="AT66" s="24"/>
      <c r="AU66" s="24"/>
      <c r="AV66" s="24"/>
      <c r="AW66" s="24"/>
      <c r="AX66" s="24"/>
      <c r="AY66" s="24"/>
      <c r="AZ66" s="24"/>
      <c r="BA66" s="24"/>
      <c r="BB66" s="24"/>
      <c r="BC66" s="74"/>
      <c r="BD66" s="347" t="s">
        <v>23</v>
      </c>
      <c r="BE66" s="348"/>
      <c r="BF66" s="345"/>
      <c r="BG66" s="346"/>
      <c r="BH66" s="24"/>
      <c r="BI66" s="74"/>
      <c r="BJ66" s="347" t="s">
        <v>24</v>
      </c>
      <c r="BK66" s="348"/>
      <c r="BL66" s="345"/>
      <c r="BM66" s="346"/>
      <c r="BN66" s="24"/>
      <c r="BO66" s="74"/>
      <c r="BP66" s="347" t="s">
        <v>55</v>
      </c>
      <c r="BQ66" s="348"/>
      <c r="BR66" s="345"/>
      <c r="BS66" s="346"/>
      <c r="BT66" s="24"/>
      <c r="BU66" s="74"/>
      <c r="BV66" s="347" t="s">
        <v>56</v>
      </c>
      <c r="BW66" s="348"/>
      <c r="BX66" s="345"/>
      <c r="BY66" s="346"/>
      <c r="BZ66" s="24"/>
      <c r="CA66" s="74"/>
      <c r="CB66" s="347" t="s">
        <v>57</v>
      </c>
      <c r="CC66" s="348"/>
      <c r="CD66" s="345"/>
      <c r="CE66" s="346"/>
      <c r="CF66" s="24"/>
      <c r="CG66" s="74"/>
      <c r="CH66" s="347" t="s">
        <v>58</v>
      </c>
      <c r="CI66" s="348"/>
      <c r="CJ66" s="345"/>
      <c r="CK66" s="346"/>
      <c r="CL66" s="24"/>
      <c r="CM66" s="74"/>
      <c r="CN66" s="347" t="s">
        <v>59</v>
      </c>
      <c r="CO66" s="348"/>
      <c r="CP66" s="345"/>
      <c r="CQ66" s="346"/>
      <c r="CR66" s="24"/>
      <c r="CS66" s="74"/>
      <c r="CT66" s="347" t="s">
        <v>60</v>
      </c>
      <c r="CU66" s="348"/>
      <c r="CV66" s="345"/>
      <c r="CW66" s="346"/>
      <c r="CX66" s="24"/>
      <c r="CY66" s="74"/>
      <c r="CZ66" s="347" t="s">
        <v>61</v>
      </c>
      <c r="DA66" s="348"/>
      <c r="DB66" s="345"/>
      <c r="DC66" s="346"/>
    </row>
    <row r="67" spans="1:107" ht="19.5" customHeight="1">
      <c r="A67" s="55" t="s">
        <v>45</v>
      </c>
      <c r="B67" s="55"/>
      <c r="C67" s="55"/>
      <c r="N67" s="31"/>
      <c r="O67" s="32" t="s">
        <v>163</v>
      </c>
      <c r="P67" s="32" t="s">
        <v>6</v>
      </c>
      <c r="Q67" s="32" t="s">
        <v>125</v>
      </c>
      <c r="R67" s="33" t="s">
        <v>126</v>
      </c>
      <c r="T67" s="39"/>
      <c r="U67" s="40" t="s">
        <v>163</v>
      </c>
      <c r="V67" s="40" t="s">
        <v>6</v>
      </c>
      <c r="W67" s="40" t="s">
        <v>125</v>
      </c>
      <c r="X67" s="41" t="s">
        <v>126</v>
      </c>
      <c r="Z67" s="47" t="s">
        <v>163</v>
      </c>
      <c r="AA67" s="4" t="s">
        <v>6</v>
      </c>
      <c r="AB67" s="4" t="s">
        <v>125</v>
      </c>
      <c r="AC67" s="4" t="s">
        <v>126</v>
      </c>
      <c r="AD67" s="4" t="s">
        <v>8</v>
      </c>
      <c r="AE67" s="122" t="s">
        <v>164</v>
      </c>
      <c r="AI67" s="24"/>
      <c r="AJ67" s="24"/>
      <c r="AK67" s="24"/>
      <c r="AL67" s="24"/>
      <c r="AM67" s="24"/>
      <c r="AN67" s="24"/>
      <c r="AO67" s="24"/>
      <c r="AP67" s="24"/>
      <c r="AQ67" s="24"/>
      <c r="AR67" s="24"/>
      <c r="AS67" s="24"/>
      <c r="AT67" s="24"/>
      <c r="AU67" s="24"/>
      <c r="AV67" s="24"/>
      <c r="AW67" s="24"/>
      <c r="AX67" s="24"/>
      <c r="AY67" s="24"/>
      <c r="AZ67" s="24"/>
      <c r="BA67" s="24"/>
      <c r="BB67" s="24"/>
      <c r="BC67" s="69"/>
      <c r="BD67" s="291" t="s">
        <v>16</v>
      </c>
      <c r="BE67" s="291"/>
      <c r="BF67" s="351"/>
      <c r="BG67" s="352"/>
      <c r="BH67" s="24"/>
      <c r="BI67" s="69"/>
      <c r="BJ67" s="291" t="s">
        <v>16</v>
      </c>
      <c r="BK67" s="291"/>
      <c r="BL67" s="351"/>
      <c r="BM67" s="352"/>
      <c r="BN67" s="24"/>
      <c r="BO67" s="69"/>
      <c r="BP67" s="291" t="s">
        <v>16</v>
      </c>
      <c r="BQ67" s="291"/>
      <c r="BR67" s="351"/>
      <c r="BS67" s="352"/>
      <c r="BT67" s="24"/>
      <c r="BU67" s="69"/>
      <c r="BV67" s="291" t="s">
        <v>16</v>
      </c>
      <c r="BW67" s="291"/>
      <c r="BX67" s="351"/>
      <c r="BY67" s="352"/>
      <c r="BZ67" s="24"/>
      <c r="CA67" s="69"/>
      <c r="CB67" s="291" t="s">
        <v>16</v>
      </c>
      <c r="CC67" s="291"/>
      <c r="CD67" s="351"/>
      <c r="CE67" s="352"/>
      <c r="CF67" s="24"/>
      <c r="CG67" s="69"/>
      <c r="CH67" s="291" t="s">
        <v>16</v>
      </c>
      <c r="CI67" s="291"/>
      <c r="CJ67" s="351"/>
      <c r="CK67" s="352"/>
      <c r="CL67" s="24"/>
      <c r="CM67" s="69"/>
      <c r="CN67" s="291" t="s">
        <v>16</v>
      </c>
      <c r="CO67" s="291"/>
      <c r="CP67" s="351"/>
      <c r="CQ67" s="352"/>
      <c r="CR67" s="24"/>
      <c r="CS67" s="69"/>
      <c r="CT67" s="353" t="s">
        <v>16</v>
      </c>
      <c r="CU67" s="291"/>
      <c r="CV67" s="351"/>
      <c r="CW67" s="352"/>
      <c r="CX67" s="24"/>
      <c r="CY67" s="69"/>
      <c r="CZ67" s="353" t="s">
        <v>16</v>
      </c>
      <c r="DA67" s="291"/>
      <c r="DB67" s="351"/>
      <c r="DC67" s="352"/>
    </row>
    <row r="68" spans="1:107" ht="19.5" customHeight="1">
      <c r="A68" s="55" t="s">
        <v>46</v>
      </c>
      <c r="B68" s="55"/>
      <c r="C68" s="55"/>
      <c r="N68" s="34">
        <v>1.1499999999999999</v>
      </c>
      <c r="O68" s="182">
        <f>SUMIFS($Q$13:$Q$62,$O$13:$O$62,$O$67,$N$13:$N$62,$N$68)</f>
        <v>0</v>
      </c>
      <c r="P68" s="182">
        <f>SUMIFS($Q$13:$Q$62,$O$13:$O$62,$P$67,$N$13:$N$62,$N$68)</f>
        <v>0</v>
      </c>
      <c r="Q68" s="182">
        <f>SUMIFS($Q$13:$Q$62,$O$13:$O$62,$Q$67,$N$13:$N$62,$N$68)</f>
        <v>0</v>
      </c>
      <c r="R68" s="183">
        <f>SUMIFS($Q$13:$Q$62,$O$13:$O$62,$R$67,$N$13:$N$62,$N$68)</f>
        <v>0</v>
      </c>
      <c r="T68" s="42">
        <v>1.1499999999999999</v>
      </c>
      <c r="U68" s="176">
        <f>SUMIFS($P$13:$P$62,$O$13:$O$62,$O$67,$N$13:$N$62,$N$68)</f>
        <v>0</v>
      </c>
      <c r="V68" s="176">
        <f>SUMIFS($P$13:$P$62,$O$13:$O$62,$P$67,$N$13:$N$62,$N$68)</f>
        <v>0</v>
      </c>
      <c r="W68" s="176">
        <f>SUMIFS($P$13:$P$62,$O$13:$O$62,$Q$67,$N$13:$N$62,$N$68)</f>
        <v>0</v>
      </c>
      <c r="X68" s="177">
        <f>SUMIFS($P$13:$P$62,$O$13:$O$62,$R$67,$N$13:$N$62,$N$68)</f>
        <v>0</v>
      </c>
      <c r="Z68" s="168">
        <f>SUMIFS($AF$13:$AF$62,$O$13:$O$62,$O$67)</f>
        <v>0</v>
      </c>
      <c r="AA68" s="169">
        <f>SUMIFS($AF$13:$AF$62,$O$13:$O$62,$P$67)</f>
        <v>0</v>
      </c>
      <c r="AB68" s="169">
        <f>SUMIFS($AF$13:$AF$62,$O$13:$O$62,$Q$67)</f>
        <v>0</v>
      </c>
      <c r="AC68" s="169">
        <f>SUMIFS($AF$13:$AF$62,$O$13:$O$62,$R$67)</f>
        <v>0</v>
      </c>
      <c r="AD68" s="170">
        <f>SUM(Z68:AC68)</f>
        <v>0</v>
      </c>
      <c r="AE68" s="171" t="e">
        <f>AG63</f>
        <v>#N/A</v>
      </c>
      <c r="AF68" s="11"/>
      <c r="AG68" s="11"/>
      <c r="AH68" s="11"/>
      <c r="AL68" s="25"/>
      <c r="AM68" s="25"/>
      <c r="AN68" s="25"/>
      <c r="AO68" s="25"/>
      <c r="AP68" s="25"/>
      <c r="AQ68" s="25"/>
      <c r="AR68" s="25"/>
      <c r="AS68" s="25"/>
      <c r="AT68" s="25"/>
      <c r="AU68" s="25"/>
      <c r="AV68" s="25"/>
      <c r="AW68" s="25"/>
      <c r="AX68" s="25"/>
      <c r="AY68" s="25"/>
      <c r="AZ68" s="25"/>
      <c r="BA68" s="25"/>
      <c r="BB68" s="25"/>
      <c r="BC68" s="69"/>
      <c r="BD68" s="70" t="s">
        <v>67</v>
      </c>
      <c r="BE68" s="70" t="s">
        <v>6</v>
      </c>
      <c r="BF68" s="70" t="s">
        <v>125</v>
      </c>
      <c r="BG68" s="71" t="s">
        <v>126</v>
      </c>
      <c r="BH68" s="25"/>
      <c r="BI68" s="69"/>
      <c r="BJ68" s="70" t="s">
        <v>67</v>
      </c>
      <c r="BK68" s="70" t="s">
        <v>6</v>
      </c>
      <c r="BL68" s="70" t="s">
        <v>127</v>
      </c>
      <c r="BM68" s="71" t="s">
        <v>126</v>
      </c>
      <c r="BN68" s="25"/>
      <c r="BO68" s="69"/>
      <c r="BP68" s="70" t="s">
        <v>67</v>
      </c>
      <c r="BQ68" s="70" t="s">
        <v>6</v>
      </c>
      <c r="BR68" s="70" t="s">
        <v>127</v>
      </c>
      <c r="BS68" s="71" t="s">
        <v>126</v>
      </c>
      <c r="BT68" s="25"/>
      <c r="BU68" s="69"/>
      <c r="BV68" s="70" t="s">
        <v>67</v>
      </c>
      <c r="BW68" s="70" t="s">
        <v>6</v>
      </c>
      <c r="BX68" s="70" t="s">
        <v>127</v>
      </c>
      <c r="BY68" s="71" t="s">
        <v>126</v>
      </c>
      <c r="BZ68" s="25"/>
      <c r="CA68" s="69"/>
      <c r="CB68" s="70" t="s">
        <v>67</v>
      </c>
      <c r="CC68" s="70" t="s">
        <v>6</v>
      </c>
      <c r="CD68" s="70" t="s">
        <v>127</v>
      </c>
      <c r="CE68" s="71" t="s">
        <v>126</v>
      </c>
      <c r="CF68" s="25"/>
      <c r="CG68" s="69"/>
      <c r="CH68" s="70" t="s">
        <v>67</v>
      </c>
      <c r="CI68" s="70" t="s">
        <v>6</v>
      </c>
      <c r="CJ68" s="70" t="s">
        <v>127</v>
      </c>
      <c r="CK68" s="71" t="s">
        <v>126</v>
      </c>
      <c r="CL68" s="25"/>
      <c r="CM68" s="69"/>
      <c r="CN68" s="70" t="s">
        <v>67</v>
      </c>
      <c r="CO68" s="70" t="s">
        <v>6</v>
      </c>
      <c r="CP68" s="70" t="s">
        <v>127</v>
      </c>
      <c r="CQ68" s="71" t="s">
        <v>126</v>
      </c>
      <c r="CR68" s="25"/>
      <c r="CS68" s="69"/>
      <c r="CT68" s="70" t="s">
        <v>67</v>
      </c>
      <c r="CU68" s="70" t="s">
        <v>6</v>
      </c>
      <c r="CV68" s="70" t="s">
        <v>127</v>
      </c>
      <c r="CW68" s="71" t="s">
        <v>126</v>
      </c>
      <c r="CX68" s="25"/>
      <c r="CY68" s="69"/>
      <c r="CZ68" s="70" t="s">
        <v>67</v>
      </c>
      <c r="DA68" s="70" t="s">
        <v>6</v>
      </c>
      <c r="DB68" s="70" t="s">
        <v>127</v>
      </c>
      <c r="DC68" s="71" t="s">
        <v>126</v>
      </c>
    </row>
    <row r="69" spans="1:107" ht="19.5" customHeight="1">
      <c r="A69" s="245" t="s">
        <v>152</v>
      </c>
      <c r="B69" s="55"/>
      <c r="C69" s="55"/>
      <c r="N69" s="34" t="s">
        <v>7</v>
      </c>
      <c r="O69" s="182">
        <f>SUMIFS($Q$13:$Q$62,$O$13:$O$62,$O$67,$N$13:$N$62,$N$69)</f>
        <v>0</v>
      </c>
      <c r="P69" s="182">
        <f>SUMIFS($Q$13:$Q$62,$O$13:$O$62,$P$67,$N$13:$N$62,$N$69)</f>
        <v>0</v>
      </c>
      <c r="Q69" s="182">
        <f>SUMIFS($Q$13:$Q$62,$O$13:$O$62,$Q$67,$N$13:$N$62,$N$69)</f>
        <v>0</v>
      </c>
      <c r="R69" s="183">
        <f>SUMIFS($Q$13:$Q$62,$O$13:$O$62,$R$67,$N$13:$N$62,$N$69)</f>
        <v>0</v>
      </c>
      <c r="T69" s="42" t="s">
        <v>7</v>
      </c>
      <c r="U69" s="176">
        <f>SUMIFS($P$13:$P$62,$O$13:$O$62,$O$67,$N$13:$N$62,$N$69)</f>
        <v>0</v>
      </c>
      <c r="V69" s="176">
        <f>SUMIFS($P$13:$P$62,$O$13:$O$62,$P$67,$N$13:$N$62,$N$69)</f>
        <v>0</v>
      </c>
      <c r="W69" s="176">
        <f>SUMIFS($P$13:$P$62,$O$13:$O$62,$Q$67,$N$13:$N$62,$N$69)</f>
        <v>0</v>
      </c>
      <c r="X69" s="177">
        <f>SUMIFS($P$13:$P$62,$O$13:$O$62,$R$67,$N$13:$N$62,$N$69)</f>
        <v>0</v>
      </c>
      <c r="Z69" s="11"/>
      <c r="AL69" s="25"/>
      <c r="AM69" s="25"/>
      <c r="AN69" s="25"/>
      <c r="AO69" s="25"/>
      <c r="AP69" s="25"/>
      <c r="AQ69" s="25"/>
      <c r="AR69" s="25"/>
      <c r="AS69" s="25"/>
      <c r="AT69" s="25"/>
      <c r="AU69" s="25"/>
      <c r="AV69" s="25"/>
      <c r="AW69" s="25"/>
      <c r="AX69" s="25"/>
      <c r="AY69" s="25"/>
      <c r="AZ69" s="25"/>
      <c r="BA69" s="25"/>
      <c r="BB69" s="25"/>
      <c r="BC69" s="72">
        <v>1.1499999999999999</v>
      </c>
      <c r="BD69" s="188">
        <f>COUNTIFS(BE13:BE62,"&lt;&gt;0",$O$13:$O$62,$BD$68,$N$13:$N$62,$BC$69)</f>
        <v>0</v>
      </c>
      <c r="BE69" s="188">
        <f>COUNTIFS(BE13:BE62,"&lt;&gt;0",$O$13:$O$62,$BE$68,$N$13:$N$62,$BC$69)</f>
        <v>0</v>
      </c>
      <c r="BF69" s="188">
        <f>COUNTIFS(BE13:BE62,"&lt;&gt;0",$O$13:$O$62,$BF$68,$N$13:$N$62,$BC$69)</f>
        <v>0</v>
      </c>
      <c r="BG69" s="189">
        <f>COUNTIFS(BE13:BE62,"&lt;&gt;0",$O$13:$O$62,$BG$68,$N$13:$N$62,$BC$69)</f>
        <v>0</v>
      </c>
      <c r="BH69" s="25"/>
      <c r="BI69" s="72">
        <v>1.1499999999999999</v>
      </c>
      <c r="BJ69" s="188">
        <f>COUNTIFS(BK13:BK62,"&lt;&gt;0",$O$13:$O$62,$BD$68,$N$13:$N$62,$BC$69)</f>
        <v>0</v>
      </c>
      <c r="BK69" s="188">
        <f>COUNTIFS(BK13:BK62,"&lt;&gt;0",$O$13:$O$62,$BE$68,$N$13:$N$62,$BC$69)</f>
        <v>0</v>
      </c>
      <c r="BL69" s="188">
        <f>COUNTIFS(BK13:BK62,"&lt;&gt;0",$O$13:$O$62,$BF$68,$N$13:$N$62,$BC$69)</f>
        <v>0</v>
      </c>
      <c r="BM69" s="189">
        <f>COUNTIFS(BK13:BK62,"&lt;&gt;0",$O$13:$O$62,$BG$68,$N$13:$N$62,$BC$69)</f>
        <v>0</v>
      </c>
      <c r="BN69" s="25"/>
      <c r="BO69" s="72">
        <v>1.1499999999999999</v>
      </c>
      <c r="BP69" s="188">
        <f>COUNTIFS(BQ13:BQ62,"&lt;&gt;0",$O$13:$O$62,$BD$68,$N$13:$N$62,$BC$69)</f>
        <v>0</v>
      </c>
      <c r="BQ69" s="188">
        <f>COUNTIFS(BQ13:BQ62,"&lt;&gt;0",$O$13:$O$62,$BE$68,$N$13:$N$62,$BC$69)</f>
        <v>0</v>
      </c>
      <c r="BR69" s="188">
        <f>COUNTIFS(BQ13:BQ62,"&lt;&gt;0",$O$13:$O$62,$BF$68,$N$13:$N$62,$BC$69)</f>
        <v>0</v>
      </c>
      <c r="BS69" s="189">
        <f>COUNTIFS(BQ13:BQ62,"&lt;&gt;0",$O$13:$O$62,$BG$68,$N$13:$N$62,$BC$69)</f>
        <v>0</v>
      </c>
      <c r="BT69" s="25"/>
      <c r="BU69" s="72">
        <v>1.1499999999999999</v>
      </c>
      <c r="BV69" s="188">
        <f>COUNTIFS(BW13:BW62,"&lt;&gt;0",$O$13:$O$62,$BD$68,$N$13:$N$62,$BC$69)</f>
        <v>0</v>
      </c>
      <c r="BW69" s="188">
        <f>COUNTIFS(BW13:BW62,"&lt;&gt;0",$O$13:$O$62,$BE$68,$N$13:$N$62,$BC$69)</f>
        <v>0</v>
      </c>
      <c r="BX69" s="188">
        <f>COUNTIFS(BW13:BW62,"&lt;&gt;0",$O$13:$O$62,$BF$68,$N$13:$N$62,$BC$69)</f>
        <v>0</v>
      </c>
      <c r="BY69" s="189">
        <f>COUNTIFS(BW13:BW62,"&lt;&gt;0",$O$13:$O$62,$BG$68,$N$13:$N$62,$BC$69)</f>
        <v>0</v>
      </c>
      <c r="BZ69" s="25"/>
      <c r="CA69" s="72">
        <v>1.1499999999999999</v>
      </c>
      <c r="CB69" s="188">
        <f>COUNTIFS(CC13:CC62,"&lt;&gt;0",$O$13:$O$62,$BD$68,$N$13:$N$62,$BC$69)</f>
        <v>0</v>
      </c>
      <c r="CC69" s="188">
        <f>COUNTIFS(CC13:CC62,"&lt;&gt;0",$O$13:$O$62,$BE$68,$N$13:$N$62,$BC$69)</f>
        <v>0</v>
      </c>
      <c r="CD69" s="188">
        <f>COUNTIFS(CC13:CC62,"&lt;&gt;0",$O$13:$O$62,$BF$68,$N$13:$N$62,$BC$69)</f>
        <v>0</v>
      </c>
      <c r="CE69" s="189">
        <f>COUNTIFS(CC13:CC62,"&lt;&gt;0",$O$13:$O$62,$BG$68,$N$13:$N$62,$BC$69)</f>
        <v>0</v>
      </c>
      <c r="CF69" s="25"/>
      <c r="CG69" s="72">
        <v>1.1499999999999999</v>
      </c>
      <c r="CH69" s="188">
        <f>COUNTIFS(CI13:CI62,"&lt;&gt;0",$O$13:$O$62,$BD$68,$N$13:$N$62,$BC$69)</f>
        <v>0</v>
      </c>
      <c r="CI69" s="188">
        <f>COUNTIFS(CI13:CI62,"&lt;&gt;0",$O$13:$O$62,$BE$68,$N$13:$N$62,$BC$69)</f>
        <v>0</v>
      </c>
      <c r="CJ69" s="188">
        <f>COUNTIFS(CI13:CI62,"&lt;&gt;0",$O$13:$O$62,$BF$68,$N$13:$N$62,$BC$69)</f>
        <v>0</v>
      </c>
      <c r="CK69" s="189">
        <f>COUNTIFS(CI13:CI62,"&lt;&gt;0",$O$13:$O$62,$BG$68,$N$13:$N$62,$BC$69)</f>
        <v>0</v>
      </c>
      <c r="CL69" s="25"/>
      <c r="CM69" s="72">
        <v>1.1499999999999999</v>
      </c>
      <c r="CN69" s="188">
        <f>COUNTIFS(CO13:CO62,"&lt;&gt;0",$O$13:$O$62,$BD$68,$N$13:$N$62,$BC$69)</f>
        <v>0</v>
      </c>
      <c r="CO69" s="188">
        <f>COUNTIFS(CO13:CO62,"&lt;&gt;0",$O$13:$O$62,$BE$68,$N$13:$N$62,$BC$69)</f>
        <v>0</v>
      </c>
      <c r="CP69" s="188">
        <f>COUNTIFS(CO13:CO62,"&lt;&gt;0",$O$13:$O$62,$BF$68,$N$13:$N$62,$BC$69)</f>
        <v>0</v>
      </c>
      <c r="CQ69" s="189">
        <f>COUNTIFS(CO13:CO62,"&lt;&gt;0",$O$13:$O$62,$BG$68,$N$13:$N$62,$BC$69)</f>
        <v>0</v>
      </c>
      <c r="CR69" s="25"/>
      <c r="CS69" s="72">
        <v>1.1499999999999999</v>
      </c>
      <c r="CT69" s="188">
        <f>COUNTIFS(CU13:CU62,"&lt;&gt;0",$O$13:$O$62,$BD$68,$N$13:$N$62,$BC$69)</f>
        <v>0</v>
      </c>
      <c r="CU69" s="188">
        <f>COUNTIFS(CU13:CU62,"&lt;&gt;0",$O$13:$O$62,$BE$68,$N$13:$N$62,$BC$69)</f>
        <v>0</v>
      </c>
      <c r="CV69" s="188">
        <f>COUNTIFS(CU13:CU62,"&lt;&gt;0",$O$13:$O$62,$BF$68,$N$13:$N$62,$BC$69)</f>
        <v>0</v>
      </c>
      <c r="CW69" s="189">
        <f>COUNTIFS(CU13:CU62,"&lt;&gt;0",$O$13:$O$62,$BG$68,$N$13:$N$62,$BC$69)</f>
        <v>0</v>
      </c>
      <c r="CX69" s="25"/>
      <c r="CY69" s="72">
        <v>1.1499999999999999</v>
      </c>
      <c r="CZ69" s="188">
        <f>COUNTIFS(DA13:DA62,"&lt;&gt;0",$O$13:$O$62,$BD$68,$N$13:$N$62,$BC$69)</f>
        <v>0</v>
      </c>
      <c r="DA69" s="188">
        <f>COUNTIFS(DA13:DA62,"&lt;&gt;0",$O$13:$O$62,$BE$68,$N$13:$N$62,$BC$69)</f>
        <v>0</v>
      </c>
      <c r="DB69" s="188">
        <f>COUNTIFS(DA13:DA62,"&lt;&gt;0",$O$13:$O$62,$BF$68,$N$13:$N$62,$BC$69)</f>
        <v>0</v>
      </c>
      <c r="DC69" s="189">
        <f>COUNTIFS(DA13:DA62,"&lt;&gt;0",$O$13:$O$62,$BG$68,$N$13:$N$62,$BC$69)</f>
        <v>0</v>
      </c>
    </row>
    <row r="70" spans="1:107" ht="19.2" customHeight="1">
      <c r="A70" s="246" t="s">
        <v>153</v>
      </c>
      <c r="B70" s="55"/>
      <c r="C70" s="55"/>
      <c r="N70" s="34" t="s">
        <v>5</v>
      </c>
      <c r="O70" s="182">
        <f>SUMIFS($Q$13:$Q$62,$O$13:$O$62,$O$67,$N$13:$N$62,$N$70)</f>
        <v>0</v>
      </c>
      <c r="P70" s="182">
        <f>SUMIFS($Q$13:$Q$62,$O$13:$O$62,$P$67,$N$13:$N$62,$N$70)</f>
        <v>0</v>
      </c>
      <c r="Q70" s="182">
        <f>SUMIFS($Q$13:$Q$62,$O$13:$O$62,$Q$67,$N$13:$N$62,$N$70)</f>
        <v>0</v>
      </c>
      <c r="R70" s="183">
        <f>SUMIFS($Q$13:$Q$62,$O$13:$O$62,$R$67,$N$13:$N$62,$N$70)</f>
        <v>0</v>
      </c>
      <c r="T70" s="42" t="s">
        <v>5</v>
      </c>
      <c r="U70" s="176">
        <f>SUMIFS($P$13:$P$62,$O$13:$O$62,$O$67,$N$13:$N$62,$N$70)</f>
        <v>0</v>
      </c>
      <c r="V70" s="176">
        <f>SUMIFS($P$13:$P$62,$O$13:$O$62,$P$67,$N$13:$N$62,$N$70)</f>
        <v>0</v>
      </c>
      <c r="W70" s="176">
        <f>SUMIFS($P$13:$P$62,$O$13:$O$62,$Q$67,$N$13:$N$62,$N$70)</f>
        <v>0</v>
      </c>
      <c r="X70" s="177">
        <f>SUMIFS($P$13:$P$62,$O$13:$O$62,$R$67,$N$13:$N$62,$N$70)</f>
        <v>0</v>
      </c>
      <c r="Z70" s="48"/>
      <c r="AA70" s="77" t="s">
        <v>34</v>
      </c>
      <c r="AB70" s="49"/>
      <c r="AC70" s="49"/>
      <c r="AD70" s="49"/>
      <c r="AE70" s="50"/>
      <c r="AL70" s="25"/>
      <c r="AM70" s="25"/>
      <c r="AN70" s="25"/>
      <c r="AO70" s="25"/>
      <c r="AP70" s="25"/>
      <c r="AQ70" s="25"/>
      <c r="AR70" s="25"/>
      <c r="AS70" s="25"/>
      <c r="AT70" s="25"/>
      <c r="AU70" s="25"/>
      <c r="AV70" s="25"/>
      <c r="AW70" s="25"/>
      <c r="AX70" s="25"/>
      <c r="AY70" s="25"/>
      <c r="AZ70" s="25"/>
      <c r="BA70" s="25"/>
      <c r="BB70" s="25"/>
      <c r="BC70" s="72" t="s">
        <v>7</v>
      </c>
      <c r="BD70" s="188">
        <f>COUNTIFS(BE13:BE62,"&lt;&gt;0",$O$13:$O$62,$BD$68,$N$13:$N$62,$BC$70)</f>
        <v>0</v>
      </c>
      <c r="BE70" s="188">
        <f>COUNTIFS(BE13:BE62,"&lt;&gt;0",$O$13:$O$62,$BE$68,$N$13:$N$62,$BC$70)</f>
        <v>0</v>
      </c>
      <c r="BF70" s="188">
        <f>COUNTIFS(BE13:BE62,"&lt;&gt;0",$O$13:$O$62,$BF$68,$N$13:$N$62,$BC$70)</f>
        <v>0</v>
      </c>
      <c r="BG70" s="189">
        <f>COUNTIFS(BE13:BE62,"&lt;&gt;0",$O$13:$O$62,$BF$68,$N$13:$N$62,$BC$70)</f>
        <v>0</v>
      </c>
      <c r="BH70" s="25"/>
      <c r="BI70" s="72" t="s">
        <v>7</v>
      </c>
      <c r="BJ70" s="188">
        <f>COUNTIFS(BK13:BK62,"&lt;&gt;0",$O$13:$O$62,$BD$68,$N$13:$N$62,$BC$70)</f>
        <v>0</v>
      </c>
      <c r="BK70" s="188">
        <f>COUNTIFS(BK13:BK62,"&lt;&gt;0",$O$13:$O$62,$BE$68,$N$13:$N$62,$BC$70)</f>
        <v>0</v>
      </c>
      <c r="BL70" s="188">
        <f>COUNTIFS(BK13:BK62,"&lt;&gt;0",$O$13:$O$62,$BF$68,$N$13:$N$62,$BC$70)</f>
        <v>0</v>
      </c>
      <c r="BM70" s="189">
        <f>COUNTIFS(BK13:BK62,"&lt;&gt;0",$O$13:$O$62,$BF$68,$N$13:$N$62,$BC$70)</f>
        <v>0</v>
      </c>
      <c r="BN70" s="25"/>
      <c r="BO70" s="72" t="s">
        <v>7</v>
      </c>
      <c r="BP70" s="188">
        <f>COUNTIFS(BQ13:BQ62,"&lt;&gt;0",$O$13:$O$62,$BD$68,$N$13:$N$62,$BC$70)</f>
        <v>0</v>
      </c>
      <c r="BQ70" s="188">
        <f>COUNTIFS(BQ13:BQ62,"&lt;&gt;0",$O$13:$O$62,$BE$68,$N$13:$N$62,$BC$70)</f>
        <v>0</v>
      </c>
      <c r="BR70" s="188">
        <f>COUNTIFS(BQ13:BQ62,"&lt;&gt;0",$O$13:$O$62,$BF$68,$N$13:$N$62,$BC$70)</f>
        <v>0</v>
      </c>
      <c r="BS70" s="189">
        <f>COUNTIFS(BQ13:BQ62,"&lt;&gt;0",$O$13:$O$62,$BF$68,$N$13:$N$62,$BC$70)</f>
        <v>0</v>
      </c>
      <c r="BT70" s="25"/>
      <c r="BU70" s="72" t="s">
        <v>7</v>
      </c>
      <c r="BV70" s="188">
        <f>COUNTIFS(BW13:BW62,"&lt;&gt;0",$O$13:$O$62,$BD$68,$N$13:$N$62,$BC$70)</f>
        <v>0</v>
      </c>
      <c r="BW70" s="188">
        <f>COUNTIFS(BW13:BW62,"&lt;&gt;0",$O$13:$O$62,$BE$68,$N$13:$N$62,$BC$70)</f>
        <v>0</v>
      </c>
      <c r="BX70" s="188">
        <f>COUNTIFS(BW13:BW62,"&lt;&gt;0",$O$13:$O$62,$BF$68,$N$13:$N$62,$BC$70)</f>
        <v>0</v>
      </c>
      <c r="BY70" s="189">
        <f>COUNTIFS(BW13:BW62,"&lt;&gt;0",$O$13:$O$62,$BF$68,$N$13:$N$62,$BC$70)</f>
        <v>0</v>
      </c>
      <c r="BZ70" s="25"/>
      <c r="CA70" s="72" t="s">
        <v>7</v>
      </c>
      <c r="CB70" s="188">
        <f>COUNTIFS(CC13:CC62,"&lt;&gt;0",$O$13:$O$62,$BD$68,$N$13:$N$62,$BC$70)</f>
        <v>0</v>
      </c>
      <c r="CC70" s="188">
        <f>COUNTIFS(CC13:CC62,"&lt;&gt;0",$O$13:$O$62,$BE$68,$N$13:$N$62,$BC$70)</f>
        <v>0</v>
      </c>
      <c r="CD70" s="188">
        <f>COUNTIFS(CC13:CC62,"&lt;&gt;0",$O$13:$O$62,$BF$68,$N$13:$N$62,$BC$70)</f>
        <v>0</v>
      </c>
      <c r="CE70" s="189">
        <f>COUNTIFS(CC13:CC62,"&lt;&gt;0",$O$13:$O$62,$BF$68,$N$13:$N$62,$BC$70)</f>
        <v>0</v>
      </c>
      <c r="CF70" s="25"/>
      <c r="CG70" s="72" t="s">
        <v>7</v>
      </c>
      <c r="CH70" s="188">
        <f>COUNTIFS(CI13:CI62,"&lt;&gt;0",$O$13:$O$62,$BD$68,$N$13:$N$62,$BC$70)</f>
        <v>0</v>
      </c>
      <c r="CI70" s="188">
        <f>COUNTIFS(CI13:CI62,"&lt;&gt;0",$O$13:$O$62,$BE$68,$N$13:$N$62,$BC$70)</f>
        <v>0</v>
      </c>
      <c r="CJ70" s="188">
        <f>COUNTIFS(CI13:CI62,"&lt;&gt;0",$O$13:$O$62,$BF$68,$N$13:$N$62,$BC$70)</f>
        <v>0</v>
      </c>
      <c r="CK70" s="189">
        <f>COUNTIFS(CI13:CI62,"&lt;&gt;0",$O$13:$O$62,$BF$68,$N$13:$N$62,$BC$70)</f>
        <v>0</v>
      </c>
      <c r="CL70" s="25"/>
      <c r="CM70" s="72" t="s">
        <v>7</v>
      </c>
      <c r="CN70" s="188">
        <f>COUNTIFS(CO13:CO62,"&lt;&gt;0",$O$13:$O$62,$BD$68,$N$13:$N$62,$BC$70)</f>
        <v>0</v>
      </c>
      <c r="CO70" s="188">
        <f>COUNTIFS(CO13:CO62,"&lt;&gt;0",$O$13:$O$62,$BE$68,$N$13:$N$62,$BC$70)</f>
        <v>0</v>
      </c>
      <c r="CP70" s="188">
        <f>COUNTIFS(CO13:CO62,"&lt;&gt;0",$O$13:$O$62,$BF$68,$N$13:$N$62,$BC$70)</f>
        <v>0</v>
      </c>
      <c r="CQ70" s="189">
        <f>COUNTIFS(CO13:CO62,"&lt;&gt;0",$O$13:$O$62,$BF$68,$N$13:$N$62,$BC$70)</f>
        <v>0</v>
      </c>
      <c r="CR70" s="25"/>
      <c r="CS70" s="72" t="s">
        <v>7</v>
      </c>
      <c r="CT70" s="188">
        <f>COUNTIFS(CU13:CU62,"&lt;&gt;0",$O$13:$O$62,$BD$68,$N$13:$N$62,$BC$70)</f>
        <v>0</v>
      </c>
      <c r="CU70" s="188">
        <f>COUNTIFS(CU13:CU62,"&lt;&gt;0",$O$13:$O$62,$BE$68,$N$13:$N$62,$BC$70)</f>
        <v>0</v>
      </c>
      <c r="CV70" s="188">
        <f>COUNTIFS(CU13:CU62,"&lt;&gt;0",$O$13:$O$62,$BF$68,$N$13:$N$62,$BC$70)</f>
        <v>0</v>
      </c>
      <c r="CW70" s="189">
        <f>COUNTIFS(CU13:CU62,"&lt;&gt;0",$O$13:$O$62,$BF$68,$N$13:$N$62,$BC$70)</f>
        <v>0</v>
      </c>
      <c r="CX70" s="25"/>
      <c r="CY70" s="72" t="s">
        <v>7</v>
      </c>
      <c r="CZ70" s="188">
        <f>COUNTIFS(DA13:DA62,"&lt;&gt;0",$O$13:$O$62,$BD$68,$N$13:$N$62,$BC$70)</f>
        <v>0</v>
      </c>
      <c r="DA70" s="188">
        <f>COUNTIFS(DA13:DA62,"&lt;&gt;0",$O$13:$O$62,$BE$68,$N$13:$N$62,$BC$70)</f>
        <v>0</v>
      </c>
      <c r="DB70" s="188">
        <f>COUNTIFS(DA13:DA62,"&lt;&gt;0",$O$13:$O$62,$BF$68,$N$13:$N$62,$BC$70)</f>
        <v>0</v>
      </c>
      <c r="DC70" s="189">
        <f>COUNTIFS(DA13:DA62,"&lt;&gt;0",$O$13:$O$62,$BF$68,$N$13:$N$62,$BC$70)</f>
        <v>0</v>
      </c>
    </row>
    <row r="71" spans="1:107" ht="19.5" customHeight="1">
      <c r="A71" s="56" t="s">
        <v>48</v>
      </c>
      <c r="B71" s="55"/>
      <c r="C71" s="55"/>
      <c r="N71" s="34" t="s">
        <v>4</v>
      </c>
      <c r="O71" s="182">
        <f>SUMIFS($Q$13:$Q$62,$O$13:$O$62,$O$67,$N$13:$N$62,$N$71)</f>
        <v>0</v>
      </c>
      <c r="P71" s="182">
        <f>SUMIFS($Q$13:$Q$62,$O$13:$O$62,$P$67,$N$13:$N$62,$N$71)</f>
        <v>0</v>
      </c>
      <c r="Q71" s="182">
        <f>SUMIFS($Q$13:$Q$62,$O$13:$O$62,$Q$67,$N$13:$N$62,$N$71)</f>
        <v>0</v>
      </c>
      <c r="R71" s="183">
        <f>SUMIFS($Q$13:$Q$62,$O$13:$O$62,$R$67,$N$13:$N$62,$N$71)</f>
        <v>0</v>
      </c>
      <c r="T71" s="42" t="s">
        <v>4</v>
      </c>
      <c r="U71" s="176">
        <f>SUMIFS($P$13:$P$62,$O$13:$O$62,$O$67,$N$13:$N$62,$N$71)</f>
        <v>0</v>
      </c>
      <c r="V71" s="176">
        <f>SUMIFS($P$13:$P$62,$O$13:$O$62,$P$67,$N$13:$N$62,$N$71)</f>
        <v>0</v>
      </c>
      <c r="W71" s="176">
        <f>SUMIFS($P$13:$P$62,$O$13:$O$62,$Q$67,$N$13:$N$62,$N$71)</f>
        <v>0</v>
      </c>
      <c r="X71" s="177">
        <f>SUMIFS($Q$13:$Q$62,$O$13:$O$62,$R$67,$N$13:$N$62,$N$71)</f>
        <v>0</v>
      </c>
      <c r="Z71" s="51" t="s">
        <v>163</v>
      </c>
      <c r="AA71" s="52" t="s">
        <v>6</v>
      </c>
      <c r="AB71" s="52" t="s">
        <v>125</v>
      </c>
      <c r="AC71" s="52" t="s">
        <v>126</v>
      </c>
      <c r="AD71" s="52" t="s">
        <v>8</v>
      </c>
      <c r="AE71" s="123" t="s">
        <v>109</v>
      </c>
      <c r="AL71" s="25"/>
      <c r="AM71" s="25"/>
      <c r="AN71" s="25"/>
      <c r="AO71" s="25"/>
      <c r="AP71" s="25"/>
      <c r="AQ71" s="25"/>
      <c r="AR71" s="25"/>
      <c r="AS71" s="25"/>
      <c r="AT71" s="25"/>
      <c r="AU71" s="25"/>
      <c r="AV71" s="25"/>
      <c r="AW71" s="25"/>
      <c r="AX71" s="25"/>
      <c r="AY71" s="25"/>
      <c r="AZ71" s="25"/>
      <c r="BA71" s="25"/>
      <c r="BB71" s="25"/>
      <c r="BC71" s="72" t="s">
        <v>5</v>
      </c>
      <c r="BD71" s="188">
        <f>COUNTIFS(BE13:BE62,"&lt;&gt;0",$O$13:$O$62,$BD$68,$N$13:$N$62,$BC$71)</f>
        <v>0</v>
      </c>
      <c r="BE71" s="188">
        <f>COUNTIFS(BE13:BE62,"&lt;&gt;0",$O$13:$O$62,$BE$68,$N$13:$N$62,$BC$71)</f>
        <v>0</v>
      </c>
      <c r="BF71" s="188">
        <f>COUNTIFS(BE13:BE62,"&lt;&gt;0",$O$13:$O$62,$BF$68,$N$13:$N$62,$BC$71)</f>
        <v>0</v>
      </c>
      <c r="BG71" s="189">
        <f>COUNTIFS(BE13:BE62,"&lt;&gt;0",$O$13:$O$62,$BG$68,$N$13:$N$62,$BC$71)</f>
        <v>0</v>
      </c>
      <c r="BH71" s="25"/>
      <c r="BI71" s="72" t="s">
        <v>5</v>
      </c>
      <c r="BJ71" s="188">
        <f>COUNTIFS(BK13:BK62,"&lt;&gt;0",$O$13:$O$62,$BD$68,$N$13:$N$62,$BC$71)</f>
        <v>0</v>
      </c>
      <c r="BK71" s="188">
        <f>COUNTIFS(BK13:BK62,"&lt;&gt;0",$O$13:$O$62,$BE$68,$N$13:$N$62,$BC$71)</f>
        <v>0</v>
      </c>
      <c r="BL71" s="188">
        <f>COUNTIFS(BK13:BK62,"&lt;&gt;0",$O$13:$O$62,$BF$68,$N$13:$N$62,$BC$71)</f>
        <v>0</v>
      </c>
      <c r="BM71" s="189">
        <f>COUNTIFS(BK13:BK62,"&lt;&gt;0",$O$13:$O$62,$BG$68,$N$13:$N$62,$BC$71)</f>
        <v>0</v>
      </c>
      <c r="BN71" s="25"/>
      <c r="BO71" s="72" t="s">
        <v>5</v>
      </c>
      <c r="BP71" s="188">
        <f>COUNTIFS(BQ13:BQ62,"&lt;&gt;0",$O$13:$O$62,$BD$68,$N$13:$N$62,$BC$71)</f>
        <v>0</v>
      </c>
      <c r="BQ71" s="188">
        <f>COUNTIFS(BQ13:BQ62,"&lt;&gt;0",$O$13:$O$62,$BE$68,$N$13:$N$62,$BC$71)</f>
        <v>0</v>
      </c>
      <c r="BR71" s="188">
        <f>COUNTIFS(BQ13:BQ62,"&lt;&gt;0",$O$13:$O$62,$BF$68,$N$13:$N$62,$BC$71)</f>
        <v>0</v>
      </c>
      <c r="BS71" s="189">
        <f>COUNTIFS(BQ13:BQ62,"&lt;&gt;0",$O$13:$O$62,$BG$68,$N$13:$N$62,$BC$71)</f>
        <v>0</v>
      </c>
      <c r="BT71" s="25"/>
      <c r="BU71" s="72" t="s">
        <v>5</v>
      </c>
      <c r="BV71" s="188">
        <f>COUNTIFS(BW13:BW62,"&lt;&gt;0",$O$13:$O$62,$BD$68,$N$13:$N$62,$BC$71)</f>
        <v>0</v>
      </c>
      <c r="BW71" s="188">
        <f>COUNTIFS(BW13:BW62,"&lt;&gt;0",$O$13:$O$62,$BE$68,$N$13:$N$62,$BC$71)</f>
        <v>0</v>
      </c>
      <c r="BX71" s="188">
        <f>COUNTIFS(BW13:BW62,"&lt;&gt;0",$O$13:$O$62,$BF$68,$N$13:$N$62,$BC$71)</f>
        <v>0</v>
      </c>
      <c r="BY71" s="189">
        <f>COUNTIFS(BW13:BW62,"&lt;&gt;0",$O$13:$O$62,$BG$68,$N$13:$N$62,$BC$71)</f>
        <v>0</v>
      </c>
      <c r="BZ71" s="25"/>
      <c r="CA71" s="72" t="s">
        <v>5</v>
      </c>
      <c r="CB71" s="188">
        <f>COUNTIFS(CC13:CC62,"&lt;&gt;0",$O$13:$O$62,$BD$68,$N$13:$N$62,$BC$71)</f>
        <v>0</v>
      </c>
      <c r="CC71" s="188">
        <f>COUNTIFS(CC13:CC62,"&lt;&gt;0",$O$13:$O$62,$BE$68,$N$13:$N$62,$BC$71)</f>
        <v>0</v>
      </c>
      <c r="CD71" s="188">
        <f>COUNTIFS(CC13:CC62,"&lt;&gt;0",$O$13:$O$62,$BF$68,$N$13:$N$62,$BC$71)</f>
        <v>0</v>
      </c>
      <c r="CE71" s="189">
        <f>COUNTIFS(CC13:CC62,"&lt;&gt;0",$O$13:$O$62,$BG$68,$N$13:$N$62,$BC$71)</f>
        <v>0</v>
      </c>
      <c r="CF71" s="25"/>
      <c r="CG71" s="72" t="s">
        <v>5</v>
      </c>
      <c r="CH71" s="188">
        <f>COUNTIFS(CI13:CI62,"&lt;&gt;0",$O$13:$O$62,$BD$68,$N$13:$N$62,$BC$71)</f>
        <v>0</v>
      </c>
      <c r="CI71" s="188">
        <f>COUNTIFS(CI13:CI62,"&lt;&gt;0",$O$13:$O$62,$BE$68,$N$13:$N$62,$BC$71)</f>
        <v>0</v>
      </c>
      <c r="CJ71" s="188">
        <f>COUNTIFS(CI13:CI62,"&lt;&gt;0",$O$13:$O$62,$BF$68,$N$13:$N$62,$BC$71)</f>
        <v>0</v>
      </c>
      <c r="CK71" s="189">
        <f>COUNTIFS(CI13:CI62,"&lt;&gt;0",$O$13:$O$62,$BG$68,$N$13:$N$62,$BC$71)</f>
        <v>0</v>
      </c>
      <c r="CL71" s="25"/>
      <c r="CM71" s="72" t="s">
        <v>5</v>
      </c>
      <c r="CN71" s="188">
        <f>COUNTIFS(CO13:CO62,"&lt;&gt;0",$O$13:$O$62,$BD$68,$N$13:$N$62,$BC$71)</f>
        <v>0</v>
      </c>
      <c r="CO71" s="188">
        <f>COUNTIFS(CO13:CO62,"&lt;&gt;0",$O$13:$O$62,$BE$68,$N$13:$N$62,$BC$71)</f>
        <v>0</v>
      </c>
      <c r="CP71" s="188">
        <f>COUNTIFS(CO13:CO62,"&lt;&gt;0",$O$13:$O$62,$BF$68,$N$13:$N$62,$BC$71)</f>
        <v>0</v>
      </c>
      <c r="CQ71" s="189">
        <f>COUNTIFS(CO13:CO62,"&lt;&gt;0",$O$13:$O$62,$BG$68,$N$13:$N$62,$BC$71)</f>
        <v>0</v>
      </c>
      <c r="CR71" s="25"/>
      <c r="CS71" s="72" t="s">
        <v>5</v>
      </c>
      <c r="CT71" s="188">
        <f>COUNTIFS(CU13:CU62,"&lt;&gt;0",$O$13:$O$62,$BD$68,$N$13:$N$62,$BC$71)</f>
        <v>0</v>
      </c>
      <c r="CU71" s="188">
        <f>COUNTIFS(CU13:CU62,"&lt;&gt;0",$O$13:$O$62,$BE$68,$N$13:$N$62,$BC$71)</f>
        <v>0</v>
      </c>
      <c r="CV71" s="188">
        <f>COUNTIFS(CU13:CU62,"&lt;&gt;0",$O$13:$O$62,$BF$68,$N$13:$N$62,$BC$71)</f>
        <v>0</v>
      </c>
      <c r="CW71" s="189">
        <f>COUNTIFS(CU13:CU62,"&lt;&gt;0",$O$13:$O$62,$BG$68,$N$13:$N$62,$BC$71)</f>
        <v>0</v>
      </c>
      <c r="CX71" s="25"/>
      <c r="CY71" s="72" t="s">
        <v>5</v>
      </c>
      <c r="CZ71" s="188">
        <f>COUNTIFS(DA13:DA62,"&lt;&gt;0",$O$13:$O$62,$BD$68,$N$13:$N$62,$BC$71)</f>
        <v>0</v>
      </c>
      <c r="DA71" s="188">
        <f>COUNTIFS(DA13:DA62,"&lt;&gt;0",$O$13:$O$62,$BE$68,$N$13:$N$62,$BC$71)</f>
        <v>0</v>
      </c>
      <c r="DB71" s="188">
        <f>COUNTIFS(DA13:DA62,"&lt;&gt;0",$O$13:$O$62,$BF$68,$N$13:$N$62,$BC$71)</f>
        <v>0</v>
      </c>
      <c r="DC71" s="189">
        <f>COUNTIFS(DA13:DA62,"&lt;&gt;0",$O$13:$O$62,$BG$68,$N$13:$N$62,$BC$71)</f>
        <v>0</v>
      </c>
    </row>
    <row r="72" spans="1:107" ht="19.5" customHeight="1">
      <c r="A72" s="57" t="s">
        <v>47</v>
      </c>
      <c r="B72" s="57"/>
      <c r="C72" s="57"/>
      <c r="N72" s="31" t="s">
        <v>28</v>
      </c>
      <c r="O72" s="184">
        <f>SUM(O68:O71)</f>
        <v>0</v>
      </c>
      <c r="P72" s="184">
        <f>SUM(P68:P71)</f>
        <v>0</v>
      </c>
      <c r="Q72" s="184">
        <f>SUM(Q68:Q71)</f>
        <v>0</v>
      </c>
      <c r="R72" s="185">
        <f>SUM(R68:R71)</f>
        <v>0</v>
      </c>
      <c r="S72" s="11"/>
      <c r="T72" s="39" t="s">
        <v>28</v>
      </c>
      <c r="U72" s="178">
        <f>SUM(U68:U71)</f>
        <v>0</v>
      </c>
      <c r="V72" s="178">
        <f>SUM(V68:V71)</f>
        <v>0</v>
      </c>
      <c r="W72" s="178">
        <f>SUM(W68:W71)</f>
        <v>0</v>
      </c>
      <c r="X72" s="179">
        <f>SUM(X68:X71)</f>
        <v>0</v>
      </c>
      <c r="Z72" s="172">
        <f>SUMIFS($AH$13:$AH$62,$O$13:$O$62,$O$67)</f>
        <v>0</v>
      </c>
      <c r="AA72" s="173">
        <f>SUMIFS($AH$13:$AH$62,$O$13:$O$62,$P$67)</f>
        <v>0</v>
      </c>
      <c r="AB72" s="173">
        <f>SUMIFS($AH$13:$AH$62,$O$13:$O$62,$Q$67)</f>
        <v>0</v>
      </c>
      <c r="AC72" s="173">
        <f>SUMIFS($AH$13:$AH$62,$O$13:$O$62,$R$67)</f>
        <v>0</v>
      </c>
      <c r="AD72" s="174">
        <f>SUM(Z72:AC72)</f>
        <v>0</v>
      </c>
      <c r="AE72" s="175" t="e">
        <f>AI63</f>
        <v>#N/A</v>
      </c>
      <c r="AF72" s="11"/>
      <c r="AG72" s="11"/>
      <c r="AH72" s="11"/>
      <c r="AL72" s="26"/>
      <c r="AM72" s="26"/>
      <c r="AN72" s="26"/>
      <c r="AO72" s="26"/>
      <c r="AP72" s="26"/>
      <c r="AQ72" s="26"/>
      <c r="AR72" s="26"/>
      <c r="AS72" s="26"/>
      <c r="AT72" s="26"/>
      <c r="AU72" s="26"/>
      <c r="AV72" s="26"/>
      <c r="AW72" s="26"/>
      <c r="AX72" s="26"/>
      <c r="AY72" s="26"/>
      <c r="AZ72" s="26"/>
      <c r="BA72" s="26"/>
      <c r="BB72" s="26"/>
      <c r="BC72" s="72" t="s">
        <v>4</v>
      </c>
      <c r="BD72" s="188">
        <f>COUNTIFS(BE13:BE62,"&lt;&gt;0",$O$13:$O$62,$BD$68,$N$13:$N$62,$BC$72)</f>
        <v>0</v>
      </c>
      <c r="BE72" s="188">
        <f>COUNTIFS(BE13:BE62,"&lt;&gt;0",$O$13:$O$62,$BE$68,$N$13:$N$62,$BC$72)</f>
        <v>0</v>
      </c>
      <c r="BF72" s="188">
        <f>COUNTIFS(BE13:BE62,"&lt;&gt;0",$O$13:$O$62,$BF$68,$N$13:$N$62,$BC$72)</f>
        <v>0</v>
      </c>
      <c r="BG72" s="189">
        <f>COUNTIFS(BE13:BE62,"&lt;&gt;0",$O$13:$O$62,$BG$68,$N$13:$N$62,$BC$72)</f>
        <v>0</v>
      </c>
      <c r="BH72" s="26"/>
      <c r="BI72" s="72" t="s">
        <v>4</v>
      </c>
      <c r="BJ72" s="188">
        <f>COUNTIFS(BK13:BK62,"&lt;&gt;0",$O$13:$O$62,$BD$68,$N$13:$N$62,$BC$72)</f>
        <v>0</v>
      </c>
      <c r="BK72" s="188">
        <f>COUNTIFS(BK13:BK62,"&lt;&gt;0",$O$13:$O$62,$BE$68,$N$13:$N$62,$BC$72)</f>
        <v>0</v>
      </c>
      <c r="BL72" s="188">
        <f>COUNTIFS(BK13:BK62,"&lt;&gt;0",$O$13:$O$62,$BF$68,$N$13:$N$62,$BC$72)</f>
        <v>0</v>
      </c>
      <c r="BM72" s="189">
        <f>COUNTIFS(BK13:BK62,"&lt;&gt;0",$O$13:$O$62,$BG$68,$N$13:$N$62,$BC$72)</f>
        <v>0</v>
      </c>
      <c r="BN72" s="26"/>
      <c r="BO72" s="72" t="s">
        <v>4</v>
      </c>
      <c r="BP72" s="188">
        <f>COUNTIFS(BQ13:BQ62,"&lt;&gt;0",$O$13:$O$62,$BD$68,$N$13:$N$62,$BC$72)</f>
        <v>0</v>
      </c>
      <c r="BQ72" s="188">
        <f>COUNTIFS(BQ13:BQ62,"&lt;&gt;0",$O$13:$O$62,$BE$68,$N$13:$N$62,$BC$72)</f>
        <v>0</v>
      </c>
      <c r="BR72" s="188">
        <f>COUNTIFS(BQ13:BQ62,"&lt;&gt;0",$O$13:$O$62,$BF$68,$N$13:$N$62,$BC$72)</f>
        <v>0</v>
      </c>
      <c r="BS72" s="189">
        <f>COUNTIFS(BQ13:BQ62,"&lt;&gt;0",$O$13:$O$62,$BG$68,$N$13:$N$62,$BC$72)</f>
        <v>0</v>
      </c>
      <c r="BT72" s="26"/>
      <c r="BU72" s="72" t="s">
        <v>4</v>
      </c>
      <c r="BV72" s="188">
        <f>COUNTIFS(BW13:BW62,"&lt;&gt;0",$O$13:$O$62,$BD$68,$N$13:$N$62,$BC$72)</f>
        <v>0</v>
      </c>
      <c r="BW72" s="188">
        <f>COUNTIFS(BW13:BW62,"&lt;&gt;0",$O$13:$O$62,$BE$68,$N$13:$N$62,$BC$72)</f>
        <v>0</v>
      </c>
      <c r="BX72" s="188">
        <f>COUNTIFS(BW13:BW62,"&lt;&gt;0",$O$13:$O$62,$BF$68,$N$13:$N$62,$BC$72)</f>
        <v>0</v>
      </c>
      <c r="BY72" s="189">
        <f>COUNTIFS(BW13:BW62,"&lt;&gt;0",$O$13:$O$62,$BG$68,$N$13:$N$62,$BC$72)</f>
        <v>0</v>
      </c>
      <c r="BZ72" s="26"/>
      <c r="CA72" s="72" t="s">
        <v>4</v>
      </c>
      <c r="CB72" s="188">
        <f>COUNTIFS(CC13:CC62,"&lt;&gt;0",$O$13:$O$62,$BD$68,$N$13:$N$62,$BC$72)</f>
        <v>0</v>
      </c>
      <c r="CC72" s="188">
        <f>COUNTIFS(CC13:CC62,"&lt;&gt;0",$O$13:$O$62,$BE$68,$N$13:$N$62,$BC$72)</f>
        <v>0</v>
      </c>
      <c r="CD72" s="188">
        <f>COUNTIFS(CC13:CC62,"&lt;&gt;0",$O$13:$O$62,$BF$68,$N$13:$N$62,$BC$72)</f>
        <v>0</v>
      </c>
      <c r="CE72" s="189">
        <f>COUNTIFS(CC13:CC62,"&lt;&gt;0",$O$13:$O$62,$BG$68,$N$13:$N$62,$BC$72)</f>
        <v>0</v>
      </c>
      <c r="CF72" s="26"/>
      <c r="CG72" s="72" t="s">
        <v>4</v>
      </c>
      <c r="CH72" s="188">
        <f>COUNTIFS(CI13:CI62,"&lt;&gt;0",$O$13:$O$62,$BD$68,$N$13:$N$62,$BC$72)</f>
        <v>0</v>
      </c>
      <c r="CI72" s="188">
        <f>COUNTIFS(CI13:CI62,"&lt;&gt;0",$O$13:$O$62,$BE$68,$N$13:$N$62,$BC$72)</f>
        <v>0</v>
      </c>
      <c r="CJ72" s="188">
        <f>COUNTIFS(CI13:CI62,"&lt;&gt;0",$O$13:$O$62,$BF$68,$N$13:$N$62,$BC$72)</f>
        <v>0</v>
      </c>
      <c r="CK72" s="189">
        <f>COUNTIFS(CI13:CI62,"&lt;&gt;0",$O$13:$O$62,$BG$68,$N$13:$N$62,$BC$72)</f>
        <v>0</v>
      </c>
      <c r="CL72" s="26"/>
      <c r="CM72" s="72" t="s">
        <v>4</v>
      </c>
      <c r="CN72" s="188">
        <f>COUNTIFS(CO13:CO62,"&lt;&gt;0",$O$13:$O$62,$BD$68,$N$13:$N$62,$BC$72)</f>
        <v>0</v>
      </c>
      <c r="CO72" s="188">
        <f>COUNTIFS(CO13:CO62,"&lt;&gt;0",$O$13:$O$62,$BE$68,$N$13:$N$62,$BC$72)</f>
        <v>0</v>
      </c>
      <c r="CP72" s="188">
        <f>COUNTIFS(CO13:CO62,"&lt;&gt;0",$O$13:$O$62,$BF$68,$N$13:$N$62,$BC$72)</f>
        <v>0</v>
      </c>
      <c r="CQ72" s="189">
        <f>COUNTIFS(CO13:CO62,"&lt;&gt;0",$O$13:$O$62,$BG$68,$N$13:$N$62,$BC$72)</f>
        <v>0</v>
      </c>
      <c r="CR72" s="26"/>
      <c r="CS72" s="72" t="s">
        <v>4</v>
      </c>
      <c r="CT72" s="188">
        <f>COUNTIFS(CU13:CU62,"&lt;&gt;0",$O$13:$O$62,$BD$68,$N$13:$N$62,$BC$72)</f>
        <v>0</v>
      </c>
      <c r="CU72" s="188">
        <f>COUNTIFS(CU13:CU62,"&lt;&gt;0",$O$13:$O$62,$BE$68,$N$13:$N$62,$BC$72)</f>
        <v>0</v>
      </c>
      <c r="CV72" s="188">
        <f>COUNTIFS(CU13:CU62,"&lt;&gt;0",$O$13:$O$62,$BF$68,$N$13:$N$62,$BC$72)</f>
        <v>0</v>
      </c>
      <c r="CW72" s="189">
        <f>COUNTIFS(CU13:CU62,"&lt;&gt;0",$O$13:$O$62,$BG$68,$N$13:$N$62,$BC$72)</f>
        <v>0</v>
      </c>
      <c r="CX72" s="26"/>
      <c r="CY72" s="72" t="s">
        <v>4</v>
      </c>
      <c r="CZ72" s="188">
        <f>COUNTIFS(DA13:DA62,"&lt;&gt;0",$O$13:$O$62,$BD$68,$N$13:$N$62,$BC$72)</f>
        <v>0</v>
      </c>
      <c r="DA72" s="188">
        <f>COUNTIFS(DA13:DA62,"&lt;&gt;0",$O$13:$O$62,$BE$68,$N$13:$N$62,$BC$72)</f>
        <v>0</v>
      </c>
      <c r="DB72" s="188">
        <f>COUNTIFS(DA13:DA62,"&lt;&gt;0",$O$13:$O$62,$BF$68,$N$13:$N$62,$BC$72)</f>
        <v>0</v>
      </c>
      <c r="DC72" s="189">
        <f>COUNTIFS(DA13:DA62,"&lt;&gt;0",$O$13:$O$62,$BG$68,$N$13:$N$62,$BC$72)</f>
        <v>0</v>
      </c>
    </row>
    <row r="73" spans="1:107" ht="19.5" customHeight="1">
      <c r="A73" s="57" t="s">
        <v>69</v>
      </c>
      <c r="B73" s="55"/>
      <c r="C73" s="55"/>
      <c r="N73" s="35" t="s">
        <v>8</v>
      </c>
      <c r="O73" s="186">
        <f>SUM(O72:R72)</f>
        <v>0</v>
      </c>
      <c r="P73" s="186"/>
      <c r="Q73" s="186"/>
      <c r="R73" s="187"/>
      <c r="T73" s="43" t="s">
        <v>8</v>
      </c>
      <c r="U73" s="180">
        <f>SUM(U72:X72)</f>
        <v>0</v>
      </c>
      <c r="V73" s="180"/>
      <c r="W73" s="180"/>
      <c r="X73" s="181"/>
      <c r="AL73" s="25"/>
      <c r="AM73" s="25"/>
      <c r="AN73" s="25"/>
      <c r="AO73" s="25"/>
      <c r="AP73" s="25"/>
      <c r="AQ73" s="25"/>
      <c r="AR73" s="25"/>
      <c r="AS73" s="25"/>
      <c r="AT73" s="25"/>
      <c r="AU73" s="25"/>
      <c r="AV73" s="25"/>
      <c r="AW73" s="25"/>
      <c r="AX73" s="25"/>
      <c r="AY73" s="25"/>
      <c r="AZ73" s="25"/>
      <c r="BA73" s="25"/>
      <c r="BB73" s="25"/>
      <c r="BC73" s="72" t="s">
        <v>22</v>
      </c>
      <c r="BD73" s="188">
        <f>SUM(BD69:BD72)</f>
        <v>0</v>
      </c>
      <c r="BE73" s="188">
        <f>SUM(BE69:BE72)</f>
        <v>0</v>
      </c>
      <c r="BF73" s="188">
        <f>SUM(BF69:BF72)</f>
        <v>0</v>
      </c>
      <c r="BG73" s="189">
        <f>SUM(BG69:BG72)</f>
        <v>0</v>
      </c>
      <c r="BH73" s="26"/>
      <c r="BI73" s="72" t="s">
        <v>22</v>
      </c>
      <c r="BJ73" s="188">
        <f>SUM(BJ69:BJ72)</f>
        <v>0</v>
      </c>
      <c r="BK73" s="188">
        <f>SUM(BK69:BK72)</f>
        <v>0</v>
      </c>
      <c r="BL73" s="188">
        <f>SUM(BL69:BL72)</f>
        <v>0</v>
      </c>
      <c r="BM73" s="189">
        <f>SUM(BM69:BM72)</f>
        <v>0</v>
      </c>
      <c r="BN73" s="26"/>
      <c r="BO73" s="72" t="s">
        <v>22</v>
      </c>
      <c r="BP73" s="188">
        <f>SUM(BP69:BP72)</f>
        <v>0</v>
      </c>
      <c r="BQ73" s="188">
        <f>SUM(BQ69:BQ72)</f>
        <v>0</v>
      </c>
      <c r="BR73" s="188">
        <f>SUM(BR69:BR72)</f>
        <v>0</v>
      </c>
      <c r="BS73" s="189">
        <f>SUM(BS69:BS72)</f>
        <v>0</v>
      </c>
      <c r="BT73" s="26"/>
      <c r="BU73" s="72" t="s">
        <v>22</v>
      </c>
      <c r="BV73" s="188">
        <f>SUM(BV69:BV72)</f>
        <v>0</v>
      </c>
      <c r="BW73" s="188">
        <f>SUM(BW69:BW72)</f>
        <v>0</v>
      </c>
      <c r="BX73" s="188">
        <f>SUM(BX69:BX72)</f>
        <v>0</v>
      </c>
      <c r="BY73" s="189">
        <f>SUM(BY69:BY72)</f>
        <v>0</v>
      </c>
      <c r="BZ73" s="26"/>
      <c r="CA73" s="72" t="s">
        <v>22</v>
      </c>
      <c r="CB73" s="188">
        <f>SUM(CB69:CB72)</f>
        <v>0</v>
      </c>
      <c r="CC73" s="188">
        <f>SUM(CC69:CC72)</f>
        <v>0</v>
      </c>
      <c r="CD73" s="188">
        <f>SUM(CD69:CD72)</f>
        <v>0</v>
      </c>
      <c r="CE73" s="189">
        <f>SUM(CE69:CE72)</f>
        <v>0</v>
      </c>
      <c r="CF73" s="26"/>
      <c r="CG73" s="72" t="s">
        <v>22</v>
      </c>
      <c r="CH73" s="188">
        <f>SUM(CH69:CH72)</f>
        <v>0</v>
      </c>
      <c r="CI73" s="188">
        <f>SUM(CI69:CI72)</f>
        <v>0</v>
      </c>
      <c r="CJ73" s="188">
        <f>SUM(CJ69:CJ72)</f>
        <v>0</v>
      </c>
      <c r="CK73" s="189">
        <f>SUM(CK69:CK72)</f>
        <v>0</v>
      </c>
      <c r="CL73" s="26"/>
      <c r="CM73" s="72" t="s">
        <v>22</v>
      </c>
      <c r="CN73" s="188">
        <f>SUM(CN69:CN72)</f>
        <v>0</v>
      </c>
      <c r="CO73" s="188">
        <f>SUM(CO69:CO72)</f>
        <v>0</v>
      </c>
      <c r="CP73" s="188">
        <f>SUM(CP69:CP72)</f>
        <v>0</v>
      </c>
      <c r="CQ73" s="189">
        <f>SUM(CQ69:CQ72)</f>
        <v>0</v>
      </c>
      <c r="CR73" s="26"/>
      <c r="CS73" s="72" t="s">
        <v>22</v>
      </c>
      <c r="CT73" s="188">
        <f>SUM(CT69:CT72)</f>
        <v>0</v>
      </c>
      <c r="CU73" s="188">
        <f>SUM(CU69:CU72)</f>
        <v>0</v>
      </c>
      <c r="CV73" s="188">
        <f>SUM(CV69:CV72)</f>
        <v>0</v>
      </c>
      <c r="CW73" s="189">
        <f>SUM(CW69:CW72)</f>
        <v>0</v>
      </c>
      <c r="CX73" s="26"/>
      <c r="CY73" s="72" t="s">
        <v>22</v>
      </c>
      <c r="CZ73" s="188">
        <f>SUM(CZ69:CZ72)</f>
        <v>0</v>
      </c>
      <c r="DA73" s="188">
        <f>SUM(DA69:DA72)</f>
        <v>0</v>
      </c>
      <c r="DB73" s="188">
        <f>SUM(DB69:DB72)</f>
        <v>0</v>
      </c>
      <c r="DC73" s="189">
        <f>SUM(DC69:DC72)</f>
        <v>0</v>
      </c>
    </row>
    <row r="74" spans="1:107" ht="19.5" customHeight="1">
      <c r="A74" s="58"/>
      <c r="B74" s="55"/>
      <c r="C74" s="55"/>
      <c r="N74" s="6"/>
      <c r="AL74" s="25"/>
      <c r="AM74" s="25"/>
      <c r="AN74" s="25"/>
      <c r="AO74" s="25"/>
      <c r="AP74" s="25"/>
      <c r="AQ74" s="25"/>
      <c r="AR74" s="25"/>
      <c r="AS74" s="25"/>
      <c r="AT74" s="25"/>
      <c r="AU74" s="25"/>
      <c r="AV74" s="25"/>
      <c r="AW74" s="25"/>
      <c r="AX74" s="25"/>
      <c r="AY74" s="25"/>
      <c r="AZ74" s="25"/>
      <c r="BA74" s="25"/>
      <c r="BB74" s="25"/>
      <c r="BC74" s="73" t="s">
        <v>64</v>
      </c>
      <c r="BD74" s="190">
        <f>BD73+BE73+BF73+BG73</f>
        <v>0</v>
      </c>
      <c r="BE74" s="191"/>
      <c r="BF74" s="191"/>
      <c r="BG74" s="192"/>
      <c r="BH74" s="26"/>
      <c r="BI74" s="73" t="s">
        <v>64</v>
      </c>
      <c r="BJ74" s="190">
        <f>BJ73+BK73+BL73+BM73</f>
        <v>0</v>
      </c>
      <c r="BK74" s="191"/>
      <c r="BL74" s="191"/>
      <c r="BM74" s="192"/>
      <c r="BN74" s="26"/>
      <c r="BO74" s="73" t="s">
        <v>64</v>
      </c>
      <c r="BP74" s="190">
        <f>BP73+BQ73+BR73+BS73</f>
        <v>0</v>
      </c>
      <c r="BQ74" s="191"/>
      <c r="BR74" s="191"/>
      <c r="BS74" s="192"/>
      <c r="BT74" s="26"/>
      <c r="BU74" s="73" t="s">
        <v>64</v>
      </c>
      <c r="BV74" s="190">
        <f>BV73+BW73+BX73+BY73</f>
        <v>0</v>
      </c>
      <c r="BW74" s="191"/>
      <c r="BX74" s="191"/>
      <c r="BY74" s="192"/>
      <c r="BZ74" s="26"/>
      <c r="CA74" s="73" t="s">
        <v>64</v>
      </c>
      <c r="CB74" s="190">
        <f>CB73+CC73+CD73+CE73</f>
        <v>0</v>
      </c>
      <c r="CC74" s="191"/>
      <c r="CD74" s="191"/>
      <c r="CE74" s="192"/>
      <c r="CF74" s="26"/>
      <c r="CG74" s="73" t="s">
        <v>64</v>
      </c>
      <c r="CH74" s="190">
        <f>CH73+CI73+CJ73+CK73</f>
        <v>0</v>
      </c>
      <c r="CI74" s="191"/>
      <c r="CJ74" s="191"/>
      <c r="CK74" s="192"/>
      <c r="CL74" s="26"/>
      <c r="CM74" s="73" t="s">
        <v>64</v>
      </c>
      <c r="CN74" s="190">
        <f>CN73+CO73+CP73+CQ73</f>
        <v>0</v>
      </c>
      <c r="CO74" s="191"/>
      <c r="CP74" s="191"/>
      <c r="CQ74" s="192"/>
      <c r="CR74" s="26"/>
      <c r="CS74" s="73" t="s">
        <v>64</v>
      </c>
      <c r="CT74" s="190">
        <f>CT73+CU73+CV73+CW73</f>
        <v>0</v>
      </c>
      <c r="CU74" s="191"/>
      <c r="CV74" s="191"/>
      <c r="CW74" s="192"/>
      <c r="CX74" s="26"/>
      <c r="CY74" s="73" t="s">
        <v>64</v>
      </c>
      <c r="CZ74" s="190">
        <f>CZ73+DA73+DB73+DC73</f>
        <v>0</v>
      </c>
      <c r="DA74" s="191"/>
      <c r="DB74" s="191"/>
      <c r="DC74" s="192"/>
    </row>
    <row r="75" spans="1:107" ht="19.5" customHeight="1">
      <c r="A75" s="58"/>
      <c r="B75" s="55"/>
      <c r="C75" s="55"/>
      <c r="N75" s="6"/>
      <c r="AL75" s="25"/>
      <c r="AM75" s="25"/>
      <c r="AN75" s="25"/>
      <c r="AO75" s="25"/>
      <c r="AP75" s="25"/>
      <c r="AQ75" s="25"/>
      <c r="AR75" s="25"/>
      <c r="AS75" s="25"/>
      <c r="AT75" s="25"/>
      <c r="AU75" s="25"/>
      <c r="AV75" s="25"/>
      <c r="AW75" s="25"/>
      <c r="AX75" s="25"/>
      <c r="AY75" s="25"/>
      <c r="AZ75" s="25"/>
      <c r="BA75" s="25"/>
      <c r="BB75" s="25"/>
      <c r="BC75" s="26"/>
      <c r="BD75" s="24"/>
      <c r="BE75" s="24"/>
      <c r="BH75" s="25"/>
      <c r="BI75" s="26"/>
      <c r="BJ75" s="24"/>
      <c r="BK75" s="24"/>
      <c r="BN75" s="25"/>
      <c r="BO75" s="26"/>
      <c r="BP75" s="24"/>
      <c r="BQ75" s="24"/>
      <c r="BT75" s="25"/>
      <c r="BU75" s="26"/>
      <c r="BV75" s="24"/>
      <c r="BW75" s="24"/>
      <c r="BZ75" s="25"/>
      <c r="CA75" s="26"/>
      <c r="CB75" s="24"/>
      <c r="CC75" s="24"/>
      <c r="CF75" s="25"/>
      <c r="CG75" s="26"/>
      <c r="CH75" s="24"/>
      <c r="CI75" s="24"/>
      <c r="CL75" s="25"/>
      <c r="CM75" s="26"/>
      <c r="CN75" s="24"/>
      <c r="CO75" s="24"/>
      <c r="CR75" s="25"/>
      <c r="CS75" s="26"/>
      <c r="CT75" s="24"/>
      <c r="CU75" s="24"/>
      <c r="CX75" s="25"/>
      <c r="CY75" s="26"/>
      <c r="CZ75" s="24"/>
      <c r="DA75" s="24"/>
    </row>
    <row r="76" spans="1:107" ht="19.5" customHeight="1">
      <c r="A76" s="55"/>
      <c r="B76" s="58"/>
      <c r="C76" s="55"/>
      <c r="N76" s="6"/>
      <c r="AL76" s="25"/>
      <c r="AM76" s="25"/>
      <c r="AN76" s="25"/>
      <c r="AO76" s="25"/>
      <c r="AP76" s="25"/>
      <c r="AQ76" s="25"/>
      <c r="AR76" s="25"/>
      <c r="AS76" s="25"/>
      <c r="AT76" s="25"/>
      <c r="AU76" s="25"/>
      <c r="AV76" s="25"/>
      <c r="AW76" s="25"/>
      <c r="AX76" s="25"/>
      <c r="AY76" s="25"/>
      <c r="AZ76" s="25"/>
      <c r="BA76" s="25"/>
      <c r="BB76" s="25"/>
      <c r="BC76" s="63"/>
      <c r="BD76" s="292" t="s">
        <v>27</v>
      </c>
      <c r="BE76" s="293"/>
      <c r="BF76" s="294"/>
      <c r="BG76" s="295"/>
      <c r="BH76" s="25"/>
      <c r="BI76" s="63"/>
      <c r="BJ76" s="292" t="s">
        <v>27</v>
      </c>
      <c r="BK76" s="293"/>
      <c r="BL76" s="294"/>
      <c r="BM76" s="295"/>
      <c r="BN76" s="25"/>
      <c r="BO76" s="63"/>
      <c r="BP76" s="292" t="s">
        <v>27</v>
      </c>
      <c r="BQ76" s="293"/>
      <c r="BR76" s="294"/>
      <c r="BS76" s="295"/>
      <c r="BT76" s="25"/>
      <c r="BU76" s="63"/>
      <c r="BV76" s="292" t="s">
        <v>27</v>
      </c>
      <c r="BW76" s="293"/>
      <c r="BX76" s="294"/>
      <c r="BY76" s="295"/>
      <c r="BZ76" s="25"/>
      <c r="CA76" s="63"/>
      <c r="CB76" s="292" t="s">
        <v>27</v>
      </c>
      <c r="CC76" s="293"/>
      <c r="CD76" s="294"/>
      <c r="CE76" s="295"/>
      <c r="CF76" s="25"/>
      <c r="CG76" s="63"/>
      <c r="CH76" s="292" t="s">
        <v>27</v>
      </c>
      <c r="CI76" s="293"/>
      <c r="CJ76" s="294"/>
      <c r="CK76" s="295"/>
      <c r="CL76" s="25"/>
      <c r="CM76" s="63"/>
      <c r="CN76" s="292" t="s">
        <v>27</v>
      </c>
      <c r="CO76" s="293"/>
      <c r="CP76" s="294"/>
      <c r="CQ76" s="295"/>
      <c r="CR76" s="25"/>
      <c r="CS76" s="63"/>
      <c r="CT76" s="292" t="s">
        <v>27</v>
      </c>
      <c r="CU76" s="293"/>
      <c r="CV76" s="294"/>
      <c r="CW76" s="295"/>
      <c r="CX76" s="25"/>
      <c r="CY76" s="63"/>
      <c r="CZ76" s="292" t="s">
        <v>27</v>
      </c>
      <c r="DA76" s="293"/>
      <c r="DB76" s="294"/>
      <c r="DC76" s="295"/>
    </row>
    <row r="77" spans="1:107" ht="19.5" customHeight="1">
      <c r="N77" s="6"/>
      <c r="AL77" s="26"/>
      <c r="AM77" s="26"/>
      <c r="AN77" s="26"/>
      <c r="AO77" s="26"/>
      <c r="AP77" s="26"/>
      <c r="AQ77" s="26"/>
      <c r="AR77" s="26"/>
      <c r="AS77" s="26"/>
      <c r="AT77" s="26"/>
      <c r="AU77" s="26"/>
      <c r="AV77" s="26"/>
      <c r="AW77" s="26"/>
      <c r="AX77" s="26"/>
      <c r="AY77" s="26"/>
      <c r="AZ77" s="26"/>
      <c r="BA77" s="26"/>
      <c r="BB77" s="26"/>
      <c r="BC77" s="64"/>
      <c r="BD77" s="65" t="s">
        <v>67</v>
      </c>
      <c r="BE77" s="65" t="s">
        <v>6</v>
      </c>
      <c r="BF77" s="65" t="s">
        <v>127</v>
      </c>
      <c r="BG77" s="66" t="s">
        <v>126</v>
      </c>
      <c r="BH77" s="25"/>
      <c r="BI77" s="64"/>
      <c r="BJ77" s="65" t="s">
        <v>67</v>
      </c>
      <c r="BK77" s="65" t="s">
        <v>6</v>
      </c>
      <c r="BL77" s="65" t="s">
        <v>127</v>
      </c>
      <c r="BM77" s="66" t="s">
        <v>126</v>
      </c>
      <c r="BN77" s="25"/>
      <c r="BO77" s="64"/>
      <c r="BP77" s="65" t="s">
        <v>67</v>
      </c>
      <c r="BQ77" s="65" t="s">
        <v>6</v>
      </c>
      <c r="BR77" s="65" t="s">
        <v>127</v>
      </c>
      <c r="BS77" s="66" t="s">
        <v>126</v>
      </c>
      <c r="BT77" s="25"/>
      <c r="BU77" s="64"/>
      <c r="BV77" s="65" t="s">
        <v>67</v>
      </c>
      <c r="BW77" s="65" t="s">
        <v>6</v>
      </c>
      <c r="BX77" s="65" t="s">
        <v>127</v>
      </c>
      <c r="BY77" s="66" t="s">
        <v>126</v>
      </c>
      <c r="BZ77" s="25"/>
      <c r="CA77" s="64"/>
      <c r="CB77" s="65" t="s">
        <v>67</v>
      </c>
      <c r="CC77" s="65" t="s">
        <v>6</v>
      </c>
      <c r="CD77" s="65" t="s">
        <v>127</v>
      </c>
      <c r="CE77" s="66" t="s">
        <v>126</v>
      </c>
      <c r="CF77" s="25"/>
      <c r="CG77" s="64"/>
      <c r="CH77" s="65" t="s">
        <v>67</v>
      </c>
      <c r="CI77" s="65" t="s">
        <v>6</v>
      </c>
      <c r="CJ77" s="65" t="s">
        <v>127</v>
      </c>
      <c r="CK77" s="66" t="s">
        <v>126</v>
      </c>
      <c r="CL77" s="25"/>
      <c r="CM77" s="64"/>
      <c r="CN77" s="65" t="s">
        <v>67</v>
      </c>
      <c r="CO77" s="65" t="s">
        <v>6</v>
      </c>
      <c r="CP77" s="65" t="s">
        <v>127</v>
      </c>
      <c r="CQ77" s="66" t="s">
        <v>126</v>
      </c>
      <c r="CR77" s="25"/>
      <c r="CS77" s="64"/>
      <c r="CT77" s="65" t="s">
        <v>67</v>
      </c>
      <c r="CU77" s="65" t="s">
        <v>6</v>
      </c>
      <c r="CV77" s="65" t="s">
        <v>127</v>
      </c>
      <c r="CW77" s="66" t="s">
        <v>126</v>
      </c>
      <c r="CX77" s="25"/>
      <c r="CY77" s="64"/>
      <c r="CZ77" s="65" t="s">
        <v>67</v>
      </c>
      <c r="DA77" s="65" t="s">
        <v>6</v>
      </c>
      <c r="DB77" s="65" t="s">
        <v>127</v>
      </c>
      <c r="DC77" s="66" t="s">
        <v>126</v>
      </c>
    </row>
    <row r="78" spans="1:107" ht="19.5" customHeight="1">
      <c r="AJ78" s="26"/>
      <c r="AK78" s="26"/>
      <c r="AL78" s="26"/>
      <c r="AM78" s="26"/>
      <c r="AN78" s="26"/>
      <c r="AO78" s="26"/>
      <c r="AP78" s="26"/>
      <c r="AQ78" s="26"/>
      <c r="AR78" s="26"/>
      <c r="AS78" s="26"/>
      <c r="AT78" s="26"/>
      <c r="AU78" s="26"/>
      <c r="AV78" s="26"/>
      <c r="AW78" s="26"/>
      <c r="AX78" s="26"/>
      <c r="AY78" s="26"/>
      <c r="AZ78" s="26"/>
      <c r="BA78" s="26"/>
      <c r="BB78" s="24"/>
      <c r="BC78" s="67">
        <v>1.1499999999999999</v>
      </c>
      <c r="BD78" s="193">
        <f>SUMIFS(BE13:BE62,$O$13:$O$62,$BD$77,$N$13:$N$62,$BC$78)</f>
        <v>0</v>
      </c>
      <c r="BE78" s="193">
        <f>SUMIFS(BE13:BE62,$O$13:$O$62,$BE$77,$N$13:$N$62,BC78)</f>
        <v>0</v>
      </c>
      <c r="BF78" s="193">
        <f>SUMIFS(BE13:BE62,$O$13:$O$62,$BF$77,$N$13:$N$62,$BC$78)</f>
        <v>0</v>
      </c>
      <c r="BG78" s="194">
        <f>SUMIFS(BE13:BE62,$O$13:$O$62,$BG$77,$N$13:$N$62,$BC$78)</f>
        <v>0</v>
      </c>
      <c r="BH78" s="25"/>
      <c r="BI78" s="67">
        <v>1.1499999999999999</v>
      </c>
      <c r="BJ78" s="193">
        <f>SUMIFS(BK13:BK62,$O$13:$O$62,$BD$77,$N$13:$N$62,$BC$78)</f>
        <v>0</v>
      </c>
      <c r="BK78" s="193">
        <f>SUMIFS(BK13:BK62,$O$13:$O$62,$BE$77,$N$13:$N$62,BI78)</f>
        <v>0</v>
      </c>
      <c r="BL78" s="193">
        <f>SUMIFS(BK13:BK62,$O$13:$O$62,$BF$77,$N$13:$N$62,$BC$78)</f>
        <v>0</v>
      </c>
      <c r="BM78" s="194">
        <f>SUMIFS(BK13:BK62,$O$13:$O$62,$BG$77,$N$13:$N$62,$BC$78)</f>
        <v>0</v>
      </c>
      <c r="BN78" s="25"/>
      <c r="BO78" s="67">
        <v>1.1499999999999999</v>
      </c>
      <c r="BP78" s="193">
        <f>SUMIFS(BQ13:BQ62,$O$13:$O$62,$BD$77,$N$13:$N$62,$BC$78)</f>
        <v>0</v>
      </c>
      <c r="BQ78" s="193">
        <f>SUMIFS(BQ13:BQ62,$O$13:$O$62,$BE$77,$N$13:$N$62,BO78)</f>
        <v>0</v>
      </c>
      <c r="BR78" s="193">
        <f>SUMIFS(BQ13:BQ62,$O$13:$O$62,$BF$77,$N$13:$N$62,$BC$78)</f>
        <v>0</v>
      </c>
      <c r="BS78" s="194">
        <f>SUMIFS(BQ13:BQ62,$O$13:$O$62,$BG$77,$N$13:$N$62,$BC$78)</f>
        <v>0</v>
      </c>
      <c r="BT78" s="25"/>
      <c r="BU78" s="67">
        <v>1.1499999999999999</v>
      </c>
      <c r="BV78" s="193">
        <f>SUMIFS(BW13:BW62,$O$13:$O$62,$BD$77,$N$13:$N$62,$BC$78)</f>
        <v>0</v>
      </c>
      <c r="BW78" s="193">
        <f>SUMIFS(BW13:BW62,$O$13:$O$62,$BE$77,$N$13:$N$62,BU78)</f>
        <v>0</v>
      </c>
      <c r="BX78" s="193">
        <f>SUMIFS(BW13:BW62,$O$13:$O$62,$BF$77,$N$13:$N$62,$BC$78)</f>
        <v>0</v>
      </c>
      <c r="BY78" s="194">
        <f>SUMIFS(BW13:BW62,$O$13:$O$62,$BG$77,$N$13:$N$62,$BC$78)</f>
        <v>0</v>
      </c>
      <c r="BZ78" s="25"/>
      <c r="CA78" s="67">
        <v>1.1499999999999999</v>
      </c>
      <c r="CB78" s="193">
        <f>SUMIFS(CC13:CC62,$O$13:$O$62,$BD$77,$N$13:$N$62,$BC$78)</f>
        <v>0</v>
      </c>
      <c r="CC78" s="193">
        <f>SUMIFS(CC13:CC62,$O$13:$O$62,$BE$77,$N$13:$N$62,CA78)</f>
        <v>0</v>
      </c>
      <c r="CD78" s="193">
        <f>SUMIFS(CC13:CC62,$O$13:$O$62,$BF$77,$N$13:$N$62,$BC$78)</f>
        <v>0</v>
      </c>
      <c r="CE78" s="194">
        <f>SUMIFS(CC13:CC62,$O$13:$O$62,$BG$77,$N$13:$N$62,$BC$78)</f>
        <v>0</v>
      </c>
      <c r="CF78" s="25"/>
      <c r="CG78" s="67">
        <v>1.1499999999999999</v>
      </c>
      <c r="CH78" s="193">
        <f>SUMIFS(CI13:CI62,$O$13:$O$62,$BD$77,$N$13:$N$62,$BC$78)</f>
        <v>0</v>
      </c>
      <c r="CI78" s="193">
        <f>SUMIFS(CI13:CI62,$O$13:$O$62,$BE$77,$N$13:$N$62,CG78)</f>
        <v>0</v>
      </c>
      <c r="CJ78" s="193">
        <f>SUMIFS(CI13:CI62,$O$13:$O$62,$BF$77,$N$13:$N$62,$BC$78)</f>
        <v>0</v>
      </c>
      <c r="CK78" s="194">
        <f>SUMIFS(CI13:CI62,$O$13:$O$62,$BG$77,$N$13:$N$62,$BC$78)</f>
        <v>0</v>
      </c>
      <c r="CL78" s="25"/>
      <c r="CM78" s="67">
        <v>1.1499999999999999</v>
      </c>
      <c r="CN78" s="193">
        <f>SUMIFS(CO13:CO62,$O$13:$O$62,$BD$77,$N$13:$N$62,$BC$78)</f>
        <v>0</v>
      </c>
      <c r="CO78" s="193">
        <f>SUMIFS(CO13:CO62,$O$13:$O$62,$BE$77,$N$13:$N$62,CM78)</f>
        <v>0</v>
      </c>
      <c r="CP78" s="193">
        <f>SUMIFS(CO13:CO62,$O$13:$O$62,$BF$77,$N$13:$N$62,$BC$78)</f>
        <v>0</v>
      </c>
      <c r="CQ78" s="194">
        <f>SUMIFS(CO13:CO62,$O$13:$O$62,$BG$77,$N$13:$N$62,$BC$78)</f>
        <v>0</v>
      </c>
      <c r="CR78" s="25"/>
      <c r="CS78" s="67">
        <v>1.1499999999999999</v>
      </c>
      <c r="CT78" s="193">
        <f>SUMIFS(CU13:CU62,$O$13:$O$62,$BD$77,$N$13:$N$62,$BC$78)</f>
        <v>0</v>
      </c>
      <c r="CU78" s="193">
        <f>SUMIFS(CU13:CU62,$O$13:$O$62,$BE$77,$N$13:$N$62,CS78)</f>
        <v>0</v>
      </c>
      <c r="CV78" s="193">
        <f>SUMIFS(CU13:CU62,$O$13:$O$62,$BF$77,$N$13:$N$62,$BC$78)</f>
        <v>0</v>
      </c>
      <c r="CW78" s="194">
        <f>SUMIFS(CU13:CU62,$O$13:$O$62,$BG$77,$N$13:$N$62,$BC$78)</f>
        <v>0</v>
      </c>
      <c r="CX78" s="25"/>
      <c r="CY78" s="67">
        <v>1.1499999999999999</v>
      </c>
      <c r="CZ78" s="193">
        <f>SUMIFS(DA13:DA62,$O$13:$O$62,$BD$77,$N$13:$N$62,$BC$78)</f>
        <v>0</v>
      </c>
      <c r="DA78" s="193">
        <f>SUMIFS(DA13:DA62,$O$13:$O$62,$BE$77,$N$13:$N$62,CY78)</f>
        <v>0</v>
      </c>
      <c r="DB78" s="193">
        <f>SUMIFS(DA13:DA62,$O$13:$O$62,$BF$77,$N$13:$N$62,$BC$78)</f>
        <v>0</v>
      </c>
      <c r="DC78" s="194">
        <f>SUMIFS(DA13:DA62,$O$13:$O$62,$BG$77,$N$13:$N$62,$BC$78)</f>
        <v>0</v>
      </c>
    </row>
    <row r="79" spans="1:107" ht="19.5" customHeight="1">
      <c r="AJ79" s="26"/>
      <c r="AK79" s="26"/>
      <c r="AL79" s="26"/>
      <c r="AM79" s="26"/>
      <c r="AN79" s="26"/>
      <c r="AO79" s="26"/>
      <c r="AP79" s="26"/>
      <c r="AQ79" s="26"/>
      <c r="AR79" s="26"/>
      <c r="AS79" s="26"/>
      <c r="AT79" s="26"/>
      <c r="AU79" s="26"/>
      <c r="AV79" s="26"/>
      <c r="AW79" s="26"/>
      <c r="AX79" s="26"/>
      <c r="AY79" s="26"/>
      <c r="AZ79" s="26"/>
      <c r="BA79" s="26"/>
      <c r="BB79" s="24"/>
      <c r="BC79" s="67" t="s">
        <v>7</v>
      </c>
      <c r="BD79" s="193">
        <f>SUMIFS(BE13:BE62,$O$13:$O$62,$BD$77,$N$13:$N$62,$BC$79)</f>
        <v>0</v>
      </c>
      <c r="BE79" s="193">
        <f>SUMIFS(BE13:BE62,$O$13:$O$62,$BE$77,$N$13:$N$62,BC79)</f>
        <v>0</v>
      </c>
      <c r="BF79" s="193">
        <f>SUMIFS(BE13:BE62,$O$13:$O$62,$BF$77,$N$13:$N$62,$BC$79)</f>
        <v>0</v>
      </c>
      <c r="BG79" s="194">
        <f>SUMIFS(BE13:BE62,$O$13:$O$62,$BG$77,$N$13:$N$62,$BC$79)</f>
        <v>0</v>
      </c>
      <c r="BH79" s="26"/>
      <c r="BI79" s="67" t="s">
        <v>7</v>
      </c>
      <c r="BJ79" s="193">
        <f>SUMIFS(BK13:BK62,$O$13:$O$62,$BD$77,$N$13:$N$62,$BC$79)</f>
        <v>0</v>
      </c>
      <c r="BK79" s="193">
        <f>SUMIFS(BK13:BK62,$O$13:$O$62,$BE$77,$N$13:$N$62,BI79)</f>
        <v>0</v>
      </c>
      <c r="BL79" s="193">
        <f>SUMIFS(BK13:BK62,$O$13:$O$62,$BF$77,$N$13:$N$62,$BC$79)</f>
        <v>0</v>
      </c>
      <c r="BM79" s="194">
        <f>SUMIFS(BK13:BK62,$O$13:$O$62,$BG$77,$N$13:$N$62,$BC$79)</f>
        <v>0</v>
      </c>
      <c r="BN79" s="26"/>
      <c r="BO79" s="67" t="s">
        <v>7</v>
      </c>
      <c r="BP79" s="193">
        <f>SUMIFS(BQ13:BQ62,$O$13:$O$62,$BD$77,$N$13:$N$62,$BC$79)</f>
        <v>0</v>
      </c>
      <c r="BQ79" s="193">
        <f>SUMIFS(BQ13:BQ62,$O$13:$O$62,$BE$77,$N$13:$N$62,BO79)</f>
        <v>0</v>
      </c>
      <c r="BR79" s="193">
        <f>SUMIFS(BQ13:BQ62,$O$13:$O$62,$BF$77,$N$13:$N$62,$BC$79)</f>
        <v>0</v>
      </c>
      <c r="BS79" s="194">
        <f>SUMIFS(BQ13:BQ62,$O$13:$O$62,$BG$77,$N$13:$N$62,$BC$79)</f>
        <v>0</v>
      </c>
      <c r="BT79" s="26"/>
      <c r="BU79" s="67" t="s">
        <v>7</v>
      </c>
      <c r="BV79" s="193">
        <f>SUMIFS(BW13:BW62,$O$13:$O$62,$BD$77,$N$13:$N$62,$BC$79)</f>
        <v>0</v>
      </c>
      <c r="BW79" s="193">
        <f>SUMIFS(BW13:BW62,$O$13:$O$62,$BE$77,$N$13:$N$62,BU79)</f>
        <v>0</v>
      </c>
      <c r="BX79" s="193">
        <f>SUMIFS(BW13:BW62,$O$13:$O$62,$BF$77,$N$13:$N$62,$BC$79)</f>
        <v>0</v>
      </c>
      <c r="BY79" s="194">
        <f>SUMIFS(BW13:BW62,$O$13:$O$62,$BG$77,$N$13:$N$62,$BC$79)</f>
        <v>0</v>
      </c>
      <c r="BZ79" s="26"/>
      <c r="CA79" s="67" t="s">
        <v>7</v>
      </c>
      <c r="CB79" s="193">
        <f>SUMIFS(CC13:CC62,$O$13:$O$62,$BD$77,$N$13:$N$62,$BC$79)</f>
        <v>0</v>
      </c>
      <c r="CC79" s="193">
        <f>SUMIFS(CC13:CC62,$O$13:$O$62,$BE$77,$N$13:$N$62,CA79)</f>
        <v>0</v>
      </c>
      <c r="CD79" s="193">
        <f>SUMIFS(CC13:CC62,$O$13:$O$62,$BF$77,$N$13:$N$62,$BC$79)</f>
        <v>0</v>
      </c>
      <c r="CE79" s="194">
        <f>SUMIFS(CC13:CC62,$O$13:$O$62,$BG$77,$N$13:$N$62,$BC$79)</f>
        <v>0</v>
      </c>
      <c r="CF79" s="26"/>
      <c r="CG79" s="67" t="s">
        <v>7</v>
      </c>
      <c r="CH79" s="193">
        <f>SUMIFS(CI13:CI62,$O$13:$O$62,$BD$77,$N$13:$N$62,$BC$79)</f>
        <v>0</v>
      </c>
      <c r="CI79" s="193">
        <f>SUMIFS(CI13:CI62,$O$13:$O$62,$BE$77,$N$13:$N$62,CG79)</f>
        <v>0</v>
      </c>
      <c r="CJ79" s="193">
        <f>SUMIFS(CI13:CI62,$O$13:$O$62,$BF$77,$N$13:$N$62,$BC$79)</f>
        <v>0</v>
      </c>
      <c r="CK79" s="194">
        <f>SUMIFS(CI13:CI62,$O$13:$O$62,$BG$77,$N$13:$N$62,$BC$79)</f>
        <v>0</v>
      </c>
      <c r="CL79" s="26"/>
      <c r="CM79" s="67" t="s">
        <v>7</v>
      </c>
      <c r="CN79" s="193">
        <f>SUMIFS(CO13:CO62,$O$13:$O$62,$BD$77,$N$13:$N$62,$BC$79)</f>
        <v>0</v>
      </c>
      <c r="CO79" s="193">
        <f>SUMIFS(CO13:CO62,$O$13:$O$62,$BE$77,$N$13:$N$62,CM79)</f>
        <v>0</v>
      </c>
      <c r="CP79" s="193">
        <f>SUMIFS(CO13:CO62,$O$13:$O$62,$BF$77,$N$13:$N$62,$BC$79)</f>
        <v>0</v>
      </c>
      <c r="CQ79" s="194">
        <f>SUMIFS(CO13:CO62,$O$13:$O$62,$BG$77,$N$13:$N$62,$BC$79)</f>
        <v>0</v>
      </c>
      <c r="CR79" s="26"/>
      <c r="CS79" s="67" t="s">
        <v>7</v>
      </c>
      <c r="CT79" s="193">
        <f>SUMIFS(CU13:CU62,$O$13:$O$62,$BD$77,$N$13:$N$62,$BC$79)</f>
        <v>0</v>
      </c>
      <c r="CU79" s="193">
        <f>SUMIFS(CU13:CU62,$O$13:$O$62,$BE$77,$N$13:$N$62,CS79)</f>
        <v>0</v>
      </c>
      <c r="CV79" s="193">
        <f>SUMIFS(CU13:CU62,$O$13:$O$62,$BF$77,$N$13:$N$62,$BC$79)</f>
        <v>0</v>
      </c>
      <c r="CW79" s="194">
        <f>SUMIFS(CU13:CU62,$O$13:$O$62,$BG$77,$N$13:$N$62,$BC$79)</f>
        <v>0</v>
      </c>
      <c r="CX79" s="26"/>
      <c r="CY79" s="67" t="s">
        <v>7</v>
      </c>
      <c r="CZ79" s="193">
        <f>SUMIFS(DA13:DA62,$O$13:$O$62,$BD$77,$N$13:$N$62,$BC$79)</f>
        <v>0</v>
      </c>
      <c r="DA79" s="193">
        <f>SUMIFS(DA13:DA62,$O$13:$O$62,$BE$77,$N$13:$N$62,CY79)</f>
        <v>0</v>
      </c>
      <c r="DB79" s="193">
        <f>SUMIFS(DA13:DA62,$O$13:$O$62,$BF$77,$N$13:$N$62,$BC$79)</f>
        <v>0</v>
      </c>
      <c r="DC79" s="194">
        <f>SUMIFS(DA13:DA62,$O$13:$O$62,$BG$77,$N$13:$N$62,$BC$79)</f>
        <v>0</v>
      </c>
    </row>
    <row r="80" spans="1:107" ht="19.5" customHeight="1">
      <c r="AL80" s="26"/>
      <c r="AM80" s="26"/>
      <c r="AN80" s="26"/>
      <c r="AO80" s="26"/>
      <c r="AP80" s="26"/>
      <c r="AQ80" s="26"/>
      <c r="AR80" s="26"/>
      <c r="AS80" s="26"/>
      <c r="AT80" s="26"/>
      <c r="AU80" s="26"/>
      <c r="AV80" s="26"/>
      <c r="AW80" s="26"/>
      <c r="AX80" s="26"/>
      <c r="AY80" s="26"/>
      <c r="AZ80" s="26"/>
      <c r="BA80" s="26"/>
      <c r="BB80" s="26"/>
      <c r="BC80" s="67" t="s">
        <v>5</v>
      </c>
      <c r="BD80" s="193">
        <f>SUMIFS(BE13:BE62,$O$13:$O$62,$BD$77,$N$13:$N$62,$BC$80)</f>
        <v>0</v>
      </c>
      <c r="BE80" s="193">
        <f>SUMIFS(BE13:BE62,$O$13:$O$62,$BE$77,$N$13:$N$62,$BC$80)</f>
        <v>0</v>
      </c>
      <c r="BF80" s="193">
        <f>SUMIFS(BE13:BE62,$O$13:$O$62,$BF$77,$N$13:$N$62,$BC$80)</f>
        <v>0</v>
      </c>
      <c r="BG80" s="194">
        <f>SUMIFS(BE13:BE62,$O$13:$O$62,$BG$77,$N$13:$N$62,$BC$80)</f>
        <v>0</v>
      </c>
      <c r="BH80" s="24"/>
      <c r="BI80" s="67" t="s">
        <v>5</v>
      </c>
      <c r="BJ80" s="193">
        <f>SUMIFS(BK13:BK62,$O$13:$O$62,$BD$77,$N$13:$N$62,$BC$80)</f>
        <v>0</v>
      </c>
      <c r="BK80" s="193">
        <f>SUMIFS(BK13:BK62,$O$13:$O$62,$BE$77,$N$13:$N$62,$BC$80)</f>
        <v>0</v>
      </c>
      <c r="BL80" s="193">
        <f>SUMIFS(BK13:BK62,$O$13:$O$62,$BF$77,$N$13:$N$62,$BC$80)</f>
        <v>0</v>
      </c>
      <c r="BM80" s="194">
        <f>SUMIFS(BK13:BK62,$O$13:$O$62,$BG$77,$N$13:$N$62,$BC$80)</f>
        <v>0</v>
      </c>
      <c r="BN80" s="24"/>
      <c r="BO80" s="67" t="s">
        <v>5</v>
      </c>
      <c r="BP80" s="193">
        <f>SUMIFS(BQ13:BQ62,$O$13:$O$62,$BD$77,$N$13:$N$62,$BC$80)</f>
        <v>0</v>
      </c>
      <c r="BQ80" s="193">
        <f>SUMIFS(BQ13:BQ62,$O$13:$O$62,$BE$77,$N$13:$N$62,$BC$80)</f>
        <v>0</v>
      </c>
      <c r="BR80" s="193">
        <f>SUMIFS(BQ13:BQ62,$O$13:$O$62,$BF$77,$N$13:$N$62,$BC$80)</f>
        <v>0</v>
      </c>
      <c r="BS80" s="194">
        <f>SUMIFS(BQ13:BQ62,$O$13:$O$62,$BG$77,$N$13:$N$62,$BC$80)</f>
        <v>0</v>
      </c>
      <c r="BT80" s="24"/>
      <c r="BU80" s="67" t="s">
        <v>5</v>
      </c>
      <c r="BV80" s="193">
        <f>SUMIFS(BW13:BW62,$O$13:$O$62,$BD$77,$N$13:$N$62,$BC$80)</f>
        <v>0</v>
      </c>
      <c r="BW80" s="193">
        <f>SUMIFS(BW13:BW62,$O$13:$O$62,$BE$77,$N$13:$N$62,$BC$80)</f>
        <v>0</v>
      </c>
      <c r="BX80" s="193">
        <f>SUMIFS(BW13:BW62,$O$13:$O$62,$BF$77,$N$13:$N$62,$BC$80)</f>
        <v>0</v>
      </c>
      <c r="BY80" s="194">
        <f>SUMIFS(BW13:BW62,$O$13:$O$62,$BG$77,$N$13:$N$62,$BC$80)</f>
        <v>0</v>
      </c>
      <c r="BZ80" s="24"/>
      <c r="CA80" s="67" t="s">
        <v>5</v>
      </c>
      <c r="CB80" s="193">
        <f>SUMIFS(CC13:CC62,$O$13:$O$62,$BD$77,$N$13:$N$62,$BC$80)</f>
        <v>0</v>
      </c>
      <c r="CC80" s="193">
        <f>SUMIFS(CC13:CC62,$O$13:$O$62,$BE$77,$N$13:$N$62,$BC$80)</f>
        <v>0</v>
      </c>
      <c r="CD80" s="193">
        <f>SUMIFS(CC13:CC62,$O$13:$O$62,$BF$77,$N$13:$N$62,$BC$80)</f>
        <v>0</v>
      </c>
      <c r="CE80" s="194">
        <f>SUMIFS(CC13:CC62,$O$13:$O$62,$BG$77,$N$13:$N$62,$BC$80)</f>
        <v>0</v>
      </c>
      <c r="CF80" s="24"/>
      <c r="CG80" s="67" t="s">
        <v>5</v>
      </c>
      <c r="CH80" s="193">
        <f>SUMIFS(CI13:CI62,$O$13:$O$62,$BD$77,$N$13:$N$62,$BC$80)</f>
        <v>0</v>
      </c>
      <c r="CI80" s="193">
        <f>SUMIFS(CI13:CI62,$O$13:$O$62,$BE$77,$N$13:$N$62,$BC$80)</f>
        <v>0</v>
      </c>
      <c r="CJ80" s="193">
        <f>SUMIFS(CI13:CI62,$O$13:$O$62,$BF$77,$N$13:$N$62,$BC$80)</f>
        <v>0</v>
      </c>
      <c r="CK80" s="194">
        <f>SUMIFS(CI13:CI62,$O$13:$O$62,$BG$77,$N$13:$N$62,$BC$80)</f>
        <v>0</v>
      </c>
      <c r="CL80" s="24"/>
      <c r="CM80" s="67" t="s">
        <v>5</v>
      </c>
      <c r="CN80" s="193">
        <f>SUMIFS(CO13:CO62,$O$13:$O$62,$BD$77,$N$13:$N$62,$BC$80)</f>
        <v>0</v>
      </c>
      <c r="CO80" s="193">
        <f>SUMIFS(CO13:CO62,$O$13:$O$62,$BE$77,$N$13:$N$62,$BC$80)</f>
        <v>0</v>
      </c>
      <c r="CP80" s="193">
        <f>SUMIFS(CO13:CO62,$O$13:$O$62,$BF$77,$N$13:$N$62,$BC$80)</f>
        <v>0</v>
      </c>
      <c r="CQ80" s="194">
        <f>SUMIFS(CO13:CO62,$O$13:$O$62,$BG$77,$N$13:$N$62,$BC$80)</f>
        <v>0</v>
      </c>
      <c r="CR80" s="24"/>
      <c r="CS80" s="67" t="s">
        <v>5</v>
      </c>
      <c r="CT80" s="193">
        <f>SUMIFS(CU13:CU62,$O$13:$O$62,$BD$77,$N$13:$N$62,$BC$80)</f>
        <v>0</v>
      </c>
      <c r="CU80" s="193">
        <f>SUMIFS(CU13:CU62,$O$13:$O$62,$BE$77,$N$13:$N$62,$BC$80)</f>
        <v>0</v>
      </c>
      <c r="CV80" s="193">
        <f>SUMIFS(CU13:CU62,$O$13:$O$62,$BF$77,$N$13:$N$62,$BC$80)</f>
        <v>0</v>
      </c>
      <c r="CW80" s="194">
        <f>SUMIFS(CU13:CU62,$O$13:$O$62,$BG$77,$N$13:$N$62,$BC$80)</f>
        <v>0</v>
      </c>
      <c r="CX80" s="24"/>
      <c r="CY80" s="67" t="s">
        <v>5</v>
      </c>
      <c r="CZ80" s="193">
        <f>SUMIFS(DA13:DA62,$O$13:$O$62,$BD$77,$N$13:$N$62,$BC$80)</f>
        <v>0</v>
      </c>
      <c r="DA80" s="193">
        <f>SUMIFS(DA13:DA62,$O$13:$O$62,$BE$77,$N$13:$N$62,$BC$80)</f>
        <v>0</v>
      </c>
      <c r="DB80" s="193">
        <f>SUMIFS(DA13:DA62,$O$13:$O$62,$BF$77,$N$13:$N$62,$BC$80)</f>
        <v>0</v>
      </c>
      <c r="DC80" s="194">
        <f>SUMIFS(DA13:DA62,$O$13:$O$62,$BG$77,$N$13:$N$62,$BC$80)</f>
        <v>0</v>
      </c>
    </row>
    <row r="81" spans="35:107" ht="19.5" customHeight="1">
      <c r="AL81" s="25"/>
      <c r="AM81" s="25"/>
      <c r="AN81" s="25"/>
      <c r="AO81" s="25"/>
      <c r="AP81" s="25"/>
      <c r="AQ81" s="25"/>
      <c r="AR81" s="25"/>
      <c r="AS81" s="25"/>
      <c r="AT81" s="25"/>
      <c r="AU81" s="25"/>
      <c r="AV81" s="25"/>
      <c r="AW81" s="25"/>
      <c r="AX81" s="25"/>
      <c r="AY81" s="25"/>
      <c r="AZ81" s="25"/>
      <c r="BA81" s="25"/>
      <c r="BB81" s="25"/>
      <c r="BC81" s="67" t="s">
        <v>4</v>
      </c>
      <c r="BD81" s="193">
        <f>SUMIFS(BE13:BE62,$O$13:$O$62,$BD$77,$N$13:$N$62,$BC$81)</f>
        <v>0</v>
      </c>
      <c r="BE81" s="193">
        <f>SUMIFS(BE13:BE62,$O$13:$O$62,$BE$77,$N$13:$N$62,$BC$81)</f>
        <v>0</v>
      </c>
      <c r="BF81" s="193">
        <f>SUMIFS(BE13:BE62,$O$13:$O$62,$BF$77,$N$13:$N$62,$BC$81)</f>
        <v>0</v>
      </c>
      <c r="BG81" s="194">
        <f>SUMIFS(BE13:BE62,$O$13:$O$62,$BG$77,$N$13:$N$62,$BC$81)</f>
        <v>0</v>
      </c>
      <c r="BH81" s="24"/>
      <c r="BI81" s="67" t="s">
        <v>4</v>
      </c>
      <c r="BJ81" s="193">
        <f>SUMIFS(BK13:BK62,$O$13:$O$62,$BD$77,$N$13:$N$62,$BC$81)</f>
        <v>0</v>
      </c>
      <c r="BK81" s="193">
        <f>SUMIFS(BK13:BK62,$O$13:$O$62,$BE$77,$N$13:$N$62,$BC$81)</f>
        <v>0</v>
      </c>
      <c r="BL81" s="193">
        <f>SUMIFS(BK13:BK62,$O$13:$O$62,$BF$77,$N$13:$N$62,$BC$81)</f>
        <v>0</v>
      </c>
      <c r="BM81" s="194">
        <f>SUMIFS(BK13:BK62,$O$13:$O$62,$BG$77,$N$13:$N$62,$BC$81)</f>
        <v>0</v>
      </c>
      <c r="BN81" s="24"/>
      <c r="BO81" s="67" t="s">
        <v>4</v>
      </c>
      <c r="BP81" s="193">
        <f>SUMIFS(BQ13:BQ62,$O$13:$O$62,$BD$77,$N$13:$N$62,$BC$81)</f>
        <v>0</v>
      </c>
      <c r="BQ81" s="193">
        <f>SUMIFS(BQ13:BQ62,$O$13:$O$62,$BE$77,$N$13:$N$62,$BC$81)</f>
        <v>0</v>
      </c>
      <c r="BR81" s="193">
        <f>SUMIFS(BQ13:BQ62,$O$13:$O$62,$BF$77,$N$13:$N$62,$BC$81)</f>
        <v>0</v>
      </c>
      <c r="BS81" s="194">
        <f>SUMIFS(BQ13:BQ62,$O$13:$O$62,$BG$77,$N$13:$N$62,$BC$81)</f>
        <v>0</v>
      </c>
      <c r="BT81" s="24"/>
      <c r="BU81" s="67" t="s">
        <v>4</v>
      </c>
      <c r="BV81" s="193">
        <f>SUMIFS(BW13:BW62,$O$13:$O$62,$BD$77,$N$13:$N$62,$BC$81)</f>
        <v>0</v>
      </c>
      <c r="BW81" s="193">
        <f>SUMIFS(BW13:BW62,$O$13:$O$62,$BE$77,$N$13:$N$62,$BC$81)</f>
        <v>0</v>
      </c>
      <c r="BX81" s="193">
        <f>SUMIFS(BW13:BW62,$O$13:$O$62,$BF$77,$N$13:$N$62,$BC$81)</f>
        <v>0</v>
      </c>
      <c r="BY81" s="194">
        <f>SUMIFS(BW13:BW62,$O$13:$O$62,$BG$77,$N$13:$N$62,$BC$81)</f>
        <v>0</v>
      </c>
      <c r="BZ81" s="24"/>
      <c r="CA81" s="67" t="s">
        <v>4</v>
      </c>
      <c r="CB81" s="193">
        <f>SUMIFS(CC13:CC62,$O$13:$O$62,$BD$77,$N$13:$N$62,$BC$81)</f>
        <v>0</v>
      </c>
      <c r="CC81" s="193">
        <f>SUMIFS(CC13:CC62,$O$13:$O$62,$BE$77,$N$13:$N$62,$BC$81)</f>
        <v>0</v>
      </c>
      <c r="CD81" s="193">
        <f>SUMIFS(CC13:CC62,$O$13:$O$62,$BF$77,$N$13:$N$62,$BC$81)</f>
        <v>0</v>
      </c>
      <c r="CE81" s="194">
        <f>SUMIFS(CC13:CC62,$O$13:$O$62,$BG$77,$N$13:$N$62,$BC$81)</f>
        <v>0</v>
      </c>
      <c r="CF81" s="24"/>
      <c r="CG81" s="67" t="s">
        <v>4</v>
      </c>
      <c r="CH81" s="193">
        <f>SUMIFS(CI13:CI62,$O$13:$O$62,$BD$77,$N$13:$N$62,$BC$81)</f>
        <v>0</v>
      </c>
      <c r="CI81" s="193">
        <f>SUMIFS(CI13:CI62,$O$13:$O$62,$BE$77,$N$13:$N$62,$BC$81)</f>
        <v>0</v>
      </c>
      <c r="CJ81" s="193">
        <f>SUMIFS(CI13:CI62,$O$13:$O$62,$BF$77,$N$13:$N$62,$BC$81)</f>
        <v>0</v>
      </c>
      <c r="CK81" s="194">
        <f>SUMIFS(CI13:CI62,$O$13:$O$62,$BG$77,$N$13:$N$62,$BC$81)</f>
        <v>0</v>
      </c>
      <c r="CL81" s="24"/>
      <c r="CM81" s="67" t="s">
        <v>4</v>
      </c>
      <c r="CN81" s="193">
        <f>SUMIFS(CO13:CO62,$O$13:$O$62,$BD$77,$N$13:$N$62,$BC$81)</f>
        <v>0</v>
      </c>
      <c r="CO81" s="193">
        <f>SUMIFS(CO13:CO62,$O$13:$O$62,$BE$77,$N$13:$N$62,$BC$81)</f>
        <v>0</v>
      </c>
      <c r="CP81" s="193">
        <f>SUMIFS(CO13:CO62,$O$13:$O$62,$BF$77,$N$13:$N$62,$BC$81)</f>
        <v>0</v>
      </c>
      <c r="CQ81" s="194">
        <f>SUMIFS(CO13:CO62,$O$13:$O$62,$BG$77,$N$13:$N$62,$BC$81)</f>
        <v>0</v>
      </c>
      <c r="CR81" s="24"/>
      <c r="CS81" s="67" t="s">
        <v>4</v>
      </c>
      <c r="CT81" s="193">
        <f>SUMIFS(CU13:CU62,$O$13:$O$62,$BD$77,$N$13:$N$62,$BC$81)</f>
        <v>0</v>
      </c>
      <c r="CU81" s="193">
        <f>SUMIFS(CU13:CU62,$O$13:$O$62,$BE$77,$N$13:$N$62,$BC$81)</f>
        <v>0</v>
      </c>
      <c r="CV81" s="193">
        <f>SUMIFS(CU13:CU62,$O$13:$O$62,$BF$77,$N$13:$N$62,$BC$81)</f>
        <v>0</v>
      </c>
      <c r="CW81" s="194">
        <f>SUMIFS(CU13:CU62,$O$13:$O$62,$BG$77,$N$13:$N$62,$BC$81)</f>
        <v>0</v>
      </c>
      <c r="CX81" s="24"/>
      <c r="CY81" s="67" t="s">
        <v>4</v>
      </c>
      <c r="CZ81" s="193">
        <f>SUMIFS(DA13:DA62,$O$13:$O$62,$BD$77,$N$13:$N$62,$BC$81)</f>
        <v>0</v>
      </c>
      <c r="DA81" s="193">
        <f>SUMIFS(DA13:DA62,$O$13:$O$62,$BE$77,$N$13:$N$62,$BC$81)</f>
        <v>0</v>
      </c>
      <c r="DB81" s="193">
        <f>SUMIFS(DA13:DA62,$O$13:$O$62,$BF$77,$N$13:$N$62,$BC$81)</f>
        <v>0</v>
      </c>
      <c r="DC81" s="194">
        <f>SUMIFS(DA13:DA62,$O$13:$O$62,$BG$77,$N$13:$N$62,$BC$81)</f>
        <v>0</v>
      </c>
    </row>
    <row r="82" spans="35:107" ht="19.5" customHeight="1">
      <c r="AL82" s="25"/>
      <c r="AM82" s="25"/>
      <c r="AN82" s="25"/>
      <c r="AO82" s="25"/>
      <c r="AP82" s="25"/>
      <c r="AQ82" s="25"/>
      <c r="AR82" s="25"/>
      <c r="AS82" s="25"/>
      <c r="AT82" s="25"/>
      <c r="AU82" s="25"/>
      <c r="AV82" s="25"/>
      <c r="AW82" s="25"/>
      <c r="AX82" s="25"/>
      <c r="AY82" s="25"/>
      <c r="AZ82" s="25"/>
      <c r="BA82" s="25"/>
      <c r="BB82" s="25"/>
      <c r="BC82" s="64" t="s">
        <v>22</v>
      </c>
      <c r="BD82" s="195">
        <f>SUM(BD78:BD81)</f>
        <v>0</v>
      </c>
      <c r="BE82" s="195">
        <f>SUM(BE78:BE81)</f>
        <v>0</v>
      </c>
      <c r="BF82" s="195">
        <f>SUM(BF78:BF81)</f>
        <v>0</v>
      </c>
      <c r="BG82" s="196">
        <f>SUM(BG78:BG81)</f>
        <v>0</v>
      </c>
      <c r="BH82" s="26"/>
      <c r="BI82" s="64" t="s">
        <v>22</v>
      </c>
      <c r="BJ82" s="195">
        <f>SUM(BJ78:BJ81)</f>
        <v>0</v>
      </c>
      <c r="BK82" s="195">
        <f>SUM(BK78:BK81)</f>
        <v>0</v>
      </c>
      <c r="BL82" s="195">
        <f>SUM(BL78:BL81)</f>
        <v>0</v>
      </c>
      <c r="BM82" s="196">
        <f>SUM(BM78:BM81)</f>
        <v>0</v>
      </c>
      <c r="BN82" s="26"/>
      <c r="BO82" s="64" t="s">
        <v>22</v>
      </c>
      <c r="BP82" s="195">
        <f>SUM(BP78:BP81)</f>
        <v>0</v>
      </c>
      <c r="BQ82" s="195">
        <f>SUM(BQ78:BQ81)</f>
        <v>0</v>
      </c>
      <c r="BR82" s="195">
        <f>SUM(BR78:BR81)</f>
        <v>0</v>
      </c>
      <c r="BS82" s="196">
        <f>SUM(BS78:BS81)</f>
        <v>0</v>
      </c>
      <c r="BT82" s="26"/>
      <c r="BU82" s="64" t="s">
        <v>22</v>
      </c>
      <c r="BV82" s="195">
        <f>SUM(BV78:BV81)</f>
        <v>0</v>
      </c>
      <c r="BW82" s="195">
        <f>SUM(BW78:BW81)</f>
        <v>0</v>
      </c>
      <c r="BX82" s="195">
        <f>SUM(BX78:BX81)</f>
        <v>0</v>
      </c>
      <c r="BY82" s="196">
        <f>SUM(BY78:BY81)</f>
        <v>0</v>
      </c>
      <c r="BZ82" s="26"/>
      <c r="CA82" s="64" t="s">
        <v>22</v>
      </c>
      <c r="CB82" s="195">
        <f>SUM(CB78:CB81)</f>
        <v>0</v>
      </c>
      <c r="CC82" s="195">
        <f>SUM(CC78:CC81)</f>
        <v>0</v>
      </c>
      <c r="CD82" s="195">
        <f>SUM(CD78:CD81)</f>
        <v>0</v>
      </c>
      <c r="CE82" s="196">
        <f>SUM(CE78:CE81)</f>
        <v>0</v>
      </c>
      <c r="CF82" s="26"/>
      <c r="CG82" s="64" t="s">
        <v>22</v>
      </c>
      <c r="CH82" s="195">
        <f>SUM(CH78:CH81)</f>
        <v>0</v>
      </c>
      <c r="CI82" s="195">
        <f>SUM(CI78:CI81)</f>
        <v>0</v>
      </c>
      <c r="CJ82" s="195">
        <f>SUM(CJ78:CJ81)</f>
        <v>0</v>
      </c>
      <c r="CK82" s="196">
        <f>SUM(CK78:CK81)</f>
        <v>0</v>
      </c>
      <c r="CL82" s="26"/>
      <c r="CM82" s="64" t="s">
        <v>22</v>
      </c>
      <c r="CN82" s="195">
        <f>SUM(CN78:CN81)</f>
        <v>0</v>
      </c>
      <c r="CO82" s="195">
        <f>SUM(CO78:CO81)</f>
        <v>0</v>
      </c>
      <c r="CP82" s="195">
        <f>SUM(CP78:CP81)</f>
        <v>0</v>
      </c>
      <c r="CQ82" s="196">
        <f>SUM(CQ78:CQ81)</f>
        <v>0</v>
      </c>
      <c r="CR82" s="26"/>
      <c r="CS82" s="64" t="s">
        <v>22</v>
      </c>
      <c r="CT82" s="195">
        <f>SUM(CT78:CT81)</f>
        <v>0</v>
      </c>
      <c r="CU82" s="195">
        <f>SUM(CU78:CU81)</f>
        <v>0</v>
      </c>
      <c r="CV82" s="195">
        <f>SUM(CV78:CV81)</f>
        <v>0</v>
      </c>
      <c r="CW82" s="196">
        <f>SUM(CW78:CW81)</f>
        <v>0</v>
      </c>
      <c r="CX82" s="26"/>
      <c r="CY82" s="64" t="s">
        <v>22</v>
      </c>
      <c r="CZ82" s="195">
        <f>SUM(CZ78:CZ81)</f>
        <v>0</v>
      </c>
      <c r="DA82" s="195">
        <f>SUM(DA78:DA81)</f>
        <v>0</v>
      </c>
      <c r="DB82" s="195">
        <f>SUM(DB78:DB81)</f>
        <v>0</v>
      </c>
      <c r="DC82" s="196">
        <f>SUM(DC78:DC81)</f>
        <v>0</v>
      </c>
    </row>
    <row r="83" spans="35:107" ht="19.5" customHeight="1">
      <c r="AL83" s="25"/>
      <c r="AM83" s="25"/>
      <c r="AN83" s="25"/>
      <c r="AO83" s="25"/>
      <c r="AP83" s="25"/>
      <c r="AQ83" s="25"/>
      <c r="AR83" s="25"/>
      <c r="AS83" s="25"/>
      <c r="AT83" s="25"/>
      <c r="AU83" s="25"/>
      <c r="AV83" s="25"/>
      <c r="AW83" s="25"/>
      <c r="AX83" s="25"/>
      <c r="AY83" s="25"/>
      <c r="AZ83" s="25"/>
      <c r="BA83" s="25"/>
      <c r="BB83" s="25"/>
      <c r="BC83" s="68" t="s">
        <v>26</v>
      </c>
      <c r="BD83" s="197">
        <f>BD82+BE82+BF82+BG82</f>
        <v>0</v>
      </c>
      <c r="BE83" s="198"/>
      <c r="BF83" s="199"/>
      <c r="BG83" s="200"/>
      <c r="BH83" s="25"/>
      <c r="BI83" s="68" t="s">
        <v>26</v>
      </c>
      <c r="BJ83" s="197">
        <f>BJ82+BK82+BL82+BM82</f>
        <v>0</v>
      </c>
      <c r="BK83" s="198"/>
      <c r="BL83" s="199"/>
      <c r="BM83" s="200"/>
      <c r="BN83" s="25"/>
      <c r="BO83" s="68" t="s">
        <v>26</v>
      </c>
      <c r="BP83" s="197">
        <f>BP82+BQ82+BR82+BS82</f>
        <v>0</v>
      </c>
      <c r="BQ83" s="198"/>
      <c r="BR83" s="199"/>
      <c r="BS83" s="200"/>
      <c r="BT83" s="25"/>
      <c r="BU83" s="68" t="s">
        <v>26</v>
      </c>
      <c r="BV83" s="197">
        <f>BV82+BW82+BX82+BY82</f>
        <v>0</v>
      </c>
      <c r="BW83" s="198"/>
      <c r="BX83" s="199"/>
      <c r="BY83" s="200"/>
      <c r="BZ83" s="25"/>
      <c r="CA83" s="68" t="s">
        <v>26</v>
      </c>
      <c r="CB83" s="197">
        <f>CB82+CC82+CD82+CE82</f>
        <v>0</v>
      </c>
      <c r="CC83" s="198"/>
      <c r="CD83" s="199"/>
      <c r="CE83" s="200"/>
      <c r="CF83" s="25"/>
      <c r="CG83" s="68" t="s">
        <v>26</v>
      </c>
      <c r="CH83" s="197">
        <f>CH82+CI82+CJ82+CK82</f>
        <v>0</v>
      </c>
      <c r="CI83" s="198"/>
      <c r="CJ83" s="199"/>
      <c r="CK83" s="200"/>
      <c r="CL83" s="25"/>
      <c r="CM83" s="68" t="s">
        <v>26</v>
      </c>
      <c r="CN83" s="197">
        <f>CN82+CO82+CP82+CQ82</f>
        <v>0</v>
      </c>
      <c r="CO83" s="198"/>
      <c r="CP83" s="199"/>
      <c r="CQ83" s="200"/>
      <c r="CR83" s="25"/>
      <c r="CS83" s="68" t="s">
        <v>26</v>
      </c>
      <c r="CT83" s="197">
        <f>CT82+CU82+CV82+CW82</f>
        <v>0</v>
      </c>
      <c r="CU83" s="198"/>
      <c r="CV83" s="199"/>
      <c r="CW83" s="200"/>
      <c r="CX83" s="25"/>
      <c r="CY83" s="68" t="s">
        <v>26</v>
      </c>
      <c r="CZ83" s="197">
        <f>CZ82+DA82+DB82+DC82</f>
        <v>0</v>
      </c>
      <c r="DA83" s="198"/>
      <c r="DB83" s="199"/>
      <c r="DC83" s="200"/>
    </row>
    <row r="84" spans="35:107" ht="19.5" customHeight="1">
      <c r="AL84" s="25"/>
      <c r="AM84" s="25"/>
      <c r="AN84" s="25"/>
      <c r="AO84" s="25"/>
      <c r="AP84" s="25"/>
      <c r="AQ84" s="25"/>
      <c r="AR84" s="25"/>
      <c r="AS84" s="25"/>
      <c r="AT84" s="25"/>
      <c r="AU84" s="25"/>
      <c r="AV84" s="25"/>
      <c r="AW84" s="25"/>
      <c r="AX84" s="25"/>
      <c r="AY84" s="25"/>
      <c r="AZ84" s="25"/>
      <c r="BA84" s="25"/>
      <c r="BB84" s="25"/>
      <c r="BC84" s="25"/>
      <c r="BD84" s="27"/>
      <c r="BE84" s="27"/>
      <c r="BF84" s="10"/>
      <c r="BG84" s="10"/>
      <c r="BH84" s="25"/>
      <c r="BI84" s="25"/>
      <c r="BJ84" s="27"/>
      <c r="BK84" s="27"/>
      <c r="BL84" s="10"/>
      <c r="BM84" s="10"/>
      <c r="BN84" s="25"/>
      <c r="BO84" s="25"/>
      <c r="BP84" s="27"/>
      <c r="BQ84" s="27"/>
      <c r="BR84" s="10"/>
      <c r="BS84" s="10"/>
      <c r="BT84" s="25"/>
      <c r="BU84" s="25"/>
      <c r="BV84" s="27"/>
      <c r="BW84" s="27"/>
      <c r="BX84" s="10"/>
      <c r="BY84" s="10"/>
    </row>
    <row r="85" spans="35:107" ht="19.5" customHeight="1">
      <c r="AL85" s="26"/>
      <c r="AM85" s="26"/>
      <c r="AN85" s="26"/>
      <c r="AO85" s="26"/>
      <c r="AP85" s="26"/>
      <c r="AQ85" s="26"/>
      <c r="AR85" s="26"/>
      <c r="AS85" s="26"/>
      <c r="AT85" s="26"/>
      <c r="AU85" s="26"/>
      <c r="AV85" s="26"/>
      <c r="AW85" s="26"/>
      <c r="AX85" s="26"/>
      <c r="AY85" s="26"/>
      <c r="AZ85" s="26"/>
      <c r="BA85" s="26"/>
      <c r="BB85" s="26"/>
      <c r="BC85" s="84"/>
      <c r="BD85" s="273" t="s">
        <v>72</v>
      </c>
      <c r="BE85" s="274"/>
      <c r="BF85" s="275"/>
      <c r="BG85" s="276"/>
      <c r="BH85" s="85"/>
      <c r="BI85" s="84"/>
      <c r="BJ85" s="273" t="s">
        <v>72</v>
      </c>
      <c r="BK85" s="274"/>
      <c r="BL85" s="275"/>
      <c r="BM85" s="276"/>
      <c r="BN85" s="85"/>
      <c r="BO85" s="84"/>
      <c r="BP85" s="273" t="s">
        <v>72</v>
      </c>
      <c r="BQ85" s="274"/>
      <c r="BR85" s="275"/>
      <c r="BS85" s="276"/>
      <c r="BT85" s="85"/>
      <c r="BU85" s="84"/>
      <c r="BV85" s="273" t="s">
        <v>72</v>
      </c>
      <c r="BW85" s="274"/>
      <c r="BX85" s="275"/>
      <c r="BY85" s="276"/>
      <c r="BZ85" s="85"/>
      <c r="CA85" s="84"/>
      <c r="CB85" s="273" t="s">
        <v>72</v>
      </c>
      <c r="CC85" s="274"/>
      <c r="CD85" s="275"/>
      <c r="CE85" s="276"/>
      <c r="CF85" s="85"/>
      <c r="CG85" s="84"/>
      <c r="CH85" s="273" t="s">
        <v>72</v>
      </c>
      <c r="CI85" s="274"/>
      <c r="CJ85" s="275"/>
      <c r="CK85" s="276"/>
      <c r="CL85" s="85"/>
      <c r="CM85" s="84"/>
      <c r="CN85" s="273" t="s">
        <v>72</v>
      </c>
      <c r="CO85" s="274"/>
      <c r="CP85" s="275"/>
      <c r="CQ85" s="276"/>
      <c r="CR85" s="85"/>
      <c r="CS85" s="84"/>
      <c r="CT85" s="273" t="s">
        <v>72</v>
      </c>
      <c r="CU85" s="274"/>
      <c r="CV85" s="275"/>
      <c r="CW85" s="276"/>
      <c r="CX85" s="85"/>
      <c r="CY85" s="84"/>
      <c r="CZ85" s="273" t="s">
        <v>72</v>
      </c>
      <c r="DA85" s="274"/>
      <c r="DB85" s="275"/>
      <c r="DC85" s="276"/>
    </row>
    <row r="86" spans="35:107" ht="19.5" customHeight="1">
      <c r="AL86" s="26"/>
      <c r="AM86" s="26"/>
      <c r="AN86" s="26"/>
      <c r="AO86" s="26"/>
      <c r="AP86" s="26"/>
      <c r="AQ86" s="26"/>
      <c r="AR86" s="26"/>
      <c r="AS86" s="26"/>
      <c r="AT86" s="26"/>
      <c r="AU86" s="26"/>
      <c r="AV86" s="26"/>
      <c r="AW86" s="26"/>
      <c r="AX86" s="26"/>
      <c r="AY86" s="26"/>
      <c r="AZ86" s="26"/>
      <c r="BA86" s="26"/>
      <c r="BB86" s="26"/>
      <c r="BC86" s="86"/>
      <c r="BD86" s="87" t="s">
        <v>73</v>
      </c>
      <c r="BE86" s="87" t="s">
        <v>6</v>
      </c>
      <c r="BF86" s="87" t="s">
        <v>127</v>
      </c>
      <c r="BG86" s="88" t="s">
        <v>126</v>
      </c>
      <c r="BH86" s="85"/>
      <c r="BI86" s="86"/>
      <c r="BJ86" s="87" t="s">
        <v>73</v>
      </c>
      <c r="BK86" s="87" t="s">
        <v>6</v>
      </c>
      <c r="BL86" s="87" t="s">
        <v>127</v>
      </c>
      <c r="BM86" s="88" t="s">
        <v>126</v>
      </c>
      <c r="BN86" s="85"/>
      <c r="BO86" s="86"/>
      <c r="BP86" s="87" t="s">
        <v>73</v>
      </c>
      <c r="BQ86" s="87" t="s">
        <v>6</v>
      </c>
      <c r="BR86" s="87" t="s">
        <v>127</v>
      </c>
      <c r="BS86" s="88" t="s">
        <v>126</v>
      </c>
      <c r="BT86" s="85"/>
      <c r="BU86" s="86"/>
      <c r="BV86" s="87" t="s">
        <v>73</v>
      </c>
      <c r="BW86" s="87" t="s">
        <v>6</v>
      </c>
      <c r="BX86" s="87" t="s">
        <v>127</v>
      </c>
      <c r="BY86" s="88" t="s">
        <v>126</v>
      </c>
      <c r="BZ86" s="85"/>
      <c r="CA86" s="86"/>
      <c r="CB86" s="87" t="s">
        <v>73</v>
      </c>
      <c r="CC86" s="87" t="s">
        <v>6</v>
      </c>
      <c r="CD86" s="87" t="s">
        <v>127</v>
      </c>
      <c r="CE86" s="88" t="s">
        <v>126</v>
      </c>
      <c r="CF86" s="85"/>
      <c r="CG86" s="86"/>
      <c r="CH86" s="87" t="s">
        <v>73</v>
      </c>
      <c r="CI86" s="87" t="s">
        <v>6</v>
      </c>
      <c r="CJ86" s="87" t="s">
        <v>127</v>
      </c>
      <c r="CK86" s="88" t="s">
        <v>126</v>
      </c>
      <c r="CL86" s="85"/>
      <c r="CM86" s="86"/>
      <c r="CN86" s="87" t="s">
        <v>73</v>
      </c>
      <c r="CO86" s="87" t="s">
        <v>6</v>
      </c>
      <c r="CP86" s="87" t="s">
        <v>127</v>
      </c>
      <c r="CQ86" s="88" t="s">
        <v>126</v>
      </c>
      <c r="CR86" s="85"/>
      <c r="CS86" s="86"/>
      <c r="CT86" s="87" t="s">
        <v>73</v>
      </c>
      <c r="CU86" s="87" t="s">
        <v>6</v>
      </c>
      <c r="CV86" s="87" t="s">
        <v>127</v>
      </c>
      <c r="CW86" s="88" t="s">
        <v>126</v>
      </c>
      <c r="CX86" s="85"/>
      <c r="CY86" s="86"/>
      <c r="CZ86" s="87" t="s">
        <v>73</v>
      </c>
      <c r="DA86" s="87" t="s">
        <v>6</v>
      </c>
      <c r="DB86" s="87" t="s">
        <v>127</v>
      </c>
      <c r="DC86" s="88" t="s">
        <v>126</v>
      </c>
    </row>
    <row r="87" spans="35:107" ht="19.5" customHeight="1">
      <c r="AL87" s="25"/>
      <c r="AM87" s="25"/>
      <c r="AN87" s="25"/>
      <c r="AO87" s="25"/>
      <c r="AP87" s="25"/>
      <c r="AQ87" s="25"/>
      <c r="AR87" s="25"/>
      <c r="AS87" s="25"/>
      <c r="AT87" s="25"/>
      <c r="AU87" s="25"/>
      <c r="AV87" s="25"/>
      <c r="AW87" s="25"/>
      <c r="AX87" s="25"/>
      <c r="AY87" s="25"/>
      <c r="AZ87" s="25"/>
      <c r="BA87" s="25"/>
      <c r="BB87" s="25"/>
      <c r="BC87" s="67">
        <v>1.1499999999999999</v>
      </c>
      <c r="BD87" s="201">
        <f>SUMIFS($BC$13:$BC$62,$O$13:$O$62,$BD$86,$N$13:$N$62,BC87)</f>
        <v>0</v>
      </c>
      <c r="BE87" s="201">
        <f>SUMIFS($BC$13:$BC$62,$O$13:$O$62,$BE$77,$N$13:$N$62,BC87)</f>
        <v>0</v>
      </c>
      <c r="BF87" s="201">
        <f>SUMIFS($BC$13:$BC$62,$O$13:$O$62,$BF$86,$N$13:$N$62,BC87)</f>
        <v>0</v>
      </c>
      <c r="BG87" s="202">
        <f>SUMIFS($BC$13:$BC$62,$O$13:$O$62,$BG$77,$N$13:$N$62,$BC$78)</f>
        <v>0</v>
      </c>
      <c r="BH87" s="85"/>
      <c r="BI87" s="67">
        <v>1.1499999999999999</v>
      </c>
      <c r="BJ87" s="201">
        <f>SUMIFS($BC$13:$BC$62,$O$13:$O$62,$BD$86,$N$13:$N$62,BI87)</f>
        <v>0</v>
      </c>
      <c r="BK87" s="201">
        <f>SUMIFS($BC$13:$BC$62,$O$13:$O$62,$BE$77,$N$13:$N$62,BI87)</f>
        <v>0</v>
      </c>
      <c r="BL87" s="201">
        <f>SUMIFS($BC$13:$BC$62,$O$13:$O$62,$BF$86,$N$13:$N$62,BI87)</f>
        <v>0</v>
      </c>
      <c r="BM87" s="202">
        <f>SUMIFS($BC$13:$BC$62,$O$13:$O$62,$BG$77,$N$13:$N$62,$BC$78)</f>
        <v>0</v>
      </c>
      <c r="BN87" s="85"/>
      <c r="BO87" s="67">
        <v>1.1499999999999999</v>
      </c>
      <c r="BP87" s="201">
        <f>SUMIFS($BC$13:$BC$62,$O$13:$O$62,$BD$86,$N$13:$N$62,BO87)</f>
        <v>0</v>
      </c>
      <c r="BQ87" s="201">
        <f>SUMIFS($BC$13:$BC$62,$O$13:$O$62,$BE$77,$N$13:$N$62,BO87)</f>
        <v>0</v>
      </c>
      <c r="BR87" s="201">
        <f>SUMIFS($BC$13:$BC$62,$O$13:$O$62,$BF$86,$N$13:$N$62,BO87)</f>
        <v>0</v>
      </c>
      <c r="BS87" s="202">
        <f>SUMIFS($BC$13:$BC$62,$O$13:$O$62,$BG$77,$N$13:$N$62,$BC$78)</f>
        <v>0</v>
      </c>
      <c r="BT87" s="85"/>
      <c r="BU87" s="67">
        <v>1.1499999999999999</v>
      </c>
      <c r="BV87" s="201">
        <f>SUMIFS($BC$13:$BC$62,$O$13:$O$62,$BD$86,$N$13:$N$62,BU87)</f>
        <v>0</v>
      </c>
      <c r="BW87" s="201">
        <f>SUMIFS($BC$13:$BC$62,$O$13:$O$62,$BE$77,$N$13:$N$62,BU87)</f>
        <v>0</v>
      </c>
      <c r="BX87" s="201">
        <f>SUMIFS($BC$13:$BC$62,$O$13:$O$62,$BF$86,$N$13:$N$62,BU87)</f>
        <v>0</v>
      </c>
      <c r="BY87" s="202">
        <f>SUMIFS($BC$13:$BC$62,$O$13:$O$62,$BG$77,$N$13:$N$62,$BC$78)</f>
        <v>0</v>
      </c>
      <c r="BZ87" s="85"/>
      <c r="CA87" s="67">
        <v>1.1499999999999999</v>
      </c>
      <c r="CB87" s="201">
        <f>SUMIFS($BC$13:$BC$62,$O$13:$O$62,$BD$86,$N$13:$N$62,CA87)</f>
        <v>0</v>
      </c>
      <c r="CC87" s="201">
        <f>SUMIFS($BC$13:$BC$62,$O$13:$O$62,$BE$77,$N$13:$N$62,CA87)</f>
        <v>0</v>
      </c>
      <c r="CD87" s="201">
        <f>SUMIFS($BC$13:$BC$62,$O$13:$O$62,$BF$86,$N$13:$N$62,CA87)</f>
        <v>0</v>
      </c>
      <c r="CE87" s="202">
        <f>SUMIFS($BC$13:$BC$62,$O$13:$O$62,$BG$77,$N$13:$N$62,$BC$78)</f>
        <v>0</v>
      </c>
      <c r="CF87" s="85"/>
      <c r="CG87" s="67">
        <v>1.1499999999999999</v>
      </c>
      <c r="CH87" s="201">
        <f>SUMIFS($BC$13:$BC$62,$O$13:$O$62,$BD$86,$N$13:$N$62,CG87)</f>
        <v>0</v>
      </c>
      <c r="CI87" s="201">
        <f>SUMIFS($BC$13:$BC$62,$O$13:$O$62,$BE$77,$N$13:$N$62,CG87)</f>
        <v>0</v>
      </c>
      <c r="CJ87" s="201">
        <f>SUMIFS($BC$13:$BC$62,$O$13:$O$62,$BF$86,$N$13:$N$62,CG87)</f>
        <v>0</v>
      </c>
      <c r="CK87" s="202">
        <f>SUMIFS($BC$13:$BC$62,$O$13:$O$62,$BG$77,$N$13:$N$62,$BC$78)</f>
        <v>0</v>
      </c>
      <c r="CL87" s="85"/>
      <c r="CM87" s="67">
        <v>1.1499999999999999</v>
      </c>
      <c r="CN87" s="201">
        <f>SUMIFS($BC$13:$BC$62,$O$13:$O$62,$BD$86,$N$13:$N$62,CM87)</f>
        <v>0</v>
      </c>
      <c r="CO87" s="201">
        <f>SUMIFS($BC$13:$BC$62,$O$13:$O$62,$BE$77,$N$13:$N$62,CM87)</f>
        <v>0</v>
      </c>
      <c r="CP87" s="201">
        <f>SUMIFS($BC$13:$BC$62,$O$13:$O$62,$BF$86,$N$13:$N$62,CM87)</f>
        <v>0</v>
      </c>
      <c r="CQ87" s="202">
        <f>SUMIFS($BC$13:$BC$62,$O$13:$O$62,$BG$77,$N$13:$N$62,$BC$78)</f>
        <v>0</v>
      </c>
      <c r="CR87" s="85"/>
      <c r="CS87" s="67">
        <v>1.1499999999999999</v>
      </c>
      <c r="CT87" s="201">
        <f>SUMIFS($BC$13:$BC$62,$O$13:$O$62,$BD$86,$N$13:$N$62,CS87)</f>
        <v>0</v>
      </c>
      <c r="CU87" s="201">
        <f>SUMIFS($BC$13:$BC$62,$O$13:$O$62,$BE$77,$N$13:$N$62,CS87)</f>
        <v>0</v>
      </c>
      <c r="CV87" s="201">
        <f>SUMIFS($BC$13:$BC$62,$O$13:$O$62,$BF$86,$N$13:$N$62,CS87)</f>
        <v>0</v>
      </c>
      <c r="CW87" s="202">
        <f>SUMIFS($BC$13:$BC$62,$O$13:$O$62,$BG$77,$N$13:$N$62,$BC$78)</f>
        <v>0</v>
      </c>
      <c r="CX87" s="85"/>
      <c r="CY87" s="67">
        <v>1.1499999999999999</v>
      </c>
      <c r="CZ87" s="201">
        <f>SUMIFS($BC$13:$BC$62,$O$13:$O$62,$BD$86,$N$13:$N$62,CY87)</f>
        <v>0</v>
      </c>
      <c r="DA87" s="201">
        <f>SUMIFS($BC$13:$BC$62,$O$13:$O$62,$BE$77,$N$13:$N$62,CY87)</f>
        <v>0</v>
      </c>
      <c r="DB87" s="201">
        <f>SUMIFS($BC$13:$BC$62,$O$13:$O$62,$BF$86,$N$13:$N$62,CY87)</f>
        <v>0</v>
      </c>
      <c r="DC87" s="202">
        <f>SUMIFS($BC$13:$BC$62,$O$13:$O$62,$BG$77,$N$13:$N$62,$BC$78)</f>
        <v>0</v>
      </c>
    </row>
    <row r="88" spans="35:107" ht="19.5" customHeight="1">
      <c r="AL88" s="25"/>
      <c r="AM88" s="25"/>
      <c r="AN88" s="25"/>
      <c r="AO88" s="25"/>
      <c r="AP88" s="25"/>
      <c r="AQ88" s="25"/>
      <c r="AR88" s="25"/>
      <c r="AS88" s="25"/>
      <c r="AT88" s="25"/>
      <c r="AU88" s="25"/>
      <c r="AV88" s="25"/>
      <c r="AW88" s="25"/>
      <c r="AX88" s="25"/>
      <c r="AY88" s="25"/>
      <c r="AZ88" s="25"/>
      <c r="BA88" s="25"/>
      <c r="BB88" s="25"/>
      <c r="BC88" s="89" t="s">
        <v>7</v>
      </c>
      <c r="BD88" s="201">
        <f>SUMIFS($BC$13:$BC$62,$O$13:$O$62,$BD$86,$N$13:$N$62,BC88)</f>
        <v>0</v>
      </c>
      <c r="BE88" s="201">
        <f>SUMIFS($BC$13:$BC$62,$O$13:$O$62,$BE$77,$N$13:$N$62,BC88)</f>
        <v>0</v>
      </c>
      <c r="BF88" s="201">
        <f>SUMIFS($BC$13:$BC$62,$O$13:$O$62,$BF$86,$N$13:$N$62,BC88)</f>
        <v>0</v>
      </c>
      <c r="BG88" s="202">
        <f>SUMIFS($BC$13:$BC$62,$O$13:$O$62,$BG$77,$N$13:$N$62,$BC$79)</f>
        <v>0</v>
      </c>
      <c r="BH88" s="85"/>
      <c r="BI88" s="89" t="s">
        <v>7</v>
      </c>
      <c r="BJ88" s="201">
        <f>SUMIFS($BC$13:$BC$62,$O$13:$O$62,$BD$86,$N$13:$N$62,BI88)</f>
        <v>0</v>
      </c>
      <c r="BK88" s="201">
        <f>SUMIFS($BC$13:$BC$62,$O$13:$O$62,$BE$77,$N$13:$N$62,BI88)</f>
        <v>0</v>
      </c>
      <c r="BL88" s="201">
        <f>SUMIFS($BC$13:$BC$62,$O$13:$O$62,$BF$86,$N$13:$N$62,BI88)</f>
        <v>0</v>
      </c>
      <c r="BM88" s="202">
        <f>SUMIFS($BC$13:$BC$62,$O$13:$O$62,$BG$77,$N$13:$N$62,$BC$79)</f>
        <v>0</v>
      </c>
      <c r="BN88" s="85"/>
      <c r="BO88" s="89" t="s">
        <v>7</v>
      </c>
      <c r="BP88" s="201">
        <f>SUMIFS($BC$13:$BC$62,$O$13:$O$62,$BD$86,$N$13:$N$62,BO88)</f>
        <v>0</v>
      </c>
      <c r="BQ88" s="201">
        <f>SUMIFS($BC$13:$BC$62,$O$13:$O$62,$BE$77,$N$13:$N$62,BO88)</f>
        <v>0</v>
      </c>
      <c r="BR88" s="201">
        <f>SUMIFS($BC$13:$BC$62,$O$13:$O$62,$BF$86,$N$13:$N$62,BO88)</f>
        <v>0</v>
      </c>
      <c r="BS88" s="202">
        <f>SUMIFS($BC$13:$BC$62,$O$13:$O$62,$BG$77,$N$13:$N$62,$BC$79)</f>
        <v>0</v>
      </c>
      <c r="BT88" s="85"/>
      <c r="BU88" s="89" t="s">
        <v>7</v>
      </c>
      <c r="BV88" s="201">
        <f>SUMIFS($BC$13:$BC$62,$O$13:$O$62,$BD$86,$N$13:$N$62,BU88)</f>
        <v>0</v>
      </c>
      <c r="BW88" s="201">
        <f>SUMIFS($BC$13:$BC$62,$O$13:$O$62,$BE$77,$N$13:$N$62,BU88)</f>
        <v>0</v>
      </c>
      <c r="BX88" s="201">
        <f>SUMIFS($BC$13:$BC$62,$O$13:$O$62,$BF$86,$N$13:$N$62,BU88)</f>
        <v>0</v>
      </c>
      <c r="BY88" s="202">
        <f>SUMIFS($BC$13:$BC$62,$O$13:$O$62,$BG$77,$N$13:$N$62,$BC$79)</f>
        <v>0</v>
      </c>
      <c r="BZ88" s="85"/>
      <c r="CA88" s="89" t="s">
        <v>7</v>
      </c>
      <c r="CB88" s="201">
        <f>SUMIFS($BC$13:$BC$62,$O$13:$O$62,$BD$86,$N$13:$N$62,CA88)</f>
        <v>0</v>
      </c>
      <c r="CC88" s="201">
        <f>SUMIFS($BC$13:$BC$62,$O$13:$O$62,$BE$77,$N$13:$N$62,CA88)</f>
        <v>0</v>
      </c>
      <c r="CD88" s="201">
        <f>SUMIFS($BC$13:$BC$62,$O$13:$O$62,$BF$86,$N$13:$N$62,CA88)</f>
        <v>0</v>
      </c>
      <c r="CE88" s="202">
        <f>SUMIFS($BC$13:$BC$62,$O$13:$O$62,$BG$77,$N$13:$N$62,$BC$79)</f>
        <v>0</v>
      </c>
      <c r="CF88" s="85"/>
      <c r="CG88" s="89" t="s">
        <v>7</v>
      </c>
      <c r="CH88" s="201">
        <f>SUMIFS($BC$13:$BC$62,$O$13:$O$62,$BD$86,$N$13:$N$62,CG88)</f>
        <v>0</v>
      </c>
      <c r="CI88" s="201">
        <f>SUMIFS($BC$13:$BC$62,$O$13:$O$62,$BE$77,$N$13:$N$62,CG88)</f>
        <v>0</v>
      </c>
      <c r="CJ88" s="201">
        <f>SUMIFS($BC$13:$BC$62,$O$13:$O$62,$BF$86,$N$13:$N$62,CG88)</f>
        <v>0</v>
      </c>
      <c r="CK88" s="202">
        <f>SUMIFS($BC$13:$BC$62,$O$13:$O$62,$BG$77,$N$13:$N$62,$BC$79)</f>
        <v>0</v>
      </c>
      <c r="CL88" s="85"/>
      <c r="CM88" s="89" t="s">
        <v>7</v>
      </c>
      <c r="CN88" s="201">
        <f>SUMIFS($BC$13:$BC$62,$O$13:$O$62,$BD$86,$N$13:$N$62,CM88)</f>
        <v>0</v>
      </c>
      <c r="CO88" s="201">
        <f>SUMIFS($BC$13:$BC$62,$O$13:$O$62,$BE$77,$N$13:$N$62,CM88)</f>
        <v>0</v>
      </c>
      <c r="CP88" s="201">
        <f>SUMIFS($BC$13:$BC$62,$O$13:$O$62,$BF$86,$N$13:$N$62,CM88)</f>
        <v>0</v>
      </c>
      <c r="CQ88" s="202">
        <f>SUMIFS($BC$13:$BC$62,$O$13:$O$62,$BG$77,$N$13:$N$62,$BC$79)</f>
        <v>0</v>
      </c>
      <c r="CR88" s="85"/>
      <c r="CS88" s="89" t="s">
        <v>7</v>
      </c>
      <c r="CT88" s="201">
        <f>SUMIFS($BC$13:$BC$62,$O$13:$O$62,$BD$86,$N$13:$N$62,CS88)</f>
        <v>0</v>
      </c>
      <c r="CU88" s="201">
        <f>SUMIFS($BC$13:$BC$62,$O$13:$O$62,$BE$77,$N$13:$N$62,CS88)</f>
        <v>0</v>
      </c>
      <c r="CV88" s="201">
        <f>SUMIFS($BC$13:$BC$62,$O$13:$O$62,$BF$86,$N$13:$N$62,CS88)</f>
        <v>0</v>
      </c>
      <c r="CW88" s="202">
        <f>SUMIFS($BC$13:$BC$62,$O$13:$O$62,$BG$77,$N$13:$N$62,$BC$79)</f>
        <v>0</v>
      </c>
      <c r="CX88" s="85"/>
      <c r="CY88" s="89" t="s">
        <v>7</v>
      </c>
      <c r="CZ88" s="201">
        <f>SUMIFS($BC$13:$BC$62,$O$13:$O$62,$BD$86,$N$13:$N$62,CY88)</f>
        <v>0</v>
      </c>
      <c r="DA88" s="201">
        <f>SUMIFS($BC$13:$BC$62,$O$13:$O$62,$BE$77,$N$13:$N$62,CY88)</f>
        <v>0</v>
      </c>
      <c r="DB88" s="201">
        <f>SUMIFS($BC$13:$BC$62,$O$13:$O$62,$BF$86,$N$13:$N$62,CY88)</f>
        <v>0</v>
      </c>
      <c r="DC88" s="202">
        <f>SUMIFS($BC$13:$BC$62,$O$13:$O$62,$BG$77,$N$13:$N$62,$BC$79)</f>
        <v>0</v>
      </c>
    </row>
    <row r="89" spans="35:107" ht="19.5" customHeight="1">
      <c r="AL89" s="25"/>
      <c r="AM89" s="25"/>
      <c r="AN89" s="25"/>
      <c r="AO89" s="25"/>
      <c r="AP89" s="25"/>
      <c r="AQ89" s="25"/>
      <c r="AR89" s="25"/>
      <c r="AS89" s="25"/>
      <c r="AT89" s="25"/>
      <c r="AU89" s="25"/>
      <c r="AV89" s="25"/>
      <c r="AW89" s="25"/>
      <c r="AX89" s="25"/>
      <c r="AY89" s="25"/>
      <c r="AZ89" s="25"/>
      <c r="BA89" s="25"/>
      <c r="BB89" s="25"/>
      <c r="BC89" s="89" t="s">
        <v>5</v>
      </c>
      <c r="BD89" s="201">
        <f>SUMIFS($BC$13:$BC$62,$O$13:$O$62,$BD$86,$N$13:$N$62,BC89)</f>
        <v>0</v>
      </c>
      <c r="BE89" s="201">
        <f>SUMIFS($BC$13:$BC$62,$O$13:$O$62,$BE$77,$N$13:$N$62,BC89)</f>
        <v>0</v>
      </c>
      <c r="BF89" s="201">
        <f>SUMIFS($BC$13:$BC$62,$O$13:$O$62,$BF$86,$N$13:$N$62,BC89)</f>
        <v>0</v>
      </c>
      <c r="BG89" s="202">
        <f>SUMIFS($BC$13:$BC$62,$O$13:$O$62,$BG$77,$N$13:$N$62,$BC$80)</f>
        <v>0</v>
      </c>
      <c r="BH89" s="85"/>
      <c r="BI89" s="89" t="s">
        <v>5</v>
      </c>
      <c r="BJ89" s="201">
        <f>SUMIFS($BC$13:$BC$62,$O$13:$O$62,$BD$86,$N$13:$N$62,BI89)</f>
        <v>0</v>
      </c>
      <c r="BK89" s="201">
        <f>SUMIFS($BC$13:$BC$62,$O$13:$O$62,$BE$77,$N$13:$N$62,BI89)</f>
        <v>0</v>
      </c>
      <c r="BL89" s="201">
        <f>SUMIFS($BC$13:$BC$62,$O$13:$O$62,$BF$86,$N$13:$N$62,BI89)</f>
        <v>0</v>
      </c>
      <c r="BM89" s="202">
        <f>SUMIFS($BC$13:$BC$62,$O$13:$O$62,$BG$77,$N$13:$N$62,$BC$80)</f>
        <v>0</v>
      </c>
      <c r="BN89" s="85"/>
      <c r="BO89" s="89" t="s">
        <v>5</v>
      </c>
      <c r="BP89" s="201">
        <f>SUMIFS($BC$13:$BC$62,$O$13:$O$62,$BD$86,$N$13:$N$62,BO89)</f>
        <v>0</v>
      </c>
      <c r="BQ89" s="201">
        <f>SUMIFS($BC$13:$BC$62,$O$13:$O$62,$BE$77,$N$13:$N$62,BO89)</f>
        <v>0</v>
      </c>
      <c r="BR89" s="201">
        <f>SUMIFS($BC$13:$BC$62,$O$13:$O$62,$BF$86,$N$13:$N$62,BO89)</f>
        <v>0</v>
      </c>
      <c r="BS89" s="202">
        <f>SUMIFS($BC$13:$BC$62,$O$13:$O$62,$BG$77,$N$13:$N$62,$BC$80)</f>
        <v>0</v>
      </c>
      <c r="BT89" s="85"/>
      <c r="BU89" s="89" t="s">
        <v>5</v>
      </c>
      <c r="BV89" s="201">
        <f>SUMIFS($BC$13:$BC$62,$O$13:$O$62,$BD$86,$N$13:$N$62,BU89)</f>
        <v>0</v>
      </c>
      <c r="BW89" s="201">
        <f>SUMIFS($BC$13:$BC$62,$O$13:$O$62,$BE$77,$N$13:$N$62,BU89)</f>
        <v>0</v>
      </c>
      <c r="BX89" s="201">
        <f>SUMIFS($BC$13:$BC$62,$O$13:$O$62,$BF$86,$N$13:$N$62,BU89)</f>
        <v>0</v>
      </c>
      <c r="BY89" s="202">
        <f>SUMIFS($BC$13:$BC$62,$O$13:$O$62,$BG$77,$N$13:$N$62,$BC$80)</f>
        <v>0</v>
      </c>
      <c r="BZ89" s="85"/>
      <c r="CA89" s="89" t="s">
        <v>5</v>
      </c>
      <c r="CB89" s="201">
        <f>SUMIFS($BC$13:$BC$62,$O$13:$O$62,$BD$86,$N$13:$N$62,CA89)</f>
        <v>0</v>
      </c>
      <c r="CC89" s="201">
        <f>SUMIFS($BC$13:$BC$62,$O$13:$O$62,$BE$77,$N$13:$N$62,CA89)</f>
        <v>0</v>
      </c>
      <c r="CD89" s="201">
        <f>SUMIFS($BC$13:$BC$62,$O$13:$O$62,$BF$86,$N$13:$N$62,CA89)</f>
        <v>0</v>
      </c>
      <c r="CE89" s="202">
        <f>SUMIFS($BC$13:$BC$62,$O$13:$O$62,$BG$77,$N$13:$N$62,$BC$80)</f>
        <v>0</v>
      </c>
      <c r="CF89" s="85"/>
      <c r="CG89" s="89" t="s">
        <v>5</v>
      </c>
      <c r="CH89" s="201">
        <f>SUMIFS($BC$13:$BC$62,$O$13:$O$62,$BD$86,$N$13:$N$62,CG89)</f>
        <v>0</v>
      </c>
      <c r="CI89" s="201">
        <f>SUMIFS($BC$13:$BC$62,$O$13:$O$62,$BE$77,$N$13:$N$62,CG89)</f>
        <v>0</v>
      </c>
      <c r="CJ89" s="201">
        <f>SUMIFS($BC$13:$BC$62,$O$13:$O$62,$BF$86,$N$13:$N$62,CG89)</f>
        <v>0</v>
      </c>
      <c r="CK89" s="202">
        <f>SUMIFS($BC$13:$BC$62,$O$13:$O$62,$BG$77,$N$13:$N$62,$BC$80)</f>
        <v>0</v>
      </c>
      <c r="CL89" s="85"/>
      <c r="CM89" s="89" t="s">
        <v>5</v>
      </c>
      <c r="CN89" s="201">
        <f>SUMIFS($BC$13:$BC$62,$O$13:$O$62,$BD$86,$N$13:$N$62,CM89)</f>
        <v>0</v>
      </c>
      <c r="CO89" s="201">
        <f>SUMIFS($BC$13:$BC$62,$O$13:$O$62,$BE$77,$N$13:$N$62,CM89)</f>
        <v>0</v>
      </c>
      <c r="CP89" s="201">
        <f>SUMIFS($BC$13:$BC$62,$O$13:$O$62,$BF$86,$N$13:$N$62,CM89)</f>
        <v>0</v>
      </c>
      <c r="CQ89" s="202">
        <f>SUMIFS($BC$13:$BC$62,$O$13:$O$62,$BG$77,$N$13:$N$62,$BC$80)</f>
        <v>0</v>
      </c>
      <c r="CR89" s="85"/>
      <c r="CS89" s="89" t="s">
        <v>5</v>
      </c>
      <c r="CT89" s="201">
        <f>SUMIFS($BC$13:$BC$62,$O$13:$O$62,$BD$86,$N$13:$N$62,CS89)</f>
        <v>0</v>
      </c>
      <c r="CU89" s="201">
        <f>SUMIFS($BC$13:$BC$62,$O$13:$O$62,$BE$77,$N$13:$N$62,CS89)</f>
        <v>0</v>
      </c>
      <c r="CV89" s="201">
        <f>SUMIFS($BC$13:$BC$62,$O$13:$O$62,$BF$86,$N$13:$N$62,CS89)</f>
        <v>0</v>
      </c>
      <c r="CW89" s="202">
        <f>SUMIFS($BC$13:$BC$62,$O$13:$O$62,$BG$77,$N$13:$N$62,$BC$80)</f>
        <v>0</v>
      </c>
      <c r="CX89" s="85"/>
      <c r="CY89" s="89" t="s">
        <v>5</v>
      </c>
      <c r="CZ89" s="201">
        <f>SUMIFS($BC$13:$BC$62,$O$13:$O$62,$BD$86,$N$13:$N$62,CY89)</f>
        <v>0</v>
      </c>
      <c r="DA89" s="201">
        <f>SUMIFS($BC$13:$BC$62,$O$13:$O$62,$BE$77,$N$13:$N$62,CY89)</f>
        <v>0</v>
      </c>
      <c r="DB89" s="201">
        <f>SUMIFS($BC$13:$BC$62,$O$13:$O$62,$BF$86,$N$13:$N$62,CY89)</f>
        <v>0</v>
      </c>
      <c r="DC89" s="202">
        <f>SUMIFS($BC$13:$BC$62,$O$13:$O$62,$BG$77,$N$13:$N$62,$BC$80)</f>
        <v>0</v>
      </c>
    </row>
    <row r="90" spans="35:107" ht="19.5" customHeight="1">
      <c r="AL90" s="25"/>
      <c r="AM90" s="25"/>
      <c r="AN90" s="25"/>
      <c r="AO90" s="25"/>
      <c r="AP90" s="25"/>
      <c r="AQ90" s="25"/>
      <c r="AR90" s="25"/>
      <c r="AS90" s="25"/>
      <c r="AT90" s="25"/>
      <c r="AU90" s="25"/>
      <c r="AV90" s="25"/>
      <c r="AW90" s="25"/>
      <c r="AX90" s="25"/>
      <c r="AY90" s="25"/>
      <c r="AZ90" s="25"/>
      <c r="BA90" s="25"/>
      <c r="BB90" s="25"/>
      <c r="BC90" s="89" t="s">
        <v>4</v>
      </c>
      <c r="BD90" s="201">
        <f>SUMIFS($BC$13:$BC$62,$O$13:$O$62,$BD$86,$N$13:$N$62,BC90)</f>
        <v>0</v>
      </c>
      <c r="BE90" s="201">
        <f>SUMIFS($BC$13:$BC$62,$O$13:$O$62,$BE$77,$N$13:$N$62,$BC$81)</f>
        <v>0</v>
      </c>
      <c r="BF90" s="201">
        <f>SUMIFS($BC$13:$BC$62,$O$13:$O$62,$BF$86,$N$13:$N$62,BC90)</f>
        <v>0</v>
      </c>
      <c r="BG90" s="202">
        <f>SUMIFS($BC$13:$BC$62,$O$13:$O$62,$BG$77,$N$13:$N$62,$BC$81)</f>
        <v>0</v>
      </c>
      <c r="BH90" s="85"/>
      <c r="BI90" s="89" t="s">
        <v>4</v>
      </c>
      <c r="BJ90" s="201">
        <f>SUMIFS($BC$13:$BC$62,$O$13:$O$62,$BD$86,$N$13:$N$62,BI90)</f>
        <v>0</v>
      </c>
      <c r="BK90" s="201">
        <f>SUMIFS($BC$13:$BC$62,$O$13:$O$62,$BE$77,$N$13:$N$62,$BC$81)</f>
        <v>0</v>
      </c>
      <c r="BL90" s="201">
        <f>SUMIFS($BC$13:$BC$62,$O$13:$O$62,$BF$86,$N$13:$N$62,BI90)</f>
        <v>0</v>
      </c>
      <c r="BM90" s="202">
        <f>SUMIFS($BC$13:$BC$62,$O$13:$O$62,$BG$77,$N$13:$N$62,$BC$81)</f>
        <v>0</v>
      </c>
      <c r="BN90" s="85"/>
      <c r="BO90" s="89" t="s">
        <v>4</v>
      </c>
      <c r="BP90" s="201">
        <f>SUMIFS($BC$13:$BC$62,$O$13:$O$62,$BD$86,$N$13:$N$62,BO90)</f>
        <v>0</v>
      </c>
      <c r="BQ90" s="201">
        <f>SUMIFS($BC$13:$BC$62,$O$13:$O$62,$BE$77,$N$13:$N$62,$BC$81)</f>
        <v>0</v>
      </c>
      <c r="BR90" s="201">
        <f>SUMIFS($BC$13:$BC$62,$O$13:$O$62,$BF$86,$N$13:$N$62,BO90)</f>
        <v>0</v>
      </c>
      <c r="BS90" s="202">
        <f>SUMIFS($BC$13:$BC$62,$O$13:$O$62,$BG$77,$N$13:$N$62,$BC$81)</f>
        <v>0</v>
      </c>
      <c r="BT90" s="85"/>
      <c r="BU90" s="89" t="s">
        <v>4</v>
      </c>
      <c r="BV90" s="201">
        <f>SUMIFS($BC$13:$BC$62,$O$13:$O$62,$BD$86,$N$13:$N$62,BU90)</f>
        <v>0</v>
      </c>
      <c r="BW90" s="201">
        <f>SUMIFS($BC$13:$BC$62,$O$13:$O$62,$BE$77,$N$13:$N$62,$BC$81)</f>
        <v>0</v>
      </c>
      <c r="BX90" s="201">
        <f>SUMIFS($BC$13:$BC$62,$O$13:$O$62,$BF$86,$N$13:$N$62,BU90)</f>
        <v>0</v>
      </c>
      <c r="BY90" s="202">
        <f>SUMIFS($BC$13:$BC$62,$O$13:$O$62,$BG$77,$N$13:$N$62,$BC$81)</f>
        <v>0</v>
      </c>
      <c r="BZ90" s="85"/>
      <c r="CA90" s="89" t="s">
        <v>4</v>
      </c>
      <c r="CB90" s="201">
        <f>SUMIFS($BC$13:$BC$62,$O$13:$O$62,$BD$86,$N$13:$N$62,CA90)</f>
        <v>0</v>
      </c>
      <c r="CC90" s="201">
        <f>SUMIFS($BC$13:$BC$62,$O$13:$O$62,$BE$77,$N$13:$N$62,$BC$81)</f>
        <v>0</v>
      </c>
      <c r="CD90" s="201">
        <f>SUMIFS($BC$13:$BC$62,$O$13:$O$62,$BF$86,$N$13:$N$62,CA90)</f>
        <v>0</v>
      </c>
      <c r="CE90" s="202">
        <f>SUMIFS($BC$13:$BC$62,$O$13:$O$62,$BG$77,$N$13:$N$62,$BC$81)</f>
        <v>0</v>
      </c>
      <c r="CF90" s="85"/>
      <c r="CG90" s="89" t="s">
        <v>4</v>
      </c>
      <c r="CH90" s="201">
        <f>SUMIFS($BC$13:$BC$62,$O$13:$O$62,$BD$86,$N$13:$N$62,CG90)</f>
        <v>0</v>
      </c>
      <c r="CI90" s="201">
        <f>SUMIFS($BC$13:$BC$62,$O$13:$O$62,$BE$77,$N$13:$N$62,$BC$81)</f>
        <v>0</v>
      </c>
      <c r="CJ90" s="201">
        <f>SUMIFS($BC$13:$BC$62,$O$13:$O$62,$BF$86,$N$13:$N$62,CG90)</f>
        <v>0</v>
      </c>
      <c r="CK90" s="202">
        <f>SUMIFS($BC$13:$BC$62,$O$13:$O$62,$BG$77,$N$13:$N$62,$BC$81)</f>
        <v>0</v>
      </c>
      <c r="CL90" s="85"/>
      <c r="CM90" s="89" t="s">
        <v>4</v>
      </c>
      <c r="CN90" s="201">
        <f>SUMIFS($BC$13:$BC$62,$O$13:$O$62,$BD$86,$N$13:$N$62,CM90)</f>
        <v>0</v>
      </c>
      <c r="CO90" s="201">
        <f>SUMIFS($BC$13:$BC$62,$O$13:$O$62,$BE$77,$N$13:$N$62,$BC$81)</f>
        <v>0</v>
      </c>
      <c r="CP90" s="201">
        <f>SUMIFS($BC$13:$BC$62,$O$13:$O$62,$BF$86,$N$13:$N$62,CM90)</f>
        <v>0</v>
      </c>
      <c r="CQ90" s="202">
        <f>SUMIFS($BC$13:$BC$62,$O$13:$O$62,$BG$77,$N$13:$N$62,$BC$81)</f>
        <v>0</v>
      </c>
      <c r="CR90" s="85"/>
      <c r="CS90" s="89" t="s">
        <v>4</v>
      </c>
      <c r="CT90" s="201">
        <f>SUMIFS($BC$13:$BC$62,$O$13:$O$62,$BD$86,$N$13:$N$62,CS90)</f>
        <v>0</v>
      </c>
      <c r="CU90" s="201">
        <f>SUMIFS($BC$13:$BC$62,$O$13:$O$62,$BE$77,$N$13:$N$62,$BC$81)</f>
        <v>0</v>
      </c>
      <c r="CV90" s="201">
        <f>SUMIFS($BC$13:$BC$62,$O$13:$O$62,$BF$86,$N$13:$N$62,CS90)</f>
        <v>0</v>
      </c>
      <c r="CW90" s="202">
        <f>SUMIFS($BC$13:$BC$62,$O$13:$O$62,$BG$77,$N$13:$N$62,$BC$81)</f>
        <v>0</v>
      </c>
      <c r="CX90" s="85"/>
      <c r="CY90" s="89" t="s">
        <v>4</v>
      </c>
      <c r="CZ90" s="201">
        <f>SUMIFS($BC$13:$BC$62,$O$13:$O$62,$BD$86,$N$13:$N$62,CY90)</f>
        <v>0</v>
      </c>
      <c r="DA90" s="201">
        <f>SUMIFS($BC$13:$BC$62,$O$13:$O$62,$BE$77,$N$13:$N$62,$BC$81)</f>
        <v>0</v>
      </c>
      <c r="DB90" s="201">
        <f>SUMIFS($BC$13:$BC$62,$O$13:$O$62,$BF$86,$N$13:$N$62,CY90)</f>
        <v>0</v>
      </c>
      <c r="DC90" s="202">
        <f>SUMIFS($BC$13:$BC$62,$O$13:$O$62,$BG$77,$N$13:$N$62,$BC$81)</f>
        <v>0</v>
      </c>
    </row>
    <row r="91" spans="35:107" ht="19.5" customHeight="1">
      <c r="AL91" s="26"/>
      <c r="AM91" s="26"/>
      <c r="AN91" s="26"/>
      <c r="AO91" s="26"/>
      <c r="AP91" s="26"/>
      <c r="AQ91" s="26"/>
      <c r="AR91" s="26"/>
      <c r="AS91" s="26"/>
      <c r="AT91" s="26"/>
      <c r="AU91" s="26"/>
      <c r="AV91" s="26"/>
      <c r="AW91" s="26"/>
      <c r="AX91" s="26"/>
      <c r="AY91" s="26"/>
      <c r="AZ91" s="26"/>
      <c r="BA91" s="26"/>
      <c r="BB91" s="26"/>
      <c r="BC91" s="86" t="s">
        <v>22</v>
      </c>
      <c r="BD91" s="203">
        <f>SUM(BD87:BD90)</f>
        <v>0</v>
      </c>
      <c r="BE91" s="203">
        <f>SUM(BE87:BE90)</f>
        <v>0</v>
      </c>
      <c r="BF91" s="203">
        <f>SUM(BF87:BF90)</f>
        <v>0</v>
      </c>
      <c r="BG91" s="204">
        <f>SUM(BG87:BG90)</f>
        <v>0</v>
      </c>
      <c r="BH91" s="85"/>
      <c r="BI91" s="86" t="s">
        <v>22</v>
      </c>
      <c r="BJ91" s="203">
        <f>SUM(BJ87:BJ90)</f>
        <v>0</v>
      </c>
      <c r="BK91" s="203">
        <f>SUM(BK87:BK90)</f>
        <v>0</v>
      </c>
      <c r="BL91" s="203">
        <f>SUM(BL87:BL90)</f>
        <v>0</v>
      </c>
      <c r="BM91" s="204">
        <f>SUM(BM87:BM90)</f>
        <v>0</v>
      </c>
      <c r="BN91" s="85"/>
      <c r="BO91" s="86" t="s">
        <v>22</v>
      </c>
      <c r="BP91" s="203">
        <f>SUM(BP87:BP90)</f>
        <v>0</v>
      </c>
      <c r="BQ91" s="203">
        <f>SUM(BQ87:BQ90)</f>
        <v>0</v>
      </c>
      <c r="BR91" s="203">
        <f>SUM(BR87:BR90)</f>
        <v>0</v>
      </c>
      <c r="BS91" s="204">
        <f>SUM(BS87:BS90)</f>
        <v>0</v>
      </c>
      <c r="BT91" s="85"/>
      <c r="BU91" s="86" t="s">
        <v>22</v>
      </c>
      <c r="BV91" s="203">
        <f>SUM(BV87:BV90)</f>
        <v>0</v>
      </c>
      <c r="BW91" s="203">
        <f>SUM(BW87:BW90)</f>
        <v>0</v>
      </c>
      <c r="BX91" s="203">
        <f>SUM(BX87:BX90)</f>
        <v>0</v>
      </c>
      <c r="BY91" s="204">
        <f>SUM(BY87:BY90)</f>
        <v>0</v>
      </c>
      <c r="BZ91" s="85"/>
      <c r="CA91" s="86" t="s">
        <v>22</v>
      </c>
      <c r="CB91" s="203">
        <f>SUM(CB87:CB90)</f>
        <v>0</v>
      </c>
      <c r="CC91" s="203">
        <f>SUM(CC87:CC90)</f>
        <v>0</v>
      </c>
      <c r="CD91" s="203">
        <f>SUM(CD87:CD90)</f>
        <v>0</v>
      </c>
      <c r="CE91" s="204">
        <f>SUM(CE87:CE90)</f>
        <v>0</v>
      </c>
      <c r="CF91" s="85"/>
      <c r="CG91" s="86" t="s">
        <v>22</v>
      </c>
      <c r="CH91" s="203">
        <f>SUM(CH87:CH90)</f>
        <v>0</v>
      </c>
      <c r="CI91" s="203">
        <f>SUM(CI87:CI90)</f>
        <v>0</v>
      </c>
      <c r="CJ91" s="203">
        <f>SUM(CJ87:CJ90)</f>
        <v>0</v>
      </c>
      <c r="CK91" s="204">
        <f>SUM(CK87:CK90)</f>
        <v>0</v>
      </c>
      <c r="CL91" s="85"/>
      <c r="CM91" s="86" t="s">
        <v>22</v>
      </c>
      <c r="CN91" s="203">
        <f>SUM(CN87:CN90)</f>
        <v>0</v>
      </c>
      <c r="CO91" s="203">
        <f>SUM(CO87:CO90)</f>
        <v>0</v>
      </c>
      <c r="CP91" s="203">
        <f>SUM(CP87:CP90)</f>
        <v>0</v>
      </c>
      <c r="CQ91" s="204">
        <f>SUM(CQ87:CQ90)</f>
        <v>0</v>
      </c>
      <c r="CR91" s="85"/>
      <c r="CS91" s="86" t="s">
        <v>22</v>
      </c>
      <c r="CT91" s="203">
        <f>SUM(CT87:CT90)</f>
        <v>0</v>
      </c>
      <c r="CU91" s="203">
        <f>SUM(CU87:CU90)</f>
        <v>0</v>
      </c>
      <c r="CV91" s="203">
        <f>SUM(CV87:CV90)</f>
        <v>0</v>
      </c>
      <c r="CW91" s="204">
        <f>SUM(CW87:CW90)</f>
        <v>0</v>
      </c>
      <c r="CX91" s="85"/>
      <c r="CY91" s="86" t="s">
        <v>22</v>
      </c>
      <c r="CZ91" s="203">
        <f>SUM(CZ87:CZ90)</f>
        <v>0</v>
      </c>
      <c r="DA91" s="203">
        <f>SUM(DA87:DA90)</f>
        <v>0</v>
      </c>
      <c r="DB91" s="203">
        <f>SUM(DB87:DB90)</f>
        <v>0</v>
      </c>
      <c r="DC91" s="204">
        <f>SUM(DC87:DC90)</f>
        <v>0</v>
      </c>
    </row>
    <row r="92" spans="35:107" ht="19.5" customHeight="1">
      <c r="AL92" s="26"/>
      <c r="AM92" s="26"/>
      <c r="AN92" s="26"/>
      <c r="AO92" s="26"/>
      <c r="AP92" s="26"/>
      <c r="AQ92" s="26"/>
      <c r="AR92" s="26"/>
      <c r="AS92" s="26"/>
      <c r="AT92" s="26"/>
      <c r="AU92" s="26"/>
      <c r="AV92" s="26"/>
      <c r="AW92" s="26"/>
      <c r="AX92" s="26"/>
      <c r="AY92" s="26"/>
      <c r="AZ92" s="26"/>
      <c r="BA92" s="26"/>
      <c r="BB92" s="26"/>
      <c r="BC92" s="90" t="s">
        <v>75</v>
      </c>
      <c r="BD92" s="205">
        <f>BD91+BE91+BF91+BG91</f>
        <v>0</v>
      </c>
      <c r="BE92" s="206"/>
      <c r="BF92" s="207"/>
      <c r="BG92" s="208"/>
      <c r="BH92" s="85"/>
      <c r="BI92" s="90" t="s">
        <v>75</v>
      </c>
      <c r="BJ92" s="205">
        <f>BJ91+BK91+BL91+BM91</f>
        <v>0</v>
      </c>
      <c r="BK92" s="206"/>
      <c r="BL92" s="207"/>
      <c r="BM92" s="208"/>
      <c r="BN92" s="85"/>
      <c r="BO92" s="90" t="s">
        <v>75</v>
      </c>
      <c r="BP92" s="205">
        <f>BP91+BQ91+BR91+BS91</f>
        <v>0</v>
      </c>
      <c r="BQ92" s="206"/>
      <c r="BR92" s="207"/>
      <c r="BS92" s="208"/>
      <c r="BT92" s="85"/>
      <c r="BU92" s="90" t="s">
        <v>75</v>
      </c>
      <c r="BV92" s="205">
        <f>BV91+BW91+BX91+BY91</f>
        <v>0</v>
      </c>
      <c r="BW92" s="206"/>
      <c r="BX92" s="207"/>
      <c r="BY92" s="208"/>
      <c r="BZ92" s="85"/>
      <c r="CA92" s="90" t="s">
        <v>75</v>
      </c>
      <c r="CB92" s="205">
        <f>CB91+CC91+CD91+CE91</f>
        <v>0</v>
      </c>
      <c r="CC92" s="206"/>
      <c r="CD92" s="207"/>
      <c r="CE92" s="208"/>
      <c r="CF92" s="85"/>
      <c r="CG92" s="90" t="s">
        <v>75</v>
      </c>
      <c r="CH92" s="205">
        <f>CH91+CI91+CJ91+CK91</f>
        <v>0</v>
      </c>
      <c r="CI92" s="206"/>
      <c r="CJ92" s="207"/>
      <c r="CK92" s="208"/>
      <c r="CL92" s="85"/>
      <c r="CM92" s="90" t="s">
        <v>75</v>
      </c>
      <c r="CN92" s="205">
        <f>CN91+CO91+CP91+CQ91</f>
        <v>0</v>
      </c>
      <c r="CO92" s="206"/>
      <c r="CP92" s="207"/>
      <c r="CQ92" s="208"/>
      <c r="CR92" s="85"/>
      <c r="CS92" s="90" t="s">
        <v>75</v>
      </c>
      <c r="CT92" s="205">
        <f>CT91+CU91+CV91+CW91</f>
        <v>0</v>
      </c>
      <c r="CU92" s="206"/>
      <c r="CV92" s="207"/>
      <c r="CW92" s="208"/>
      <c r="CX92" s="85"/>
      <c r="CY92" s="90" t="s">
        <v>75</v>
      </c>
      <c r="CZ92" s="205">
        <f>CZ91+DA91+DB91+DC91</f>
        <v>0</v>
      </c>
      <c r="DA92" s="206"/>
      <c r="DB92" s="207"/>
      <c r="DC92" s="208"/>
    </row>
    <row r="93" spans="35:107" ht="19.5" customHeight="1">
      <c r="AI93" s="24"/>
      <c r="AJ93" s="24"/>
      <c r="AK93" s="24"/>
      <c r="AL93" s="24"/>
      <c r="AM93" s="24"/>
      <c r="AN93" s="24"/>
      <c r="AO93" s="24"/>
      <c r="AP93" s="24"/>
      <c r="AQ93" s="24"/>
      <c r="AR93" s="24"/>
      <c r="AS93" s="24"/>
      <c r="AT93" s="24"/>
      <c r="AU93" s="24"/>
      <c r="AV93" s="24"/>
      <c r="AW93" s="24"/>
      <c r="AX93" s="24"/>
      <c r="AY93" s="24"/>
      <c r="AZ93" s="24"/>
      <c r="BA93" s="24"/>
      <c r="BB93" s="24"/>
      <c r="BC93" s="85"/>
      <c r="BD93" s="85"/>
      <c r="BE93" s="85"/>
      <c r="BF93" s="85"/>
      <c r="BG93" s="85"/>
      <c r="BH93" s="85"/>
      <c r="BI93" s="85"/>
      <c r="BJ93" s="85"/>
      <c r="BK93" s="85"/>
      <c r="BL93" s="85"/>
      <c r="BM93" s="85"/>
      <c r="BN93" s="85"/>
      <c r="BO93" s="85"/>
      <c r="BP93" s="85"/>
      <c r="BQ93" s="85"/>
      <c r="BR93" s="85"/>
      <c r="BS93" s="85"/>
      <c r="BT93" s="85"/>
      <c r="BU93" s="85"/>
      <c r="BV93" s="85"/>
      <c r="BW93" s="85"/>
      <c r="BX93" s="85"/>
      <c r="BY93" s="85"/>
      <c r="BZ93" s="85"/>
      <c r="CA93" s="85"/>
      <c r="CB93" s="85"/>
      <c r="CC93" s="85"/>
      <c r="CD93" s="85"/>
      <c r="CE93" s="85"/>
      <c r="CF93" s="85"/>
      <c r="CG93" s="85"/>
      <c r="CH93" s="85"/>
      <c r="CI93" s="85"/>
      <c r="CJ93" s="85"/>
      <c r="CK93" s="85"/>
      <c r="CL93" s="85"/>
      <c r="CM93" s="85"/>
      <c r="CN93" s="85"/>
      <c r="CO93" s="85"/>
      <c r="CP93" s="85"/>
      <c r="CQ93" s="85"/>
      <c r="CR93" s="85"/>
      <c r="CS93" s="85"/>
      <c r="CT93" s="85"/>
      <c r="CU93" s="85"/>
      <c r="CV93" s="85"/>
      <c r="CW93" s="85"/>
      <c r="CX93" s="85"/>
      <c r="CY93" s="85"/>
      <c r="CZ93" s="85"/>
      <c r="DA93" s="85"/>
      <c r="DB93" s="85"/>
      <c r="DC93" s="85"/>
    </row>
    <row r="94" spans="35:107" ht="19.5" customHeight="1">
      <c r="AL94" s="24"/>
      <c r="AM94" s="24"/>
      <c r="AN94" s="24"/>
      <c r="AO94" s="24"/>
      <c r="AP94" s="24"/>
      <c r="AQ94" s="24"/>
      <c r="AR94" s="24"/>
      <c r="AS94" s="24"/>
      <c r="AT94" s="24"/>
      <c r="AU94" s="24"/>
      <c r="AV94" s="24"/>
      <c r="AW94" s="24"/>
      <c r="AX94" s="24"/>
      <c r="AY94" s="24"/>
      <c r="AZ94" s="24"/>
      <c r="BA94" s="24"/>
      <c r="BC94" s="84"/>
      <c r="BD94" s="273" t="s">
        <v>76</v>
      </c>
      <c r="BE94" s="274"/>
      <c r="BF94" s="275"/>
      <c r="BG94" s="276"/>
      <c r="BH94" s="85"/>
      <c r="BI94" s="84"/>
      <c r="BJ94" s="273" t="s">
        <v>76</v>
      </c>
      <c r="BK94" s="274"/>
      <c r="BL94" s="275"/>
      <c r="BM94" s="276"/>
      <c r="BN94" s="85"/>
      <c r="BO94" s="84"/>
      <c r="BP94" s="273" t="s">
        <v>76</v>
      </c>
      <c r="BQ94" s="274"/>
      <c r="BR94" s="275"/>
      <c r="BS94" s="276"/>
      <c r="BT94" s="85"/>
      <c r="BU94" s="84"/>
      <c r="BV94" s="273" t="s">
        <v>76</v>
      </c>
      <c r="BW94" s="274"/>
      <c r="BX94" s="275"/>
      <c r="BY94" s="276"/>
      <c r="BZ94" s="85"/>
      <c r="CA94" s="84"/>
      <c r="CB94" s="273" t="s">
        <v>76</v>
      </c>
      <c r="CC94" s="274"/>
      <c r="CD94" s="275"/>
      <c r="CE94" s="276"/>
      <c r="CF94" s="85"/>
      <c r="CG94" s="84"/>
      <c r="CH94" s="273" t="s">
        <v>76</v>
      </c>
      <c r="CI94" s="274"/>
      <c r="CJ94" s="275"/>
      <c r="CK94" s="276"/>
      <c r="CL94" s="85"/>
      <c r="CM94" s="84"/>
      <c r="CN94" s="273" t="s">
        <v>76</v>
      </c>
      <c r="CO94" s="274"/>
      <c r="CP94" s="275"/>
      <c r="CQ94" s="276"/>
      <c r="CR94" s="85"/>
      <c r="CS94" s="84"/>
      <c r="CT94" s="273" t="s">
        <v>76</v>
      </c>
      <c r="CU94" s="274"/>
      <c r="CV94" s="275"/>
      <c r="CW94" s="276"/>
      <c r="CX94" s="85"/>
      <c r="CY94" s="84"/>
      <c r="CZ94" s="273" t="s">
        <v>76</v>
      </c>
      <c r="DA94" s="274"/>
      <c r="DB94" s="275"/>
      <c r="DC94" s="276"/>
    </row>
    <row r="95" spans="35:107" ht="19.5" customHeight="1">
      <c r="BC95" s="86"/>
      <c r="BD95" s="87" t="s">
        <v>73</v>
      </c>
      <c r="BE95" s="87" t="s">
        <v>6</v>
      </c>
      <c r="BF95" s="87" t="s">
        <v>127</v>
      </c>
      <c r="BG95" s="88" t="s">
        <v>126</v>
      </c>
      <c r="BH95" s="85"/>
      <c r="BI95" s="86"/>
      <c r="BJ95" s="87" t="s">
        <v>73</v>
      </c>
      <c r="BK95" s="87" t="s">
        <v>6</v>
      </c>
      <c r="BL95" s="87" t="s">
        <v>125</v>
      </c>
      <c r="BM95" s="88" t="s">
        <v>126</v>
      </c>
      <c r="BN95" s="85"/>
      <c r="BO95" s="86"/>
      <c r="BP95" s="87" t="s">
        <v>73</v>
      </c>
      <c r="BQ95" s="87" t="s">
        <v>6</v>
      </c>
      <c r="BR95" s="87" t="s">
        <v>125</v>
      </c>
      <c r="BS95" s="88" t="s">
        <v>126</v>
      </c>
      <c r="BT95" s="85"/>
      <c r="BU95" s="86"/>
      <c r="BV95" s="87" t="s">
        <v>73</v>
      </c>
      <c r="BW95" s="87" t="s">
        <v>6</v>
      </c>
      <c r="BX95" s="87" t="s">
        <v>125</v>
      </c>
      <c r="BY95" s="88" t="s">
        <v>126</v>
      </c>
      <c r="BZ95" s="85"/>
      <c r="CA95" s="86"/>
      <c r="CB95" s="87" t="s">
        <v>73</v>
      </c>
      <c r="CC95" s="87" t="s">
        <v>6</v>
      </c>
      <c r="CD95" s="87" t="s">
        <v>125</v>
      </c>
      <c r="CE95" s="88" t="s">
        <v>126</v>
      </c>
      <c r="CF95" s="85"/>
      <c r="CG95" s="86"/>
      <c r="CH95" s="87" t="s">
        <v>73</v>
      </c>
      <c r="CI95" s="87" t="s">
        <v>6</v>
      </c>
      <c r="CJ95" s="87" t="s">
        <v>125</v>
      </c>
      <c r="CK95" s="88" t="s">
        <v>126</v>
      </c>
      <c r="CL95" s="85"/>
      <c r="CM95" s="86"/>
      <c r="CN95" s="87" t="s">
        <v>73</v>
      </c>
      <c r="CO95" s="87" t="s">
        <v>6</v>
      </c>
      <c r="CP95" s="87" t="s">
        <v>125</v>
      </c>
      <c r="CQ95" s="88" t="s">
        <v>126</v>
      </c>
      <c r="CR95" s="85"/>
      <c r="CS95" s="86"/>
      <c r="CT95" s="87" t="s">
        <v>73</v>
      </c>
      <c r="CU95" s="87" t="s">
        <v>6</v>
      </c>
      <c r="CV95" s="87" t="s">
        <v>125</v>
      </c>
      <c r="CW95" s="88" t="s">
        <v>126</v>
      </c>
      <c r="CX95" s="85"/>
      <c r="CY95" s="86"/>
      <c r="CZ95" s="87" t="s">
        <v>73</v>
      </c>
      <c r="DA95" s="87" t="s">
        <v>6</v>
      </c>
      <c r="DB95" s="87" t="s">
        <v>125</v>
      </c>
      <c r="DC95" s="88" t="s">
        <v>126</v>
      </c>
    </row>
    <row r="96" spans="35:107" ht="19.5" customHeight="1">
      <c r="BC96" s="67">
        <v>1.1499999999999999</v>
      </c>
      <c r="BD96" s="201">
        <f>SUMIFS($BD$13:$BD$62,$O$13:$O$62,$BD$95,$N$13:$N$62,BC96)</f>
        <v>0</v>
      </c>
      <c r="BE96" s="201">
        <f>SUMIFS($BD$13:$BD$62,$O$13:$O$62,$BE$95,$N$13:$N$62,BC96)</f>
        <v>0</v>
      </c>
      <c r="BF96" s="201">
        <f>SUMIFS($BD$13:$BD$62,$O$13:$O$62,$BF$95,$N$13:$N$62,BC96)</f>
        <v>0</v>
      </c>
      <c r="BG96" s="202">
        <f>SUMIFS($BD$13:$BD$62,$O$13:$O$62,$BG$77,$N$13:$N$62,$BC$78)</f>
        <v>0</v>
      </c>
      <c r="BH96" s="85"/>
      <c r="BI96" s="67">
        <v>1.1499999999999999</v>
      </c>
      <c r="BJ96" s="201">
        <f>SUMIFS($BD$13:$BD$62,$O$13:$O$62,$BD$95,$N$13:$N$62,BI96)</f>
        <v>0</v>
      </c>
      <c r="BK96" s="201">
        <f>SUMIFS($BD$13:$BD$62,$O$13:$O$62,$BE$95,$N$13:$N$62,BI96)</f>
        <v>0</v>
      </c>
      <c r="BL96" s="201">
        <f>SUMIFS($BD$13:$BD$62,$O$13:$O$62,$BF$95,$N$13:$N$62,BI96)</f>
        <v>0</v>
      </c>
      <c r="BM96" s="202">
        <f>SUMIFS($BD$13:$BD$62,$O$13:$O$62,$BG$77,$N$13:$N$62,$BC$78)</f>
        <v>0</v>
      </c>
      <c r="BN96" s="85"/>
      <c r="BO96" s="67">
        <v>1.1499999999999999</v>
      </c>
      <c r="BP96" s="201">
        <f>SUMIFS($BD$13:$BD$62,$O$13:$O$62,$BD$95,$N$13:$N$62,BO96)</f>
        <v>0</v>
      </c>
      <c r="BQ96" s="201">
        <f>SUMIFS($BD$13:$BD$62,$O$13:$O$62,$BE$95,$N$13:$N$62,BO96)</f>
        <v>0</v>
      </c>
      <c r="BR96" s="201">
        <f>SUMIFS($BD$13:$BD$62,$O$13:$O$62,$BF$95,$N$13:$N$62,BO96)</f>
        <v>0</v>
      </c>
      <c r="BS96" s="202">
        <f>SUMIFS($BD$13:$BD$62,$O$13:$O$62,$BG$77,$N$13:$N$62,$BC$78)</f>
        <v>0</v>
      </c>
      <c r="BT96" s="85"/>
      <c r="BU96" s="67">
        <v>1.1499999999999999</v>
      </c>
      <c r="BV96" s="201">
        <f>SUMIFS($BD$13:$BD$62,$O$13:$O$62,$BD$95,$N$13:$N$62,BU96)</f>
        <v>0</v>
      </c>
      <c r="BW96" s="201">
        <f>SUMIFS($BD$13:$BD$62,$O$13:$O$62,$BE$95,$N$13:$N$62,BU96)</f>
        <v>0</v>
      </c>
      <c r="BX96" s="201">
        <f>SUMIFS($BD$13:$BD$62,$O$13:$O$62,$BF$95,$N$13:$N$62,BU96)</f>
        <v>0</v>
      </c>
      <c r="BY96" s="202">
        <f>SUMIFS($BD$13:$BD$62,$O$13:$O$62,$BG$77,$N$13:$N$62,$BC$78)</f>
        <v>0</v>
      </c>
      <c r="BZ96" s="85"/>
      <c r="CA96" s="67">
        <v>1.1499999999999999</v>
      </c>
      <c r="CB96" s="201">
        <f>SUMIFS($BD$13:$BD$62,$O$13:$O$62,$BD$95,$N$13:$N$62,CA96)</f>
        <v>0</v>
      </c>
      <c r="CC96" s="201">
        <f>SUMIFS($BD$13:$BD$62,$O$13:$O$62,$BE$95,$N$13:$N$62,CA96)</f>
        <v>0</v>
      </c>
      <c r="CD96" s="201">
        <f>SUMIFS($BD$13:$BD$62,$O$13:$O$62,$BF$95,$N$13:$N$62,CA96)</f>
        <v>0</v>
      </c>
      <c r="CE96" s="202">
        <f>SUMIFS($BD$13:$BD$62,$O$13:$O$62,$BG$77,$N$13:$N$62,$BC$78)</f>
        <v>0</v>
      </c>
      <c r="CF96" s="85"/>
      <c r="CG96" s="67">
        <v>1.1499999999999999</v>
      </c>
      <c r="CH96" s="201">
        <f>SUMIFS($BD$13:$BD$62,$O$13:$O$62,$BD$95,$N$13:$N$62,CG96)</f>
        <v>0</v>
      </c>
      <c r="CI96" s="201">
        <f>SUMIFS($BD$13:$BD$62,$O$13:$O$62,$BE$95,$N$13:$N$62,CG96)</f>
        <v>0</v>
      </c>
      <c r="CJ96" s="201">
        <f>SUMIFS($BD$13:$BD$62,$O$13:$O$62,$BF$95,$N$13:$N$62,CG96)</f>
        <v>0</v>
      </c>
      <c r="CK96" s="202">
        <f>SUMIFS($BD$13:$BD$62,$O$13:$O$62,$BG$77,$N$13:$N$62,$BC$78)</f>
        <v>0</v>
      </c>
      <c r="CL96" s="85"/>
      <c r="CM96" s="67">
        <v>1.1499999999999999</v>
      </c>
      <c r="CN96" s="201">
        <f>SUMIFS($BD$13:$BD$62,$O$13:$O$62,$BD$95,$N$13:$N$62,CM96)</f>
        <v>0</v>
      </c>
      <c r="CO96" s="201">
        <f>SUMIFS($BD$13:$BD$62,$O$13:$O$62,$BE$95,$N$13:$N$62,CM96)</f>
        <v>0</v>
      </c>
      <c r="CP96" s="201">
        <f>SUMIFS($BD$13:$BD$62,$O$13:$O$62,$BF$95,$N$13:$N$62,CM96)</f>
        <v>0</v>
      </c>
      <c r="CQ96" s="202">
        <f>SUMIFS($BD$13:$BD$62,$O$13:$O$62,$BG$77,$N$13:$N$62,$BC$78)</f>
        <v>0</v>
      </c>
      <c r="CR96" s="85"/>
      <c r="CS96" s="67">
        <v>1.1499999999999999</v>
      </c>
      <c r="CT96" s="201">
        <f>SUMIFS($BD$13:$BD$62,$O$13:$O$62,$BD$95,$N$13:$N$62,CS96)</f>
        <v>0</v>
      </c>
      <c r="CU96" s="201">
        <f>SUMIFS($BD$13:$BD$62,$O$13:$O$62,$BE$95,$N$13:$N$62,CS96)</f>
        <v>0</v>
      </c>
      <c r="CV96" s="201">
        <f>SUMIFS($BD$13:$BD$62,$O$13:$O$62,$BF$95,$N$13:$N$62,CS96)</f>
        <v>0</v>
      </c>
      <c r="CW96" s="202">
        <f>SUMIFS($BD$13:$BD$62,$O$13:$O$62,$BG$77,$N$13:$N$62,$BC$78)</f>
        <v>0</v>
      </c>
      <c r="CX96" s="85"/>
      <c r="CY96" s="67">
        <v>1.1499999999999999</v>
      </c>
      <c r="CZ96" s="201">
        <f>SUMIFS($BD$13:$BD$62,$O$13:$O$62,$BD$95,$N$13:$N$62,CY96)</f>
        <v>0</v>
      </c>
      <c r="DA96" s="201">
        <f>SUMIFS($BD$13:$BD$62,$O$13:$O$62,$BE$95,$N$13:$N$62,CY96)</f>
        <v>0</v>
      </c>
      <c r="DB96" s="201">
        <f>SUMIFS($BD$13:$BD$62,$O$13:$O$62,$BF$95,$N$13:$N$62,CY96)</f>
        <v>0</v>
      </c>
      <c r="DC96" s="202">
        <f>SUMIFS($BD$13:$BD$62,$O$13:$O$62,$BG$77,$N$13:$N$62,$BC$78)</f>
        <v>0</v>
      </c>
    </row>
    <row r="97" spans="55:107" ht="19.5" customHeight="1">
      <c r="BC97" s="89" t="s">
        <v>7</v>
      </c>
      <c r="BD97" s="201">
        <f>SUMIFS($BD$13:$BD$62,$O$13:$O$62,$BD$95,$N$13:$N$62,BC97)</f>
        <v>0</v>
      </c>
      <c r="BE97" s="201">
        <f>SUMIFS($BD$13:$BD$62,$O$13:$O$62,$BE$95,$N$13:$N$62,BC97)</f>
        <v>0</v>
      </c>
      <c r="BF97" s="201">
        <f>SUMIFS($BD$13:$BD$62,$O$13:$O$62,$BF$95,$N$13:$N$62,BC97)</f>
        <v>0</v>
      </c>
      <c r="BG97" s="202">
        <f>SUMIFS($BD$13:$BD$62,$O$13:$O$62,$BG$77,$N$13:$N$62,$BC$79)</f>
        <v>0</v>
      </c>
      <c r="BH97" s="85"/>
      <c r="BI97" s="89" t="s">
        <v>7</v>
      </c>
      <c r="BJ97" s="201">
        <f>SUMIFS($BD$13:$BD$62,$O$13:$O$62,$BD$95,$N$13:$N$62,BI97)</f>
        <v>0</v>
      </c>
      <c r="BK97" s="201">
        <f>SUMIFS($BD$13:$BD$62,$O$13:$O$62,$BE$95,$N$13:$N$62,BI97)</f>
        <v>0</v>
      </c>
      <c r="BL97" s="201">
        <f>SUMIFS($BD$13:$BD$62,$O$13:$O$62,$BF$95,$N$13:$N$62,BI97)</f>
        <v>0</v>
      </c>
      <c r="BM97" s="202">
        <f>SUMIFS($BD$13:$BD$62,$O$13:$O$62,$BG$77,$N$13:$N$62,$BC$79)</f>
        <v>0</v>
      </c>
      <c r="BN97" s="85"/>
      <c r="BO97" s="89" t="s">
        <v>7</v>
      </c>
      <c r="BP97" s="201">
        <f>SUMIFS($BD$13:$BD$62,$O$13:$O$62,$BD$95,$N$13:$N$62,BO97)</f>
        <v>0</v>
      </c>
      <c r="BQ97" s="201">
        <f>SUMIFS($BD$13:$BD$62,$O$13:$O$62,$BE$95,$N$13:$N$62,BO97)</f>
        <v>0</v>
      </c>
      <c r="BR97" s="201">
        <f>SUMIFS($BD$13:$BD$62,$O$13:$O$62,$BF$95,$N$13:$N$62,BO97)</f>
        <v>0</v>
      </c>
      <c r="BS97" s="202">
        <f>SUMIFS($BD$13:$BD$62,$O$13:$O$62,$BG$77,$N$13:$N$62,$BC$79)</f>
        <v>0</v>
      </c>
      <c r="BT97" s="85"/>
      <c r="BU97" s="89" t="s">
        <v>7</v>
      </c>
      <c r="BV97" s="201">
        <f>SUMIFS($BD$13:$BD$62,$O$13:$O$62,$BD$95,$N$13:$N$62,BU97)</f>
        <v>0</v>
      </c>
      <c r="BW97" s="201">
        <f>SUMIFS($BD$13:$BD$62,$O$13:$O$62,$BE$95,$N$13:$N$62,BU97)</f>
        <v>0</v>
      </c>
      <c r="BX97" s="201">
        <f>SUMIFS($BD$13:$BD$62,$O$13:$O$62,$BF$95,$N$13:$N$62,BU97)</f>
        <v>0</v>
      </c>
      <c r="BY97" s="202">
        <f>SUMIFS($BD$13:$BD$62,$O$13:$O$62,$BG$77,$N$13:$N$62,$BC$79)</f>
        <v>0</v>
      </c>
      <c r="BZ97" s="85"/>
      <c r="CA97" s="89" t="s">
        <v>7</v>
      </c>
      <c r="CB97" s="201">
        <f>SUMIFS($BD$13:$BD$62,$O$13:$O$62,$BD$95,$N$13:$N$62,CA97)</f>
        <v>0</v>
      </c>
      <c r="CC97" s="201">
        <f>SUMIFS($BD$13:$BD$62,$O$13:$O$62,$BE$95,$N$13:$N$62,CA97)</f>
        <v>0</v>
      </c>
      <c r="CD97" s="201">
        <f>SUMIFS($BD$13:$BD$62,$O$13:$O$62,$BF$95,$N$13:$N$62,CA97)</f>
        <v>0</v>
      </c>
      <c r="CE97" s="202">
        <f>SUMIFS($BD$13:$BD$62,$O$13:$O$62,$BG$77,$N$13:$N$62,$BC$79)</f>
        <v>0</v>
      </c>
      <c r="CF97" s="85"/>
      <c r="CG97" s="89" t="s">
        <v>7</v>
      </c>
      <c r="CH97" s="201">
        <f>SUMIFS($BD$13:$BD$62,$O$13:$O$62,$BD$95,$N$13:$N$62,CG97)</f>
        <v>0</v>
      </c>
      <c r="CI97" s="201">
        <f>SUMIFS($BD$13:$BD$62,$O$13:$O$62,$BE$95,$N$13:$N$62,CG97)</f>
        <v>0</v>
      </c>
      <c r="CJ97" s="201">
        <f>SUMIFS($BD$13:$BD$62,$O$13:$O$62,$BF$95,$N$13:$N$62,CG97)</f>
        <v>0</v>
      </c>
      <c r="CK97" s="202">
        <f>SUMIFS($BD$13:$BD$62,$O$13:$O$62,$BG$77,$N$13:$N$62,$BC$79)</f>
        <v>0</v>
      </c>
      <c r="CL97" s="85"/>
      <c r="CM97" s="89" t="s">
        <v>7</v>
      </c>
      <c r="CN97" s="201">
        <f>SUMIFS($BD$13:$BD$62,$O$13:$O$62,$BD$95,$N$13:$N$62,CM97)</f>
        <v>0</v>
      </c>
      <c r="CO97" s="201">
        <f>SUMIFS($BD$13:$BD$62,$O$13:$O$62,$BE$95,$N$13:$N$62,CM97)</f>
        <v>0</v>
      </c>
      <c r="CP97" s="201">
        <f>SUMIFS($BD$13:$BD$62,$O$13:$O$62,$BF$95,$N$13:$N$62,CM97)</f>
        <v>0</v>
      </c>
      <c r="CQ97" s="202">
        <f>SUMIFS($BD$13:$BD$62,$O$13:$O$62,$BG$77,$N$13:$N$62,$BC$79)</f>
        <v>0</v>
      </c>
      <c r="CR97" s="85"/>
      <c r="CS97" s="89" t="s">
        <v>7</v>
      </c>
      <c r="CT97" s="201">
        <f>SUMIFS($BD$13:$BD$62,$O$13:$O$62,$BD$95,$N$13:$N$62,CS97)</f>
        <v>0</v>
      </c>
      <c r="CU97" s="201">
        <f>SUMIFS($BD$13:$BD$62,$O$13:$O$62,$BE$95,$N$13:$N$62,CS97)</f>
        <v>0</v>
      </c>
      <c r="CV97" s="201">
        <f>SUMIFS($BD$13:$BD$62,$O$13:$O$62,$BF$95,$N$13:$N$62,CS97)</f>
        <v>0</v>
      </c>
      <c r="CW97" s="202">
        <f>SUMIFS($BD$13:$BD$62,$O$13:$O$62,$BG$77,$N$13:$N$62,$BC$79)</f>
        <v>0</v>
      </c>
      <c r="CX97" s="85"/>
      <c r="CY97" s="89" t="s">
        <v>7</v>
      </c>
      <c r="CZ97" s="201">
        <f>SUMIFS($BD$13:$BD$62,$O$13:$O$62,$BD$95,$N$13:$N$62,CY97)</f>
        <v>0</v>
      </c>
      <c r="DA97" s="201">
        <f>SUMIFS($BD$13:$BD$62,$O$13:$O$62,$BE$95,$N$13:$N$62,CY97)</f>
        <v>0</v>
      </c>
      <c r="DB97" s="201">
        <f>SUMIFS($BD$13:$BD$62,$O$13:$O$62,$BF$95,$N$13:$N$62,CY97)</f>
        <v>0</v>
      </c>
      <c r="DC97" s="202">
        <f>SUMIFS($BD$13:$BD$62,$O$13:$O$62,$BG$77,$N$13:$N$62,$BC$79)</f>
        <v>0</v>
      </c>
    </row>
    <row r="98" spans="55:107" ht="19.5" customHeight="1">
      <c r="BC98" s="89" t="s">
        <v>5</v>
      </c>
      <c r="BD98" s="201">
        <f>SUMIFS($BD$13:$BD$62,$O$13:$O$62,$BD$95,$N$13:$N$62,BC98)</f>
        <v>0</v>
      </c>
      <c r="BE98" s="201">
        <f>SUMIFS($BD$13:$BD$62,$O$13:$O$62,$BE$95,$N$13:$N$62,BC98)</f>
        <v>0</v>
      </c>
      <c r="BF98" s="201">
        <f>SUMIFS($BD$13:$BD$62,$O$13:$O$62,$BF$95,$N$13:$N$62,BC98)</f>
        <v>0</v>
      </c>
      <c r="BG98" s="202">
        <f>SUMIFS($BD$13:$BD$62,$O$13:$O$62,$BG$77,$N$13:$N$62,$BC$80)</f>
        <v>0</v>
      </c>
      <c r="BH98" s="85"/>
      <c r="BI98" s="89" t="s">
        <v>5</v>
      </c>
      <c r="BJ98" s="201">
        <f>SUMIFS($BD$13:$BD$62,$O$13:$O$62,$BD$95,$N$13:$N$62,BI98)</f>
        <v>0</v>
      </c>
      <c r="BK98" s="201">
        <f>SUMIFS($BD$13:$BD$62,$O$13:$O$62,$BE$95,$N$13:$N$62,BI98)</f>
        <v>0</v>
      </c>
      <c r="BL98" s="201">
        <f>SUMIFS($BD$13:$BD$62,$O$13:$O$62,$BF$95,$N$13:$N$62,BI98)</f>
        <v>0</v>
      </c>
      <c r="BM98" s="202">
        <f>SUMIFS($BD$13:$BD$62,$O$13:$O$62,$BG$77,$N$13:$N$62,$BC$80)</f>
        <v>0</v>
      </c>
      <c r="BN98" s="85"/>
      <c r="BO98" s="89" t="s">
        <v>5</v>
      </c>
      <c r="BP98" s="201">
        <f>SUMIFS($BD$13:$BD$62,$O$13:$O$62,$BD$95,$N$13:$N$62,BO98)</f>
        <v>0</v>
      </c>
      <c r="BQ98" s="201">
        <f>SUMIFS($BD$13:$BD$62,$O$13:$O$62,$BE$95,$N$13:$N$62,BO98)</f>
        <v>0</v>
      </c>
      <c r="BR98" s="201">
        <f>SUMIFS($BD$13:$BD$62,$O$13:$O$62,$BF$95,$N$13:$N$62,BO98)</f>
        <v>0</v>
      </c>
      <c r="BS98" s="202">
        <f>SUMIFS($BD$13:$BD$62,$O$13:$O$62,$BG$77,$N$13:$N$62,$BC$80)</f>
        <v>0</v>
      </c>
      <c r="BT98" s="85"/>
      <c r="BU98" s="89" t="s">
        <v>5</v>
      </c>
      <c r="BV98" s="201">
        <f>SUMIFS($BD$13:$BD$62,$O$13:$O$62,$BD$95,$N$13:$N$62,BU98)</f>
        <v>0</v>
      </c>
      <c r="BW98" s="201">
        <f>SUMIFS($BD$13:$BD$62,$O$13:$O$62,$BE$95,$N$13:$N$62,BU98)</f>
        <v>0</v>
      </c>
      <c r="BX98" s="201">
        <f>SUMIFS($BD$13:$BD$62,$O$13:$O$62,$BF$95,$N$13:$N$62,BU98)</f>
        <v>0</v>
      </c>
      <c r="BY98" s="202">
        <f>SUMIFS($BD$13:$BD$62,$O$13:$O$62,$BG$77,$N$13:$N$62,$BC$80)</f>
        <v>0</v>
      </c>
      <c r="BZ98" s="85"/>
      <c r="CA98" s="89" t="s">
        <v>5</v>
      </c>
      <c r="CB98" s="201">
        <f>SUMIFS($BD$13:$BD$62,$O$13:$O$62,$BD$95,$N$13:$N$62,CA98)</f>
        <v>0</v>
      </c>
      <c r="CC98" s="201">
        <f>SUMIFS($BD$13:$BD$62,$O$13:$O$62,$BE$95,$N$13:$N$62,CA98)</f>
        <v>0</v>
      </c>
      <c r="CD98" s="201">
        <f>SUMIFS($BD$13:$BD$62,$O$13:$O$62,$BF$95,$N$13:$N$62,CA98)</f>
        <v>0</v>
      </c>
      <c r="CE98" s="202">
        <f>SUMIFS($BD$13:$BD$62,$O$13:$O$62,$BG$77,$N$13:$N$62,$BC$80)</f>
        <v>0</v>
      </c>
      <c r="CF98" s="85"/>
      <c r="CG98" s="89" t="s">
        <v>5</v>
      </c>
      <c r="CH98" s="201">
        <f>SUMIFS($BD$13:$BD$62,$O$13:$O$62,$BD$95,$N$13:$N$62,CG98)</f>
        <v>0</v>
      </c>
      <c r="CI98" s="201">
        <f>SUMIFS($BD$13:$BD$62,$O$13:$O$62,$BE$95,$N$13:$N$62,CG98)</f>
        <v>0</v>
      </c>
      <c r="CJ98" s="201">
        <f>SUMIFS($BD$13:$BD$62,$O$13:$O$62,$BF$95,$N$13:$N$62,CG98)</f>
        <v>0</v>
      </c>
      <c r="CK98" s="202">
        <f>SUMIFS($BD$13:$BD$62,$O$13:$O$62,$BG$77,$N$13:$N$62,$BC$80)</f>
        <v>0</v>
      </c>
      <c r="CL98" s="85"/>
      <c r="CM98" s="89" t="s">
        <v>5</v>
      </c>
      <c r="CN98" s="201">
        <f>SUMIFS($BD$13:$BD$62,$O$13:$O$62,$BD$95,$N$13:$N$62,CM98)</f>
        <v>0</v>
      </c>
      <c r="CO98" s="201">
        <f>SUMIFS($BD$13:$BD$62,$O$13:$O$62,$BE$95,$N$13:$N$62,CM98)</f>
        <v>0</v>
      </c>
      <c r="CP98" s="201">
        <f>SUMIFS($BD$13:$BD$62,$O$13:$O$62,$BF$95,$N$13:$N$62,CM98)</f>
        <v>0</v>
      </c>
      <c r="CQ98" s="202">
        <f>SUMIFS($BD$13:$BD$62,$O$13:$O$62,$BG$77,$N$13:$N$62,$BC$80)</f>
        <v>0</v>
      </c>
      <c r="CR98" s="85"/>
      <c r="CS98" s="89" t="s">
        <v>5</v>
      </c>
      <c r="CT98" s="201">
        <f>SUMIFS($BD$13:$BD$62,$O$13:$O$62,$BD$95,$N$13:$N$62,CS98)</f>
        <v>0</v>
      </c>
      <c r="CU98" s="201">
        <f>SUMIFS($BD$13:$BD$62,$O$13:$O$62,$BE$95,$N$13:$N$62,CS98)</f>
        <v>0</v>
      </c>
      <c r="CV98" s="201">
        <f>SUMIFS($BD$13:$BD$62,$O$13:$O$62,$BF$95,$N$13:$N$62,CS98)</f>
        <v>0</v>
      </c>
      <c r="CW98" s="202">
        <f>SUMIFS($BD$13:$BD$62,$O$13:$O$62,$BG$77,$N$13:$N$62,$BC$80)</f>
        <v>0</v>
      </c>
      <c r="CX98" s="85"/>
      <c r="CY98" s="89" t="s">
        <v>5</v>
      </c>
      <c r="CZ98" s="201">
        <f>SUMIFS($BD$13:$BD$62,$O$13:$O$62,$BD$95,$N$13:$N$62,CY98)</f>
        <v>0</v>
      </c>
      <c r="DA98" s="201">
        <f>SUMIFS($BD$13:$BD$62,$O$13:$O$62,$BE$95,$N$13:$N$62,CY98)</f>
        <v>0</v>
      </c>
      <c r="DB98" s="201">
        <f>SUMIFS($BD$13:$BD$62,$O$13:$O$62,$BF$95,$N$13:$N$62,CY98)</f>
        <v>0</v>
      </c>
      <c r="DC98" s="202">
        <f>SUMIFS($BD$13:$BD$62,$O$13:$O$62,$BG$77,$N$13:$N$62,$BC$80)</f>
        <v>0</v>
      </c>
    </row>
    <row r="99" spans="55:107" ht="19.5" customHeight="1">
      <c r="BC99" s="89" t="s">
        <v>4</v>
      </c>
      <c r="BD99" s="201">
        <f>SUMIFS($BD$13:$BD$62,$O$13:$O$62,$BD$95,$N$13:$N$62,BC99)</f>
        <v>0</v>
      </c>
      <c r="BE99" s="201">
        <f>SUMIFS($BD$13:$BD$62,$O$13:$O$62,$BE$95,$N$13:$N$62,BC99)</f>
        <v>0</v>
      </c>
      <c r="BF99" s="201">
        <f>SUMIFS($BD$13:$BD$62,$O$13:$O$62,$BF$95,$N$13:$N$62,BC99)</f>
        <v>0</v>
      </c>
      <c r="BG99" s="202">
        <f>SUMIFS($BD$13:$BD$62,$O$13:$O$62,$BG$77,$N$13:$N$62,$BC$81)</f>
        <v>0</v>
      </c>
      <c r="BH99" s="85"/>
      <c r="BI99" s="89" t="s">
        <v>4</v>
      </c>
      <c r="BJ99" s="201">
        <f>SUMIFS($BD$13:$BD$62,$O$13:$O$62,$BD$95,$N$13:$N$62,BI99)</f>
        <v>0</v>
      </c>
      <c r="BK99" s="201">
        <f>SUMIFS($BD$13:$BD$62,$O$13:$O$62,$BE$95,$N$13:$N$62,BI99)</f>
        <v>0</v>
      </c>
      <c r="BL99" s="201">
        <f>SUMIFS($BD$13:$BD$62,$O$13:$O$62,$BF$95,$N$13:$N$62,BI99)</f>
        <v>0</v>
      </c>
      <c r="BM99" s="202">
        <f>SUMIFS($BD$13:$BD$62,$O$13:$O$62,$BG$77,$N$13:$N$62,$BC$81)</f>
        <v>0</v>
      </c>
      <c r="BN99" s="85"/>
      <c r="BO99" s="89" t="s">
        <v>4</v>
      </c>
      <c r="BP99" s="201">
        <f>SUMIFS($BD$13:$BD$62,$O$13:$O$62,$BD$95,$N$13:$N$62,BO99)</f>
        <v>0</v>
      </c>
      <c r="BQ99" s="201">
        <f>SUMIFS($BD$13:$BD$62,$O$13:$O$62,$BE$95,$N$13:$N$62,BO99)</f>
        <v>0</v>
      </c>
      <c r="BR99" s="201">
        <f>SUMIFS($BD$13:$BD$62,$O$13:$O$62,$BF$95,$N$13:$N$62,BO99)</f>
        <v>0</v>
      </c>
      <c r="BS99" s="202">
        <f>SUMIFS($BD$13:$BD$62,$O$13:$O$62,$BG$77,$N$13:$N$62,$BC$81)</f>
        <v>0</v>
      </c>
      <c r="BT99" s="85"/>
      <c r="BU99" s="89" t="s">
        <v>4</v>
      </c>
      <c r="BV99" s="201">
        <f>SUMIFS($BD$13:$BD$62,$O$13:$O$62,$BD$95,$N$13:$N$62,BU99)</f>
        <v>0</v>
      </c>
      <c r="BW99" s="201">
        <f>SUMIFS($BD$13:$BD$62,$O$13:$O$62,$BE$95,$N$13:$N$62,BU99)</f>
        <v>0</v>
      </c>
      <c r="BX99" s="201">
        <f>SUMIFS($BD$13:$BD$62,$O$13:$O$62,$BF$95,$N$13:$N$62,BU99)</f>
        <v>0</v>
      </c>
      <c r="BY99" s="202">
        <f>SUMIFS($BD$13:$BD$62,$O$13:$O$62,$BG$77,$N$13:$N$62,$BC$81)</f>
        <v>0</v>
      </c>
      <c r="BZ99" s="85"/>
      <c r="CA99" s="89" t="s">
        <v>4</v>
      </c>
      <c r="CB99" s="201">
        <f>SUMIFS($BD$13:$BD$62,$O$13:$O$62,$BD$95,$N$13:$N$62,CA99)</f>
        <v>0</v>
      </c>
      <c r="CC99" s="201">
        <f>SUMIFS($BD$13:$BD$62,$O$13:$O$62,$BE$95,$N$13:$N$62,CA99)</f>
        <v>0</v>
      </c>
      <c r="CD99" s="201">
        <f>SUMIFS($BD$13:$BD$62,$O$13:$O$62,$BF$95,$N$13:$N$62,CA99)</f>
        <v>0</v>
      </c>
      <c r="CE99" s="202">
        <f>SUMIFS($BD$13:$BD$62,$O$13:$O$62,$BG$77,$N$13:$N$62,$BC$81)</f>
        <v>0</v>
      </c>
      <c r="CF99" s="85"/>
      <c r="CG99" s="89" t="s">
        <v>4</v>
      </c>
      <c r="CH99" s="201">
        <f>SUMIFS($BD$13:$BD$62,$O$13:$O$62,$BD$95,$N$13:$N$62,CG99)</f>
        <v>0</v>
      </c>
      <c r="CI99" s="201">
        <f>SUMIFS($BD$13:$BD$62,$O$13:$O$62,$BE$95,$N$13:$N$62,CG99)</f>
        <v>0</v>
      </c>
      <c r="CJ99" s="201">
        <f>SUMIFS($BD$13:$BD$62,$O$13:$O$62,$BF$95,$N$13:$N$62,CG99)</f>
        <v>0</v>
      </c>
      <c r="CK99" s="202">
        <f>SUMIFS($BD$13:$BD$62,$O$13:$O$62,$BG$77,$N$13:$N$62,$BC$81)</f>
        <v>0</v>
      </c>
      <c r="CL99" s="85"/>
      <c r="CM99" s="89" t="s">
        <v>4</v>
      </c>
      <c r="CN99" s="201">
        <f>SUMIFS($BD$13:$BD$62,$O$13:$O$62,$BD$95,$N$13:$N$62,CM99)</f>
        <v>0</v>
      </c>
      <c r="CO99" s="201">
        <f>SUMIFS($BD$13:$BD$62,$O$13:$O$62,$BE$95,$N$13:$N$62,CM99)</f>
        <v>0</v>
      </c>
      <c r="CP99" s="201">
        <f>SUMIFS($BD$13:$BD$62,$O$13:$O$62,$BF$95,$N$13:$N$62,CM99)</f>
        <v>0</v>
      </c>
      <c r="CQ99" s="202">
        <f>SUMIFS($BD$13:$BD$62,$O$13:$O$62,$BG$77,$N$13:$N$62,$BC$81)</f>
        <v>0</v>
      </c>
      <c r="CR99" s="85"/>
      <c r="CS99" s="89" t="s">
        <v>4</v>
      </c>
      <c r="CT99" s="201">
        <f>SUMIFS($BD$13:$BD$62,$O$13:$O$62,$BD$95,$N$13:$N$62,CS99)</f>
        <v>0</v>
      </c>
      <c r="CU99" s="201">
        <f>SUMIFS($BD$13:$BD$62,$O$13:$O$62,$BE$95,$N$13:$N$62,CS99)</f>
        <v>0</v>
      </c>
      <c r="CV99" s="201">
        <f>SUMIFS($BD$13:$BD$62,$O$13:$O$62,$BF$95,$N$13:$N$62,CS99)</f>
        <v>0</v>
      </c>
      <c r="CW99" s="202">
        <f>SUMIFS($BD$13:$BD$62,$O$13:$O$62,$BG$77,$N$13:$N$62,$BC$81)</f>
        <v>0</v>
      </c>
      <c r="CX99" s="85"/>
      <c r="CY99" s="89" t="s">
        <v>4</v>
      </c>
      <c r="CZ99" s="201">
        <f>SUMIFS($BD$13:$BD$62,$O$13:$O$62,$BD$95,$N$13:$N$62,CY99)</f>
        <v>0</v>
      </c>
      <c r="DA99" s="201">
        <f>SUMIFS($BD$13:$BD$62,$O$13:$O$62,$BE$95,$N$13:$N$62,CY99)</f>
        <v>0</v>
      </c>
      <c r="DB99" s="201">
        <f>SUMIFS($BD$13:$BD$62,$O$13:$O$62,$BF$95,$N$13:$N$62,CY99)</f>
        <v>0</v>
      </c>
      <c r="DC99" s="202">
        <f>SUMIFS($BD$13:$BD$62,$O$13:$O$62,$BG$77,$N$13:$N$62,$BC$81)</f>
        <v>0</v>
      </c>
    </row>
    <row r="100" spans="55:107" ht="19.5" customHeight="1">
      <c r="BC100" s="86" t="s">
        <v>22</v>
      </c>
      <c r="BD100" s="203">
        <f>SUM(BD96:BD99)</f>
        <v>0</v>
      </c>
      <c r="BE100" s="203">
        <f>SUM(BE96:BE99)</f>
        <v>0</v>
      </c>
      <c r="BF100" s="203">
        <f>SUM(BF96:BF99)</f>
        <v>0</v>
      </c>
      <c r="BG100" s="204">
        <f>SUM(BG96:BG99)</f>
        <v>0</v>
      </c>
      <c r="BH100" s="85"/>
      <c r="BI100" s="86" t="s">
        <v>22</v>
      </c>
      <c r="BJ100" s="203">
        <f>SUM(BJ96:BJ99)</f>
        <v>0</v>
      </c>
      <c r="BK100" s="203">
        <f>SUM(BK96:BK99)</f>
        <v>0</v>
      </c>
      <c r="BL100" s="203">
        <f>SUM(BL96:BL99)</f>
        <v>0</v>
      </c>
      <c r="BM100" s="204">
        <f>SUM(BM96:BM99)</f>
        <v>0</v>
      </c>
      <c r="BN100" s="85"/>
      <c r="BO100" s="86" t="s">
        <v>22</v>
      </c>
      <c r="BP100" s="203">
        <f>SUM(BP96:BP99)</f>
        <v>0</v>
      </c>
      <c r="BQ100" s="203">
        <f>SUM(BQ96:BQ99)</f>
        <v>0</v>
      </c>
      <c r="BR100" s="203">
        <f>SUM(BR96:BR99)</f>
        <v>0</v>
      </c>
      <c r="BS100" s="204">
        <f>SUM(BS96:BS99)</f>
        <v>0</v>
      </c>
      <c r="BT100" s="85"/>
      <c r="BU100" s="86" t="s">
        <v>22</v>
      </c>
      <c r="BV100" s="203">
        <f>SUM(BV96:BV99)</f>
        <v>0</v>
      </c>
      <c r="BW100" s="203">
        <f>SUM(BW96:BW99)</f>
        <v>0</v>
      </c>
      <c r="BX100" s="203">
        <f>SUM(BX96:BX99)</f>
        <v>0</v>
      </c>
      <c r="BY100" s="204">
        <f>SUM(BY96:BY99)</f>
        <v>0</v>
      </c>
      <c r="BZ100" s="85"/>
      <c r="CA100" s="86" t="s">
        <v>22</v>
      </c>
      <c r="CB100" s="203">
        <f>SUM(CB96:CB99)</f>
        <v>0</v>
      </c>
      <c r="CC100" s="203">
        <f>SUM(CC96:CC99)</f>
        <v>0</v>
      </c>
      <c r="CD100" s="203">
        <f>SUM(CD96:CD99)</f>
        <v>0</v>
      </c>
      <c r="CE100" s="204">
        <f>SUM(CE96:CE99)</f>
        <v>0</v>
      </c>
      <c r="CF100" s="85"/>
      <c r="CG100" s="86" t="s">
        <v>22</v>
      </c>
      <c r="CH100" s="203">
        <f>SUM(CH96:CH99)</f>
        <v>0</v>
      </c>
      <c r="CI100" s="203">
        <f>SUM(CI96:CI99)</f>
        <v>0</v>
      </c>
      <c r="CJ100" s="203">
        <f>SUM(CJ96:CJ99)</f>
        <v>0</v>
      </c>
      <c r="CK100" s="204">
        <f>SUM(CK96:CK99)</f>
        <v>0</v>
      </c>
      <c r="CL100" s="85"/>
      <c r="CM100" s="86" t="s">
        <v>22</v>
      </c>
      <c r="CN100" s="203">
        <f>SUM(CN96:CN99)</f>
        <v>0</v>
      </c>
      <c r="CO100" s="203">
        <f>SUM(CO96:CO99)</f>
        <v>0</v>
      </c>
      <c r="CP100" s="203">
        <f>SUM(CP96:CP99)</f>
        <v>0</v>
      </c>
      <c r="CQ100" s="204">
        <f>SUM(CQ96:CQ99)</f>
        <v>0</v>
      </c>
      <c r="CR100" s="85"/>
      <c r="CS100" s="86" t="s">
        <v>22</v>
      </c>
      <c r="CT100" s="203">
        <f>SUM(CT96:CT99)</f>
        <v>0</v>
      </c>
      <c r="CU100" s="203">
        <f>SUM(CU96:CU99)</f>
        <v>0</v>
      </c>
      <c r="CV100" s="203">
        <f>SUM(CV96:CV99)</f>
        <v>0</v>
      </c>
      <c r="CW100" s="204">
        <f>SUM(CW96:CW99)</f>
        <v>0</v>
      </c>
      <c r="CX100" s="85"/>
      <c r="CY100" s="86" t="s">
        <v>22</v>
      </c>
      <c r="CZ100" s="203">
        <f>SUM(CZ96:CZ99)</f>
        <v>0</v>
      </c>
      <c r="DA100" s="203">
        <f>SUM(DA96:DA99)</f>
        <v>0</v>
      </c>
      <c r="DB100" s="203">
        <f>SUM(DB96:DB99)</f>
        <v>0</v>
      </c>
      <c r="DC100" s="204">
        <f>SUM(DC96:DC99)</f>
        <v>0</v>
      </c>
    </row>
    <row r="101" spans="55:107" ht="19.5" customHeight="1">
      <c r="BC101" s="90" t="s">
        <v>77</v>
      </c>
      <c r="BD101" s="205">
        <f>BD100+BE100+BF100+BG100</f>
        <v>0</v>
      </c>
      <c r="BE101" s="206"/>
      <c r="BF101" s="207"/>
      <c r="BG101" s="208"/>
      <c r="BH101" s="85"/>
      <c r="BI101" s="90" t="s">
        <v>77</v>
      </c>
      <c r="BJ101" s="205">
        <f>BJ100+BK100+BL100+BM100</f>
        <v>0</v>
      </c>
      <c r="BK101" s="206"/>
      <c r="BL101" s="207"/>
      <c r="BM101" s="208"/>
      <c r="BN101" s="85"/>
      <c r="BO101" s="90" t="s">
        <v>77</v>
      </c>
      <c r="BP101" s="205">
        <f>BP100+BQ100+BR100+BS100</f>
        <v>0</v>
      </c>
      <c r="BQ101" s="206"/>
      <c r="BR101" s="207"/>
      <c r="BS101" s="208"/>
      <c r="BT101" s="85"/>
      <c r="BU101" s="90" t="s">
        <v>77</v>
      </c>
      <c r="BV101" s="205">
        <f>BV100+BW100+BX100+BY100</f>
        <v>0</v>
      </c>
      <c r="BW101" s="206"/>
      <c r="BX101" s="207"/>
      <c r="BY101" s="208"/>
      <c r="BZ101" s="85"/>
      <c r="CA101" s="90" t="s">
        <v>77</v>
      </c>
      <c r="CB101" s="205">
        <f>CB100+CC100+CD100+CE100</f>
        <v>0</v>
      </c>
      <c r="CC101" s="206"/>
      <c r="CD101" s="207"/>
      <c r="CE101" s="208"/>
      <c r="CF101" s="85"/>
      <c r="CG101" s="90" t="s">
        <v>77</v>
      </c>
      <c r="CH101" s="205">
        <f>CH100+CI100+CJ100+CK100</f>
        <v>0</v>
      </c>
      <c r="CI101" s="206"/>
      <c r="CJ101" s="207"/>
      <c r="CK101" s="208"/>
      <c r="CL101" s="85"/>
      <c r="CM101" s="90" t="s">
        <v>77</v>
      </c>
      <c r="CN101" s="205">
        <f>CN100+CO100+CP100+CQ100</f>
        <v>0</v>
      </c>
      <c r="CO101" s="206"/>
      <c r="CP101" s="207"/>
      <c r="CQ101" s="208"/>
      <c r="CR101" s="85"/>
      <c r="CS101" s="90" t="s">
        <v>77</v>
      </c>
      <c r="CT101" s="205">
        <f>CT100+CU100+CV100+CW100</f>
        <v>0</v>
      </c>
      <c r="CU101" s="206"/>
      <c r="CV101" s="207"/>
      <c r="CW101" s="208"/>
      <c r="CX101" s="85"/>
      <c r="CY101" s="90" t="s">
        <v>77</v>
      </c>
      <c r="CZ101" s="205">
        <f>CZ100+DA100+DB100+DC100</f>
        <v>0</v>
      </c>
      <c r="DA101" s="206"/>
      <c r="DB101" s="207"/>
      <c r="DC101" s="208"/>
    </row>
  </sheetData>
  <autoFilter ref="A12:CZ64" xr:uid="{132587EC-EC4F-40A9-BA34-B53ECE197404}"/>
  <mergeCells count="209">
    <mergeCell ref="DD9:DD12"/>
    <mergeCell ref="DE9:DE12"/>
    <mergeCell ref="DF9:DF12"/>
    <mergeCell ref="DG9:DG12"/>
    <mergeCell ref="CT85:CU85"/>
    <mergeCell ref="CV85:CW85"/>
    <mergeCell ref="CT94:CU94"/>
    <mergeCell ref="CV94:CW94"/>
    <mergeCell ref="CZ85:DA85"/>
    <mergeCell ref="DB85:DC85"/>
    <mergeCell ref="CZ94:DA94"/>
    <mergeCell ref="DB94:DC94"/>
    <mergeCell ref="CT66:CU66"/>
    <mergeCell ref="CV66:CW66"/>
    <mergeCell ref="CZ66:DA66"/>
    <mergeCell ref="DB66:DC66"/>
    <mergeCell ref="CV76:CW76"/>
    <mergeCell ref="CZ76:DA76"/>
    <mergeCell ref="DB76:DC76"/>
    <mergeCell ref="DB67:DC67"/>
    <mergeCell ref="CV67:CW67"/>
    <mergeCell ref="CZ67:DA67"/>
    <mergeCell ref="CD85:CE85"/>
    <mergeCell ref="CD94:CE94"/>
    <mergeCell ref="CH85:CI85"/>
    <mergeCell ref="CJ85:CK85"/>
    <mergeCell ref="CH94:CI94"/>
    <mergeCell ref="CJ94:CK94"/>
    <mergeCell ref="CN85:CO85"/>
    <mergeCell ref="CP85:CQ85"/>
    <mergeCell ref="CN94:CO94"/>
    <mergeCell ref="CP94:CQ94"/>
    <mergeCell ref="BL76:BM76"/>
    <mergeCell ref="CB85:CC85"/>
    <mergeCell ref="CB94:CC94"/>
    <mergeCell ref="BP76:BQ76"/>
    <mergeCell ref="BR76:BS76"/>
    <mergeCell ref="BV76:BW76"/>
    <mergeCell ref="BX76:BY76"/>
    <mergeCell ref="CB76:CC76"/>
    <mergeCell ref="BF67:BG67"/>
    <mergeCell ref="BJ67:BK67"/>
    <mergeCell ref="BL67:BM67"/>
    <mergeCell ref="BP67:BQ67"/>
    <mergeCell ref="BR67:BS67"/>
    <mergeCell ref="BP85:BQ85"/>
    <mergeCell ref="BR85:BS85"/>
    <mergeCell ref="BP94:BQ94"/>
    <mergeCell ref="BR94:BS94"/>
    <mergeCell ref="BV85:BW85"/>
    <mergeCell ref="BX85:BY85"/>
    <mergeCell ref="BV94:BW94"/>
    <mergeCell ref="BX94:BY94"/>
    <mergeCell ref="BL85:BM85"/>
    <mergeCell ref="BL94:BM94"/>
    <mergeCell ref="CD76:CE76"/>
    <mergeCell ref="CH76:CI76"/>
    <mergeCell ref="CJ76:CK76"/>
    <mergeCell ref="CN76:CO76"/>
    <mergeCell ref="CP76:CQ76"/>
    <mergeCell ref="CT76:CU76"/>
    <mergeCell ref="CN66:CO66"/>
    <mergeCell ref="BF66:BG66"/>
    <mergeCell ref="BJ66:BK66"/>
    <mergeCell ref="BL66:BM66"/>
    <mergeCell ref="BP66:BQ66"/>
    <mergeCell ref="BR66:BS66"/>
    <mergeCell ref="BV66:BW66"/>
    <mergeCell ref="CJ67:CK67"/>
    <mergeCell ref="BV67:BW67"/>
    <mergeCell ref="BX67:BY67"/>
    <mergeCell ref="CB67:CC67"/>
    <mergeCell ref="CD67:CE67"/>
    <mergeCell ref="CH67:CI67"/>
    <mergeCell ref="CP66:CQ66"/>
    <mergeCell ref="CN67:CO67"/>
    <mergeCell ref="CP67:CQ67"/>
    <mergeCell ref="CT67:CU67"/>
    <mergeCell ref="CB66:CC66"/>
    <mergeCell ref="CD66:CE66"/>
    <mergeCell ref="CH66:CI66"/>
    <mergeCell ref="CJ66:CK66"/>
    <mergeCell ref="O66:P66"/>
    <mergeCell ref="BD66:BE66"/>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66:BY66"/>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N9:N12"/>
    <mergeCell ref="O9:O12"/>
    <mergeCell ref="P9:P12"/>
    <mergeCell ref="G9:G12"/>
    <mergeCell ref="T11:T12"/>
    <mergeCell ref="BN9:BS9"/>
    <mergeCell ref="AA11:AA12"/>
    <mergeCell ref="U11:U12"/>
    <mergeCell ref="BA9:BA12"/>
    <mergeCell ref="BB9:BG9"/>
    <mergeCell ref="BH9:BM9"/>
    <mergeCell ref="V11:V12"/>
    <mergeCell ref="W11:W12"/>
    <mergeCell ref="X11:X12"/>
    <mergeCell ref="BL11:BL12"/>
    <mergeCell ref="AJ11:AJ12"/>
    <mergeCell ref="AK11:AK12"/>
    <mergeCell ref="AL11:AL12"/>
    <mergeCell ref="BB11:BB12"/>
    <mergeCell ref="BC11:BC12"/>
    <mergeCell ref="BD11:BD12"/>
    <mergeCell ref="A13:A62"/>
    <mergeCell ref="Z64:AE64"/>
    <mergeCell ref="AF9:AI10"/>
    <mergeCell ref="AJ9:AL10"/>
    <mergeCell ref="Q9:Q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BD85:BE85"/>
    <mergeCell ref="BF85:BG85"/>
    <mergeCell ref="BD94:BE94"/>
    <mergeCell ref="BF94:BG94"/>
    <mergeCell ref="BJ85:BK85"/>
    <mergeCell ref="AB11:AB12"/>
    <mergeCell ref="AC11:AC12"/>
    <mergeCell ref="Z9:AE10"/>
    <mergeCell ref="AM10:AQ10"/>
    <mergeCell ref="AM11:AN11"/>
    <mergeCell ref="AO11:AQ11"/>
    <mergeCell ref="AM9:AZ9"/>
    <mergeCell ref="BD67:BE67"/>
    <mergeCell ref="BD76:BE76"/>
    <mergeCell ref="BJ94:BK94"/>
    <mergeCell ref="BF76:BG76"/>
    <mergeCell ref="BJ76:BK76"/>
    <mergeCell ref="BK11:BK12"/>
    <mergeCell ref="Z11:Z12"/>
    <mergeCell ref="AR10:AV10"/>
    <mergeCell ref="AW10:AZ10"/>
    <mergeCell ref="AW11:AZ11"/>
    <mergeCell ref="AT11:AV11"/>
    <mergeCell ref="AR11:AS11"/>
  </mergeCells>
  <phoneticPr fontId="3"/>
  <dataValidations count="6">
    <dataValidation type="list" allowBlank="1" showInputMessage="1" showErrorMessage="1" sqref="N13:N62" xr:uid="{31E176D1-1813-426F-B205-9AAE2DF3B7ED}">
      <formula1>$AJ$4:$AJ$7</formula1>
    </dataValidation>
    <dataValidation type="list" allowBlank="1" showInputMessage="1" showErrorMessage="1" sqref="BD5 BD7 CN5 CN7 CT5 CT7 BJ5 BJ7 BP5 BP7 BV5 BV7 CB5 CB7 CH5 CH7 CZ5 CZ7" xr:uid="{EA8717DF-7E0B-47EB-9EAB-C43B79C102DD}">
      <formula1>$AL$4:$AL$5</formula1>
    </dataValidation>
    <dataValidation type="list" allowBlank="1" showInputMessage="1" showErrorMessage="1" sqref="BD6 DC4:DC7 CT6 BJ6 CB6 BP6 BV6 CH6 CN6 BG4:BG7 BM4:BM7 BS4:BS7 BY4:BY7 CE4:CE7 CK4:CK7 CQ4:CQ7 CW4:CW7 CZ6" xr:uid="{9370EDF6-919B-49B7-9EA9-5D2917DC0502}">
      <formula1>$AK$4:$AK$7</formula1>
    </dataValidation>
    <dataValidation type="list" allowBlank="1" showInputMessage="1" showErrorMessage="1" sqref="AU13:AU62 AP13:AP62 AY13:AY62" xr:uid="{2B511170-2EB4-4166-B351-F26ABF5D747A}">
      <formula1>$AO$4:$AO$6</formula1>
    </dataValidation>
    <dataValidation type="list" allowBlank="1" showInputMessage="1" showErrorMessage="1" sqref="O13:O62" xr:uid="{640F9085-2CDC-43B5-AA23-151C644A23AC}">
      <formula1>"A重油,灯油,LPガス,LNG"</formula1>
    </dataValidation>
    <dataValidation type="list" allowBlank="1" showInputMessage="1" showErrorMessage="1" sqref="M13:M62" xr:uid="{B91864CE-F202-4CBF-9D32-CEB031F88B46}">
      <formula1>"省エネ特例"</formula1>
    </dataValidation>
  </dataValidations>
  <pageMargins left="0.78740157480314965" right="0.59055118110236227" top="0.78740157480314965" bottom="0.59055118110236227" header="0.31496062992125984" footer="0.31496062992125984"/>
  <pageSetup paperSize="8" scale="40" fitToWidth="0" pageOrder="overThenDown" orientation="landscape" r:id="rId1"/>
  <headerFooter>
    <oddHeader>&amp;L&amp;20R6管理シート（補填金交付用）&amp;R&amp;20&amp;A</oddHeader>
  </headerFooter>
  <rowBreaks count="1" manualBreakCount="1">
    <brk id="65" max="16383" man="1"/>
  </rowBreaks>
  <colBreaks count="2" manualBreakCount="2">
    <brk id="38" max="1048575" man="1"/>
    <brk id="77"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EF7CF-5BFF-4B4C-A562-B48A63627876}">
  <sheetPr>
    <pageSetUpPr fitToPage="1"/>
  </sheetPr>
  <dimension ref="A1:J70"/>
  <sheetViews>
    <sheetView showGridLines="0" view="pageBreakPreview" zoomScaleNormal="100" zoomScaleSheetLayoutView="100" workbookViewId="0"/>
  </sheetViews>
  <sheetFormatPr defaultColWidth="9" defaultRowHeight="18"/>
  <cols>
    <col min="1" max="1" width="5.19921875" style="95" bestFit="1" customWidth="1"/>
    <col min="2" max="2" width="21.3984375" style="95" bestFit="1" customWidth="1"/>
    <col min="3" max="3" width="35.09765625" style="95" bestFit="1" customWidth="1"/>
    <col min="4" max="4" width="9" style="95"/>
    <col min="5" max="5" width="10.69921875" style="95" customWidth="1"/>
    <col min="6" max="6" width="14.59765625" style="95" customWidth="1"/>
    <col min="7" max="7" width="14.8984375" style="95" customWidth="1"/>
    <col min="8" max="8" width="19.19921875" style="95" bestFit="1" customWidth="1"/>
    <col min="9" max="9" width="14.8984375" style="95" customWidth="1"/>
    <col min="10" max="16384" width="9" style="95"/>
  </cols>
  <sheetData>
    <row r="1" spans="1:10">
      <c r="A1" s="94" t="s">
        <v>78</v>
      </c>
    </row>
    <row r="2" spans="1:10">
      <c r="A2" s="94" t="s">
        <v>79</v>
      </c>
    </row>
    <row r="3" spans="1:10">
      <c r="A3" s="96" t="s">
        <v>162</v>
      </c>
    </row>
    <row r="4" spans="1:10">
      <c r="A4" s="94" t="s">
        <v>118</v>
      </c>
    </row>
    <row r="5" spans="1:10">
      <c r="A5" s="94" t="s">
        <v>117</v>
      </c>
    </row>
    <row r="6" spans="1:10">
      <c r="A6" s="94" t="s">
        <v>80</v>
      </c>
    </row>
    <row r="7" spans="1:10" ht="90">
      <c r="A7" s="97" t="s">
        <v>81</v>
      </c>
      <c r="B7" s="97" t="s">
        <v>82</v>
      </c>
      <c r="C7" s="97" t="s">
        <v>83</v>
      </c>
      <c r="D7" s="98" t="s">
        <v>84</v>
      </c>
      <c r="E7" s="213" t="s">
        <v>120</v>
      </c>
      <c r="F7" s="99" t="s">
        <v>91</v>
      </c>
      <c r="G7" s="99" t="s">
        <v>85</v>
      </c>
      <c r="H7" s="99" t="s">
        <v>92</v>
      </c>
      <c r="I7" s="99" t="s">
        <v>86</v>
      </c>
      <c r="J7" s="100" t="s">
        <v>87</v>
      </c>
    </row>
    <row r="8" spans="1:10">
      <c r="A8" s="263">
        <v>1</v>
      </c>
      <c r="B8" s="263"/>
      <c r="C8" s="83"/>
      <c r="D8" s="7"/>
      <c r="E8" s="263"/>
      <c r="F8" s="214">
        <f>'管理シート（本体）'!CY13</f>
        <v>0</v>
      </c>
      <c r="G8" s="216" t="e">
        <f>'８年５月'!I8</f>
        <v>#N/A</v>
      </c>
      <c r="H8" s="216" t="e">
        <f>'管理シート（本体）'!DB13</f>
        <v>#N/A</v>
      </c>
      <c r="I8" s="216" t="e">
        <f>G8-H8</f>
        <v>#N/A</v>
      </c>
      <c r="J8" s="102"/>
    </row>
    <row r="9" spans="1:10">
      <c r="A9" s="263">
        <v>2</v>
      </c>
      <c r="B9" s="263"/>
      <c r="C9" s="83"/>
      <c r="D9" s="7"/>
      <c r="E9" s="263"/>
      <c r="F9" s="214">
        <f>'管理シート（本体）'!CY14</f>
        <v>0</v>
      </c>
      <c r="G9" s="216" t="e">
        <f>'８年５月'!I9</f>
        <v>#N/A</v>
      </c>
      <c r="H9" s="216" t="e">
        <f>'管理シート（本体）'!DB14</f>
        <v>#N/A</v>
      </c>
      <c r="I9" s="216" t="e">
        <f>G9-H9</f>
        <v>#N/A</v>
      </c>
      <c r="J9" s="102"/>
    </row>
    <row r="10" spans="1:10">
      <c r="A10" s="263">
        <v>3</v>
      </c>
      <c r="B10" s="263"/>
      <c r="C10" s="83"/>
      <c r="D10" s="7"/>
      <c r="E10" s="263"/>
      <c r="F10" s="214">
        <f>'管理シート（本体）'!CY15</f>
        <v>0</v>
      </c>
      <c r="G10" s="216" t="e">
        <f>'８年５月'!I10</f>
        <v>#N/A</v>
      </c>
      <c r="H10" s="216" t="e">
        <f>'管理シート（本体）'!DB15</f>
        <v>#N/A</v>
      </c>
      <c r="I10" s="216" t="e">
        <f t="shared" ref="I10:I22" si="0">G10-H10</f>
        <v>#N/A</v>
      </c>
      <c r="J10" s="102"/>
    </row>
    <row r="11" spans="1:10">
      <c r="A11" s="263">
        <v>4</v>
      </c>
      <c r="B11" s="263"/>
      <c r="C11" s="83"/>
      <c r="D11" s="7"/>
      <c r="E11" s="263"/>
      <c r="F11" s="214">
        <f>'管理シート（本体）'!CY16</f>
        <v>0</v>
      </c>
      <c r="G11" s="216" t="e">
        <f>'８年５月'!I11</f>
        <v>#N/A</v>
      </c>
      <c r="H11" s="216" t="e">
        <f>'管理シート（本体）'!DB16</f>
        <v>#N/A</v>
      </c>
      <c r="I11" s="216" t="e">
        <f t="shared" si="0"/>
        <v>#N/A</v>
      </c>
      <c r="J11" s="102"/>
    </row>
    <row r="12" spans="1:10">
      <c r="A12" s="263">
        <v>5</v>
      </c>
      <c r="B12" s="263"/>
      <c r="C12" s="83"/>
      <c r="D12" s="7"/>
      <c r="E12" s="263"/>
      <c r="F12" s="214">
        <f>'管理シート（本体）'!CY17</f>
        <v>0</v>
      </c>
      <c r="G12" s="216" t="e">
        <f>'８年５月'!I12</f>
        <v>#N/A</v>
      </c>
      <c r="H12" s="216" t="e">
        <f>'管理シート（本体）'!DB17</f>
        <v>#N/A</v>
      </c>
      <c r="I12" s="216" t="e">
        <f t="shared" si="0"/>
        <v>#N/A</v>
      </c>
      <c r="J12" s="102"/>
    </row>
    <row r="13" spans="1:10">
      <c r="A13" s="263">
        <v>6</v>
      </c>
      <c r="B13" s="263"/>
      <c r="C13" s="83"/>
      <c r="D13" s="7"/>
      <c r="E13" s="263"/>
      <c r="F13" s="214">
        <f>'管理シート（本体）'!CY18</f>
        <v>0</v>
      </c>
      <c r="G13" s="216" t="e">
        <f>'８年５月'!I13</f>
        <v>#N/A</v>
      </c>
      <c r="H13" s="216" t="e">
        <f>'管理シート（本体）'!DB18</f>
        <v>#N/A</v>
      </c>
      <c r="I13" s="216" t="e">
        <f t="shared" si="0"/>
        <v>#N/A</v>
      </c>
      <c r="J13" s="102"/>
    </row>
    <row r="14" spans="1:10">
      <c r="A14" s="263">
        <v>7</v>
      </c>
      <c r="B14" s="263"/>
      <c r="C14" s="83"/>
      <c r="D14" s="7"/>
      <c r="E14" s="263"/>
      <c r="F14" s="214">
        <f>'管理シート（本体）'!CY19</f>
        <v>0</v>
      </c>
      <c r="G14" s="216" t="e">
        <f>'８年５月'!I14</f>
        <v>#N/A</v>
      </c>
      <c r="H14" s="216" t="e">
        <f>'管理シート（本体）'!DB19</f>
        <v>#N/A</v>
      </c>
      <c r="I14" s="216" t="e">
        <f t="shared" si="0"/>
        <v>#N/A</v>
      </c>
      <c r="J14" s="102"/>
    </row>
    <row r="15" spans="1:10">
      <c r="A15" s="263">
        <v>8</v>
      </c>
      <c r="B15" s="263"/>
      <c r="C15" s="83"/>
      <c r="D15" s="7"/>
      <c r="E15" s="263"/>
      <c r="F15" s="214">
        <f>'管理シート（本体）'!CY20</f>
        <v>0</v>
      </c>
      <c r="G15" s="216" t="e">
        <f>'８年５月'!I15</f>
        <v>#N/A</v>
      </c>
      <c r="H15" s="216" t="e">
        <f>'管理シート（本体）'!DB20</f>
        <v>#N/A</v>
      </c>
      <c r="I15" s="216" t="e">
        <f t="shared" si="0"/>
        <v>#N/A</v>
      </c>
      <c r="J15" s="102"/>
    </row>
    <row r="16" spans="1:10">
      <c r="A16" s="263">
        <v>9</v>
      </c>
      <c r="B16" s="263"/>
      <c r="C16" s="83"/>
      <c r="D16" s="7"/>
      <c r="E16" s="263"/>
      <c r="F16" s="214">
        <f>'管理シート（本体）'!CY21</f>
        <v>0</v>
      </c>
      <c r="G16" s="216" t="e">
        <f>'８年５月'!I16</f>
        <v>#N/A</v>
      </c>
      <c r="H16" s="216" t="e">
        <f>'管理シート（本体）'!DB21</f>
        <v>#N/A</v>
      </c>
      <c r="I16" s="216" t="e">
        <f t="shared" si="0"/>
        <v>#N/A</v>
      </c>
      <c r="J16" s="102"/>
    </row>
    <row r="17" spans="1:10">
      <c r="A17" s="263">
        <v>10</v>
      </c>
      <c r="B17" s="263"/>
      <c r="C17" s="83"/>
      <c r="D17" s="7"/>
      <c r="E17" s="263"/>
      <c r="F17" s="214">
        <f>'管理シート（本体）'!CY22</f>
        <v>0</v>
      </c>
      <c r="G17" s="216" t="e">
        <f>'８年５月'!I17</f>
        <v>#N/A</v>
      </c>
      <c r="H17" s="216" t="e">
        <f>'管理シート（本体）'!DB22</f>
        <v>#N/A</v>
      </c>
      <c r="I17" s="216" t="e">
        <f t="shared" si="0"/>
        <v>#N/A</v>
      </c>
      <c r="J17" s="102"/>
    </row>
    <row r="18" spans="1:10">
      <c r="A18" s="263">
        <v>11</v>
      </c>
      <c r="B18" s="263"/>
      <c r="C18" s="83"/>
      <c r="D18" s="7"/>
      <c r="E18" s="263"/>
      <c r="F18" s="214">
        <f>'管理シート（本体）'!CY23</f>
        <v>0</v>
      </c>
      <c r="G18" s="216" t="e">
        <f>'８年５月'!I18</f>
        <v>#N/A</v>
      </c>
      <c r="H18" s="216" t="e">
        <f>'管理シート（本体）'!DB23</f>
        <v>#N/A</v>
      </c>
      <c r="I18" s="216" t="e">
        <f t="shared" si="0"/>
        <v>#N/A</v>
      </c>
      <c r="J18" s="102"/>
    </row>
    <row r="19" spans="1:10">
      <c r="A19" s="263">
        <v>12</v>
      </c>
      <c r="B19" s="263"/>
      <c r="C19" s="83"/>
      <c r="D19" s="7"/>
      <c r="E19" s="263"/>
      <c r="F19" s="214">
        <f>'管理シート（本体）'!CY24</f>
        <v>0</v>
      </c>
      <c r="G19" s="216" t="e">
        <f>'８年５月'!I19</f>
        <v>#N/A</v>
      </c>
      <c r="H19" s="216" t="e">
        <f>'管理シート（本体）'!DB24</f>
        <v>#N/A</v>
      </c>
      <c r="I19" s="216" t="e">
        <f t="shared" si="0"/>
        <v>#N/A</v>
      </c>
      <c r="J19" s="102"/>
    </row>
    <row r="20" spans="1:10">
      <c r="A20" s="263">
        <v>13</v>
      </c>
      <c r="B20" s="263"/>
      <c r="C20" s="83"/>
      <c r="D20" s="7"/>
      <c r="E20" s="263"/>
      <c r="F20" s="214">
        <f>'管理シート（本体）'!CY25</f>
        <v>0</v>
      </c>
      <c r="G20" s="216" t="e">
        <f>'８年５月'!I20</f>
        <v>#N/A</v>
      </c>
      <c r="H20" s="216" t="e">
        <f>'管理シート（本体）'!DB25</f>
        <v>#N/A</v>
      </c>
      <c r="I20" s="216" t="e">
        <f t="shared" si="0"/>
        <v>#N/A</v>
      </c>
      <c r="J20" s="102"/>
    </row>
    <row r="21" spans="1:10">
      <c r="A21" s="263">
        <v>14</v>
      </c>
      <c r="B21" s="263"/>
      <c r="C21" s="83"/>
      <c r="D21" s="7"/>
      <c r="E21" s="263"/>
      <c r="F21" s="214">
        <f>'管理シート（本体）'!CY26</f>
        <v>0</v>
      </c>
      <c r="G21" s="216" t="e">
        <f>'８年５月'!I21</f>
        <v>#N/A</v>
      </c>
      <c r="H21" s="216" t="e">
        <f>'管理シート（本体）'!DB26</f>
        <v>#N/A</v>
      </c>
      <c r="I21" s="216" t="e">
        <f t="shared" si="0"/>
        <v>#N/A</v>
      </c>
      <c r="J21" s="102"/>
    </row>
    <row r="22" spans="1:10">
      <c r="A22" s="263">
        <v>15</v>
      </c>
      <c r="B22" s="263"/>
      <c r="C22" s="83"/>
      <c r="D22" s="7"/>
      <c r="E22" s="263"/>
      <c r="F22" s="214">
        <f>'管理シート（本体）'!CY27</f>
        <v>0</v>
      </c>
      <c r="G22" s="216" t="e">
        <f>'８年５月'!I22</f>
        <v>#N/A</v>
      </c>
      <c r="H22" s="216" t="e">
        <f>'管理シート（本体）'!DB27</f>
        <v>#N/A</v>
      </c>
      <c r="I22" s="216" t="e">
        <f t="shared" si="0"/>
        <v>#N/A</v>
      </c>
      <c r="J22" s="102"/>
    </row>
    <row r="23" spans="1:10">
      <c r="A23" s="263">
        <v>16</v>
      </c>
      <c r="B23" s="263"/>
      <c r="C23" s="83"/>
      <c r="D23" s="7"/>
      <c r="E23" s="263"/>
      <c r="F23" s="214">
        <f>'管理シート（本体）'!CY28</f>
        <v>0</v>
      </c>
      <c r="G23" s="216" t="e">
        <f>'８年５月'!I23</f>
        <v>#N/A</v>
      </c>
      <c r="H23" s="216" t="e">
        <f>'管理シート（本体）'!DB28</f>
        <v>#N/A</v>
      </c>
      <c r="I23" s="216" t="e">
        <f t="shared" ref="I23:I57" si="1">G23-H23</f>
        <v>#N/A</v>
      </c>
      <c r="J23" s="102"/>
    </row>
    <row r="24" spans="1:10">
      <c r="A24" s="263">
        <v>17</v>
      </c>
      <c r="B24" s="263"/>
      <c r="C24" s="83"/>
      <c r="D24" s="7"/>
      <c r="E24" s="263"/>
      <c r="F24" s="214">
        <f>'管理シート（本体）'!CY29</f>
        <v>0</v>
      </c>
      <c r="G24" s="216" t="e">
        <f>'８年５月'!I24</f>
        <v>#N/A</v>
      </c>
      <c r="H24" s="216" t="e">
        <f>'管理シート（本体）'!DB29</f>
        <v>#N/A</v>
      </c>
      <c r="I24" s="216" t="e">
        <f t="shared" si="1"/>
        <v>#N/A</v>
      </c>
      <c r="J24" s="102"/>
    </row>
    <row r="25" spans="1:10">
      <c r="A25" s="263">
        <v>18</v>
      </c>
      <c r="B25" s="263"/>
      <c r="C25" s="83"/>
      <c r="D25" s="7"/>
      <c r="E25" s="263"/>
      <c r="F25" s="214">
        <f>'管理シート（本体）'!CY30</f>
        <v>0</v>
      </c>
      <c r="G25" s="216" t="e">
        <f>'８年５月'!I25</f>
        <v>#N/A</v>
      </c>
      <c r="H25" s="216" t="e">
        <f>'管理シート（本体）'!DB30</f>
        <v>#N/A</v>
      </c>
      <c r="I25" s="216" t="e">
        <f t="shared" si="1"/>
        <v>#N/A</v>
      </c>
      <c r="J25" s="102"/>
    </row>
    <row r="26" spans="1:10">
      <c r="A26" s="263">
        <v>19</v>
      </c>
      <c r="B26" s="263"/>
      <c r="C26" s="83"/>
      <c r="D26" s="7"/>
      <c r="E26" s="263"/>
      <c r="F26" s="214">
        <f>'管理シート（本体）'!CY31</f>
        <v>0</v>
      </c>
      <c r="G26" s="216" t="e">
        <f>'８年５月'!I26</f>
        <v>#N/A</v>
      </c>
      <c r="H26" s="216" t="e">
        <f>'管理シート（本体）'!DB31</f>
        <v>#N/A</v>
      </c>
      <c r="I26" s="216" t="e">
        <f t="shared" si="1"/>
        <v>#N/A</v>
      </c>
      <c r="J26" s="102"/>
    </row>
    <row r="27" spans="1:10">
      <c r="A27" s="263">
        <v>20</v>
      </c>
      <c r="B27" s="263"/>
      <c r="C27" s="83"/>
      <c r="D27" s="7"/>
      <c r="E27" s="263"/>
      <c r="F27" s="214">
        <f>'管理シート（本体）'!CY32</f>
        <v>0</v>
      </c>
      <c r="G27" s="216" t="e">
        <f>'８年５月'!I27</f>
        <v>#N/A</v>
      </c>
      <c r="H27" s="216" t="e">
        <f>'管理シート（本体）'!DB32</f>
        <v>#N/A</v>
      </c>
      <c r="I27" s="216" t="e">
        <f t="shared" si="1"/>
        <v>#N/A</v>
      </c>
      <c r="J27" s="102"/>
    </row>
    <row r="28" spans="1:10">
      <c r="A28" s="263">
        <v>21</v>
      </c>
      <c r="B28" s="263"/>
      <c r="C28" s="83"/>
      <c r="D28" s="7"/>
      <c r="E28" s="263"/>
      <c r="F28" s="214">
        <f>'管理シート（本体）'!CY33</f>
        <v>0</v>
      </c>
      <c r="G28" s="216" t="e">
        <f>'８年５月'!I28</f>
        <v>#N/A</v>
      </c>
      <c r="H28" s="216" t="e">
        <f>'管理シート（本体）'!DB33</f>
        <v>#N/A</v>
      </c>
      <c r="I28" s="216" t="e">
        <f t="shared" si="1"/>
        <v>#N/A</v>
      </c>
      <c r="J28" s="102"/>
    </row>
    <row r="29" spans="1:10">
      <c r="A29" s="263">
        <v>22</v>
      </c>
      <c r="B29" s="263"/>
      <c r="C29" s="83"/>
      <c r="D29" s="7"/>
      <c r="E29" s="263"/>
      <c r="F29" s="214">
        <f>'管理シート（本体）'!CY34</f>
        <v>0</v>
      </c>
      <c r="G29" s="216" t="e">
        <f>'８年５月'!I29</f>
        <v>#N/A</v>
      </c>
      <c r="H29" s="216" t="e">
        <f>'管理シート（本体）'!DB34</f>
        <v>#N/A</v>
      </c>
      <c r="I29" s="216" t="e">
        <f t="shared" si="1"/>
        <v>#N/A</v>
      </c>
      <c r="J29" s="102"/>
    </row>
    <row r="30" spans="1:10">
      <c r="A30" s="263">
        <v>23</v>
      </c>
      <c r="B30" s="263"/>
      <c r="C30" s="83"/>
      <c r="D30" s="7"/>
      <c r="E30" s="263"/>
      <c r="F30" s="214">
        <f>'管理シート（本体）'!CY35</f>
        <v>0</v>
      </c>
      <c r="G30" s="216" t="e">
        <f>'８年５月'!I30</f>
        <v>#N/A</v>
      </c>
      <c r="H30" s="216" t="e">
        <f>'管理シート（本体）'!DB35</f>
        <v>#N/A</v>
      </c>
      <c r="I30" s="216" t="e">
        <f t="shared" si="1"/>
        <v>#N/A</v>
      </c>
      <c r="J30" s="102"/>
    </row>
    <row r="31" spans="1:10">
      <c r="A31" s="263">
        <v>24</v>
      </c>
      <c r="B31" s="263"/>
      <c r="C31" s="83"/>
      <c r="D31" s="7"/>
      <c r="E31" s="263"/>
      <c r="F31" s="214">
        <f>'管理シート（本体）'!CY36</f>
        <v>0</v>
      </c>
      <c r="G31" s="216" t="e">
        <f>'８年５月'!I31</f>
        <v>#N/A</v>
      </c>
      <c r="H31" s="216" t="e">
        <f>'管理シート（本体）'!DB36</f>
        <v>#N/A</v>
      </c>
      <c r="I31" s="216" t="e">
        <f t="shared" si="1"/>
        <v>#N/A</v>
      </c>
      <c r="J31" s="102"/>
    </row>
    <row r="32" spans="1:10">
      <c r="A32" s="263">
        <v>25</v>
      </c>
      <c r="B32" s="263"/>
      <c r="C32" s="83"/>
      <c r="D32" s="7"/>
      <c r="E32" s="263"/>
      <c r="F32" s="214">
        <f>'管理シート（本体）'!CY37</f>
        <v>0</v>
      </c>
      <c r="G32" s="216" t="e">
        <f>'８年５月'!I32</f>
        <v>#N/A</v>
      </c>
      <c r="H32" s="216" t="e">
        <f>'管理シート（本体）'!DB37</f>
        <v>#N/A</v>
      </c>
      <c r="I32" s="216" t="e">
        <f t="shared" si="1"/>
        <v>#N/A</v>
      </c>
      <c r="J32" s="102"/>
    </row>
    <row r="33" spans="1:10">
      <c r="A33" s="263">
        <v>26</v>
      </c>
      <c r="B33" s="263"/>
      <c r="C33" s="83"/>
      <c r="D33" s="7"/>
      <c r="E33" s="263"/>
      <c r="F33" s="214">
        <f>'管理シート（本体）'!CY38</f>
        <v>0</v>
      </c>
      <c r="G33" s="216" t="e">
        <f>'８年５月'!I33</f>
        <v>#N/A</v>
      </c>
      <c r="H33" s="216" t="e">
        <f>'管理シート（本体）'!DB38</f>
        <v>#N/A</v>
      </c>
      <c r="I33" s="216" t="e">
        <f t="shared" si="1"/>
        <v>#N/A</v>
      </c>
      <c r="J33" s="102"/>
    </row>
    <row r="34" spans="1:10">
      <c r="A34" s="263">
        <v>27</v>
      </c>
      <c r="B34" s="263"/>
      <c r="C34" s="83"/>
      <c r="D34" s="7"/>
      <c r="E34" s="263"/>
      <c r="F34" s="214">
        <f>'管理シート（本体）'!CY39</f>
        <v>0</v>
      </c>
      <c r="G34" s="216" t="e">
        <f>'８年５月'!I34</f>
        <v>#N/A</v>
      </c>
      <c r="H34" s="216" t="e">
        <f>'管理シート（本体）'!DB39</f>
        <v>#N/A</v>
      </c>
      <c r="I34" s="216" t="e">
        <f t="shared" si="1"/>
        <v>#N/A</v>
      </c>
      <c r="J34" s="102"/>
    </row>
    <row r="35" spans="1:10">
      <c r="A35" s="263">
        <v>28</v>
      </c>
      <c r="B35" s="263"/>
      <c r="C35" s="83"/>
      <c r="D35" s="7"/>
      <c r="E35" s="263"/>
      <c r="F35" s="214">
        <f>'管理シート（本体）'!CY40</f>
        <v>0</v>
      </c>
      <c r="G35" s="216" t="e">
        <f>'８年５月'!I35</f>
        <v>#N/A</v>
      </c>
      <c r="H35" s="216" t="e">
        <f>'管理シート（本体）'!DB40</f>
        <v>#N/A</v>
      </c>
      <c r="I35" s="216" t="e">
        <f t="shared" si="1"/>
        <v>#N/A</v>
      </c>
      <c r="J35" s="102"/>
    </row>
    <row r="36" spans="1:10">
      <c r="A36" s="263">
        <v>29</v>
      </c>
      <c r="B36" s="263"/>
      <c r="C36" s="83"/>
      <c r="D36" s="7"/>
      <c r="E36" s="263"/>
      <c r="F36" s="214">
        <f>'管理シート（本体）'!CY41</f>
        <v>0</v>
      </c>
      <c r="G36" s="216" t="e">
        <f>'８年５月'!I36</f>
        <v>#N/A</v>
      </c>
      <c r="H36" s="216" t="e">
        <f>'管理シート（本体）'!DB41</f>
        <v>#N/A</v>
      </c>
      <c r="I36" s="216" t="e">
        <f t="shared" si="1"/>
        <v>#N/A</v>
      </c>
      <c r="J36" s="102"/>
    </row>
    <row r="37" spans="1:10">
      <c r="A37" s="263">
        <v>30</v>
      </c>
      <c r="B37" s="263"/>
      <c r="C37" s="83"/>
      <c r="D37" s="7"/>
      <c r="E37" s="263"/>
      <c r="F37" s="214">
        <f>'管理シート（本体）'!CY42</f>
        <v>0</v>
      </c>
      <c r="G37" s="216" t="e">
        <f>'８年５月'!I37</f>
        <v>#N/A</v>
      </c>
      <c r="H37" s="216" t="e">
        <f>'管理シート（本体）'!DB42</f>
        <v>#N/A</v>
      </c>
      <c r="I37" s="216" t="e">
        <f t="shared" si="1"/>
        <v>#N/A</v>
      </c>
      <c r="J37" s="102"/>
    </row>
    <row r="38" spans="1:10">
      <c r="A38" s="263">
        <v>31</v>
      </c>
      <c r="B38" s="263"/>
      <c r="C38" s="83"/>
      <c r="D38" s="7"/>
      <c r="E38" s="263"/>
      <c r="F38" s="214">
        <f>'管理シート（本体）'!CY43</f>
        <v>0</v>
      </c>
      <c r="G38" s="216" t="e">
        <f>'８年５月'!I38</f>
        <v>#N/A</v>
      </c>
      <c r="H38" s="216" t="e">
        <f>'管理シート（本体）'!DB43</f>
        <v>#N/A</v>
      </c>
      <c r="I38" s="216" t="e">
        <f t="shared" si="1"/>
        <v>#N/A</v>
      </c>
      <c r="J38" s="102"/>
    </row>
    <row r="39" spans="1:10">
      <c r="A39" s="263">
        <v>32</v>
      </c>
      <c r="B39" s="263"/>
      <c r="C39" s="83"/>
      <c r="D39" s="7"/>
      <c r="E39" s="263"/>
      <c r="F39" s="214">
        <f>'管理シート（本体）'!CY44</f>
        <v>0</v>
      </c>
      <c r="G39" s="216" t="e">
        <f>'８年５月'!I39</f>
        <v>#N/A</v>
      </c>
      <c r="H39" s="216" t="e">
        <f>'管理シート（本体）'!DB44</f>
        <v>#N/A</v>
      </c>
      <c r="I39" s="216" t="e">
        <f t="shared" si="1"/>
        <v>#N/A</v>
      </c>
      <c r="J39" s="102"/>
    </row>
    <row r="40" spans="1:10">
      <c r="A40" s="263">
        <v>33</v>
      </c>
      <c r="B40" s="263"/>
      <c r="C40" s="83"/>
      <c r="D40" s="7"/>
      <c r="E40" s="263"/>
      <c r="F40" s="214">
        <f>'管理シート（本体）'!CY45</f>
        <v>0</v>
      </c>
      <c r="G40" s="216" t="e">
        <f>'８年５月'!I40</f>
        <v>#N/A</v>
      </c>
      <c r="H40" s="216" t="e">
        <f>'管理シート（本体）'!DB45</f>
        <v>#N/A</v>
      </c>
      <c r="I40" s="216" t="e">
        <f t="shared" si="1"/>
        <v>#N/A</v>
      </c>
      <c r="J40" s="102"/>
    </row>
    <row r="41" spans="1:10">
      <c r="A41" s="263">
        <v>34</v>
      </c>
      <c r="B41" s="263"/>
      <c r="C41" s="83"/>
      <c r="D41" s="7"/>
      <c r="E41" s="263"/>
      <c r="F41" s="214">
        <f>'管理シート（本体）'!CY46</f>
        <v>0</v>
      </c>
      <c r="G41" s="216" t="e">
        <f>'８年５月'!I41</f>
        <v>#N/A</v>
      </c>
      <c r="H41" s="216" t="e">
        <f>'管理シート（本体）'!DB46</f>
        <v>#N/A</v>
      </c>
      <c r="I41" s="216" t="e">
        <f t="shared" si="1"/>
        <v>#N/A</v>
      </c>
      <c r="J41" s="102"/>
    </row>
    <row r="42" spans="1:10">
      <c r="A42" s="263">
        <v>35</v>
      </c>
      <c r="B42" s="263"/>
      <c r="C42" s="83"/>
      <c r="D42" s="7"/>
      <c r="E42" s="263"/>
      <c r="F42" s="214">
        <f>'管理シート（本体）'!CY47</f>
        <v>0</v>
      </c>
      <c r="G42" s="216" t="e">
        <f>'８年５月'!I42</f>
        <v>#N/A</v>
      </c>
      <c r="H42" s="216" t="e">
        <f>'管理シート（本体）'!DB47</f>
        <v>#N/A</v>
      </c>
      <c r="I42" s="216" t="e">
        <f t="shared" si="1"/>
        <v>#N/A</v>
      </c>
      <c r="J42" s="102"/>
    </row>
    <row r="43" spans="1:10">
      <c r="A43" s="263">
        <v>36</v>
      </c>
      <c r="B43" s="263"/>
      <c r="C43" s="83"/>
      <c r="D43" s="7"/>
      <c r="E43" s="263"/>
      <c r="F43" s="214">
        <f>'管理シート（本体）'!CY48</f>
        <v>0</v>
      </c>
      <c r="G43" s="216" t="e">
        <f>'８年５月'!I43</f>
        <v>#N/A</v>
      </c>
      <c r="H43" s="216" t="e">
        <f>'管理シート（本体）'!DB48</f>
        <v>#N/A</v>
      </c>
      <c r="I43" s="216" t="e">
        <f t="shared" si="1"/>
        <v>#N/A</v>
      </c>
      <c r="J43" s="102"/>
    </row>
    <row r="44" spans="1:10">
      <c r="A44" s="263">
        <v>37</v>
      </c>
      <c r="B44" s="263"/>
      <c r="C44" s="83"/>
      <c r="D44" s="7"/>
      <c r="E44" s="263"/>
      <c r="F44" s="214">
        <f>'管理シート（本体）'!CY49</f>
        <v>0</v>
      </c>
      <c r="G44" s="216" t="e">
        <f>'８年５月'!I44</f>
        <v>#N/A</v>
      </c>
      <c r="H44" s="216" t="e">
        <f>'管理シート（本体）'!DB49</f>
        <v>#N/A</v>
      </c>
      <c r="I44" s="216" t="e">
        <f t="shared" si="1"/>
        <v>#N/A</v>
      </c>
      <c r="J44" s="102"/>
    </row>
    <row r="45" spans="1:10">
      <c r="A45" s="263">
        <v>38</v>
      </c>
      <c r="B45" s="263"/>
      <c r="C45" s="83"/>
      <c r="D45" s="7"/>
      <c r="E45" s="263"/>
      <c r="F45" s="214">
        <f>'管理シート（本体）'!CY50</f>
        <v>0</v>
      </c>
      <c r="G45" s="216" t="e">
        <f>'８年５月'!I45</f>
        <v>#N/A</v>
      </c>
      <c r="H45" s="216" t="e">
        <f>'管理シート（本体）'!DB50</f>
        <v>#N/A</v>
      </c>
      <c r="I45" s="216" t="e">
        <f t="shared" si="1"/>
        <v>#N/A</v>
      </c>
      <c r="J45" s="102"/>
    </row>
    <row r="46" spans="1:10">
      <c r="A46" s="263">
        <v>39</v>
      </c>
      <c r="B46" s="263"/>
      <c r="C46" s="83"/>
      <c r="D46" s="7"/>
      <c r="E46" s="263"/>
      <c r="F46" s="214">
        <f>'管理シート（本体）'!CY51</f>
        <v>0</v>
      </c>
      <c r="G46" s="216" t="e">
        <f>'８年５月'!I46</f>
        <v>#N/A</v>
      </c>
      <c r="H46" s="216" t="e">
        <f>'管理シート（本体）'!DB51</f>
        <v>#N/A</v>
      </c>
      <c r="I46" s="216" t="e">
        <f t="shared" si="1"/>
        <v>#N/A</v>
      </c>
      <c r="J46" s="102"/>
    </row>
    <row r="47" spans="1:10">
      <c r="A47" s="263">
        <v>40</v>
      </c>
      <c r="B47" s="263"/>
      <c r="C47" s="83"/>
      <c r="D47" s="7"/>
      <c r="E47" s="263"/>
      <c r="F47" s="214">
        <f>'管理シート（本体）'!CY52</f>
        <v>0</v>
      </c>
      <c r="G47" s="216" t="e">
        <f>'８年５月'!I47</f>
        <v>#N/A</v>
      </c>
      <c r="H47" s="216" t="e">
        <f>'管理シート（本体）'!DB52</f>
        <v>#N/A</v>
      </c>
      <c r="I47" s="216" t="e">
        <f t="shared" si="1"/>
        <v>#N/A</v>
      </c>
      <c r="J47" s="102"/>
    </row>
    <row r="48" spans="1:10">
      <c r="A48" s="263">
        <v>41</v>
      </c>
      <c r="B48" s="263"/>
      <c r="C48" s="83"/>
      <c r="D48" s="7"/>
      <c r="E48" s="263"/>
      <c r="F48" s="214">
        <f>'管理シート（本体）'!CY53</f>
        <v>0</v>
      </c>
      <c r="G48" s="216" t="e">
        <f>'８年５月'!I48</f>
        <v>#N/A</v>
      </c>
      <c r="H48" s="216" t="e">
        <f>'管理シート（本体）'!DB53</f>
        <v>#N/A</v>
      </c>
      <c r="I48" s="216" t="e">
        <f t="shared" si="1"/>
        <v>#N/A</v>
      </c>
      <c r="J48" s="102"/>
    </row>
    <row r="49" spans="1:10">
      <c r="A49" s="263">
        <v>42</v>
      </c>
      <c r="B49" s="263"/>
      <c r="C49" s="83"/>
      <c r="D49" s="7"/>
      <c r="E49" s="263"/>
      <c r="F49" s="214">
        <f>'管理シート（本体）'!CY54</f>
        <v>0</v>
      </c>
      <c r="G49" s="216" t="e">
        <f>'８年５月'!I49</f>
        <v>#N/A</v>
      </c>
      <c r="H49" s="216" t="e">
        <f>'管理シート（本体）'!DB54</f>
        <v>#N/A</v>
      </c>
      <c r="I49" s="216" t="e">
        <f t="shared" si="1"/>
        <v>#N/A</v>
      </c>
      <c r="J49" s="102"/>
    </row>
    <row r="50" spans="1:10">
      <c r="A50" s="263">
        <v>43</v>
      </c>
      <c r="B50" s="263"/>
      <c r="C50" s="83"/>
      <c r="D50" s="7"/>
      <c r="E50" s="263"/>
      <c r="F50" s="214">
        <f>'管理シート（本体）'!CY55</f>
        <v>0</v>
      </c>
      <c r="G50" s="216" t="e">
        <f>'８年５月'!I50</f>
        <v>#N/A</v>
      </c>
      <c r="H50" s="216" t="e">
        <f>'管理シート（本体）'!DB55</f>
        <v>#N/A</v>
      </c>
      <c r="I50" s="216" t="e">
        <f t="shared" si="1"/>
        <v>#N/A</v>
      </c>
      <c r="J50" s="102"/>
    </row>
    <row r="51" spans="1:10">
      <c r="A51" s="263">
        <v>44</v>
      </c>
      <c r="B51" s="263"/>
      <c r="C51" s="83"/>
      <c r="D51" s="7"/>
      <c r="E51" s="263"/>
      <c r="F51" s="214">
        <f>'管理シート（本体）'!CY56</f>
        <v>0</v>
      </c>
      <c r="G51" s="216" t="e">
        <f>'８年５月'!I51</f>
        <v>#N/A</v>
      </c>
      <c r="H51" s="216" t="e">
        <f>'管理シート（本体）'!DB56</f>
        <v>#N/A</v>
      </c>
      <c r="I51" s="216" t="e">
        <f t="shared" si="1"/>
        <v>#N/A</v>
      </c>
      <c r="J51" s="102"/>
    </row>
    <row r="52" spans="1:10">
      <c r="A52" s="263">
        <v>45</v>
      </c>
      <c r="B52" s="263"/>
      <c r="C52" s="83"/>
      <c r="D52" s="7"/>
      <c r="E52" s="263"/>
      <c r="F52" s="214">
        <f>'管理シート（本体）'!CY57</f>
        <v>0</v>
      </c>
      <c r="G52" s="216" t="e">
        <f>'８年５月'!I52</f>
        <v>#N/A</v>
      </c>
      <c r="H52" s="216" t="e">
        <f>'管理シート（本体）'!DB57</f>
        <v>#N/A</v>
      </c>
      <c r="I52" s="216" t="e">
        <f t="shared" si="1"/>
        <v>#N/A</v>
      </c>
      <c r="J52" s="102"/>
    </row>
    <row r="53" spans="1:10">
      <c r="A53" s="263">
        <v>46</v>
      </c>
      <c r="B53" s="263"/>
      <c r="C53" s="83"/>
      <c r="D53" s="7"/>
      <c r="E53" s="263"/>
      <c r="F53" s="214">
        <f>'管理シート（本体）'!CY58</f>
        <v>0</v>
      </c>
      <c r="G53" s="216" t="e">
        <f>'８年５月'!I53</f>
        <v>#N/A</v>
      </c>
      <c r="H53" s="216" t="e">
        <f>'管理シート（本体）'!DB58</f>
        <v>#N/A</v>
      </c>
      <c r="I53" s="216" t="e">
        <f t="shared" si="1"/>
        <v>#N/A</v>
      </c>
      <c r="J53" s="102"/>
    </row>
    <row r="54" spans="1:10">
      <c r="A54" s="263">
        <v>47</v>
      </c>
      <c r="B54" s="263"/>
      <c r="C54" s="83"/>
      <c r="D54" s="7"/>
      <c r="E54" s="263"/>
      <c r="F54" s="214">
        <f>'管理シート（本体）'!CY59</f>
        <v>0</v>
      </c>
      <c r="G54" s="216" t="e">
        <f>'８年５月'!I54</f>
        <v>#N/A</v>
      </c>
      <c r="H54" s="216" t="e">
        <f>'管理シート（本体）'!DB59</f>
        <v>#N/A</v>
      </c>
      <c r="I54" s="216" t="e">
        <f t="shared" si="1"/>
        <v>#N/A</v>
      </c>
      <c r="J54" s="102"/>
    </row>
    <row r="55" spans="1:10">
      <c r="A55" s="263">
        <v>48</v>
      </c>
      <c r="B55" s="263"/>
      <c r="C55" s="83"/>
      <c r="D55" s="7"/>
      <c r="E55" s="263"/>
      <c r="F55" s="214">
        <f>'管理シート（本体）'!CY60</f>
        <v>0</v>
      </c>
      <c r="G55" s="216" t="e">
        <f>'８年５月'!I55</f>
        <v>#N/A</v>
      </c>
      <c r="H55" s="216" t="e">
        <f>'管理シート（本体）'!DB60</f>
        <v>#N/A</v>
      </c>
      <c r="I55" s="216" t="e">
        <f t="shared" si="1"/>
        <v>#N/A</v>
      </c>
      <c r="J55" s="102"/>
    </row>
    <row r="56" spans="1:10">
      <c r="A56" s="263">
        <v>49</v>
      </c>
      <c r="B56" s="263"/>
      <c r="C56" s="83"/>
      <c r="D56" s="7"/>
      <c r="E56" s="263"/>
      <c r="F56" s="214">
        <f>'管理シート（本体）'!CY61</f>
        <v>0</v>
      </c>
      <c r="G56" s="216" t="e">
        <f>'８年５月'!I56</f>
        <v>#N/A</v>
      </c>
      <c r="H56" s="216" t="e">
        <f>'管理シート（本体）'!DB61</f>
        <v>#N/A</v>
      </c>
      <c r="I56" s="216" t="e">
        <f t="shared" si="1"/>
        <v>#N/A</v>
      </c>
      <c r="J56" s="102"/>
    </row>
    <row r="57" spans="1:10">
      <c r="A57" s="263">
        <v>50</v>
      </c>
      <c r="B57" s="263"/>
      <c r="C57" s="83"/>
      <c r="D57" s="7"/>
      <c r="E57" s="263"/>
      <c r="F57" s="214">
        <f>'管理シート（本体）'!CY62</f>
        <v>0</v>
      </c>
      <c r="G57" s="216" t="e">
        <f>'８年５月'!I57</f>
        <v>#N/A</v>
      </c>
      <c r="H57" s="216" t="e">
        <f>'管理シート（本体）'!DB62</f>
        <v>#N/A</v>
      </c>
      <c r="I57" s="216" t="e">
        <f t="shared" si="1"/>
        <v>#N/A</v>
      </c>
      <c r="J57" s="102"/>
    </row>
    <row r="58" spans="1:10">
      <c r="A58" s="357" t="s">
        <v>121</v>
      </c>
      <c r="B58" s="358"/>
      <c r="C58" s="358"/>
      <c r="D58" s="359">
        <v>1.1499999999999999</v>
      </c>
      <c r="E58" s="125" t="s">
        <v>88</v>
      </c>
      <c r="F58" s="215">
        <f>SUMIFS($F$8:$F$57,$D$8:$D$57,$D$58,$E$8:$E$57,E58)</f>
        <v>0</v>
      </c>
      <c r="G58" s="216">
        <f>SUMIFS($G$8:$G$57,$D$8:$D$57,$D$58,$E$8:$E$57,E58)</f>
        <v>0</v>
      </c>
      <c r="H58" s="216">
        <f>SUMIFS($H$8:$H$57,$D$8:$D$57,$D$58,$E$8:$E$57,E58)</f>
        <v>0</v>
      </c>
      <c r="I58" s="216">
        <f>SUMIFS($I$8:$I$57,$D$8:$D$57,$D$58,$E$8:$E$57,E58)</f>
        <v>0</v>
      </c>
      <c r="J58" s="101"/>
    </row>
    <row r="59" spans="1:10">
      <c r="A59" s="358"/>
      <c r="B59" s="358"/>
      <c r="C59" s="358"/>
      <c r="D59" s="360"/>
      <c r="E59" s="125" t="s">
        <v>89</v>
      </c>
      <c r="F59" s="215">
        <f>SUMIFS($F$8:$F$57,$D$8:$D$57,$D$58,$E$8:$E$57,E59)</f>
        <v>0</v>
      </c>
      <c r="G59" s="216">
        <f>SUMIFS($G$8:$G$57,$D$8:$D$57,$D$58,$E$8:$E$57,E59)</f>
        <v>0</v>
      </c>
      <c r="H59" s="216">
        <f>SUMIFS($H$8:$H$57,$D$8:$D$57,$D$58,$E$8:$E$57,E59)</f>
        <v>0</v>
      </c>
      <c r="I59" s="216">
        <f>SUMIFS($I$8:$I$57,$D$8:$D$57,$D$58,$E$8:$E$57,E59)</f>
        <v>0</v>
      </c>
      <c r="J59" s="101"/>
    </row>
    <row r="60" spans="1:10">
      <c r="A60" s="358"/>
      <c r="B60" s="358"/>
      <c r="C60" s="358"/>
      <c r="D60" s="361"/>
      <c r="E60" s="218" t="s">
        <v>122</v>
      </c>
      <c r="F60" s="215">
        <f>SUMIFS($F$8:$F$57,$D$8:$D$57,$D$58,$E$8:$E$57,E60)</f>
        <v>0</v>
      </c>
      <c r="G60" s="216">
        <f>SUMIFS($G$8:$G$57,$D$8:$D$57,$D$58,$E$8:$E$57,E60)</f>
        <v>0</v>
      </c>
      <c r="H60" s="216">
        <f>SUMIFS($H$8:$H$57,$D$8:$D$57,$D$58,$E$8:$E$57,E60)</f>
        <v>0</v>
      </c>
      <c r="I60" s="216">
        <f>SUMIFS($I$8:$I$57,$D$8:$D$57,$D$58,$E$8:$E$57,E60)</f>
        <v>0</v>
      </c>
      <c r="J60" s="101"/>
    </row>
    <row r="61" spans="1:10">
      <c r="A61" s="358"/>
      <c r="B61" s="358"/>
      <c r="C61" s="358"/>
      <c r="D61" s="362">
        <v>1.3</v>
      </c>
      <c r="E61" s="125" t="s">
        <v>88</v>
      </c>
      <c r="F61" s="215">
        <f>SUMIFS($F$8:$F$57,$D$8:$D$57,$D$61,$E$8:$E$57,E61)</f>
        <v>0</v>
      </c>
      <c r="G61" s="216">
        <f>SUMIFS($G$8:$G$57,$D$8:$D$57,$D$61,$E$8:$E$57,E61)</f>
        <v>0</v>
      </c>
      <c r="H61" s="216">
        <f>SUMIFS($H$8:$H$57,$D$8:$D$57,$D$61,$E$8:$E$57,E61)</f>
        <v>0</v>
      </c>
      <c r="I61" s="216">
        <f>SUMIFS($I$8:$I$57,$D$8:$D$57,$D$61,$E$8:$E$57,E61)</f>
        <v>0</v>
      </c>
      <c r="J61" s="101"/>
    </row>
    <row r="62" spans="1:10">
      <c r="A62" s="358"/>
      <c r="B62" s="358"/>
      <c r="C62" s="358"/>
      <c r="D62" s="362"/>
      <c r="E62" s="125" t="s">
        <v>89</v>
      </c>
      <c r="F62" s="215">
        <f>SUMIFS($F$8:$F$57,$D$8:$D$57,$D$61,$E$8:$E$57,E62)</f>
        <v>0</v>
      </c>
      <c r="G62" s="216">
        <f>SUMIFS($G$8:$G$57,$D$8:$D$57,$D$61,$E$8:$E$57,E62)</f>
        <v>0</v>
      </c>
      <c r="H62" s="216">
        <f>SUMIFS($H$8:$H$57,$D$8:$D$57,$D$61,$E$8:$E$57,E62)</f>
        <v>0</v>
      </c>
      <c r="I62" s="216">
        <f>SUMIFS($I$8:$I$57,$D$8:$D$57,$D$61,$E$8:$E$57,E62)</f>
        <v>0</v>
      </c>
      <c r="J62" s="101"/>
    </row>
    <row r="63" spans="1:10">
      <c r="A63" s="358"/>
      <c r="B63" s="358"/>
      <c r="C63" s="358"/>
      <c r="D63" s="362"/>
      <c r="E63" s="217" t="s">
        <v>122</v>
      </c>
      <c r="F63" s="215">
        <f>SUMIFS($F$8:$F$57,$D$8:$D$57,$D$61,$E$8:$E$57,E63)</f>
        <v>0</v>
      </c>
      <c r="G63" s="216">
        <f>SUMIFS($G$8:$G$57,$D$8:$D$57,$D$61,$E$8:$E$57,E63)</f>
        <v>0</v>
      </c>
      <c r="H63" s="216">
        <f>SUMIFS($H$8:$H$57,$D$8:$D$57,$D$61,$E$8:$E$57,E63)</f>
        <v>0</v>
      </c>
      <c r="I63" s="216">
        <f>SUMIFS($I$8:$I$57,$D$8:$D$57,$D$61,$E$8:$E$57,E63)</f>
        <v>0</v>
      </c>
      <c r="J63" s="101"/>
    </row>
    <row r="64" spans="1:10">
      <c r="A64" s="358"/>
      <c r="B64" s="358"/>
      <c r="C64" s="358"/>
      <c r="D64" s="362">
        <v>1.5</v>
      </c>
      <c r="E64" s="125" t="s">
        <v>88</v>
      </c>
      <c r="F64" s="215">
        <f>SUMIFS($F$8:$F$57,$D$8:$D$57,$D$64,$E$8:$E$57,E64)</f>
        <v>0</v>
      </c>
      <c r="G64" s="216">
        <f>SUMIFS($G$8:$G$57,$D$8:$D$57,$D$64,$E$8:$E$57,E64)</f>
        <v>0</v>
      </c>
      <c r="H64" s="216">
        <f>SUMIFS($H$8:$H$57,$D$8:$D$57,$D$64,$E$8:$E$57,E64)</f>
        <v>0</v>
      </c>
      <c r="I64" s="216">
        <f>SUMIFS($I$8:$I$57,$D$8:$D$57,$D$64,$E$8:$E$57,E64)</f>
        <v>0</v>
      </c>
      <c r="J64" s="101"/>
    </row>
    <row r="65" spans="1:10">
      <c r="A65" s="358"/>
      <c r="B65" s="358"/>
      <c r="C65" s="358"/>
      <c r="D65" s="362"/>
      <c r="E65" s="125" t="s">
        <v>89</v>
      </c>
      <c r="F65" s="215">
        <f>SUMIFS($F$8:$F$57,$D$8:$D$57,$D$64,$E$8:$E$57,E65)</f>
        <v>0</v>
      </c>
      <c r="G65" s="216">
        <f>SUMIFS($G$8:$G$57,$D$8:$D$57,$D$64,$E$8:$E$57,E65)</f>
        <v>0</v>
      </c>
      <c r="H65" s="216">
        <f>SUMIFS($H$8:$H$57,$D$8:$D$57,$D$64,$E$8:$E$57,E65)</f>
        <v>0</v>
      </c>
      <c r="I65" s="216">
        <f>SUMIFS($I$8:$I$57,$D$8:$D$57,$D$64,$E$8:$E$57,E65)</f>
        <v>0</v>
      </c>
      <c r="J65" s="101"/>
    </row>
    <row r="66" spans="1:10">
      <c r="A66" s="358"/>
      <c r="B66" s="358"/>
      <c r="C66" s="358"/>
      <c r="D66" s="362"/>
      <c r="E66" s="218" t="s">
        <v>122</v>
      </c>
      <c r="F66" s="215">
        <f>SUMIFS($F$8:$F$57,$D$8:$D$57,$D$64,$E$8:$E$57,E66)</f>
        <v>0</v>
      </c>
      <c r="G66" s="216">
        <f>SUMIFS($G$8:$G$57,$D$8:$D$57,$D$64,$E$8:$E$57,E66)</f>
        <v>0</v>
      </c>
      <c r="H66" s="216">
        <f>SUMIFS($H$8:$H$57,$D$8:$D$57,$D$64,$E$8:$E$57,E66)</f>
        <v>0</v>
      </c>
      <c r="I66" s="216">
        <f>SUMIFS($I$8:$I$57,$D$8:$D$57,$D$64,$E$8:$E$57,E66)</f>
        <v>0</v>
      </c>
      <c r="J66" s="101"/>
    </row>
    <row r="67" spans="1:10">
      <c r="A67" s="358"/>
      <c r="B67" s="358"/>
      <c r="C67" s="358"/>
      <c r="D67" s="362">
        <v>1.7</v>
      </c>
      <c r="E67" s="125" t="s">
        <v>88</v>
      </c>
      <c r="F67" s="215">
        <f>SUMIFS($F$8:$F$57,$D$8:$D$57,$D$67,$E$8:$E$57,E67)</f>
        <v>0</v>
      </c>
      <c r="G67" s="216">
        <f>SUMIFS($G$8:$G$57,$D$8:$D$57,$D$67,$E$8:$E$57,E67)</f>
        <v>0</v>
      </c>
      <c r="H67" s="216">
        <f>SUMIFS($H$8:$H$57,$D$8:$D$57,$D$67,$E$8:$E$57,E67)</f>
        <v>0</v>
      </c>
      <c r="I67" s="216">
        <f>SUMIFS($I$8:$I$57,$D$8:$D$57,$D$67,$E$8:$E$57,E67)</f>
        <v>0</v>
      </c>
      <c r="J67" s="101"/>
    </row>
    <row r="68" spans="1:10">
      <c r="A68" s="358"/>
      <c r="B68" s="358"/>
      <c r="C68" s="358"/>
      <c r="D68" s="362"/>
      <c r="E68" s="125" t="s">
        <v>89</v>
      </c>
      <c r="F68" s="215">
        <f>SUMIFS($F$8:$F$57,$D$8:$D$57,$D$67,$E$8:$E$57,E68)</f>
        <v>0</v>
      </c>
      <c r="G68" s="216">
        <f>SUMIFS($G$8:$G$57,$D$8:$D$57,$D$67,$E$8:$E$57,E68)</f>
        <v>0</v>
      </c>
      <c r="H68" s="216">
        <f>SUMIFS($H$8:$H$57,$D$8:$D$57,$D$67,$E$8:$E$57,E68)</f>
        <v>0</v>
      </c>
      <c r="I68" s="216">
        <f>SUMIFS($I$8:$I$57,$D$8:$D$57,$D$67,$E$8:$E$57,E68)</f>
        <v>0</v>
      </c>
      <c r="J68" s="101"/>
    </row>
    <row r="69" spans="1:10">
      <c r="A69" s="358"/>
      <c r="B69" s="358"/>
      <c r="C69" s="358"/>
      <c r="D69" s="362"/>
      <c r="E69" s="218" t="s">
        <v>122</v>
      </c>
      <c r="F69" s="215">
        <f>SUMIFS($F$8:$F$57,$D$8:$D$57,$D$67,$E$8:$E$57,E69)</f>
        <v>0</v>
      </c>
      <c r="G69" s="216">
        <f>SUMIFS($G$8:$G$57,$D$8:$D$57,$D$67,$E$8:$E$57,E69)</f>
        <v>0</v>
      </c>
      <c r="H69" s="216">
        <f>SUMIFS($H$8:$H$57,$D$8:$D$57,$D$67,$E$8:$E$57,E69)</f>
        <v>0</v>
      </c>
      <c r="I69" s="216">
        <f>SUMIFS($I$8:$I$57,$D$8:$D$57,$D$67,$E$8:$E$57,E69)</f>
        <v>0</v>
      </c>
      <c r="J69" s="101"/>
    </row>
    <row r="70" spans="1:10">
      <c r="A70" s="358"/>
      <c r="B70" s="358"/>
      <c r="C70" s="358"/>
      <c r="D70" s="358" t="s">
        <v>90</v>
      </c>
      <c r="E70" s="358"/>
      <c r="F70" s="215">
        <f>SUM(F8:F57)</f>
        <v>0</v>
      </c>
      <c r="G70" s="216" t="e">
        <f>SUM(G8:G57)</f>
        <v>#N/A</v>
      </c>
      <c r="H70" s="216" t="e">
        <f>SUM(H8:H57)</f>
        <v>#N/A</v>
      </c>
      <c r="I70" s="216" t="e">
        <f>SUM(I8:I57)</f>
        <v>#N/A</v>
      </c>
      <c r="J70" s="101"/>
    </row>
  </sheetData>
  <mergeCells count="6">
    <mergeCell ref="A58:C70"/>
    <mergeCell ref="D58:D60"/>
    <mergeCell ref="D61:D63"/>
    <mergeCell ref="D64:D66"/>
    <mergeCell ref="D67:D69"/>
    <mergeCell ref="D70:E70"/>
  </mergeCells>
  <phoneticPr fontId="3"/>
  <dataValidations count="2">
    <dataValidation type="list" allowBlank="1" showInputMessage="1" showErrorMessage="1" sqref="E8:E57" xr:uid="{3098A153-9FD3-4362-8423-CE63FC52CA21}">
      <formula1>"A重油,灯油,LPガス,LNG"</formula1>
    </dataValidation>
    <dataValidation type="list" allowBlank="1" showInputMessage="1" showErrorMessage="1" sqref="D8:D57" xr:uid="{13019451-5C91-40BF-9363-7CB40D2C9570}">
      <formula1>"115%,130%,150%,170%"</formula1>
    </dataValidation>
  </dataValidations>
  <pageMargins left="0.78740157480314965" right="0.59055118110236227" top="0.78740157480314965" bottom="0.59055118110236227" header="0.31496062992125984" footer="0.31496062992125984"/>
  <pageSetup paperSize="9" scale="79" fitToHeight="0" orientation="landscape" r:id="rId1"/>
  <rowBreaks count="2" manualBreakCount="2">
    <brk id="27" max="16383" man="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CB129-01CE-49CE-9C8C-441FAF179343}">
  <sheetPr>
    <pageSetUpPr fitToPage="1"/>
  </sheetPr>
  <dimension ref="A1:J70"/>
  <sheetViews>
    <sheetView showGridLines="0" view="pageBreakPreview" zoomScaleNormal="100" zoomScaleSheetLayoutView="100" workbookViewId="0"/>
  </sheetViews>
  <sheetFormatPr defaultColWidth="9" defaultRowHeight="18"/>
  <cols>
    <col min="1" max="1" width="5.19921875" style="95" bestFit="1" customWidth="1"/>
    <col min="2" max="2" width="21.3984375" style="95" bestFit="1" customWidth="1"/>
    <col min="3" max="3" width="35.09765625" style="95" bestFit="1" customWidth="1"/>
    <col min="4" max="4" width="9" style="95"/>
    <col min="5" max="5" width="10.69921875" style="95" customWidth="1"/>
    <col min="6" max="6" width="14.59765625" style="95" customWidth="1"/>
    <col min="7" max="7" width="14.8984375" style="95" customWidth="1"/>
    <col min="8" max="8" width="19.19921875" style="95" bestFit="1" customWidth="1"/>
    <col min="9" max="9" width="14.8984375" style="95" customWidth="1"/>
    <col min="10" max="16384" width="9" style="95"/>
  </cols>
  <sheetData>
    <row r="1" spans="1:10">
      <c r="A1" s="94" t="s">
        <v>78</v>
      </c>
    </row>
    <row r="2" spans="1:10">
      <c r="A2" s="94" t="s">
        <v>79</v>
      </c>
    </row>
    <row r="3" spans="1:10">
      <c r="A3" s="96" t="s">
        <v>154</v>
      </c>
    </row>
    <row r="4" spans="1:10">
      <c r="A4" s="94" t="s">
        <v>118</v>
      </c>
    </row>
    <row r="5" spans="1:10">
      <c r="A5" s="94" t="s">
        <v>117</v>
      </c>
    </row>
    <row r="6" spans="1:10">
      <c r="A6" s="94" t="s">
        <v>80</v>
      </c>
    </row>
    <row r="7" spans="1:10" ht="90">
      <c r="A7" s="125" t="s">
        <v>81</v>
      </c>
      <c r="B7" s="125" t="s">
        <v>82</v>
      </c>
      <c r="C7" s="125" t="s">
        <v>83</v>
      </c>
      <c r="D7" s="98" t="s">
        <v>84</v>
      </c>
      <c r="E7" s="213" t="s">
        <v>120</v>
      </c>
      <c r="F7" s="99" t="s">
        <v>91</v>
      </c>
      <c r="G7" s="99" t="s">
        <v>85</v>
      </c>
      <c r="H7" s="99" t="s">
        <v>92</v>
      </c>
      <c r="I7" s="99" t="s">
        <v>86</v>
      </c>
      <c r="J7" s="100" t="s">
        <v>87</v>
      </c>
    </row>
    <row r="8" spans="1:10">
      <c r="A8" s="263">
        <v>1</v>
      </c>
      <c r="B8" s="263"/>
      <c r="C8" s="83"/>
      <c r="D8" s="7"/>
      <c r="E8" s="263"/>
      <c r="F8" s="214">
        <f>'管理シート（本体）'!BC13</f>
        <v>0</v>
      </c>
      <c r="G8" s="216"/>
      <c r="H8" s="216" t="e">
        <f>'管理シート（本体）'!BF13</f>
        <v>#N/A</v>
      </c>
      <c r="I8" s="216" t="e">
        <f>G8-H8</f>
        <v>#N/A</v>
      </c>
      <c r="J8" s="102"/>
    </row>
    <row r="9" spans="1:10">
      <c r="A9" s="263">
        <v>2</v>
      </c>
      <c r="B9" s="263"/>
      <c r="C9" s="83"/>
      <c r="D9" s="7"/>
      <c r="E9" s="263"/>
      <c r="F9" s="214">
        <f>'管理シート（本体）'!BC14</f>
        <v>0</v>
      </c>
      <c r="G9" s="216"/>
      <c r="H9" s="216" t="e">
        <f>'管理シート（本体）'!BF14</f>
        <v>#N/A</v>
      </c>
      <c r="I9" s="216" t="e">
        <f t="shared" ref="I9:I57" si="0">G9-H9</f>
        <v>#N/A</v>
      </c>
      <c r="J9" s="102"/>
    </row>
    <row r="10" spans="1:10">
      <c r="A10" s="263">
        <v>3</v>
      </c>
      <c r="B10" s="263"/>
      <c r="C10" s="83"/>
      <c r="D10" s="7"/>
      <c r="E10" s="263"/>
      <c r="F10" s="214">
        <f>'管理シート（本体）'!BC15</f>
        <v>0</v>
      </c>
      <c r="G10" s="216"/>
      <c r="H10" s="216" t="e">
        <f>'管理シート（本体）'!BF15</f>
        <v>#N/A</v>
      </c>
      <c r="I10" s="216" t="e">
        <f t="shared" si="0"/>
        <v>#N/A</v>
      </c>
      <c r="J10" s="102"/>
    </row>
    <row r="11" spans="1:10">
      <c r="A11" s="263">
        <v>4</v>
      </c>
      <c r="B11" s="263"/>
      <c r="C11" s="83"/>
      <c r="D11" s="7"/>
      <c r="E11" s="263"/>
      <c r="F11" s="214">
        <f>'管理シート（本体）'!BC16</f>
        <v>0</v>
      </c>
      <c r="G11" s="216"/>
      <c r="H11" s="216" t="e">
        <f>'管理シート（本体）'!BF16</f>
        <v>#N/A</v>
      </c>
      <c r="I11" s="216" t="e">
        <f t="shared" si="0"/>
        <v>#N/A</v>
      </c>
      <c r="J11" s="102"/>
    </row>
    <row r="12" spans="1:10">
      <c r="A12" s="263">
        <v>5</v>
      </c>
      <c r="B12" s="263"/>
      <c r="C12" s="83"/>
      <c r="D12" s="7"/>
      <c r="E12" s="263"/>
      <c r="F12" s="214">
        <f>'管理シート（本体）'!BC17</f>
        <v>0</v>
      </c>
      <c r="G12" s="216"/>
      <c r="H12" s="216" t="e">
        <f>'管理シート（本体）'!BF17</f>
        <v>#N/A</v>
      </c>
      <c r="I12" s="216" t="e">
        <f t="shared" si="0"/>
        <v>#N/A</v>
      </c>
      <c r="J12" s="102"/>
    </row>
    <row r="13" spans="1:10">
      <c r="A13" s="263">
        <v>6</v>
      </c>
      <c r="B13" s="263"/>
      <c r="C13" s="83"/>
      <c r="D13" s="7"/>
      <c r="E13" s="263"/>
      <c r="F13" s="214">
        <f>'管理シート（本体）'!BC18</f>
        <v>0</v>
      </c>
      <c r="G13" s="216"/>
      <c r="H13" s="216" t="e">
        <f>'管理シート（本体）'!BF18</f>
        <v>#N/A</v>
      </c>
      <c r="I13" s="216" t="e">
        <f t="shared" si="0"/>
        <v>#N/A</v>
      </c>
      <c r="J13" s="102"/>
    </row>
    <row r="14" spans="1:10">
      <c r="A14" s="263">
        <v>7</v>
      </c>
      <c r="B14" s="263"/>
      <c r="C14" s="83"/>
      <c r="D14" s="7"/>
      <c r="E14" s="263"/>
      <c r="F14" s="214">
        <f>'管理シート（本体）'!BC19</f>
        <v>0</v>
      </c>
      <c r="G14" s="216"/>
      <c r="H14" s="216" t="e">
        <f>'管理シート（本体）'!BF19</f>
        <v>#N/A</v>
      </c>
      <c r="I14" s="216" t="e">
        <f t="shared" si="0"/>
        <v>#N/A</v>
      </c>
      <c r="J14" s="102"/>
    </row>
    <row r="15" spans="1:10">
      <c r="A15" s="263">
        <v>8</v>
      </c>
      <c r="B15" s="263"/>
      <c r="C15" s="83"/>
      <c r="D15" s="7"/>
      <c r="E15" s="263"/>
      <c r="F15" s="214">
        <f>'管理シート（本体）'!BC20</f>
        <v>0</v>
      </c>
      <c r="G15" s="216"/>
      <c r="H15" s="216" t="e">
        <f>'管理シート（本体）'!BF20</f>
        <v>#N/A</v>
      </c>
      <c r="I15" s="216" t="e">
        <f t="shared" si="0"/>
        <v>#N/A</v>
      </c>
      <c r="J15" s="102"/>
    </row>
    <row r="16" spans="1:10">
      <c r="A16" s="263">
        <v>9</v>
      </c>
      <c r="B16" s="263"/>
      <c r="C16" s="83"/>
      <c r="D16" s="7"/>
      <c r="E16" s="263"/>
      <c r="F16" s="214">
        <f>'管理シート（本体）'!BC21</f>
        <v>0</v>
      </c>
      <c r="G16" s="216"/>
      <c r="H16" s="216" t="e">
        <f>'管理シート（本体）'!BF21</f>
        <v>#N/A</v>
      </c>
      <c r="I16" s="216" t="e">
        <f t="shared" si="0"/>
        <v>#N/A</v>
      </c>
      <c r="J16" s="102"/>
    </row>
    <row r="17" spans="1:10">
      <c r="A17" s="263">
        <v>10</v>
      </c>
      <c r="B17" s="263"/>
      <c r="C17" s="83"/>
      <c r="D17" s="7"/>
      <c r="E17" s="263"/>
      <c r="F17" s="214">
        <f>'管理シート（本体）'!BC22</f>
        <v>0</v>
      </c>
      <c r="G17" s="216"/>
      <c r="H17" s="216" t="e">
        <f>'管理シート（本体）'!BF22</f>
        <v>#N/A</v>
      </c>
      <c r="I17" s="216" t="e">
        <f t="shared" si="0"/>
        <v>#N/A</v>
      </c>
      <c r="J17" s="102"/>
    </row>
    <row r="18" spans="1:10">
      <c r="A18" s="263">
        <v>11</v>
      </c>
      <c r="B18" s="263"/>
      <c r="C18" s="83"/>
      <c r="D18" s="7"/>
      <c r="E18" s="263"/>
      <c r="F18" s="214">
        <f>'管理シート（本体）'!BC23</f>
        <v>0</v>
      </c>
      <c r="G18" s="216"/>
      <c r="H18" s="216" t="e">
        <f>'管理シート（本体）'!BF23</f>
        <v>#N/A</v>
      </c>
      <c r="I18" s="216" t="e">
        <f t="shared" si="0"/>
        <v>#N/A</v>
      </c>
      <c r="J18" s="102"/>
    </row>
    <row r="19" spans="1:10">
      <c r="A19" s="263">
        <v>12</v>
      </c>
      <c r="B19" s="263"/>
      <c r="C19" s="83"/>
      <c r="D19" s="7"/>
      <c r="E19" s="263"/>
      <c r="F19" s="214">
        <f>'管理シート（本体）'!BC24</f>
        <v>0</v>
      </c>
      <c r="G19" s="216"/>
      <c r="H19" s="216" t="e">
        <f>'管理シート（本体）'!BF24</f>
        <v>#N/A</v>
      </c>
      <c r="I19" s="216" t="e">
        <f t="shared" si="0"/>
        <v>#N/A</v>
      </c>
      <c r="J19" s="102"/>
    </row>
    <row r="20" spans="1:10">
      <c r="A20" s="263">
        <v>13</v>
      </c>
      <c r="B20" s="263"/>
      <c r="C20" s="83"/>
      <c r="D20" s="7"/>
      <c r="E20" s="263"/>
      <c r="F20" s="214">
        <f>'管理シート（本体）'!BC25</f>
        <v>0</v>
      </c>
      <c r="G20" s="216"/>
      <c r="H20" s="216" t="e">
        <f>'管理シート（本体）'!BF25</f>
        <v>#N/A</v>
      </c>
      <c r="I20" s="216" t="e">
        <f t="shared" si="0"/>
        <v>#N/A</v>
      </c>
      <c r="J20" s="102"/>
    </row>
    <row r="21" spans="1:10">
      <c r="A21" s="263">
        <v>14</v>
      </c>
      <c r="B21" s="263"/>
      <c r="C21" s="83"/>
      <c r="D21" s="7"/>
      <c r="E21" s="263"/>
      <c r="F21" s="214">
        <f>'管理シート（本体）'!BC26</f>
        <v>0</v>
      </c>
      <c r="G21" s="216"/>
      <c r="H21" s="216" t="e">
        <f>'管理シート（本体）'!BF26</f>
        <v>#N/A</v>
      </c>
      <c r="I21" s="216" t="e">
        <f t="shared" si="0"/>
        <v>#N/A</v>
      </c>
      <c r="J21" s="102"/>
    </row>
    <row r="22" spans="1:10">
      <c r="A22" s="263">
        <v>15</v>
      </c>
      <c r="B22" s="263"/>
      <c r="C22" s="83"/>
      <c r="D22" s="7"/>
      <c r="E22" s="263"/>
      <c r="F22" s="214">
        <f>'管理シート（本体）'!BC27</f>
        <v>0</v>
      </c>
      <c r="G22" s="216"/>
      <c r="H22" s="216" t="e">
        <f>'管理シート（本体）'!BF27</f>
        <v>#N/A</v>
      </c>
      <c r="I22" s="216" t="e">
        <f t="shared" si="0"/>
        <v>#N/A</v>
      </c>
      <c r="J22" s="102"/>
    </row>
    <row r="23" spans="1:10">
      <c r="A23" s="263">
        <v>16</v>
      </c>
      <c r="B23" s="263"/>
      <c r="C23" s="83"/>
      <c r="D23" s="7"/>
      <c r="E23" s="263"/>
      <c r="F23" s="214">
        <f>'管理シート（本体）'!BC28</f>
        <v>0</v>
      </c>
      <c r="G23" s="216"/>
      <c r="H23" s="216" t="e">
        <f>'管理シート（本体）'!BF28</f>
        <v>#N/A</v>
      </c>
      <c r="I23" s="216" t="e">
        <f t="shared" si="0"/>
        <v>#N/A</v>
      </c>
      <c r="J23" s="102"/>
    </row>
    <row r="24" spans="1:10">
      <c r="A24" s="263">
        <v>17</v>
      </c>
      <c r="B24" s="263"/>
      <c r="C24" s="83"/>
      <c r="D24" s="7"/>
      <c r="E24" s="263"/>
      <c r="F24" s="214">
        <f>'管理シート（本体）'!BC29</f>
        <v>0</v>
      </c>
      <c r="G24" s="216"/>
      <c r="H24" s="216" t="e">
        <f>'管理シート（本体）'!BF29</f>
        <v>#N/A</v>
      </c>
      <c r="I24" s="216" t="e">
        <f t="shared" si="0"/>
        <v>#N/A</v>
      </c>
      <c r="J24" s="102"/>
    </row>
    <row r="25" spans="1:10">
      <c r="A25" s="263">
        <v>18</v>
      </c>
      <c r="B25" s="263"/>
      <c r="C25" s="83"/>
      <c r="D25" s="7"/>
      <c r="E25" s="263"/>
      <c r="F25" s="214">
        <f>'管理シート（本体）'!BC30</f>
        <v>0</v>
      </c>
      <c r="G25" s="216"/>
      <c r="H25" s="216" t="e">
        <f>'管理シート（本体）'!BF30</f>
        <v>#N/A</v>
      </c>
      <c r="I25" s="216" t="e">
        <f t="shared" si="0"/>
        <v>#N/A</v>
      </c>
      <c r="J25" s="102"/>
    </row>
    <row r="26" spans="1:10">
      <c r="A26" s="263">
        <v>19</v>
      </c>
      <c r="B26" s="263"/>
      <c r="C26" s="83"/>
      <c r="D26" s="7"/>
      <c r="E26" s="263"/>
      <c r="F26" s="214">
        <f>'管理シート（本体）'!BC31</f>
        <v>0</v>
      </c>
      <c r="G26" s="216"/>
      <c r="H26" s="216" t="e">
        <f>'管理シート（本体）'!BF31</f>
        <v>#N/A</v>
      </c>
      <c r="I26" s="216" t="e">
        <f t="shared" si="0"/>
        <v>#N/A</v>
      </c>
      <c r="J26" s="102"/>
    </row>
    <row r="27" spans="1:10">
      <c r="A27" s="263">
        <v>20</v>
      </c>
      <c r="B27" s="263"/>
      <c r="C27" s="83"/>
      <c r="D27" s="7"/>
      <c r="E27" s="263"/>
      <c r="F27" s="214">
        <f>'管理シート（本体）'!BC32</f>
        <v>0</v>
      </c>
      <c r="G27" s="216"/>
      <c r="H27" s="216" t="e">
        <f>'管理シート（本体）'!BF32</f>
        <v>#N/A</v>
      </c>
      <c r="I27" s="216" t="e">
        <f t="shared" si="0"/>
        <v>#N/A</v>
      </c>
      <c r="J27" s="102"/>
    </row>
    <row r="28" spans="1:10">
      <c r="A28" s="263">
        <v>21</v>
      </c>
      <c r="B28" s="263"/>
      <c r="C28" s="83"/>
      <c r="D28" s="7"/>
      <c r="E28" s="263"/>
      <c r="F28" s="214">
        <f>'管理シート（本体）'!BC33</f>
        <v>0</v>
      </c>
      <c r="G28" s="216"/>
      <c r="H28" s="216" t="e">
        <f>'管理シート（本体）'!BF33</f>
        <v>#N/A</v>
      </c>
      <c r="I28" s="216" t="e">
        <f t="shared" si="0"/>
        <v>#N/A</v>
      </c>
      <c r="J28" s="102"/>
    </row>
    <row r="29" spans="1:10">
      <c r="A29" s="263">
        <v>22</v>
      </c>
      <c r="B29" s="263"/>
      <c r="C29" s="83"/>
      <c r="D29" s="7"/>
      <c r="E29" s="263"/>
      <c r="F29" s="214">
        <f>'管理シート（本体）'!BC34</f>
        <v>0</v>
      </c>
      <c r="G29" s="216"/>
      <c r="H29" s="216" t="e">
        <f>'管理シート（本体）'!BF34</f>
        <v>#N/A</v>
      </c>
      <c r="I29" s="216" t="e">
        <f t="shared" si="0"/>
        <v>#N/A</v>
      </c>
      <c r="J29" s="102"/>
    </row>
    <row r="30" spans="1:10">
      <c r="A30" s="263">
        <v>23</v>
      </c>
      <c r="B30" s="263"/>
      <c r="C30" s="83"/>
      <c r="D30" s="7"/>
      <c r="E30" s="263"/>
      <c r="F30" s="214">
        <f>'管理シート（本体）'!BC35</f>
        <v>0</v>
      </c>
      <c r="G30" s="216"/>
      <c r="H30" s="216" t="e">
        <f>'管理シート（本体）'!BF35</f>
        <v>#N/A</v>
      </c>
      <c r="I30" s="216" t="e">
        <f t="shared" si="0"/>
        <v>#N/A</v>
      </c>
      <c r="J30" s="102"/>
    </row>
    <row r="31" spans="1:10">
      <c r="A31" s="263">
        <v>24</v>
      </c>
      <c r="B31" s="263"/>
      <c r="C31" s="83"/>
      <c r="D31" s="7"/>
      <c r="E31" s="263"/>
      <c r="F31" s="214">
        <f>'管理シート（本体）'!BC36</f>
        <v>0</v>
      </c>
      <c r="G31" s="216"/>
      <c r="H31" s="216" t="e">
        <f>'管理シート（本体）'!BF36</f>
        <v>#N/A</v>
      </c>
      <c r="I31" s="216" t="e">
        <f t="shared" si="0"/>
        <v>#N/A</v>
      </c>
      <c r="J31" s="102"/>
    </row>
    <row r="32" spans="1:10">
      <c r="A32" s="263">
        <v>25</v>
      </c>
      <c r="B32" s="263"/>
      <c r="C32" s="83"/>
      <c r="D32" s="7"/>
      <c r="E32" s="263"/>
      <c r="F32" s="214">
        <f>'管理シート（本体）'!BC37</f>
        <v>0</v>
      </c>
      <c r="G32" s="216"/>
      <c r="H32" s="216" t="e">
        <f>'管理シート（本体）'!BF37</f>
        <v>#N/A</v>
      </c>
      <c r="I32" s="216" t="e">
        <f t="shared" si="0"/>
        <v>#N/A</v>
      </c>
      <c r="J32" s="102"/>
    </row>
    <row r="33" spans="1:10">
      <c r="A33" s="263">
        <v>26</v>
      </c>
      <c r="B33" s="263"/>
      <c r="C33" s="83"/>
      <c r="D33" s="7"/>
      <c r="E33" s="263"/>
      <c r="F33" s="214">
        <f>'管理シート（本体）'!BC38</f>
        <v>0</v>
      </c>
      <c r="G33" s="216"/>
      <c r="H33" s="216" t="e">
        <f>'管理シート（本体）'!BF38</f>
        <v>#N/A</v>
      </c>
      <c r="I33" s="216" t="e">
        <f t="shared" si="0"/>
        <v>#N/A</v>
      </c>
      <c r="J33" s="102"/>
    </row>
    <row r="34" spans="1:10">
      <c r="A34" s="263">
        <v>27</v>
      </c>
      <c r="B34" s="263"/>
      <c r="C34" s="83"/>
      <c r="D34" s="7"/>
      <c r="E34" s="263"/>
      <c r="F34" s="214">
        <f>'管理シート（本体）'!BC39</f>
        <v>0</v>
      </c>
      <c r="G34" s="216"/>
      <c r="H34" s="216" t="e">
        <f>'管理シート（本体）'!BF39</f>
        <v>#N/A</v>
      </c>
      <c r="I34" s="216" t="e">
        <f t="shared" si="0"/>
        <v>#N/A</v>
      </c>
      <c r="J34" s="102"/>
    </row>
    <row r="35" spans="1:10">
      <c r="A35" s="263">
        <v>28</v>
      </c>
      <c r="B35" s="263"/>
      <c r="C35" s="83"/>
      <c r="D35" s="7"/>
      <c r="E35" s="263"/>
      <c r="F35" s="214">
        <f>'管理シート（本体）'!BC40</f>
        <v>0</v>
      </c>
      <c r="G35" s="216"/>
      <c r="H35" s="216" t="e">
        <f>'管理シート（本体）'!BF40</f>
        <v>#N/A</v>
      </c>
      <c r="I35" s="216" t="e">
        <f t="shared" si="0"/>
        <v>#N/A</v>
      </c>
      <c r="J35" s="102"/>
    </row>
    <row r="36" spans="1:10">
      <c r="A36" s="263">
        <v>29</v>
      </c>
      <c r="B36" s="263"/>
      <c r="C36" s="83"/>
      <c r="D36" s="7"/>
      <c r="E36" s="263"/>
      <c r="F36" s="214">
        <f>'管理シート（本体）'!BC41</f>
        <v>0</v>
      </c>
      <c r="G36" s="216"/>
      <c r="H36" s="216" t="e">
        <f>'管理シート（本体）'!BF41</f>
        <v>#N/A</v>
      </c>
      <c r="I36" s="216" t="e">
        <f t="shared" si="0"/>
        <v>#N/A</v>
      </c>
      <c r="J36" s="102"/>
    </row>
    <row r="37" spans="1:10">
      <c r="A37" s="263">
        <v>30</v>
      </c>
      <c r="B37" s="263"/>
      <c r="C37" s="83"/>
      <c r="D37" s="7"/>
      <c r="E37" s="263"/>
      <c r="F37" s="214">
        <f>'管理シート（本体）'!BC42</f>
        <v>0</v>
      </c>
      <c r="G37" s="216"/>
      <c r="H37" s="216" t="e">
        <f>'管理シート（本体）'!BF42</f>
        <v>#N/A</v>
      </c>
      <c r="I37" s="216" t="e">
        <f t="shared" si="0"/>
        <v>#N/A</v>
      </c>
      <c r="J37" s="102"/>
    </row>
    <row r="38" spans="1:10">
      <c r="A38" s="263">
        <v>31</v>
      </c>
      <c r="B38" s="263"/>
      <c r="C38" s="83"/>
      <c r="D38" s="7"/>
      <c r="E38" s="263"/>
      <c r="F38" s="214">
        <f>'管理シート（本体）'!BC43</f>
        <v>0</v>
      </c>
      <c r="G38" s="216"/>
      <c r="H38" s="216" t="e">
        <f>'管理シート（本体）'!BF43</f>
        <v>#N/A</v>
      </c>
      <c r="I38" s="216" t="e">
        <f t="shared" si="0"/>
        <v>#N/A</v>
      </c>
      <c r="J38" s="102"/>
    </row>
    <row r="39" spans="1:10">
      <c r="A39" s="263">
        <v>32</v>
      </c>
      <c r="B39" s="263"/>
      <c r="C39" s="83"/>
      <c r="D39" s="7"/>
      <c r="E39" s="263"/>
      <c r="F39" s="214">
        <f>'管理シート（本体）'!BC44</f>
        <v>0</v>
      </c>
      <c r="G39" s="216"/>
      <c r="H39" s="216" t="e">
        <f>'管理シート（本体）'!BF44</f>
        <v>#N/A</v>
      </c>
      <c r="I39" s="216" t="e">
        <f t="shared" si="0"/>
        <v>#N/A</v>
      </c>
      <c r="J39" s="102"/>
    </row>
    <row r="40" spans="1:10">
      <c r="A40" s="263">
        <v>33</v>
      </c>
      <c r="B40" s="263"/>
      <c r="C40" s="83"/>
      <c r="D40" s="7"/>
      <c r="E40" s="263"/>
      <c r="F40" s="214">
        <f>'管理シート（本体）'!BC45</f>
        <v>0</v>
      </c>
      <c r="G40" s="216"/>
      <c r="H40" s="216" t="e">
        <f>'管理シート（本体）'!BF45</f>
        <v>#N/A</v>
      </c>
      <c r="I40" s="216" t="e">
        <f t="shared" si="0"/>
        <v>#N/A</v>
      </c>
      <c r="J40" s="102"/>
    </row>
    <row r="41" spans="1:10">
      <c r="A41" s="263">
        <v>34</v>
      </c>
      <c r="B41" s="263"/>
      <c r="C41" s="83"/>
      <c r="D41" s="7"/>
      <c r="E41" s="263"/>
      <c r="F41" s="214">
        <f>'管理シート（本体）'!BC46</f>
        <v>0</v>
      </c>
      <c r="G41" s="216"/>
      <c r="H41" s="216" t="e">
        <f>'管理シート（本体）'!BF46</f>
        <v>#N/A</v>
      </c>
      <c r="I41" s="216" t="e">
        <f t="shared" si="0"/>
        <v>#N/A</v>
      </c>
      <c r="J41" s="102"/>
    </row>
    <row r="42" spans="1:10">
      <c r="A42" s="263">
        <v>35</v>
      </c>
      <c r="B42" s="263"/>
      <c r="C42" s="83"/>
      <c r="D42" s="7"/>
      <c r="E42" s="263"/>
      <c r="F42" s="214">
        <f>'管理シート（本体）'!BC47</f>
        <v>0</v>
      </c>
      <c r="G42" s="216"/>
      <c r="H42" s="216" t="e">
        <f>'管理シート（本体）'!BF47</f>
        <v>#N/A</v>
      </c>
      <c r="I42" s="216" t="e">
        <f t="shared" si="0"/>
        <v>#N/A</v>
      </c>
      <c r="J42" s="102"/>
    </row>
    <row r="43" spans="1:10">
      <c r="A43" s="263">
        <v>36</v>
      </c>
      <c r="B43" s="263"/>
      <c r="C43" s="83"/>
      <c r="D43" s="7"/>
      <c r="E43" s="263"/>
      <c r="F43" s="214">
        <f>'管理シート（本体）'!BC48</f>
        <v>0</v>
      </c>
      <c r="G43" s="216"/>
      <c r="H43" s="216" t="e">
        <f>'管理シート（本体）'!BF48</f>
        <v>#N/A</v>
      </c>
      <c r="I43" s="216" t="e">
        <f t="shared" si="0"/>
        <v>#N/A</v>
      </c>
      <c r="J43" s="102"/>
    </row>
    <row r="44" spans="1:10">
      <c r="A44" s="263">
        <v>37</v>
      </c>
      <c r="B44" s="263"/>
      <c r="C44" s="83"/>
      <c r="D44" s="7"/>
      <c r="E44" s="263"/>
      <c r="F44" s="214">
        <f>'管理シート（本体）'!BC49</f>
        <v>0</v>
      </c>
      <c r="G44" s="216"/>
      <c r="H44" s="216" t="e">
        <f>'管理シート（本体）'!BF49</f>
        <v>#N/A</v>
      </c>
      <c r="I44" s="216" t="e">
        <f t="shared" si="0"/>
        <v>#N/A</v>
      </c>
      <c r="J44" s="102"/>
    </row>
    <row r="45" spans="1:10">
      <c r="A45" s="263">
        <v>38</v>
      </c>
      <c r="B45" s="263"/>
      <c r="C45" s="83"/>
      <c r="D45" s="7"/>
      <c r="E45" s="263"/>
      <c r="F45" s="214">
        <f>'管理シート（本体）'!BC50</f>
        <v>0</v>
      </c>
      <c r="G45" s="216"/>
      <c r="H45" s="216" t="e">
        <f>'管理シート（本体）'!BF50</f>
        <v>#N/A</v>
      </c>
      <c r="I45" s="216" t="e">
        <f t="shared" si="0"/>
        <v>#N/A</v>
      </c>
      <c r="J45" s="102"/>
    </row>
    <row r="46" spans="1:10">
      <c r="A46" s="263">
        <v>39</v>
      </c>
      <c r="B46" s="263"/>
      <c r="C46" s="83"/>
      <c r="D46" s="7"/>
      <c r="E46" s="263"/>
      <c r="F46" s="214">
        <f>'管理シート（本体）'!BC51</f>
        <v>0</v>
      </c>
      <c r="G46" s="216"/>
      <c r="H46" s="216" t="e">
        <f>'管理シート（本体）'!BF51</f>
        <v>#N/A</v>
      </c>
      <c r="I46" s="216" t="e">
        <f t="shared" si="0"/>
        <v>#N/A</v>
      </c>
      <c r="J46" s="102"/>
    </row>
    <row r="47" spans="1:10">
      <c r="A47" s="263">
        <v>40</v>
      </c>
      <c r="B47" s="263"/>
      <c r="C47" s="83"/>
      <c r="D47" s="7"/>
      <c r="E47" s="263"/>
      <c r="F47" s="214">
        <f>'管理シート（本体）'!BC52</f>
        <v>0</v>
      </c>
      <c r="G47" s="216"/>
      <c r="H47" s="216" t="e">
        <f>'管理シート（本体）'!BF52</f>
        <v>#N/A</v>
      </c>
      <c r="I47" s="216" t="e">
        <f t="shared" si="0"/>
        <v>#N/A</v>
      </c>
      <c r="J47" s="102"/>
    </row>
    <row r="48" spans="1:10">
      <c r="A48" s="263">
        <v>41</v>
      </c>
      <c r="B48" s="263"/>
      <c r="C48" s="83"/>
      <c r="D48" s="7"/>
      <c r="E48" s="263"/>
      <c r="F48" s="214">
        <f>'管理シート（本体）'!BC53</f>
        <v>0</v>
      </c>
      <c r="G48" s="216"/>
      <c r="H48" s="216" t="e">
        <f>'管理シート（本体）'!BF53</f>
        <v>#N/A</v>
      </c>
      <c r="I48" s="216" t="e">
        <f t="shared" si="0"/>
        <v>#N/A</v>
      </c>
      <c r="J48" s="102"/>
    </row>
    <row r="49" spans="1:10">
      <c r="A49" s="263">
        <v>42</v>
      </c>
      <c r="B49" s="263"/>
      <c r="C49" s="83"/>
      <c r="D49" s="7"/>
      <c r="E49" s="263"/>
      <c r="F49" s="214">
        <f>'管理シート（本体）'!BC54</f>
        <v>0</v>
      </c>
      <c r="G49" s="216"/>
      <c r="H49" s="216" t="e">
        <f>'管理シート（本体）'!BF54</f>
        <v>#N/A</v>
      </c>
      <c r="I49" s="216" t="e">
        <f t="shared" si="0"/>
        <v>#N/A</v>
      </c>
      <c r="J49" s="102"/>
    </row>
    <row r="50" spans="1:10">
      <c r="A50" s="263">
        <v>43</v>
      </c>
      <c r="B50" s="263"/>
      <c r="C50" s="83"/>
      <c r="D50" s="7"/>
      <c r="E50" s="263"/>
      <c r="F50" s="214">
        <f>'管理シート（本体）'!BC55</f>
        <v>0</v>
      </c>
      <c r="G50" s="216"/>
      <c r="H50" s="216" t="e">
        <f>'管理シート（本体）'!BF55</f>
        <v>#N/A</v>
      </c>
      <c r="I50" s="216" t="e">
        <f t="shared" si="0"/>
        <v>#N/A</v>
      </c>
      <c r="J50" s="102"/>
    </row>
    <row r="51" spans="1:10">
      <c r="A51" s="263">
        <v>44</v>
      </c>
      <c r="B51" s="263"/>
      <c r="C51" s="83"/>
      <c r="D51" s="7"/>
      <c r="E51" s="263"/>
      <c r="F51" s="214">
        <f>'管理シート（本体）'!BC56</f>
        <v>0</v>
      </c>
      <c r="G51" s="216"/>
      <c r="H51" s="216" t="e">
        <f>'管理シート（本体）'!BF56</f>
        <v>#N/A</v>
      </c>
      <c r="I51" s="216" t="e">
        <f t="shared" si="0"/>
        <v>#N/A</v>
      </c>
      <c r="J51" s="102"/>
    </row>
    <row r="52" spans="1:10">
      <c r="A52" s="263">
        <v>45</v>
      </c>
      <c r="B52" s="263"/>
      <c r="C52" s="83"/>
      <c r="D52" s="7"/>
      <c r="E52" s="263"/>
      <c r="F52" s="214">
        <f>'管理シート（本体）'!BC57</f>
        <v>0</v>
      </c>
      <c r="G52" s="216"/>
      <c r="H52" s="216" t="e">
        <f>'管理シート（本体）'!BF57</f>
        <v>#N/A</v>
      </c>
      <c r="I52" s="216" t="e">
        <f t="shared" si="0"/>
        <v>#N/A</v>
      </c>
      <c r="J52" s="102"/>
    </row>
    <row r="53" spans="1:10">
      <c r="A53" s="263">
        <v>46</v>
      </c>
      <c r="B53" s="263"/>
      <c r="C53" s="83"/>
      <c r="D53" s="7"/>
      <c r="E53" s="263"/>
      <c r="F53" s="214">
        <f>'管理シート（本体）'!BC58</f>
        <v>0</v>
      </c>
      <c r="G53" s="216"/>
      <c r="H53" s="216" t="e">
        <f>'管理シート（本体）'!BF58</f>
        <v>#N/A</v>
      </c>
      <c r="I53" s="216" t="e">
        <f t="shared" si="0"/>
        <v>#N/A</v>
      </c>
      <c r="J53" s="102"/>
    </row>
    <row r="54" spans="1:10">
      <c r="A54" s="263">
        <v>47</v>
      </c>
      <c r="B54" s="263"/>
      <c r="C54" s="83"/>
      <c r="D54" s="7"/>
      <c r="E54" s="263"/>
      <c r="F54" s="214">
        <f>'管理シート（本体）'!BC59</f>
        <v>0</v>
      </c>
      <c r="G54" s="216"/>
      <c r="H54" s="216" t="e">
        <f>'管理シート（本体）'!BF59</f>
        <v>#N/A</v>
      </c>
      <c r="I54" s="216" t="e">
        <f t="shared" si="0"/>
        <v>#N/A</v>
      </c>
      <c r="J54" s="102"/>
    </row>
    <row r="55" spans="1:10">
      <c r="A55" s="263">
        <v>48</v>
      </c>
      <c r="B55" s="263"/>
      <c r="C55" s="83"/>
      <c r="D55" s="7"/>
      <c r="E55" s="263"/>
      <c r="F55" s="214">
        <f>'管理シート（本体）'!BC60</f>
        <v>0</v>
      </c>
      <c r="G55" s="216"/>
      <c r="H55" s="216" t="e">
        <f>'管理シート（本体）'!BF60</f>
        <v>#N/A</v>
      </c>
      <c r="I55" s="216" t="e">
        <f t="shared" si="0"/>
        <v>#N/A</v>
      </c>
      <c r="J55" s="102"/>
    </row>
    <row r="56" spans="1:10">
      <c r="A56" s="263">
        <v>49</v>
      </c>
      <c r="B56" s="263"/>
      <c r="C56" s="83"/>
      <c r="D56" s="7"/>
      <c r="E56" s="263"/>
      <c r="F56" s="214">
        <f>'管理シート（本体）'!BC61</f>
        <v>0</v>
      </c>
      <c r="G56" s="216"/>
      <c r="H56" s="216" t="e">
        <f>'管理シート（本体）'!BF61</f>
        <v>#N/A</v>
      </c>
      <c r="I56" s="216" t="e">
        <f t="shared" si="0"/>
        <v>#N/A</v>
      </c>
      <c r="J56" s="102"/>
    </row>
    <row r="57" spans="1:10">
      <c r="A57" s="263">
        <v>50</v>
      </c>
      <c r="B57" s="263"/>
      <c r="C57" s="83"/>
      <c r="D57" s="7"/>
      <c r="E57" s="263"/>
      <c r="F57" s="214">
        <f>'管理シート（本体）'!BC62</f>
        <v>0</v>
      </c>
      <c r="G57" s="216"/>
      <c r="H57" s="216" t="e">
        <f>'管理シート（本体）'!BF62</f>
        <v>#N/A</v>
      </c>
      <c r="I57" s="216" t="e">
        <f t="shared" si="0"/>
        <v>#N/A</v>
      </c>
      <c r="J57" s="102"/>
    </row>
    <row r="58" spans="1:10">
      <c r="A58" s="357" t="s">
        <v>121</v>
      </c>
      <c r="B58" s="358"/>
      <c r="C58" s="358"/>
      <c r="D58" s="359">
        <v>1.1499999999999999</v>
      </c>
      <c r="E58" s="125" t="s">
        <v>88</v>
      </c>
      <c r="F58" s="215">
        <f>SUMIFS($F$8:$F$57,$D$8:$D$57,$D$58,$E$8:$E$57,E58)</f>
        <v>0</v>
      </c>
      <c r="G58" s="216">
        <f>SUMIFS($G$8:$G$57,$D$8:$D$57,$D$58,$E$8:$E$57,E58)</f>
        <v>0</v>
      </c>
      <c r="H58" s="216">
        <f>SUMIFS($H$8:$H$57,$D$8:$D$57,$D$58,$E$8:$E$57,E58)</f>
        <v>0</v>
      </c>
      <c r="I58" s="216">
        <f>SUMIFS($I$8:$I$57,$D$8:$D$57,$D$58,$E$8:$E$57,E58)</f>
        <v>0</v>
      </c>
      <c r="J58" s="101"/>
    </row>
    <row r="59" spans="1:10">
      <c r="A59" s="358"/>
      <c r="B59" s="358"/>
      <c r="C59" s="358"/>
      <c r="D59" s="360"/>
      <c r="E59" s="125" t="s">
        <v>89</v>
      </c>
      <c r="F59" s="215">
        <f>SUMIFS($F$8:$F$57,$D$8:$D$57,$D$58,$E$8:$E$57,E59)</f>
        <v>0</v>
      </c>
      <c r="G59" s="216">
        <f>SUMIFS($G$8:$G$57,$D$8:$D$57,$D$58,$E$8:$E$57,E59)</f>
        <v>0</v>
      </c>
      <c r="H59" s="216">
        <f>SUMIFS($H$8:$H$57,$D$8:$D$57,$D$58,$E$8:$E$57,E59)</f>
        <v>0</v>
      </c>
      <c r="I59" s="216">
        <f>SUMIFS($I$8:$I$57,$D$8:$D$57,$D$58,$E$8:$E$57,E59)</f>
        <v>0</v>
      </c>
      <c r="J59" s="101"/>
    </row>
    <row r="60" spans="1:10">
      <c r="A60" s="358"/>
      <c r="B60" s="358"/>
      <c r="C60" s="358"/>
      <c r="D60" s="361"/>
      <c r="E60" s="218" t="s">
        <v>122</v>
      </c>
      <c r="F60" s="215">
        <f>SUMIFS($F$8:$F$57,$D$8:$D$57,$D$58,$E$8:$E$57,E60)</f>
        <v>0</v>
      </c>
      <c r="G60" s="216">
        <f>SUMIFS($G$8:$G$57,$D$8:$D$57,$D$58,$E$8:$E$57,E60)</f>
        <v>0</v>
      </c>
      <c r="H60" s="216">
        <f>SUMIFS($H$8:$H$57,$D$8:$D$57,$D$58,$E$8:$E$57,E60)</f>
        <v>0</v>
      </c>
      <c r="I60" s="216">
        <f>SUMIFS($I$8:$I$57,$D$8:$D$57,$D$58,$E$8:$E$57,E60)</f>
        <v>0</v>
      </c>
      <c r="J60" s="101"/>
    </row>
    <row r="61" spans="1:10">
      <c r="A61" s="358"/>
      <c r="B61" s="358"/>
      <c r="C61" s="358"/>
      <c r="D61" s="362">
        <v>1.3</v>
      </c>
      <c r="E61" s="125" t="s">
        <v>88</v>
      </c>
      <c r="F61" s="215">
        <f>SUMIFS($F$8:$F$57,$D$8:$D$57,$D$61,$E$8:$E$57,E61)</f>
        <v>0</v>
      </c>
      <c r="G61" s="216">
        <f>SUMIFS($G$8:$G$57,$D$8:$D$57,$D$61,$E$8:$E$57,E61)</f>
        <v>0</v>
      </c>
      <c r="H61" s="216">
        <f>SUMIFS($H$8:$H$57,$D$8:$D$57,$D$61,$E$8:$E$57,E61)</f>
        <v>0</v>
      </c>
      <c r="I61" s="216">
        <f>SUMIFS($I$8:$I$57,$D$8:$D$57,$D$61,$E$8:$E$57,E61)</f>
        <v>0</v>
      </c>
      <c r="J61" s="101"/>
    </row>
    <row r="62" spans="1:10">
      <c r="A62" s="358"/>
      <c r="B62" s="358"/>
      <c r="C62" s="358"/>
      <c r="D62" s="362"/>
      <c r="E62" s="125" t="s">
        <v>89</v>
      </c>
      <c r="F62" s="215">
        <f>SUMIFS($F$8:$F$57,$D$8:$D$57,$D$61,$E$8:$E$57,E62)</f>
        <v>0</v>
      </c>
      <c r="G62" s="216">
        <f>SUMIFS($G$8:$G$57,$D$8:$D$57,$D$61,$E$8:$E$57,E62)</f>
        <v>0</v>
      </c>
      <c r="H62" s="216">
        <f>SUMIFS($H$8:$H$57,$D$8:$D$57,$D$61,$E$8:$E$57,E62)</f>
        <v>0</v>
      </c>
      <c r="I62" s="216">
        <f>SUMIFS($I$8:$I$57,$D$8:$D$57,$D$61,$E$8:$E$57,E62)</f>
        <v>0</v>
      </c>
      <c r="J62" s="101"/>
    </row>
    <row r="63" spans="1:10">
      <c r="A63" s="358"/>
      <c r="B63" s="358"/>
      <c r="C63" s="358"/>
      <c r="D63" s="362"/>
      <c r="E63" s="217" t="s">
        <v>122</v>
      </c>
      <c r="F63" s="215">
        <f>SUMIFS($F$8:$F$57,$D$8:$D$57,$D$61,$E$8:$E$57,E63)</f>
        <v>0</v>
      </c>
      <c r="G63" s="216">
        <f>SUMIFS($G$8:$G$57,$D$8:$D$57,$D$61,$E$8:$E$57,E63)</f>
        <v>0</v>
      </c>
      <c r="H63" s="216">
        <f>SUMIFS($H$8:$H$57,$D$8:$D$57,$D$61,$E$8:$E$57,E63)</f>
        <v>0</v>
      </c>
      <c r="I63" s="216">
        <f>SUMIFS($I$8:$I$57,$D$8:$D$57,$D$61,$E$8:$E$57,E63)</f>
        <v>0</v>
      </c>
      <c r="J63" s="101"/>
    </row>
    <row r="64" spans="1:10">
      <c r="A64" s="358"/>
      <c r="B64" s="358"/>
      <c r="C64" s="358"/>
      <c r="D64" s="362">
        <v>1.5</v>
      </c>
      <c r="E64" s="125" t="s">
        <v>88</v>
      </c>
      <c r="F64" s="215">
        <f>SUMIFS($F$8:$F$57,$D$8:$D$57,$D$64,$E$8:$E$57,E64)</f>
        <v>0</v>
      </c>
      <c r="G64" s="216">
        <f>SUMIFS($G$8:$G$57,$D$8:$D$57,$D$64,$E$8:$E$57,E64)</f>
        <v>0</v>
      </c>
      <c r="H64" s="216">
        <f>SUMIFS($H$8:$H$57,$D$8:$D$57,$D$64,$E$8:$E$57,E64)</f>
        <v>0</v>
      </c>
      <c r="I64" s="216">
        <f>SUMIFS($I$8:$I$57,$D$8:$D$57,$D$64,$E$8:$E$57,E64)</f>
        <v>0</v>
      </c>
      <c r="J64" s="101"/>
    </row>
    <row r="65" spans="1:10">
      <c r="A65" s="358"/>
      <c r="B65" s="358"/>
      <c r="C65" s="358"/>
      <c r="D65" s="362"/>
      <c r="E65" s="125" t="s">
        <v>89</v>
      </c>
      <c r="F65" s="215">
        <f>SUMIFS($F$8:$F$57,$D$8:$D$57,$D$64,$E$8:$E$57,E65)</f>
        <v>0</v>
      </c>
      <c r="G65" s="216">
        <f>SUMIFS($G$8:$G$57,$D$8:$D$57,$D$64,$E$8:$E$57,E65)</f>
        <v>0</v>
      </c>
      <c r="H65" s="216">
        <f>SUMIFS($H$8:$H$57,$D$8:$D$57,$D$64,$E$8:$E$57,E65)</f>
        <v>0</v>
      </c>
      <c r="I65" s="216">
        <f>SUMIFS($I$8:$I$57,$D$8:$D$57,$D$64,$E$8:$E$57,E65)</f>
        <v>0</v>
      </c>
      <c r="J65" s="101"/>
    </row>
    <row r="66" spans="1:10">
      <c r="A66" s="358"/>
      <c r="B66" s="358"/>
      <c r="C66" s="358"/>
      <c r="D66" s="362"/>
      <c r="E66" s="218" t="s">
        <v>122</v>
      </c>
      <c r="F66" s="215">
        <f>SUMIFS($F$8:$F$57,$D$8:$D$57,$D$64,$E$8:$E$57,E66)</f>
        <v>0</v>
      </c>
      <c r="G66" s="216">
        <f>SUMIFS($G$8:$G$57,$D$8:$D$57,$D$64,$E$8:$E$57,E66)</f>
        <v>0</v>
      </c>
      <c r="H66" s="216">
        <f>SUMIFS($H$8:$H$57,$D$8:$D$57,$D$64,$E$8:$E$57,E66)</f>
        <v>0</v>
      </c>
      <c r="I66" s="216">
        <f>SUMIFS($I$8:$I$57,$D$8:$D$57,$D$64,$E$8:$E$57,E66)</f>
        <v>0</v>
      </c>
      <c r="J66" s="101"/>
    </row>
    <row r="67" spans="1:10">
      <c r="A67" s="358"/>
      <c r="B67" s="358"/>
      <c r="C67" s="358"/>
      <c r="D67" s="362">
        <v>1.7</v>
      </c>
      <c r="E67" s="125" t="s">
        <v>88</v>
      </c>
      <c r="F67" s="215">
        <f>SUMIFS($F$8:$F$57,$D$8:$D$57,$D$67,$E$8:$E$57,E67)</f>
        <v>0</v>
      </c>
      <c r="G67" s="216">
        <f>SUMIFS($G$8:$G$57,$D$8:$D$57,$D$67,$E$8:$E$57,E67)</f>
        <v>0</v>
      </c>
      <c r="H67" s="216">
        <f>SUMIFS($H$8:$H$57,$D$8:$D$57,$D$67,$E$8:$E$57,E67)</f>
        <v>0</v>
      </c>
      <c r="I67" s="216">
        <f>SUMIFS($I$8:$I$57,$D$8:$D$57,$D$67,$E$8:$E$57,E67)</f>
        <v>0</v>
      </c>
      <c r="J67" s="101"/>
    </row>
    <row r="68" spans="1:10">
      <c r="A68" s="358"/>
      <c r="B68" s="358"/>
      <c r="C68" s="358"/>
      <c r="D68" s="362"/>
      <c r="E68" s="125" t="s">
        <v>89</v>
      </c>
      <c r="F68" s="215">
        <f>SUMIFS($F$8:$F$57,$D$8:$D$57,$D$67,$E$8:$E$57,E68)</f>
        <v>0</v>
      </c>
      <c r="G68" s="216">
        <f>SUMIFS($G$8:$G$57,$D$8:$D$57,$D$67,$E$8:$E$57,E68)</f>
        <v>0</v>
      </c>
      <c r="H68" s="216">
        <f>SUMIFS($H$8:$H$57,$D$8:$D$57,$D$67,$E$8:$E$57,E68)</f>
        <v>0</v>
      </c>
      <c r="I68" s="216">
        <f>SUMIFS($I$8:$I$57,$D$8:$D$57,$D$67,$E$8:$E$57,E68)</f>
        <v>0</v>
      </c>
      <c r="J68" s="101"/>
    </row>
    <row r="69" spans="1:10">
      <c r="A69" s="358"/>
      <c r="B69" s="358"/>
      <c r="C69" s="358"/>
      <c r="D69" s="362"/>
      <c r="E69" s="218" t="s">
        <v>122</v>
      </c>
      <c r="F69" s="215">
        <f>SUMIFS($F$8:$F$57,$D$8:$D$57,$D$67,$E$8:$E$57,E69)</f>
        <v>0</v>
      </c>
      <c r="G69" s="216">
        <f>SUMIFS($G$8:$G$57,$D$8:$D$57,$D$67,$E$8:$E$57,E69)</f>
        <v>0</v>
      </c>
      <c r="H69" s="216">
        <f>SUMIFS($H$8:$H$57,$D$8:$D$57,$D$67,$E$8:$E$57,E69)</f>
        <v>0</v>
      </c>
      <c r="I69" s="216">
        <f>SUMIFS($I$8:$I$57,$D$8:$D$57,$D$67,$E$8:$E$57,E69)</f>
        <v>0</v>
      </c>
      <c r="J69" s="101"/>
    </row>
    <row r="70" spans="1:10">
      <c r="A70" s="358"/>
      <c r="B70" s="358"/>
      <c r="C70" s="358"/>
      <c r="D70" s="358" t="s">
        <v>90</v>
      </c>
      <c r="E70" s="358"/>
      <c r="F70" s="215">
        <f>SUM(F8:F57)</f>
        <v>0</v>
      </c>
      <c r="G70" s="216">
        <f>SUM(G8:G57)</f>
        <v>0</v>
      </c>
      <c r="H70" s="216" t="e">
        <f>SUM(H8:H57)</f>
        <v>#N/A</v>
      </c>
      <c r="I70" s="216" t="e">
        <f>SUM(I8:I57)</f>
        <v>#N/A</v>
      </c>
      <c r="J70" s="101"/>
    </row>
  </sheetData>
  <mergeCells count="6">
    <mergeCell ref="A58:C70"/>
    <mergeCell ref="D58:D60"/>
    <mergeCell ref="D61:D63"/>
    <mergeCell ref="D64:D66"/>
    <mergeCell ref="D67:D69"/>
    <mergeCell ref="D70:E70"/>
  </mergeCells>
  <phoneticPr fontId="3"/>
  <dataValidations count="2">
    <dataValidation type="list" allowBlank="1" showInputMessage="1" showErrorMessage="1" sqref="D8:D57" xr:uid="{22CF8934-8318-4065-AB3F-5162AD1CB20C}">
      <formula1>"115%,130%,150%,170%"</formula1>
    </dataValidation>
    <dataValidation type="list" allowBlank="1" showInputMessage="1" showErrorMessage="1" sqref="E8:E57" xr:uid="{E3D86A52-19F7-44A2-AA68-ACA9B5A80F9E}">
      <formula1>"A重油,灯油,LPガス,LNG"</formula1>
    </dataValidation>
  </dataValidations>
  <pageMargins left="0.78740157480314965" right="0.59055118110236227" top="0.78740157480314965" bottom="0.59055118110236227" header="0.31496062992125984" footer="0.31496062992125984"/>
  <pageSetup paperSize="9" scale="79" fitToHeight="0" orientation="landscape" r:id="rId1"/>
  <rowBreaks count="2" manualBreakCount="2">
    <brk id="27" max="16383" man="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16C2C-1AE8-4D82-BA00-E835691CE236}">
  <sheetPr>
    <pageSetUpPr fitToPage="1"/>
  </sheetPr>
  <dimension ref="A1:J70"/>
  <sheetViews>
    <sheetView showGridLines="0" view="pageBreakPreview" zoomScaleNormal="100" zoomScaleSheetLayoutView="100" workbookViewId="0"/>
  </sheetViews>
  <sheetFormatPr defaultColWidth="9" defaultRowHeight="18"/>
  <cols>
    <col min="1" max="1" width="5.19921875" style="95" bestFit="1" customWidth="1"/>
    <col min="2" max="2" width="21.3984375" style="95" bestFit="1" customWidth="1"/>
    <col min="3" max="3" width="35.09765625" style="95" bestFit="1" customWidth="1"/>
    <col min="4" max="4" width="9" style="95"/>
    <col min="5" max="5" width="10.69921875" style="95" customWidth="1"/>
    <col min="6" max="6" width="14.59765625" style="95" customWidth="1"/>
    <col min="7" max="7" width="14.8984375" style="95" customWidth="1"/>
    <col min="8" max="8" width="19.19921875" style="95" bestFit="1" customWidth="1"/>
    <col min="9" max="9" width="14.8984375" style="95" customWidth="1"/>
    <col min="10" max="16384" width="9" style="95"/>
  </cols>
  <sheetData>
    <row r="1" spans="1:10">
      <c r="A1" s="94" t="s">
        <v>78</v>
      </c>
    </row>
    <row r="2" spans="1:10">
      <c r="A2" s="94" t="s">
        <v>79</v>
      </c>
    </row>
    <row r="3" spans="1:10">
      <c r="A3" s="96" t="s">
        <v>155</v>
      </c>
    </row>
    <row r="4" spans="1:10">
      <c r="A4" s="94" t="s">
        <v>118</v>
      </c>
    </row>
    <row r="5" spans="1:10">
      <c r="A5" s="94" t="s">
        <v>117</v>
      </c>
    </row>
    <row r="6" spans="1:10">
      <c r="A6" s="94" t="s">
        <v>80</v>
      </c>
    </row>
    <row r="7" spans="1:10" ht="90">
      <c r="A7" s="125" t="s">
        <v>81</v>
      </c>
      <c r="B7" s="125" t="s">
        <v>82</v>
      </c>
      <c r="C7" s="125" t="s">
        <v>83</v>
      </c>
      <c r="D7" s="98" t="s">
        <v>84</v>
      </c>
      <c r="E7" s="213" t="s">
        <v>120</v>
      </c>
      <c r="F7" s="99" t="s">
        <v>91</v>
      </c>
      <c r="G7" s="99" t="s">
        <v>85</v>
      </c>
      <c r="H7" s="99" t="s">
        <v>92</v>
      </c>
      <c r="I7" s="99" t="s">
        <v>86</v>
      </c>
      <c r="J7" s="100" t="s">
        <v>87</v>
      </c>
    </row>
    <row r="8" spans="1:10">
      <c r="A8" s="263">
        <v>1</v>
      </c>
      <c r="B8" s="263"/>
      <c r="C8" s="83"/>
      <c r="D8" s="7"/>
      <c r="E8" s="263"/>
      <c r="F8" s="214">
        <f>'管理シート（本体）'!BI13</f>
        <v>0</v>
      </c>
      <c r="G8" s="216" t="e">
        <f>'7年10月'!I8</f>
        <v>#N/A</v>
      </c>
      <c r="H8" s="216" t="e">
        <f>'管理シート（本体）'!BL13</f>
        <v>#N/A</v>
      </c>
      <c r="I8" s="216" t="e">
        <f>G8-H8</f>
        <v>#N/A</v>
      </c>
      <c r="J8" s="102"/>
    </row>
    <row r="9" spans="1:10">
      <c r="A9" s="263">
        <v>2</v>
      </c>
      <c r="B9" s="263"/>
      <c r="C9" s="83"/>
      <c r="D9" s="7"/>
      <c r="E9" s="263"/>
      <c r="F9" s="214">
        <f>'管理シート（本体）'!BI14</f>
        <v>0</v>
      </c>
      <c r="G9" s="216" t="e">
        <f>'7年10月'!I9</f>
        <v>#N/A</v>
      </c>
      <c r="H9" s="216" t="e">
        <f>'管理シート（本体）'!BL14</f>
        <v>#N/A</v>
      </c>
      <c r="I9" s="216" t="e">
        <f t="shared" ref="I9:I57" si="0">G9-H9</f>
        <v>#N/A</v>
      </c>
      <c r="J9" s="102"/>
    </row>
    <row r="10" spans="1:10">
      <c r="A10" s="263">
        <v>3</v>
      </c>
      <c r="B10" s="263"/>
      <c r="C10" s="83"/>
      <c r="D10" s="7"/>
      <c r="E10" s="263"/>
      <c r="F10" s="214">
        <f>'管理シート（本体）'!BI15</f>
        <v>0</v>
      </c>
      <c r="G10" s="216" t="e">
        <f>'7年10月'!I10</f>
        <v>#N/A</v>
      </c>
      <c r="H10" s="216" t="e">
        <f>'管理シート（本体）'!BL15</f>
        <v>#N/A</v>
      </c>
      <c r="I10" s="216" t="e">
        <f t="shared" si="0"/>
        <v>#N/A</v>
      </c>
      <c r="J10" s="102"/>
    </row>
    <row r="11" spans="1:10">
      <c r="A11" s="263">
        <v>4</v>
      </c>
      <c r="B11" s="263"/>
      <c r="C11" s="83"/>
      <c r="D11" s="7"/>
      <c r="E11" s="263"/>
      <c r="F11" s="214">
        <f>'管理シート（本体）'!BI16</f>
        <v>0</v>
      </c>
      <c r="G11" s="216" t="e">
        <f>'7年10月'!I11</f>
        <v>#N/A</v>
      </c>
      <c r="H11" s="216" t="e">
        <f>'管理シート（本体）'!BL16</f>
        <v>#N/A</v>
      </c>
      <c r="I11" s="216" t="e">
        <f t="shared" si="0"/>
        <v>#N/A</v>
      </c>
      <c r="J11" s="102"/>
    </row>
    <row r="12" spans="1:10">
      <c r="A12" s="263">
        <v>5</v>
      </c>
      <c r="B12" s="263"/>
      <c r="C12" s="83"/>
      <c r="D12" s="7"/>
      <c r="E12" s="263"/>
      <c r="F12" s="214">
        <f>'管理シート（本体）'!BI17</f>
        <v>0</v>
      </c>
      <c r="G12" s="216" t="e">
        <f>'7年10月'!I12</f>
        <v>#N/A</v>
      </c>
      <c r="H12" s="216" t="e">
        <f>'管理シート（本体）'!BL17</f>
        <v>#N/A</v>
      </c>
      <c r="I12" s="216" t="e">
        <f t="shared" si="0"/>
        <v>#N/A</v>
      </c>
      <c r="J12" s="102"/>
    </row>
    <row r="13" spans="1:10">
      <c r="A13" s="263">
        <v>6</v>
      </c>
      <c r="B13" s="263"/>
      <c r="C13" s="83"/>
      <c r="D13" s="7"/>
      <c r="E13" s="263"/>
      <c r="F13" s="214">
        <f>'管理シート（本体）'!BI18</f>
        <v>0</v>
      </c>
      <c r="G13" s="216" t="e">
        <f>'7年10月'!I13</f>
        <v>#N/A</v>
      </c>
      <c r="H13" s="216" t="e">
        <f>'管理シート（本体）'!BL18</f>
        <v>#N/A</v>
      </c>
      <c r="I13" s="216" t="e">
        <f t="shared" si="0"/>
        <v>#N/A</v>
      </c>
      <c r="J13" s="102"/>
    </row>
    <row r="14" spans="1:10">
      <c r="A14" s="263">
        <v>7</v>
      </c>
      <c r="B14" s="263"/>
      <c r="C14" s="83"/>
      <c r="D14" s="7"/>
      <c r="E14" s="263"/>
      <c r="F14" s="214">
        <f>'管理シート（本体）'!BI19</f>
        <v>0</v>
      </c>
      <c r="G14" s="216" t="e">
        <f>'7年10月'!I14</f>
        <v>#N/A</v>
      </c>
      <c r="H14" s="216" t="e">
        <f>'管理シート（本体）'!BL19</f>
        <v>#N/A</v>
      </c>
      <c r="I14" s="216" t="e">
        <f t="shared" si="0"/>
        <v>#N/A</v>
      </c>
      <c r="J14" s="102"/>
    </row>
    <row r="15" spans="1:10">
      <c r="A15" s="263">
        <v>8</v>
      </c>
      <c r="B15" s="263"/>
      <c r="C15" s="83"/>
      <c r="D15" s="7"/>
      <c r="E15" s="263"/>
      <c r="F15" s="214">
        <f>'管理シート（本体）'!BI20</f>
        <v>0</v>
      </c>
      <c r="G15" s="216" t="e">
        <f>'7年10月'!I15</f>
        <v>#N/A</v>
      </c>
      <c r="H15" s="216" t="e">
        <f>'管理シート（本体）'!BL20</f>
        <v>#N/A</v>
      </c>
      <c r="I15" s="216" t="e">
        <f t="shared" si="0"/>
        <v>#N/A</v>
      </c>
      <c r="J15" s="102"/>
    </row>
    <row r="16" spans="1:10">
      <c r="A16" s="263">
        <v>9</v>
      </c>
      <c r="B16" s="263"/>
      <c r="C16" s="83"/>
      <c r="D16" s="7"/>
      <c r="E16" s="263"/>
      <c r="F16" s="214">
        <f>'管理シート（本体）'!BI21</f>
        <v>0</v>
      </c>
      <c r="G16" s="216" t="e">
        <f>'7年10月'!I16</f>
        <v>#N/A</v>
      </c>
      <c r="H16" s="216" t="e">
        <f>'管理シート（本体）'!BL21</f>
        <v>#N/A</v>
      </c>
      <c r="I16" s="216" t="e">
        <f t="shared" si="0"/>
        <v>#N/A</v>
      </c>
      <c r="J16" s="102"/>
    </row>
    <row r="17" spans="1:10">
      <c r="A17" s="263">
        <v>10</v>
      </c>
      <c r="B17" s="263"/>
      <c r="C17" s="83"/>
      <c r="D17" s="7"/>
      <c r="E17" s="263"/>
      <c r="F17" s="214">
        <f>'管理シート（本体）'!BI22</f>
        <v>0</v>
      </c>
      <c r="G17" s="216" t="e">
        <f>'7年10月'!I17</f>
        <v>#N/A</v>
      </c>
      <c r="H17" s="216" t="e">
        <f>'管理シート（本体）'!BL22</f>
        <v>#N/A</v>
      </c>
      <c r="I17" s="216" t="e">
        <f t="shared" si="0"/>
        <v>#N/A</v>
      </c>
      <c r="J17" s="102"/>
    </row>
    <row r="18" spans="1:10">
      <c r="A18" s="263">
        <v>11</v>
      </c>
      <c r="B18" s="263"/>
      <c r="C18" s="83"/>
      <c r="D18" s="7"/>
      <c r="E18" s="263"/>
      <c r="F18" s="214">
        <f>'管理シート（本体）'!BI23</f>
        <v>0</v>
      </c>
      <c r="G18" s="216" t="e">
        <f>'7年10月'!I18</f>
        <v>#N/A</v>
      </c>
      <c r="H18" s="216" t="e">
        <f>'管理シート（本体）'!BL23</f>
        <v>#N/A</v>
      </c>
      <c r="I18" s="216" t="e">
        <f t="shared" si="0"/>
        <v>#N/A</v>
      </c>
      <c r="J18" s="102"/>
    </row>
    <row r="19" spans="1:10">
      <c r="A19" s="263">
        <v>12</v>
      </c>
      <c r="B19" s="263"/>
      <c r="C19" s="83"/>
      <c r="D19" s="7"/>
      <c r="E19" s="263"/>
      <c r="F19" s="214">
        <f>'管理シート（本体）'!BI24</f>
        <v>0</v>
      </c>
      <c r="G19" s="216" t="e">
        <f>'7年10月'!I19</f>
        <v>#N/A</v>
      </c>
      <c r="H19" s="216" t="e">
        <f>'管理シート（本体）'!BL24</f>
        <v>#N/A</v>
      </c>
      <c r="I19" s="216" t="e">
        <f t="shared" si="0"/>
        <v>#N/A</v>
      </c>
      <c r="J19" s="102"/>
    </row>
    <row r="20" spans="1:10">
      <c r="A20" s="263">
        <v>13</v>
      </c>
      <c r="B20" s="263"/>
      <c r="C20" s="83"/>
      <c r="D20" s="7"/>
      <c r="E20" s="263"/>
      <c r="F20" s="214">
        <f>'管理シート（本体）'!BI25</f>
        <v>0</v>
      </c>
      <c r="G20" s="216" t="e">
        <f>'7年10月'!I20</f>
        <v>#N/A</v>
      </c>
      <c r="H20" s="216" t="e">
        <f>'管理シート（本体）'!BL25</f>
        <v>#N/A</v>
      </c>
      <c r="I20" s="216" t="e">
        <f t="shared" si="0"/>
        <v>#N/A</v>
      </c>
      <c r="J20" s="102"/>
    </row>
    <row r="21" spans="1:10">
      <c r="A21" s="263">
        <v>14</v>
      </c>
      <c r="B21" s="263"/>
      <c r="C21" s="83"/>
      <c r="D21" s="7"/>
      <c r="E21" s="263"/>
      <c r="F21" s="214">
        <f>'管理シート（本体）'!BI26</f>
        <v>0</v>
      </c>
      <c r="G21" s="216" t="e">
        <f>'7年10月'!I21</f>
        <v>#N/A</v>
      </c>
      <c r="H21" s="216" t="e">
        <f>'管理シート（本体）'!BL26</f>
        <v>#N/A</v>
      </c>
      <c r="I21" s="216" t="e">
        <f t="shared" si="0"/>
        <v>#N/A</v>
      </c>
      <c r="J21" s="102"/>
    </row>
    <row r="22" spans="1:10">
      <c r="A22" s="263">
        <v>15</v>
      </c>
      <c r="B22" s="263"/>
      <c r="C22" s="83"/>
      <c r="D22" s="7"/>
      <c r="E22" s="263"/>
      <c r="F22" s="214">
        <f>'管理シート（本体）'!BI27</f>
        <v>0</v>
      </c>
      <c r="G22" s="216" t="e">
        <f>'7年10月'!I22</f>
        <v>#N/A</v>
      </c>
      <c r="H22" s="216" t="e">
        <f>'管理シート（本体）'!BL27</f>
        <v>#N/A</v>
      </c>
      <c r="I22" s="216" t="e">
        <f t="shared" si="0"/>
        <v>#N/A</v>
      </c>
      <c r="J22" s="102"/>
    </row>
    <row r="23" spans="1:10">
      <c r="A23" s="263">
        <v>16</v>
      </c>
      <c r="B23" s="263"/>
      <c r="C23" s="83"/>
      <c r="D23" s="7"/>
      <c r="E23" s="263"/>
      <c r="F23" s="214">
        <f>'管理シート（本体）'!BI28</f>
        <v>0</v>
      </c>
      <c r="G23" s="216" t="e">
        <f>'7年10月'!I23</f>
        <v>#N/A</v>
      </c>
      <c r="H23" s="216" t="e">
        <f>'管理シート（本体）'!BL28</f>
        <v>#N/A</v>
      </c>
      <c r="I23" s="216" t="e">
        <f t="shared" si="0"/>
        <v>#N/A</v>
      </c>
      <c r="J23" s="102"/>
    </row>
    <row r="24" spans="1:10">
      <c r="A24" s="263">
        <v>17</v>
      </c>
      <c r="B24" s="263"/>
      <c r="C24" s="83"/>
      <c r="D24" s="7"/>
      <c r="E24" s="263"/>
      <c r="F24" s="214">
        <f>'管理シート（本体）'!BI29</f>
        <v>0</v>
      </c>
      <c r="G24" s="216" t="e">
        <f>'7年10月'!I24</f>
        <v>#N/A</v>
      </c>
      <c r="H24" s="216" t="e">
        <f>'管理シート（本体）'!BL29</f>
        <v>#N/A</v>
      </c>
      <c r="I24" s="216" t="e">
        <f t="shared" si="0"/>
        <v>#N/A</v>
      </c>
      <c r="J24" s="102"/>
    </row>
    <row r="25" spans="1:10">
      <c r="A25" s="263">
        <v>18</v>
      </c>
      <c r="B25" s="263"/>
      <c r="C25" s="83"/>
      <c r="D25" s="7"/>
      <c r="E25" s="263"/>
      <c r="F25" s="214">
        <f>'管理シート（本体）'!BI30</f>
        <v>0</v>
      </c>
      <c r="G25" s="216" t="e">
        <f>'7年10月'!I25</f>
        <v>#N/A</v>
      </c>
      <c r="H25" s="216" t="e">
        <f>'管理シート（本体）'!BL30</f>
        <v>#N/A</v>
      </c>
      <c r="I25" s="216" t="e">
        <f t="shared" si="0"/>
        <v>#N/A</v>
      </c>
      <c r="J25" s="102"/>
    </row>
    <row r="26" spans="1:10">
      <c r="A26" s="263">
        <v>19</v>
      </c>
      <c r="B26" s="263"/>
      <c r="C26" s="83"/>
      <c r="D26" s="7"/>
      <c r="E26" s="263"/>
      <c r="F26" s="214">
        <f>'管理シート（本体）'!BI31</f>
        <v>0</v>
      </c>
      <c r="G26" s="216" t="e">
        <f>'7年10月'!I26</f>
        <v>#N/A</v>
      </c>
      <c r="H26" s="216" t="e">
        <f>'管理シート（本体）'!BL31</f>
        <v>#N/A</v>
      </c>
      <c r="I26" s="216" t="e">
        <f t="shared" si="0"/>
        <v>#N/A</v>
      </c>
      <c r="J26" s="102"/>
    </row>
    <row r="27" spans="1:10">
      <c r="A27" s="263">
        <v>20</v>
      </c>
      <c r="B27" s="263"/>
      <c r="C27" s="83"/>
      <c r="D27" s="7"/>
      <c r="E27" s="263"/>
      <c r="F27" s="214">
        <f>'管理シート（本体）'!BI32</f>
        <v>0</v>
      </c>
      <c r="G27" s="216" t="e">
        <f>'7年10月'!I27</f>
        <v>#N/A</v>
      </c>
      <c r="H27" s="216" t="e">
        <f>'管理シート（本体）'!BL32</f>
        <v>#N/A</v>
      </c>
      <c r="I27" s="216" t="e">
        <f t="shared" si="0"/>
        <v>#N/A</v>
      </c>
      <c r="J27" s="102"/>
    </row>
    <row r="28" spans="1:10">
      <c r="A28" s="263">
        <v>21</v>
      </c>
      <c r="B28" s="263"/>
      <c r="C28" s="83"/>
      <c r="D28" s="7"/>
      <c r="E28" s="263"/>
      <c r="F28" s="214">
        <f>'管理シート（本体）'!BI33</f>
        <v>0</v>
      </c>
      <c r="G28" s="216" t="e">
        <f>'7年10月'!I28</f>
        <v>#N/A</v>
      </c>
      <c r="H28" s="216" t="e">
        <f>'管理シート（本体）'!BL33</f>
        <v>#N/A</v>
      </c>
      <c r="I28" s="216" t="e">
        <f t="shared" si="0"/>
        <v>#N/A</v>
      </c>
      <c r="J28" s="102"/>
    </row>
    <row r="29" spans="1:10">
      <c r="A29" s="263">
        <v>22</v>
      </c>
      <c r="B29" s="263"/>
      <c r="C29" s="83"/>
      <c r="D29" s="7"/>
      <c r="E29" s="263"/>
      <c r="F29" s="214">
        <f>'管理シート（本体）'!BI34</f>
        <v>0</v>
      </c>
      <c r="G29" s="216" t="e">
        <f>'7年10月'!I29</f>
        <v>#N/A</v>
      </c>
      <c r="H29" s="216" t="e">
        <f>'管理シート（本体）'!BL34</f>
        <v>#N/A</v>
      </c>
      <c r="I29" s="216" t="e">
        <f t="shared" si="0"/>
        <v>#N/A</v>
      </c>
      <c r="J29" s="102"/>
    </row>
    <row r="30" spans="1:10">
      <c r="A30" s="263">
        <v>23</v>
      </c>
      <c r="B30" s="263"/>
      <c r="C30" s="83"/>
      <c r="D30" s="7"/>
      <c r="E30" s="263"/>
      <c r="F30" s="214">
        <f>'管理シート（本体）'!BI35</f>
        <v>0</v>
      </c>
      <c r="G30" s="216" t="e">
        <f>'7年10月'!I30</f>
        <v>#N/A</v>
      </c>
      <c r="H30" s="216" t="e">
        <f>'管理シート（本体）'!BL35</f>
        <v>#N/A</v>
      </c>
      <c r="I30" s="216" t="e">
        <f t="shared" si="0"/>
        <v>#N/A</v>
      </c>
      <c r="J30" s="102"/>
    </row>
    <row r="31" spans="1:10">
      <c r="A31" s="263">
        <v>24</v>
      </c>
      <c r="B31" s="263"/>
      <c r="C31" s="83"/>
      <c r="D31" s="7"/>
      <c r="E31" s="263"/>
      <c r="F31" s="214">
        <f>'管理シート（本体）'!BI36</f>
        <v>0</v>
      </c>
      <c r="G31" s="216" t="e">
        <f>'7年10月'!I31</f>
        <v>#N/A</v>
      </c>
      <c r="H31" s="216" t="e">
        <f>'管理シート（本体）'!BL36</f>
        <v>#N/A</v>
      </c>
      <c r="I31" s="216" t="e">
        <f t="shared" si="0"/>
        <v>#N/A</v>
      </c>
      <c r="J31" s="102"/>
    </row>
    <row r="32" spans="1:10">
      <c r="A32" s="263">
        <v>25</v>
      </c>
      <c r="B32" s="263"/>
      <c r="C32" s="83"/>
      <c r="D32" s="7"/>
      <c r="E32" s="263"/>
      <c r="F32" s="214">
        <f>'管理シート（本体）'!BI37</f>
        <v>0</v>
      </c>
      <c r="G32" s="216" t="e">
        <f>'7年10月'!I32</f>
        <v>#N/A</v>
      </c>
      <c r="H32" s="216" t="e">
        <f>'管理シート（本体）'!BL37</f>
        <v>#N/A</v>
      </c>
      <c r="I32" s="216" t="e">
        <f t="shared" si="0"/>
        <v>#N/A</v>
      </c>
      <c r="J32" s="102"/>
    </row>
    <row r="33" spans="1:10">
      <c r="A33" s="263">
        <v>26</v>
      </c>
      <c r="B33" s="263"/>
      <c r="C33" s="83"/>
      <c r="D33" s="7"/>
      <c r="E33" s="263"/>
      <c r="F33" s="214">
        <f>'管理シート（本体）'!BI38</f>
        <v>0</v>
      </c>
      <c r="G33" s="216" t="e">
        <f>'7年10月'!I33</f>
        <v>#N/A</v>
      </c>
      <c r="H33" s="216" t="e">
        <f>'管理シート（本体）'!BL38</f>
        <v>#N/A</v>
      </c>
      <c r="I33" s="216" t="e">
        <f t="shared" si="0"/>
        <v>#N/A</v>
      </c>
      <c r="J33" s="102"/>
    </row>
    <row r="34" spans="1:10">
      <c r="A34" s="263">
        <v>27</v>
      </c>
      <c r="B34" s="263"/>
      <c r="C34" s="83"/>
      <c r="D34" s="7"/>
      <c r="E34" s="263"/>
      <c r="F34" s="214">
        <f>'管理シート（本体）'!BI39</f>
        <v>0</v>
      </c>
      <c r="G34" s="216" t="e">
        <f>'7年10月'!I34</f>
        <v>#N/A</v>
      </c>
      <c r="H34" s="216" t="e">
        <f>'管理シート（本体）'!BL39</f>
        <v>#N/A</v>
      </c>
      <c r="I34" s="216" t="e">
        <f t="shared" si="0"/>
        <v>#N/A</v>
      </c>
      <c r="J34" s="102"/>
    </row>
    <row r="35" spans="1:10">
      <c r="A35" s="263">
        <v>28</v>
      </c>
      <c r="B35" s="263"/>
      <c r="C35" s="83"/>
      <c r="D35" s="7"/>
      <c r="E35" s="263"/>
      <c r="F35" s="214">
        <f>'管理シート（本体）'!BI40</f>
        <v>0</v>
      </c>
      <c r="G35" s="216" t="e">
        <f>'7年10月'!I35</f>
        <v>#N/A</v>
      </c>
      <c r="H35" s="216" t="e">
        <f>'管理シート（本体）'!BL40</f>
        <v>#N/A</v>
      </c>
      <c r="I35" s="216" t="e">
        <f t="shared" si="0"/>
        <v>#N/A</v>
      </c>
      <c r="J35" s="102"/>
    </row>
    <row r="36" spans="1:10">
      <c r="A36" s="263">
        <v>29</v>
      </c>
      <c r="B36" s="263"/>
      <c r="C36" s="83"/>
      <c r="D36" s="7"/>
      <c r="E36" s="263"/>
      <c r="F36" s="214">
        <f>'管理シート（本体）'!BI41</f>
        <v>0</v>
      </c>
      <c r="G36" s="216" t="e">
        <f>'7年10月'!I36</f>
        <v>#N/A</v>
      </c>
      <c r="H36" s="216" t="e">
        <f>'管理シート（本体）'!BL41</f>
        <v>#N/A</v>
      </c>
      <c r="I36" s="216" t="e">
        <f t="shared" si="0"/>
        <v>#N/A</v>
      </c>
      <c r="J36" s="102"/>
    </row>
    <row r="37" spans="1:10">
      <c r="A37" s="263">
        <v>30</v>
      </c>
      <c r="B37" s="263"/>
      <c r="C37" s="83"/>
      <c r="D37" s="7"/>
      <c r="E37" s="263"/>
      <c r="F37" s="214">
        <f>'管理シート（本体）'!BI42</f>
        <v>0</v>
      </c>
      <c r="G37" s="216" t="e">
        <f>'7年10月'!I37</f>
        <v>#N/A</v>
      </c>
      <c r="H37" s="216" t="e">
        <f>'管理シート（本体）'!BL42</f>
        <v>#N/A</v>
      </c>
      <c r="I37" s="216" t="e">
        <f t="shared" si="0"/>
        <v>#N/A</v>
      </c>
      <c r="J37" s="102"/>
    </row>
    <row r="38" spans="1:10">
      <c r="A38" s="263">
        <v>31</v>
      </c>
      <c r="B38" s="263"/>
      <c r="C38" s="83"/>
      <c r="D38" s="7"/>
      <c r="E38" s="263"/>
      <c r="F38" s="214">
        <f>'管理シート（本体）'!BI43</f>
        <v>0</v>
      </c>
      <c r="G38" s="216" t="e">
        <f>'7年10月'!I38</f>
        <v>#N/A</v>
      </c>
      <c r="H38" s="216" t="e">
        <f>'管理シート（本体）'!BL43</f>
        <v>#N/A</v>
      </c>
      <c r="I38" s="216" t="e">
        <f t="shared" si="0"/>
        <v>#N/A</v>
      </c>
      <c r="J38" s="102"/>
    </row>
    <row r="39" spans="1:10">
      <c r="A39" s="263">
        <v>32</v>
      </c>
      <c r="B39" s="263"/>
      <c r="C39" s="83"/>
      <c r="D39" s="7"/>
      <c r="E39" s="263"/>
      <c r="F39" s="214">
        <f>'管理シート（本体）'!BI44</f>
        <v>0</v>
      </c>
      <c r="G39" s="216" t="e">
        <f>'7年10月'!I39</f>
        <v>#N/A</v>
      </c>
      <c r="H39" s="216" t="e">
        <f>'管理シート（本体）'!BL44</f>
        <v>#N/A</v>
      </c>
      <c r="I39" s="216" t="e">
        <f t="shared" si="0"/>
        <v>#N/A</v>
      </c>
      <c r="J39" s="102"/>
    </row>
    <row r="40" spans="1:10">
      <c r="A40" s="263">
        <v>33</v>
      </c>
      <c r="B40" s="263"/>
      <c r="C40" s="83"/>
      <c r="D40" s="7"/>
      <c r="E40" s="263"/>
      <c r="F40" s="214">
        <f>'管理シート（本体）'!BI45</f>
        <v>0</v>
      </c>
      <c r="G40" s="216" t="e">
        <f>'7年10月'!I40</f>
        <v>#N/A</v>
      </c>
      <c r="H40" s="216" t="e">
        <f>'管理シート（本体）'!BL45</f>
        <v>#N/A</v>
      </c>
      <c r="I40" s="216" t="e">
        <f t="shared" si="0"/>
        <v>#N/A</v>
      </c>
      <c r="J40" s="102"/>
    </row>
    <row r="41" spans="1:10">
      <c r="A41" s="263">
        <v>34</v>
      </c>
      <c r="B41" s="263"/>
      <c r="C41" s="83"/>
      <c r="D41" s="7"/>
      <c r="E41" s="263"/>
      <c r="F41" s="214">
        <f>'管理シート（本体）'!BI46</f>
        <v>0</v>
      </c>
      <c r="G41" s="216" t="e">
        <f>'7年10月'!I41</f>
        <v>#N/A</v>
      </c>
      <c r="H41" s="216" t="e">
        <f>'管理シート（本体）'!BL46</f>
        <v>#N/A</v>
      </c>
      <c r="I41" s="216" t="e">
        <f t="shared" si="0"/>
        <v>#N/A</v>
      </c>
      <c r="J41" s="102"/>
    </row>
    <row r="42" spans="1:10">
      <c r="A42" s="263">
        <v>35</v>
      </c>
      <c r="B42" s="263"/>
      <c r="C42" s="83"/>
      <c r="D42" s="7"/>
      <c r="E42" s="263"/>
      <c r="F42" s="214">
        <f>'管理シート（本体）'!BI47</f>
        <v>0</v>
      </c>
      <c r="G42" s="216" t="e">
        <f>'7年10月'!I42</f>
        <v>#N/A</v>
      </c>
      <c r="H42" s="216" t="e">
        <f>'管理シート（本体）'!BL47</f>
        <v>#N/A</v>
      </c>
      <c r="I42" s="216" t="e">
        <f t="shared" si="0"/>
        <v>#N/A</v>
      </c>
      <c r="J42" s="102"/>
    </row>
    <row r="43" spans="1:10">
      <c r="A43" s="263">
        <v>36</v>
      </c>
      <c r="B43" s="263"/>
      <c r="C43" s="83"/>
      <c r="D43" s="7"/>
      <c r="E43" s="263"/>
      <c r="F43" s="214">
        <f>'管理シート（本体）'!BI48</f>
        <v>0</v>
      </c>
      <c r="G43" s="216" t="e">
        <f>'7年10月'!I43</f>
        <v>#N/A</v>
      </c>
      <c r="H43" s="216" t="e">
        <f>'管理シート（本体）'!BL48</f>
        <v>#N/A</v>
      </c>
      <c r="I43" s="216" t="e">
        <f t="shared" si="0"/>
        <v>#N/A</v>
      </c>
      <c r="J43" s="102"/>
    </row>
    <row r="44" spans="1:10">
      <c r="A44" s="263">
        <v>37</v>
      </c>
      <c r="B44" s="263"/>
      <c r="C44" s="83"/>
      <c r="D44" s="7"/>
      <c r="E44" s="263"/>
      <c r="F44" s="214">
        <f>'管理シート（本体）'!BI49</f>
        <v>0</v>
      </c>
      <c r="G44" s="216" t="e">
        <f>'7年10月'!I44</f>
        <v>#N/A</v>
      </c>
      <c r="H44" s="216" t="e">
        <f>'管理シート（本体）'!BL49</f>
        <v>#N/A</v>
      </c>
      <c r="I44" s="216" t="e">
        <f t="shared" si="0"/>
        <v>#N/A</v>
      </c>
      <c r="J44" s="102"/>
    </row>
    <row r="45" spans="1:10">
      <c r="A45" s="263">
        <v>38</v>
      </c>
      <c r="B45" s="263"/>
      <c r="C45" s="83"/>
      <c r="D45" s="7"/>
      <c r="E45" s="263"/>
      <c r="F45" s="214">
        <f>'管理シート（本体）'!BI50</f>
        <v>0</v>
      </c>
      <c r="G45" s="216" t="e">
        <f>'7年10月'!I45</f>
        <v>#N/A</v>
      </c>
      <c r="H45" s="216" t="e">
        <f>'管理シート（本体）'!BL50</f>
        <v>#N/A</v>
      </c>
      <c r="I45" s="216" t="e">
        <f t="shared" si="0"/>
        <v>#N/A</v>
      </c>
      <c r="J45" s="102"/>
    </row>
    <row r="46" spans="1:10">
      <c r="A46" s="263">
        <v>39</v>
      </c>
      <c r="B46" s="263"/>
      <c r="C46" s="83"/>
      <c r="D46" s="7"/>
      <c r="E46" s="263"/>
      <c r="F46" s="214">
        <f>'管理シート（本体）'!BI51</f>
        <v>0</v>
      </c>
      <c r="G46" s="216" t="e">
        <f>'7年10月'!I46</f>
        <v>#N/A</v>
      </c>
      <c r="H46" s="216" t="e">
        <f>'管理シート（本体）'!BL51</f>
        <v>#N/A</v>
      </c>
      <c r="I46" s="216" t="e">
        <f t="shared" si="0"/>
        <v>#N/A</v>
      </c>
      <c r="J46" s="102"/>
    </row>
    <row r="47" spans="1:10">
      <c r="A47" s="263">
        <v>40</v>
      </c>
      <c r="B47" s="263"/>
      <c r="C47" s="83"/>
      <c r="D47" s="7"/>
      <c r="E47" s="263"/>
      <c r="F47" s="214">
        <f>'管理シート（本体）'!BI52</f>
        <v>0</v>
      </c>
      <c r="G47" s="216" t="e">
        <f>'7年10月'!I47</f>
        <v>#N/A</v>
      </c>
      <c r="H47" s="216" t="e">
        <f>'管理シート（本体）'!BL52</f>
        <v>#N/A</v>
      </c>
      <c r="I47" s="216" t="e">
        <f t="shared" si="0"/>
        <v>#N/A</v>
      </c>
      <c r="J47" s="102"/>
    </row>
    <row r="48" spans="1:10">
      <c r="A48" s="263">
        <v>41</v>
      </c>
      <c r="B48" s="263"/>
      <c r="C48" s="83"/>
      <c r="D48" s="7"/>
      <c r="E48" s="263"/>
      <c r="F48" s="214">
        <f>'管理シート（本体）'!BI53</f>
        <v>0</v>
      </c>
      <c r="G48" s="216" t="e">
        <f>'7年10月'!I48</f>
        <v>#N/A</v>
      </c>
      <c r="H48" s="216" t="e">
        <f>'管理シート（本体）'!BL53</f>
        <v>#N/A</v>
      </c>
      <c r="I48" s="216" t="e">
        <f t="shared" si="0"/>
        <v>#N/A</v>
      </c>
      <c r="J48" s="102"/>
    </row>
    <row r="49" spans="1:10">
      <c r="A49" s="263">
        <v>42</v>
      </c>
      <c r="B49" s="263"/>
      <c r="C49" s="83"/>
      <c r="D49" s="7"/>
      <c r="E49" s="263"/>
      <c r="F49" s="214">
        <f>'管理シート（本体）'!BI54</f>
        <v>0</v>
      </c>
      <c r="G49" s="216" t="e">
        <f>'7年10月'!I49</f>
        <v>#N/A</v>
      </c>
      <c r="H49" s="216" t="e">
        <f>'管理シート（本体）'!BL54</f>
        <v>#N/A</v>
      </c>
      <c r="I49" s="216" t="e">
        <f t="shared" si="0"/>
        <v>#N/A</v>
      </c>
      <c r="J49" s="102"/>
    </row>
    <row r="50" spans="1:10">
      <c r="A50" s="263">
        <v>43</v>
      </c>
      <c r="B50" s="263"/>
      <c r="C50" s="83"/>
      <c r="D50" s="7"/>
      <c r="E50" s="263"/>
      <c r="F50" s="214">
        <f>'管理シート（本体）'!BI55</f>
        <v>0</v>
      </c>
      <c r="G50" s="216" t="e">
        <f>'7年10月'!I50</f>
        <v>#N/A</v>
      </c>
      <c r="H50" s="216" t="e">
        <f>'管理シート（本体）'!BL55</f>
        <v>#N/A</v>
      </c>
      <c r="I50" s="216" t="e">
        <f t="shared" si="0"/>
        <v>#N/A</v>
      </c>
      <c r="J50" s="102"/>
    </row>
    <row r="51" spans="1:10">
      <c r="A51" s="263">
        <v>44</v>
      </c>
      <c r="B51" s="263"/>
      <c r="C51" s="83"/>
      <c r="D51" s="7"/>
      <c r="E51" s="263"/>
      <c r="F51" s="214">
        <f>'管理シート（本体）'!BI56</f>
        <v>0</v>
      </c>
      <c r="G51" s="216" t="e">
        <f>'7年10月'!I51</f>
        <v>#N/A</v>
      </c>
      <c r="H51" s="216" t="e">
        <f>'管理シート（本体）'!BL56</f>
        <v>#N/A</v>
      </c>
      <c r="I51" s="216" t="e">
        <f t="shared" si="0"/>
        <v>#N/A</v>
      </c>
      <c r="J51" s="102"/>
    </row>
    <row r="52" spans="1:10">
      <c r="A52" s="263">
        <v>45</v>
      </c>
      <c r="B52" s="263"/>
      <c r="C52" s="83"/>
      <c r="D52" s="7"/>
      <c r="E52" s="263"/>
      <c r="F52" s="214">
        <f>'管理シート（本体）'!BI57</f>
        <v>0</v>
      </c>
      <c r="G52" s="216" t="e">
        <f>'7年10月'!I52</f>
        <v>#N/A</v>
      </c>
      <c r="H52" s="216" t="e">
        <f>'管理シート（本体）'!BL57</f>
        <v>#N/A</v>
      </c>
      <c r="I52" s="216" t="e">
        <f t="shared" si="0"/>
        <v>#N/A</v>
      </c>
      <c r="J52" s="102"/>
    </row>
    <row r="53" spans="1:10">
      <c r="A53" s="263">
        <v>46</v>
      </c>
      <c r="B53" s="263"/>
      <c r="C53" s="83"/>
      <c r="D53" s="7"/>
      <c r="E53" s="263"/>
      <c r="F53" s="214">
        <f>'管理シート（本体）'!BI58</f>
        <v>0</v>
      </c>
      <c r="G53" s="216" t="e">
        <f>'7年10月'!I53</f>
        <v>#N/A</v>
      </c>
      <c r="H53" s="216" t="e">
        <f>'管理シート（本体）'!BL58</f>
        <v>#N/A</v>
      </c>
      <c r="I53" s="216" t="e">
        <f t="shared" si="0"/>
        <v>#N/A</v>
      </c>
      <c r="J53" s="102"/>
    </row>
    <row r="54" spans="1:10">
      <c r="A54" s="263">
        <v>47</v>
      </c>
      <c r="B54" s="263"/>
      <c r="C54" s="83"/>
      <c r="D54" s="7"/>
      <c r="E54" s="263"/>
      <c r="F54" s="214">
        <f>'管理シート（本体）'!BI59</f>
        <v>0</v>
      </c>
      <c r="G54" s="216" t="e">
        <f>'7年10月'!I54</f>
        <v>#N/A</v>
      </c>
      <c r="H54" s="216" t="e">
        <f>'管理シート（本体）'!BL59</f>
        <v>#N/A</v>
      </c>
      <c r="I54" s="216" t="e">
        <f t="shared" si="0"/>
        <v>#N/A</v>
      </c>
      <c r="J54" s="102"/>
    </row>
    <row r="55" spans="1:10">
      <c r="A55" s="263">
        <v>48</v>
      </c>
      <c r="B55" s="263"/>
      <c r="C55" s="83"/>
      <c r="D55" s="7"/>
      <c r="E55" s="263"/>
      <c r="F55" s="214">
        <f>'管理シート（本体）'!BI60</f>
        <v>0</v>
      </c>
      <c r="G55" s="216" t="e">
        <f>'7年10月'!I55</f>
        <v>#N/A</v>
      </c>
      <c r="H55" s="216" t="e">
        <f>'管理シート（本体）'!BL60</f>
        <v>#N/A</v>
      </c>
      <c r="I55" s="216" t="e">
        <f t="shared" si="0"/>
        <v>#N/A</v>
      </c>
      <c r="J55" s="102"/>
    </row>
    <row r="56" spans="1:10">
      <c r="A56" s="263">
        <v>49</v>
      </c>
      <c r="B56" s="263"/>
      <c r="C56" s="83"/>
      <c r="D56" s="7"/>
      <c r="E56" s="263"/>
      <c r="F56" s="214">
        <f>'管理シート（本体）'!BI61</f>
        <v>0</v>
      </c>
      <c r="G56" s="216" t="e">
        <f>'7年10月'!I56</f>
        <v>#N/A</v>
      </c>
      <c r="H56" s="216" t="e">
        <f>'管理シート（本体）'!BL61</f>
        <v>#N/A</v>
      </c>
      <c r="I56" s="216" t="e">
        <f t="shared" si="0"/>
        <v>#N/A</v>
      </c>
      <c r="J56" s="102"/>
    </row>
    <row r="57" spans="1:10">
      <c r="A57" s="263">
        <v>50</v>
      </c>
      <c r="B57" s="263"/>
      <c r="C57" s="83"/>
      <c r="D57" s="7"/>
      <c r="E57" s="263"/>
      <c r="F57" s="214">
        <f>'管理シート（本体）'!BI62</f>
        <v>0</v>
      </c>
      <c r="G57" s="216" t="e">
        <f>'7年10月'!I57</f>
        <v>#N/A</v>
      </c>
      <c r="H57" s="216" t="e">
        <f>'管理シート（本体）'!BL62</f>
        <v>#N/A</v>
      </c>
      <c r="I57" s="216" t="e">
        <f t="shared" si="0"/>
        <v>#N/A</v>
      </c>
      <c r="J57" s="102"/>
    </row>
    <row r="58" spans="1:10">
      <c r="A58" s="357" t="s">
        <v>121</v>
      </c>
      <c r="B58" s="358"/>
      <c r="C58" s="358"/>
      <c r="D58" s="359">
        <v>1.1499999999999999</v>
      </c>
      <c r="E58" s="125" t="s">
        <v>88</v>
      </c>
      <c r="F58" s="215">
        <f>SUMIFS($F$8:$F$57,$D$8:$D$57,$D$58,$E$8:$E$57,E58)</f>
        <v>0</v>
      </c>
      <c r="G58" s="216">
        <f>SUMIFS($G$8:$G$57,$D$8:$D$57,$D$58,$E$8:$E$57,E58)</f>
        <v>0</v>
      </c>
      <c r="H58" s="216">
        <f>SUMIFS($H$8:$H$57,$D$8:$D$57,$D$58,$E$8:$E$57,E58)</f>
        <v>0</v>
      </c>
      <c r="I58" s="216">
        <f>SUMIFS($I$8:$I$57,$D$8:$D$57,$D$58,$E$8:$E$57,E58)</f>
        <v>0</v>
      </c>
      <c r="J58" s="101"/>
    </row>
    <row r="59" spans="1:10">
      <c r="A59" s="358"/>
      <c r="B59" s="358"/>
      <c r="C59" s="358"/>
      <c r="D59" s="360"/>
      <c r="E59" s="125" t="s">
        <v>89</v>
      </c>
      <c r="F59" s="215">
        <f>SUMIFS($F$8:$F$57,$D$8:$D$57,$D$58,$E$8:$E$57,E59)</f>
        <v>0</v>
      </c>
      <c r="G59" s="216">
        <f>SUMIFS($G$8:$G$57,$D$8:$D$57,$D$58,$E$8:$E$57,E59)</f>
        <v>0</v>
      </c>
      <c r="H59" s="216">
        <f>SUMIFS($H$8:$H$57,$D$8:$D$57,$D$58,$E$8:$E$57,E59)</f>
        <v>0</v>
      </c>
      <c r="I59" s="216">
        <f>SUMIFS($I$8:$I$57,$D$8:$D$57,$D$58,$E$8:$E$57,E59)</f>
        <v>0</v>
      </c>
      <c r="J59" s="101"/>
    </row>
    <row r="60" spans="1:10">
      <c r="A60" s="358"/>
      <c r="B60" s="358"/>
      <c r="C60" s="358"/>
      <c r="D60" s="361"/>
      <c r="E60" s="218" t="s">
        <v>122</v>
      </c>
      <c r="F60" s="215">
        <f>SUMIFS($F$8:$F$57,$D$8:$D$57,$D$58,$E$8:$E$57,E60)</f>
        <v>0</v>
      </c>
      <c r="G60" s="216">
        <f>SUMIFS($G$8:$G$57,$D$8:$D$57,$D$58,$E$8:$E$57,E60)</f>
        <v>0</v>
      </c>
      <c r="H60" s="216">
        <f>SUMIFS($H$8:$H$57,$D$8:$D$57,$D$58,$E$8:$E$57,E60)</f>
        <v>0</v>
      </c>
      <c r="I60" s="216">
        <f>SUMIFS($I$8:$I$57,$D$8:$D$57,$D$58,$E$8:$E$57,E60)</f>
        <v>0</v>
      </c>
      <c r="J60" s="101"/>
    </row>
    <row r="61" spans="1:10">
      <c r="A61" s="358"/>
      <c r="B61" s="358"/>
      <c r="C61" s="358"/>
      <c r="D61" s="362">
        <v>1.3</v>
      </c>
      <c r="E61" s="125" t="s">
        <v>88</v>
      </c>
      <c r="F61" s="215">
        <f>SUMIFS($F$8:$F$57,$D$8:$D$57,$D$61,$E$8:$E$57,E61)</f>
        <v>0</v>
      </c>
      <c r="G61" s="216">
        <f>SUMIFS($G$8:$G$57,$D$8:$D$57,$D$61,$E$8:$E$57,E61)</f>
        <v>0</v>
      </c>
      <c r="H61" s="216">
        <f>SUMIFS($H$8:$H$57,$D$8:$D$57,$D$61,$E$8:$E$57,E61)</f>
        <v>0</v>
      </c>
      <c r="I61" s="216">
        <f>SUMIFS($I$8:$I$57,$D$8:$D$57,$D$61,$E$8:$E$57,E61)</f>
        <v>0</v>
      </c>
      <c r="J61" s="101"/>
    </row>
    <row r="62" spans="1:10">
      <c r="A62" s="358"/>
      <c r="B62" s="358"/>
      <c r="C62" s="358"/>
      <c r="D62" s="362"/>
      <c r="E62" s="125" t="s">
        <v>89</v>
      </c>
      <c r="F62" s="215">
        <f>SUMIFS($F$8:$F$57,$D$8:$D$57,$D$61,$E$8:$E$57,E62)</f>
        <v>0</v>
      </c>
      <c r="G62" s="216">
        <f>SUMIFS($G$8:$G$57,$D$8:$D$57,$D$61,$E$8:$E$57,E62)</f>
        <v>0</v>
      </c>
      <c r="H62" s="216">
        <f>SUMIFS($H$8:$H$57,$D$8:$D$57,$D$61,$E$8:$E$57,E62)</f>
        <v>0</v>
      </c>
      <c r="I62" s="216">
        <f>SUMIFS($I$8:$I$57,$D$8:$D$57,$D$61,$E$8:$E$57,E62)</f>
        <v>0</v>
      </c>
      <c r="J62" s="101"/>
    </row>
    <row r="63" spans="1:10">
      <c r="A63" s="358"/>
      <c r="B63" s="358"/>
      <c r="C63" s="358"/>
      <c r="D63" s="362"/>
      <c r="E63" s="219" t="s">
        <v>122</v>
      </c>
      <c r="F63" s="215">
        <f>SUMIFS($F$8:$F$57,$D$8:$D$57,$D$61,$E$8:$E$57,E63)</f>
        <v>0</v>
      </c>
      <c r="G63" s="216">
        <f>SUMIFS($G$8:$G$57,$D$8:$D$57,$D$61,$E$8:$E$57,E63)</f>
        <v>0</v>
      </c>
      <c r="H63" s="216">
        <f>SUMIFS($H$8:$H$57,$D$8:$D$57,$D$61,$E$8:$E$57,E63)</f>
        <v>0</v>
      </c>
      <c r="I63" s="216">
        <f>SUMIFS($I$8:$I$57,$D$8:$D$57,$D$61,$E$8:$E$57,E63)</f>
        <v>0</v>
      </c>
      <c r="J63" s="101"/>
    </row>
    <row r="64" spans="1:10">
      <c r="A64" s="358"/>
      <c r="B64" s="358"/>
      <c r="C64" s="358"/>
      <c r="D64" s="362">
        <v>1.5</v>
      </c>
      <c r="E64" s="125" t="s">
        <v>88</v>
      </c>
      <c r="F64" s="215">
        <f>SUMIFS($F$8:$F$57,$D$8:$D$57,$D$64,$E$8:$E$57,E64)</f>
        <v>0</v>
      </c>
      <c r="G64" s="216">
        <f>SUMIFS($G$8:$G$57,$D$8:$D$57,$D$64,$E$8:$E$57,E64)</f>
        <v>0</v>
      </c>
      <c r="H64" s="216">
        <f>SUMIFS($H$8:$H$57,$D$8:$D$57,$D$64,$E$8:$E$57,E64)</f>
        <v>0</v>
      </c>
      <c r="I64" s="216">
        <f>SUMIFS($I$8:$I$57,$D$8:$D$57,$D$64,$E$8:$E$57,E64)</f>
        <v>0</v>
      </c>
      <c r="J64" s="101"/>
    </row>
    <row r="65" spans="1:10">
      <c r="A65" s="358"/>
      <c r="B65" s="358"/>
      <c r="C65" s="358"/>
      <c r="D65" s="362"/>
      <c r="E65" s="125" t="s">
        <v>89</v>
      </c>
      <c r="F65" s="215">
        <f>SUMIFS($F$8:$F$57,$D$8:$D$57,$D$64,$E$8:$E$57,E65)</f>
        <v>0</v>
      </c>
      <c r="G65" s="216">
        <f>SUMIFS($G$8:$G$57,$D$8:$D$57,$D$64,$E$8:$E$57,E65)</f>
        <v>0</v>
      </c>
      <c r="H65" s="216">
        <f>SUMIFS($H$8:$H$57,$D$8:$D$57,$D$64,$E$8:$E$57,E65)</f>
        <v>0</v>
      </c>
      <c r="I65" s="216">
        <f>SUMIFS($I$8:$I$57,$D$8:$D$57,$D$64,$E$8:$E$57,E65)</f>
        <v>0</v>
      </c>
      <c r="J65" s="101"/>
    </row>
    <row r="66" spans="1:10">
      <c r="A66" s="358"/>
      <c r="B66" s="358"/>
      <c r="C66" s="358"/>
      <c r="D66" s="362"/>
      <c r="E66" s="218" t="s">
        <v>122</v>
      </c>
      <c r="F66" s="215">
        <f>SUMIFS($F$8:$F$57,$D$8:$D$57,$D$64,$E$8:$E$57,E66)</f>
        <v>0</v>
      </c>
      <c r="G66" s="216">
        <f>SUMIFS($G$8:$G$57,$D$8:$D$57,$D$64,$E$8:$E$57,E66)</f>
        <v>0</v>
      </c>
      <c r="H66" s="216">
        <f>SUMIFS($H$8:$H$57,$D$8:$D$57,$D$64,$E$8:$E$57,E66)</f>
        <v>0</v>
      </c>
      <c r="I66" s="216">
        <f>SUMIFS($I$8:$I$57,$D$8:$D$57,$D$64,$E$8:$E$57,E66)</f>
        <v>0</v>
      </c>
      <c r="J66" s="101"/>
    </row>
    <row r="67" spans="1:10">
      <c r="A67" s="358"/>
      <c r="B67" s="358"/>
      <c r="C67" s="358"/>
      <c r="D67" s="362">
        <v>1.7</v>
      </c>
      <c r="E67" s="125" t="s">
        <v>88</v>
      </c>
      <c r="F67" s="215">
        <f>SUMIFS($F$8:$F$57,$D$8:$D$57,$D$67,$E$8:$E$57,E67)</f>
        <v>0</v>
      </c>
      <c r="G67" s="216">
        <f>SUMIFS($G$8:$G$57,$D$8:$D$57,$D$67,$E$8:$E$57,E67)</f>
        <v>0</v>
      </c>
      <c r="H67" s="216">
        <f>SUMIFS($H$8:$H$57,$D$8:$D$57,$D$67,$E$8:$E$57,E67)</f>
        <v>0</v>
      </c>
      <c r="I67" s="216">
        <f>SUMIFS($I$8:$I$57,$D$8:$D$57,$D$67,$E$8:$E$57,E67)</f>
        <v>0</v>
      </c>
      <c r="J67" s="101"/>
    </row>
    <row r="68" spans="1:10">
      <c r="A68" s="358"/>
      <c r="B68" s="358"/>
      <c r="C68" s="358"/>
      <c r="D68" s="362"/>
      <c r="E68" s="125" t="s">
        <v>89</v>
      </c>
      <c r="F68" s="215">
        <f>SUMIFS($F$8:$F$57,$D$8:$D$57,$D$67,$E$8:$E$57,E68)</f>
        <v>0</v>
      </c>
      <c r="G68" s="216">
        <f>SUMIFS($G$8:$G$57,$D$8:$D$57,$D$67,$E$8:$E$57,E68)</f>
        <v>0</v>
      </c>
      <c r="H68" s="216">
        <f>SUMIFS($H$8:$H$57,$D$8:$D$57,$D$67,$E$8:$E$57,E68)</f>
        <v>0</v>
      </c>
      <c r="I68" s="216">
        <f>SUMIFS($I$8:$I$57,$D$8:$D$57,$D$67,$E$8:$E$57,E68)</f>
        <v>0</v>
      </c>
      <c r="J68" s="101"/>
    </row>
    <row r="69" spans="1:10">
      <c r="A69" s="358"/>
      <c r="B69" s="358"/>
      <c r="C69" s="358"/>
      <c r="D69" s="362"/>
      <c r="E69" s="218" t="s">
        <v>122</v>
      </c>
      <c r="F69" s="215">
        <f>SUMIFS($F$8:$F$57,$D$8:$D$57,$D$67,$E$8:$E$57,E69)</f>
        <v>0</v>
      </c>
      <c r="G69" s="216">
        <f>SUMIFS($G$8:$G$57,$D$8:$D$57,$D$67,$E$8:$E$57,E69)</f>
        <v>0</v>
      </c>
      <c r="H69" s="216">
        <f>SUMIFS($H$8:$H$57,$D$8:$D$57,$D$67,$E$8:$E$57,E69)</f>
        <v>0</v>
      </c>
      <c r="I69" s="216">
        <f>SUMIFS($I$8:$I$57,$D$8:$D$57,$D$67,$E$8:$E$57,E69)</f>
        <v>0</v>
      </c>
      <c r="J69" s="101"/>
    </row>
    <row r="70" spans="1:10">
      <c r="A70" s="358"/>
      <c r="B70" s="358"/>
      <c r="C70" s="358"/>
      <c r="D70" s="358" t="s">
        <v>90</v>
      </c>
      <c r="E70" s="358"/>
      <c r="F70" s="215">
        <f>SUM(F8:F57)</f>
        <v>0</v>
      </c>
      <c r="G70" s="216" t="e">
        <f>SUM(G8:G57)</f>
        <v>#N/A</v>
      </c>
      <c r="H70" s="216" t="e">
        <f>SUM(H8:H57)</f>
        <v>#N/A</v>
      </c>
      <c r="I70" s="216" t="e">
        <f>SUM(I8:I57)</f>
        <v>#N/A</v>
      </c>
      <c r="J70" s="101"/>
    </row>
  </sheetData>
  <mergeCells count="6">
    <mergeCell ref="A58:C70"/>
    <mergeCell ref="D58:D60"/>
    <mergeCell ref="D61:D63"/>
    <mergeCell ref="D64:D66"/>
    <mergeCell ref="D67:D69"/>
    <mergeCell ref="D70:E70"/>
  </mergeCells>
  <phoneticPr fontId="3"/>
  <dataValidations count="2">
    <dataValidation type="list" allowBlank="1" showInputMessage="1" showErrorMessage="1" sqref="E8:E57" xr:uid="{4282EE5A-99F1-4BC0-9132-792B5C61DA96}">
      <formula1>"A重油,灯油,LPガス,LNG"</formula1>
    </dataValidation>
    <dataValidation type="list" allowBlank="1" showInputMessage="1" showErrorMessage="1" sqref="D8:D57" xr:uid="{9C66E2A5-6DBB-4439-A9F4-11D0C587988F}">
      <formula1>"115%,130%,150%,170%"</formula1>
    </dataValidation>
  </dataValidations>
  <pageMargins left="0.78740157480314965" right="0.59055118110236227" top="0.78740157480314965" bottom="0.59055118110236227" header="0.31496062992125984" footer="0.31496062992125984"/>
  <pageSetup paperSize="9" scale="79" fitToHeight="0" orientation="landscape" r:id="rId1"/>
  <rowBreaks count="2" manualBreakCount="2">
    <brk id="27" max="16383" man="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C88D-B311-408C-AAA9-4711C68DA819}">
  <sheetPr>
    <pageSetUpPr fitToPage="1"/>
  </sheetPr>
  <dimension ref="A1:J70"/>
  <sheetViews>
    <sheetView showGridLines="0" view="pageBreakPreview" zoomScaleNormal="100" zoomScaleSheetLayoutView="100" workbookViewId="0"/>
  </sheetViews>
  <sheetFormatPr defaultColWidth="9" defaultRowHeight="18"/>
  <cols>
    <col min="1" max="1" width="5.19921875" style="95" bestFit="1" customWidth="1"/>
    <col min="2" max="2" width="21.3984375" style="95" bestFit="1" customWidth="1"/>
    <col min="3" max="3" width="35.09765625" style="95" bestFit="1" customWidth="1"/>
    <col min="4" max="4" width="9" style="95"/>
    <col min="5" max="5" width="10.69921875" style="95" customWidth="1"/>
    <col min="6" max="6" width="14.59765625" style="95" customWidth="1"/>
    <col min="7" max="7" width="14.8984375" style="95" customWidth="1"/>
    <col min="8" max="8" width="19.19921875" style="95" bestFit="1" customWidth="1"/>
    <col min="9" max="9" width="14.8984375" style="95" customWidth="1"/>
    <col min="10" max="16384" width="9" style="95"/>
  </cols>
  <sheetData>
    <row r="1" spans="1:10">
      <c r="A1" s="94" t="s">
        <v>78</v>
      </c>
    </row>
    <row r="2" spans="1:10">
      <c r="A2" s="94" t="s">
        <v>79</v>
      </c>
    </row>
    <row r="3" spans="1:10">
      <c r="A3" s="96" t="s">
        <v>156</v>
      </c>
    </row>
    <row r="4" spans="1:10">
      <c r="A4" s="94" t="s">
        <v>118</v>
      </c>
    </row>
    <row r="5" spans="1:10">
      <c r="A5" s="94" t="s">
        <v>117</v>
      </c>
    </row>
    <row r="6" spans="1:10">
      <c r="A6" s="94" t="s">
        <v>80</v>
      </c>
    </row>
    <row r="7" spans="1:10" ht="90">
      <c r="A7" s="125" t="s">
        <v>81</v>
      </c>
      <c r="B7" s="125" t="s">
        <v>82</v>
      </c>
      <c r="C7" s="125" t="s">
        <v>83</v>
      </c>
      <c r="D7" s="98" t="s">
        <v>84</v>
      </c>
      <c r="E7" s="213" t="s">
        <v>120</v>
      </c>
      <c r="F7" s="99" t="s">
        <v>91</v>
      </c>
      <c r="G7" s="99" t="s">
        <v>85</v>
      </c>
      <c r="H7" s="99" t="s">
        <v>92</v>
      </c>
      <c r="I7" s="99" t="s">
        <v>86</v>
      </c>
      <c r="J7" s="100" t="s">
        <v>87</v>
      </c>
    </row>
    <row r="8" spans="1:10">
      <c r="A8" s="263">
        <v>1</v>
      </c>
      <c r="B8" s="263"/>
      <c r="C8" s="83"/>
      <c r="D8" s="7"/>
      <c r="E8" s="263"/>
      <c r="F8" s="214">
        <f>'管理シート（本体）'!BO13</f>
        <v>0</v>
      </c>
      <c r="G8" s="216" t="e">
        <f>'7年11月'!I8</f>
        <v>#N/A</v>
      </c>
      <c r="H8" s="216" t="e">
        <f>'管理シート（本体）'!BR13</f>
        <v>#N/A</v>
      </c>
      <c r="I8" s="216" t="e">
        <f>G8-H8</f>
        <v>#N/A</v>
      </c>
      <c r="J8" s="102"/>
    </row>
    <row r="9" spans="1:10">
      <c r="A9" s="263">
        <v>2</v>
      </c>
      <c r="B9" s="263"/>
      <c r="C9" s="83"/>
      <c r="D9" s="7"/>
      <c r="E9" s="263"/>
      <c r="F9" s="214">
        <f>'管理シート（本体）'!BO14</f>
        <v>0</v>
      </c>
      <c r="G9" s="216" t="e">
        <f>'7年11月'!I9</f>
        <v>#N/A</v>
      </c>
      <c r="H9" s="216" t="e">
        <f>'管理シート（本体）'!BR14</f>
        <v>#N/A</v>
      </c>
      <c r="I9" s="216" t="e">
        <f>G9-H9</f>
        <v>#N/A</v>
      </c>
      <c r="J9" s="102"/>
    </row>
    <row r="10" spans="1:10">
      <c r="A10" s="263">
        <v>3</v>
      </c>
      <c r="B10" s="263"/>
      <c r="C10" s="83"/>
      <c r="D10" s="7"/>
      <c r="E10" s="263"/>
      <c r="F10" s="214">
        <f>'管理シート（本体）'!BO15</f>
        <v>0</v>
      </c>
      <c r="G10" s="216" t="e">
        <f>'7年11月'!I10</f>
        <v>#N/A</v>
      </c>
      <c r="H10" s="216" t="e">
        <f>'管理シート（本体）'!BR15</f>
        <v>#N/A</v>
      </c>
      <c r="I10" s="216" t="e">
        <f t="shared" ref="I10:I57" si="0">G10-H10</f>
        <v>#N/A</v>
      </c>
      <c r="J10" s="102"/>
    </row>
    <row r="11" spans="1:10">
      <c r="A11" s="263">
        <v>4</v>
      </c>
      <c r="B11" s="263"/>
      <c r="C11" s="83"/>
      <c r="D11" s="7"/>
      <c r="E11" s="263"/>
      <c r="F11" s="214">
        <f>'管理シート（本体）'!BO16</f>
        <v>0</v>
      </c>
      <c r="G11" s="216" t="e">
        <f>'7年11月'!I11</f>
        <v>#N/A</v>
      </c>
      <c r="H11" s="216" t="e">
        <f>'管理シート（本体）'!BR16</f>
        <v>#N/A</v>
      </c>
      <c r="I11" s="216" t="e">
        <f t="shared" si="0"/>
        <v>#N/A</v>
      </c>
      <c r="J11" s="102"/>
    </row>
    <row r="12" spans="1:10">
      <c r="A12" s="263">
        <v>5</v>
      </c>
      <c r="B12" s="263"/>
      <c r="C12" s="83"/>
      <c r="D12" s="7"/>
      <c r="E12" s="263"/>
      <c r="F12" s="214">
        <f>'管理シート（本体）'!BO17</f>
        <v>0</v>
      </c>
      <c r="G12" s="216" t="e">
        <f>'7年11月'!I12</f>
        <v>#N/A</v>
      </c>
      <c r="H12" s="216" t="e">
        <f>'管理シート（本体）'!BR17</f>
        <v>#N/A</v>
      </c>
      <c r="I12" s="216" t="e">
        <f t="shared" si="0"/>
        <v>#N/A</v>
      </c>
      <c r="J12" s="102"/>
    </row>
    <row r="13" spans="1:10">
      <c r="A13" s="263">
        <v>6</v>
      </c>
      <c r="B13" s="263"/>
      <c r="C13" s="83"/>
      <c r="D13" s="7"/>
      <c r="E13" s="263"/>
      <c r="F13" s="214">
        <f>'管理シート（本体）'!BO18</f>
        <v>0</v>
      </c>
      <c r="G13" s="216" t="e">
        <f>'7年11月'!I13</f>
        <v>#N/A</v>
      </c>
      <c r="H13" s="216" t="e">
        <f>'管理シート（本体）'!BR18</f>
        <v>#N/A</v>
      </c>
      <c r="I13" s="216" t="e">
        <f t="shared" si="0"/>
        <v>#N/A</v>
      </c>
      <c r="J13" s="102"/>
    </row>
    <row r="14" spans="1:10">
      <c r="A14" s="263">
        <v>7</v>
      </c>
      <c r="B14" s="263"/>
      <c r="C14" s="83"/>
      <c r="D14" s="7"/>
      <c r="E14" s="263"/>
      <c r="F14" s="214">
        <f>'管理シート（本体）'!BO19</f>
        <v>0</v>
      </c>
      <c r="G14" s="216" t="e">
        <f>'7年11月'!I14</f>
        <v>#N/A</v>
      </c>
      <c r="H14" s="216" t="e">
        <f>'管理シート（本体）'!BR19</f>
        <v>#N/A</v>
      </c>
      <c r="I14" s="216" t="e">
        <f t="shared" si="0"/>
        <v>#N/A</v>
      </c>
      <c r="J14" s="102"/>
    </row>
    <row r="15" spans="1:10">
      <c r="A15" s="263">
        <v>8</v>
      </c>
      <c r="B15" s="263"/>
      <c r="C15" s="83"/>
      <c r="D15" s="7"/>
      <c r="E15" s="263"/>
      <c r="F15" s="214">
        <f>'管理シート（本体）'!BO20</f>
        <v>0</v>
      </c>
      <c r="G15" s="216" t="e">
        <f>'7年11月'!I15</f>
        <v>#N/A</v>
      </c>
      <c r="H15" s="216" t="e">
        <f>'管理シート（本体）'!BR20</f>
        <v>#N/A</v>
      </c>
      <c r="I15" s="216" t="e">
        <f t="shared" si="0"/>
        <v>#N/A</v>
      </c>
      <c r="J15" s="102"/>
    </row>
    <row r="16" spans="1:10">
      <c r="A16" s="263">
        <v>9</v>
      </c>
      <c r="B16" s="263"/>
      <c r="C16" s="83"/>
      <c r="D16" s="7"/>
      <c r="E16" s="263"/>
      <c r="F16" s="214">
        <f>'管理シート（本体）'!BO21</f>
        <v>0</v>
      </c>
      <c r="G16" s="216" t="e">
        <f>'7年11月'!I16</f>
        <v>#N/A</v>
      </c>
      <c r="H16" s="216" t="e">
        <f>'管理シート（本体）'!BR21</f>
        <v>#N/A</v>
      </c>
      <c r="I16" s="216" t="e">
        <f t="shared" si="0"/>
        <v>#N/A</v>
      </c>
      <c r="J16" s="102"/>
    </row>
    <row r="17" spans="1:10">
      <c r="A17" s="263">
        <v>10</v>
      </c>
      <c r="B17" s="263"/>
      <c r="C17" s="83"/>
      <c r="D17" s="7"/>
      <c r="E17" s="263"/>
      <c r="F17" s="214">
        <f>'管理シート（本体）'!BO22</f>
        <v>0</v>
      </c>
      <c r="G17" s="216" t="e">
        <f>'7年11月'!I17</f>
        <v>#N/A</v>
      </c>
      <c r="H17" s="216" t="e">
        <f>'管理シート（本体）'!BR22</f>
        <v>#N/A</v>
      </c>
      <c r="I17" s="216" t="e">
        <f t="shared" si="0"/>
        <v>#N/A</v>
      </c>
      <c r="J17" s="102"/>
    </row>
    <row r="18" spans="1:10">
      <c r="A18" s="263">
        <v>11</v>
      </c>
      <c r="B18" s="263"/>
      <c r="C18" s="83"/>
      <c r="D18" s="7"/>
      <c r="E18" s="263"/>
      <c r="F18" s="214">
        <f>'管理シート（本体）'!BO23</f>
        <v>0</v>
      </c>
      <c r="G18" s="216" t="e">
        <f>'7年11月'!I18</f>
        <v>#N/A</v>
      </c>
      <c r="H18" s="216" t="e">
        <f>'管理シート（本体）'!BR23</f>
        <v>#N/A</v>
      </c>
      <c r="I18" s="216" t="e">
        <f t="shared" si="0"/>
        <v>#N/A</v>
      </c>
      <c r="J18" s="102"/>
    </row>
    <row r="19" spans="1:10">
      <c r="A19" s="263">
        <v>12</v>
      </c>
      <c r="B19" s="263"/>
      <c r="C19" s="83"/>
      <c r="D19" s="7"/>
      <c r="E19" s="263"/>
      <c r="F19" s="214">
        <f>'管理シート（本体）'!BO24</f>
        <v>0</v>
      </c>
      <c r="G19" s="216" t="e">
        <f>'7年11月'!I19</f>
        <v>#N/A</v>
      </c>
      <c r="H19" s="216" t="e">
        <f>'管理シート（本体）'!BR24</f>
        <v>#N/A</v>
      </c>
      <c r="I19" s="216" t="e">
        <f t="shared" si="0"/>
        <v>#N/A</v>
      </c>
      <c r="J19" s="102"/>
    </row>
    <row r="20" spans="1:10">
      <c r="A20" s="263">
        <v>13</v>
      </c>
      <c r="B20" s="263"/>
      <c r="C20" s="83"/>
      <c r="D20" s="7"/>
      <c r="E20" s="263"/>
      <c r="F20" s="214">
        <f>'管理シート（本体）'!BO25</f>
        <v>0</v>
      </c>
      <c r="G20" s="216" t="e">
        <f>'7年11月'!I20</f>
        <v>#N/A</v>
      </c>
      <c r="H20" s="216" t="e">
        <f>'管理シート（本体）'!BR25</f>
        <v>#N/A</v>
      </c>
      <c r="I20" s="216" t="e">
        <f t="shared" si="0"/>
        <v>#N/A</v>
      </c>
      <c r="J20" s="102"/>
    </row>
    <row r="21" spans="1:10">
      <c r="A21" s="263">
        <v>14</v>
      </c>
      <c r="B21" s="263"/>
      <c r="C21" s="83"/>
      <c r="D21" s="7"/>
      <c r="E21" s="263"/>
      <c r="F21" s="214">
        <f>'管理シート（本体）'!BO26</f>
        <v>0</v>
      </c>
      <c r="G21" s="216" t="e">
        <f>'7年11月'!I21</f>
        <v>#N/A</v>
      </c>
      <c r="H21" s="216" t="e">
        <f>'管理シート（本体）'!BR26</f>
        <v>#N/A</v>
      </c>
      <c r="I21" s="216" t="e">
        <f t="shared" si="0"/>
        <v>#N/A</v>
      </c>
      <c r="J21" s="102"/>
    </row>
    <row r="22" spans="1:10">
      <c r="A22" s="263">
        <v>15</v>
      </c>
      <c r="B22" s="263"/>
      <c r="C22" s="83"/>
      <c r="D22" s="7"/>
      <c r="E22" s="263"/>
      <c r="F22" s="214">
        <f>'管理シート（本体）'!BO27</f>
        <v>0</v>
      </c>
      <c r="G22" s="216" t="e">
        <f>'7年11月'!I22</f>
        <v>#N/A</v>
      </c>
      <c r="H22" s="216" t="e">
        <f>'管理シート（本体）'!BR27</f>
        <v>#N/A</v>
      </c>
      <c r="I22" s="216" t="e">
        <f t="shared" si="0"/>
        <v>#N/A</v>
      </c>
      <c r="J22" s="102"/>
    </row>
    <row r="23" spans="1:10">
      <c r="A23" s="263">
        <v>16</v>
      </c>
      <c r="B23" s="263"/>
      <c r="C23" s="83"/>
      <c r="D23" s="7"/>
      <c r="E23" s="263"/>
      <c r="F23" s="214">
        <f>'管理シート（本体）'!BO28</f>
        <v>0</v>
      </c>
      <c r="G23" s="216" t="e">
        <f>'7年11月'!I23</f>
        <v>#N/A</v>
      </c>
      <c r="H23" s="216" t="e">
        <f>'管理シート（本体）'!BR28</f>
        <v>#N/A</v>
      </c>
      <c r="I23" s="216" t="e">
        <f t="shared" si="0"/>
        <v>#N/A</v>
      </c>
      <c r="J23" s="102"/>
    </row>
    <row r="24" spans="1:10">
      <c r="A24" s="263">
        <v>17</v>
      </c>
      <c r="B24" s="263"/>
      <c r="C24" s="83"/>
      <c r="D24" s="7"/>
      <c r="E24" s="263"/>
      <c r="F24" s="214">
        <f>'管理シート（本体）'!BO29</f>
        <v>0</v>
      </c>
      <c r="G24" s="216" t="e">
        <f>'7年11月'!I24</f>
        <v>#N/A</v>
      </c>
      <c r="H24" s="216" t="e">
        <f>'管理シート（本体）'!BR29</f>
        <v>#N/A</v>
      </c>
      <c r="I24" s="216" t="e">
        <f t="shared" si="0"/>
        <v>#N/A</v>
      </c>
      <c r="J24" s="102"/>
    </row>
    <row r="25" spans="1:10">
      <c r="A25" s="263">
        <v>18</v>
      </c>
      <c r="B25" s="263"/>
      <c r="C25" s="83"/>
      <c r="D25" s="7"/>
      <c r="E25" s="263"/>
      <c r="F25" s="214">
        <f>'管理シート（本体）'!BO30</f>
        <v>0</v>
      </c>
      <c r="G25" s="216" t="e">
        <f>'7年11月'!I25</f>
        <v>#N/A</v>
      </c>
      <c r="H25" s="216" t="e">
        <f>'管理シート（本体）'!BR30</f>
        <v>#N/A</v>
      </c>
      <c r="I25" s="216" t="e">
        <f t="shared" si="0"/>
        <v>#N/A</v>
      </c>
      <c r="J25" s="102"/>
    </row>
    <row r="26" spans="1:10">
      <c r="A26" s="263">
        <v>19</v>
      </c>
      <c r="B26" s="263"/>
      <c r="C26" s="83"/>
      <c r="D26" s="7"/>
      <c r="E26" s="263"/>
      <c r="F26" s="214">
        <f>'管理シート（本体）'!BO31</f>
        <v>0</v>
      </c>
      <c r="G26" s="216" t="e">
        <f>'7年11月'!I26</f>
        <v>#N/A</v>
      </c>
      <c r="H26" s="216" t="e">
        <f>'管理シート（本体）'!BR31</f>
        <v>#N/A</v>
      </c>
      <c r="I26" s="216" t="e">
        <f t="shared" si="0"/>
        <v>#N/A</v>
      </c>
      <c r="J26" s="102"/>
    </row>
    <row r="27" spans="1:10">
      <c r="A27" s="263">
        <v>20</v>
      </c>
      <c r="B27" s="263"/>
      <c r="C27" s="83"/>
      <c r="D27" s="7"/>
      <c r="E27" s="263"/>
      <c r="F27" s="214">
        <f>'管理シート（本体）'!BO32</f>
        <v>0</v>
      </c>
      <c r="G27" s="216" t="e">
        <f>'7年11月'!I27</f>
        <v>#N/A</v>
      </c>
      <c r="H27" s="216" t="e">
        <f>'管理シート（本体）'!BR32</f>
        <v>#N/A</v>
      </c>
      <c r="I27" s="216" t="e">
        <f t="shared" si="0"/>
        <v>#N/A</v>
      </c>
      <c r="J27" s="102"/>
    </row>
    <row r="28" spans="1:10">
      <c r="A28" s="263">
        <v>21</v>
      </c>
      <c r="B28" s="263"/>
      <c r="C28" s="83"/>
      <c r="D28" s="7"/>
      <c r="E28" s="263"/>
      <c r="F28" s="214">
        <f>'管理シート（本体）'!BO33</f>
        <v>0</v>
      </c>
      <c r="G28" s="216" t="e">
        <f>'7年11月'!I28</f>
        <v>#N/A</v>
      </c>
      <c r="H28" s="216" t="e">
        <f>'管理シート（本体）'!BR33</f>
        <v>#N/A</v>
      </c>
      <c r="I28" s="216" t="e">
        <f t="shared" si="0"/>
        <v>#N/A</v>
      </c>
      <c r="J28" s="102"/>
    </row>
    <row r="29" spans="1:10">
      <c r="A29" s="263">
        <v>22</v>
      </c>
      <c r="B29" s="263"/>
      <c r="C29" s="83"/>
      <c r="D29" s="7"/>
      <c r="E29" s="263"/>
      <c r="F29" s="214">
        <f>'管理シート（本体）'!BO34</f>
        <v>0</v>
      </c>
      <c r="G29" s="216" t="e">
        <f>'7年11月'!I29</f>
        <v>#N/A</v>
      </c>
      <c r="H29" s="216" t="e">
        <f>'管理シート（本体）'!BR34</f>
        <v>#N/A</v>
      </c>
      <c r="I29" s="216" t="e">
        <f t="shared" si="0"/>
        <v>#N/A</v>
      </c>
      <c r="J29" s="102"/>
    </row>
    <row r="30" spans="1:10">
      <c r="A30" s="263">
        <v>23</v>
      </c>
      <c r="B30" s="263"/>
      <c r="C30" s="83"/>
      <c r="D30" s="7"/>
      <c r="E30" s="263"/>
      <c r="F30" s="214">
        <f>'管理シート（本体）'!BO35</f>
        <v>0</v>
      </c>
      <c r="G30" s="216" t="e">
        <f>'7年11月'!I30</f>
        <v>#N/A</v>
      </c>
      <c r="H30" s="216" t="e">
        <f>'管理シート（本体）'!BR35</f>
        <v>#N/A</v>
      </c>
      <c r="I30" s="216" t="e">
        <f t="shared" si="0"/>
        <v>#N/A</v>
      </c>
      <c r="J30" s="102"/>
    </row>
    <row r="31" spans="1:10">
      <c r="A31" s="263">
        <v>24</v>
      </c>
      <c r="B31" s="263"/>
      <c r="C31" s="83"/>
      <c r="D31" s="7"/>
      <c r="E31" s="263"/>
      <c r="F31" s="214">
        <f>'管理シート（本体）'!BO36</f>
        <v>0</v>
      </c>
      <c r="G31" s="216" t="e">
        <f>'7年11月'!I31</f>
        <v>#N/A</v>
      </c>
      <c r="H31" s="216" t="e">
        <f>'管理シート（本体）'!BR36</f>
        <v>#N/A</v>
      </c>
      <c r="I31" s="216" t="e">
        <f t="shared" si="0"/>
        <v>#N/A</v>
      </c>
      <c r="J31" s="102"/>
    </row>
    <row r="32" spans="1:10">
      <c r="A32" s="263">
        <v>25</v>
      </c>
      <c r="B32" s="263"/>
      <c r="C32" s="83"/>
      <c r="D32" s="7"/>
      <c r="E32" s="263"/>
      <c r="F32" s="214">
        <f>'管理シート（本体）'!BO37</f>
        <v>0</v>
      </c>
      <c r="G32" s="216" t="e">
        <f>'7年11月'!I32</f>
        <v>#N/A</v>
      </c>
      <c r="H32" s="216" t="e">
        <f>'管理シート（本体）'!BR37</f>
        <v>#N/A</v>
      </c>
      <c r="I32" s="216" t="e">
        <f t="shared" si="0"/>
        <v>#N/A</v>
      </c>
      <c r="J32" s="102"/>
    </row>
    <row r="33" spans="1:10">
      <c r="A33" s="263">
        <v>26</v>
      </c>
      <c r="B33" s="263"/>
      <c r="C33" s="83"/>
      <c r="D33" s="7"/>
      <c r="E33" s="263"/>
      <c r="F33" s="214">
        <f>'管理シート（本体）'!BO38</f>
        <v>0</v>
      </c>
      <c r="G33" s="216" t="e">
        <f>'7年11月'!I33</f>
        <v>#N/A</v>
      </c>
      <c r="H33" s="216" t="e">
        <f>'管理シート（本体）'!BR38</f>
        <v>#N/A</v>
      </c>
      <c r="I33" s="216" t="e">
        <f t="shared" si="0"/>
        <v>#N/A</v>
      </c>
      <c r="J33" s="102"/>
    </row>
    <row r="34" spans="1:10">
      <c r="A34" s="263">
        <v>27</v>
      </c>
      <c r="B34" s="263"/>
      <c r="C34" s="83"/>
      <c r="D34" s="7"/>
      <c r="E34" s="263"/>
      <c r="F34" s="214">
        <f>'管理シート（本体）'!BO39</f>
        <v>0</v>
      </c>
      <c r="G34" s="216" t="e">
        <f>'7年11月'!I34</f>
        <v>#N/A</v>
      </c>
      <c r="H34" s="216" t="e">
        <f>'管理シート（本体）'!BR39</f>
        <v>#N/A</v>
      </c>
      <c r="I34" s="216" t="e">
        <f t="shared" si="0"/>
        <v>#N/A</v>
      </c>
      <c r="J34" s="102"/>
    </row>
    <row r="35" spans="1:10">
      <c r="A35" s="263">
        <v>28</v>
      </c>
      <c r="B35" s="263"/>
      <c r="C35" s="83"/>
      <c r="D35" s="7"/>
      <c r="E35" s="263"/>
      <c r="F35" s="214">
        <f>'管理シート（本体）'!BO40</f>
        <v>0</v>
      </c>
      <c r="G35" s="216" t="e">
        <f>'7年11月'!I35</f>
        <v>#N/A</v>
      </c>
      <c r="H35" s="216" t="e">
        <f>'管理シート（本体）'!BR40</f>
        <v>#N/A</v>
      </c>
      <c r="I35" s="216" t="e">
        <f t="shared" si="0"/>
        <v>#N/A</v>
      </c>
      <c r="J35" s="102"/>
    </row>
    <row r="36" spans="1:10">
      <c r="A36" s="263">
        <v>29</v>
      </c>
      <c r="B36" s="263"/>
      <c r="C36" s="83"/>
      <c r="D36" s="7"/>
      <c r="E36" s="263"/>
      <c r="F36" s="214">
        <f>'管理シート（本体）'!BO41</f>
        <v>0</v>
      </c>
      <c r="G36" s="216" t="e">
        <f>'7年11月'!I36</f>
        <v>#N/A</v>
      </c>
      <c r="H36" s="216" t="e">
        <f>'管理シート（本体）'!BR41</f>
        <v>#N/A</v>
      </c>
      <c r="I36" s="216" t="e">
        <f t="shared" si="0"/>
        <v>#N/A</v>
      </c>
      <c r="J36" s="102"/>
    </row>
    <row r="37" spans="1:10">
      <c r="A37" s="263">
        <v>30</v>
      </c>
      <c r="B37" s="263"/>
      <c r="C37" s="83"/>
      <c r="D37" s="7"/>
      <c r="E37" s="263"/>
      <c r="F37" s="214">
        <f>'管理シート（本体）'!BO42</f>
        <v>0</v>
      </c>
      <c r="G37" s="216" t="e">
        <f>'7年11月'!I37</f>
        <v>#N/A</v>
      </c>
      <c r="H37" s="216" t="e">
        <f>'管理シート（本体）'!BR42</f>
        <v>#N/A</v>
      </c>
      <c r="I37" s="216" t="e">
        <f t="shared" si="0"/>
        <v>#N/A</v>
      </c>
      <c r="J37" s="102"/>
    </row>
    <row r="38" spans="1:10">
      <c r="A38" s="263">
        <v>31</v>
      </c>
      <c r="B38" s="263"/>
      <c r="C38" s="83"/>
      <c r="D38" s="7"/>
      <c r="E38" s="263"/>
      <c r="F38" s="214">
        <f>'管理シート（本体）'!BO43</f>
        <v>0</v>
      </c>
      <c r="G38" s="216" t="e">
        <f>'7年11月'!I38</f>
        <v>#N/A</v>
      </c>
      <c r="H38" s="216" t="e">
        <f>'管理シート（本体）'!BR43</f>
        <v>#N/A</v>
      </c>
      <c r="I38" s="216" t="e">
        <f t="shared" si="0"/>
        <v>#N/A</v>
      </c>
      <c r="J38" s="102"/>
    </row>
    <row r="39" spans="1:10">
      <c r="A39" s="263">
        <v>32</v>
      </c>
      <c r="B39" s="263"/>
      <c r="C39" s="83"/>
      <c r="D39" s="7"/>
      <c r="E39" s="263"/>
      <c r="F39" s="214">
        <f>'管理シート（本体）'!BO44</f>
        <v>0</v>
      </c>
      <c r="G39" s="216" t="e">
        <f>'7年11月'!I39</f>
        <v>#N/A</v>
      </c>
      <c r="H39" s="216" t="e">
        <f>'管理シート（本体）'!BR44</f>
        <v>#N/A</v>
      </c>
      <c r="I39" s="216" t="e">
        <f t="shared" si="0"/>
        <v>#N/A</v>
      </c>
      <c r="J39" s="102"/>
    </row>
    <row r="40" spans="1:10">
      <c r="A40" s="263">
        <v>33</v>
      </c>
      <c r="B40" s="263"/>
      <c r="C40" s="83"/>
      <c r="D40" s="7"/>
      <c r="E40" s="263"/>
      <c r="F40" s="214">
        <f>'管理シート（本体）'!BO45</f>
        <v>0</v>
      </c>
      <c r="G40" s="216" t="e">
        <f>'7年11月'!I40</f>
        <v>#N/A</v>
      </c>
      <c r="H40" s="216" t="e">
        <f>'管理シート（本体）'!BR45</f>
        <v>#N/A</v>
      </c>
      <c r="I40" s="216" t="e">
        <f t="shared" si="0"/>
        <v>#N/A</v>
      </c>
      <c r="J40" s="102"/>
    </row>
    <row r="41" spans="1:10">
      <c r="A41" s="263">
        <v>34</v>
      </c>
      <c r="B41" s="263"/>
      <c r="C41" s="83"/>
      <c r="D41" s="7"/>
      <c r="E41" s="263"/>
      <c r="F41" s="214">
        <f>'管理シート（本体）'!BO46</f>
        <v>0</v>
      </c>
      <c r="G41" s="216" t="e">
        <f>'7年11月'!I41</f>
        <v>#N/A</v>
      </c>
      <c r="H41" s="216" t="e">
        <f>'管理シート（本体）'!BR46</f>
        <v>#N/A</v>
      </c>
      <c r="I41" s="216" t="e">
        <f t="shared" si="0"/>
        <v>#N/A</v>
      </c>
      <c r="J41" s="102"/>
    </row>
    <row r="42" spans="1:10">
      <c r="A42" s="263">
        <v>35</v>
      </c>
      <c r="B42" s="263"/>
      <c r="C42" s="83"/>
      <c r="D42" s="7"/>
      <c r="E42" s="263"/>
      <c r="F42" s="214">
        <f>'管理シート（本体）'!BO47</f>
        <v>0</v>
      </c>
      <c r="G42" s="216" t="e">
        <f>'7年11月'!I42</f>
        <v>#N/A</v>
      </c>
      <c r="H42" s="216" t="e">
        <f>'管理シート（本体）'!BR47</f>
        <v>#N/A</v>
      </c>
      <c r="I42" s="216" t="e">
        <f t="shared" si="0"/>
        <v>#N/A</v>
      </c>
      <c r="J42" s="102"/>
    </row>
    <row r="43" spans="1:10">
      <c r="A43" s="263">
        <v>36</v>
      </c>
      <c r="B43" s="263"/>
      <c r="C43" s="83"/>
      <c r="D43" s="7"/>
      <c r="E43" s="263"/>
      <c r="F43" s="214">
        <f>'管理シート（本体）'!BO48</f>
        <v>0</v>
      </c>
      <c r="G43" s="216" t="e">
        <f>'7年11月'!I43</f>
        <v>#N/A</v>
      </c>
      <c r="H43" s="216" t="e">
        <f>'管理シート（本体）'!BR48</f>
        <v>#N/A</v>
      </c>
      <c r="I43" s="216" t="e">
        <f t="shared" si="0"/>
        <v>#N/A</v>
      </c>
      <c r="J43" s="102"/>
    </row>
    <row r="44" spans="1:10">
      <c r="A44" s="263">
        <v>37</v>
      </c>
      <c r="B44" s="263"/>
      <c r="C44" s="83"/>
      <c r="D44" s="7"/>
      <c r="E44" s="263"/>
      <c r="F44" s="214">
        <f>'管理シート（本体）'!BO49</f>
        <v>0</v>
      </c>
      <c r="G44" s="216" t="e">
        <f>'7年11月'!I44</f>
        <v>#N/A</v>
      </c>
      <c r="H44" s="216" t="e">
        <f>'管理シート（本体）'!BR49</f>
        <v>#N/A</v>
      </c>
      <c r="I44" s="216" t="e">
        <f t="shared" si="0"/>
        <v>#N/A</v>
      </c>
      <c r="J44" s="102"/>
    </row>
    <row r="45" spans="1:10">
      <c r="A45" s="263">
        <v>38</v>
      </c>
      <c r="B45" s="263"/>
      <c r="C45" s="83"/>
      <c r="D45" s="7"/>
      <c r="E45" s="263"/>
      <c r="F45" s="214">
        <f>'管理シート（本体）'!BO50</f>
        <v>0</v>
      </c>
      <c r="G45" s="216" t="e">
        <f>'7年11月'!I45</f>
        <v>#N/A</v>
      </c>
      <c r="H45" s="216" t="e">
        <f>'管理シート（本体）'!BR50</f>
        <v>#N/A</v>
      </c>
      <c r="I45" s="216" t="e">
        <f t="shared" si="0"/>
        <v>#N/A</v>
      </c>
      <c r="J45" s="102"/>
    </row>
    <row r="46" spans="1:10">
      <c r="A46" s="263">
        <v>39</v>
      </c>
      <c r="B46" s="263"/>
      <c r="C46" s="83"/>
      <c r="D46" s="7"/>
      <c r="E46" s="263"/>
      <c r="F46" s="214">
        <f>'管理シート（本体）'!BO51</f>
        <v>0</v>
      </c>
      <c r="G46" s="216" t="e">
        <f>'7年11月'!I46</f>
        <v>#N/A</v>
      </c>
      <c r="H46" s="216" t="e">
        <f>'管理シート（本体）'!BR51</f>
        <v>#N/A</v>
      </c>
      <c r="I46" s="216" t="e">
        <f t="shared" si="0"/>
        <v>#N/A</v>
      </c>
      <c r="J46" s="102"/>
    </row>
    <row r="47" spans="1:10">
      <c r="A47" s="263">
        <v>40</v>
      </c>
      <c r="B47" s="263"/>
      <c r="C47" s="83"/>
      <c r="D47" s="7"/>
      <c r="E47" s="263"/>
      <c r="F47" s="214">
        <f>'管理シート（本体）'!BO52</f>
        <v>0</v>
      </c>
      <c r="G47" s="216" t="e">
        <f>'7年11月'!I47</f>
        <v>#N/A</v>
      </c>
      <c r="H47" s="216" t="e">
        <f>'管理シート（本体）'!BR52</f>
        <v>#N/A</v>
      </c>
      <c r="I47" s="216" t="e">
        <f t="shared" si="0"/>
        <v>#N/A</v>
      </c>
      <c r="J47" s="102"/>
    </row>
    <row r="48" spans="1:10">
      <c r="A48" s="263">
        <v>41</v>
      </c>
      <c r="B48" s="263"/>
      <c r="C48" s="83"/>
      <c r="D48" s="7"/>
      <c r="E48" s="263"/>
      <c r="F48" s="214">
        <f>'管理シート（本体）'!BO53</f>
        <v>0</v>
      </c>
      <c r="G48" s="216" t="e">
        <f>'7年11月'!I48</f>
        <v>#N/A</v>
      </c>
      <c r="H48" s="216" t="e">
        <f>'管理シート（本体）'!BR53</f>
        <v>#N/A</v>
      </c>
      <c r="I48" s="216" t="e">
        <f t="shared" si="0"/>
        <v>#N/A</v>
      </c>
      <c r="J48" s="102"/>
    </row>
    <row r="49" spans="1:10">
      <c r="A49" s="263">
        <v>42</v>
      </c>
      <c r="B49" s="263"/>
      <c r="C49" s="83"/>
      <c r="D49" s="7"/>
      <c r="E49" s="263"/>
      <c r="F49" s="214">
        <f>'管理シート（本体）'!BO54</f>
        <v>0</v>
      </c>
      <c r="G49" s="216" t="e">
        <f>'7年11月'!I49</f>
        <v>#N/A</v>
      </c>
      <c r="H49" s="216" t="e">
        <f>'管理シート（本体）'!BR54</f>
        <v>#N/A</v>
      </c>
      <c r="I49" s="216" t="e">
        <f t="shared" si="0"/>
        <v>#N/A</v>
      </c>
      <c r="J49" s="102"/>
    </row>
    <row r="50" spans="1:10">
      <c r="A50" s="263">
        <v>43</v>
      </c>
      <c r="B50" s="263"/>
      <c r="C50" s="83"/>
      <c r="D50" s="7"/>
      <c r="E50" s="263"/>
      <c r="F50" s="214">
        <f>'管理シート（本体）'!BO55</f>
        <v>0</v>
      </c>
      <c r="G50" s="216" t="e">
        <f>'7年11月'!I50</f>
        <v>#N/A</v>
      </c>
      <c r="H50" s="216" t="e">
        <f>'管理シート（本体）'!BR55</f>
        <v>#N/A</v>
      </c>
      <c r="I50" s="216" t="e">
        <f t="shared" si="0"/>
        <v>#N/A</v>
      </c>
      <c r="J50" s="102"/>
    </row>
    <row r="51" spans="1:10">
      <c r="A51" s="263">
        <v>44</v>
      </c>
      <c r="B51" s="263"/>
      <c r="C51" s="83"/>
      <c r="D51" s="7"/>
      <c r="E51" s="263"/>
      <c r="F51" s="214">
        <f>'管理シート（本体）'!BO56</f>
        <v>0</v>
      </c>
      <c r="G51" s="216" t="e">
        <f>'7年11月'!I51</f>
        <v>#N/A</v>
      </c>
      <c r="H51" s="216" t="e">
        <f>'管理シート（本体）'!BR56</f>
        <v>#N/A</v>
      </c>
      <c r="I51" s="216" t="e">
        <f t="shared" si="0"/>
        <v>#N/A</v>
      </c>
      <c r="J51" s="102"/>
    </row>
    <row r="52" spans="1:10">
      <c r="A52" s="263">
        <v>45</v>
      </c>
      <c r="B52" s="263"/>
      <c r="C52" s="83"/>
      <c r="D52" s="7"/>
      <c r="E52" s="263"/>
      <c r="F52" s="214">
        <f>'管理シート（本体）'!BO57</f>
        <v>0</v>
      </c>
      <c r="G52" s="216" t="e">
        <f>'7年11月'!I52</f>
        <v>#N/A</v>
      </c>
      <c r="H52" s="216" t="e">
        <f>'管理シート（本体）'!BR57</f>
        <v>#N/A</v>
      </c>
      <c r="I52" s="216" t="e">
        <f t="shared" si="0"/>
        <v>#N/A</v>
      </c>
      <c r="J52" s="102"/>
    </row>
    <row r="53" spans="1:10">
      <c r="A53" s="263">
        <v>46</v>
      </c>
      <c r="B53" s="263"/>
      <c r="C53" s="83"/>
      <c r="D53" s="7"/>
      <c r="E53" s="263"/>
      <c r="F53" s="214">
        <f>'管理シート（本体）'!BO58</f>
        <v>0</v>
      </c>
      <c r="G53" s="216" t="e">
        <f>'7年11月'!I53</f>
        <v>#N/A</v>
      </c>
      <c r="H53" s="216" t="e">
        <f>'管理シート（本体）'!BR58</f>
        <v>#N/A</v>
      </c>
      <c r="I53" s="216" t="e">
        <f t="shared" si="0"/>
        <v>#N/A</v>
      </c>
      <c r="J53" s="102"/>
    </row>
    <row r="54" spans="1:10">
      <c r="A54" s="263">
        <v>47</v>
      </c>
      <c r="B54" s="263"/>
      <c r="C54" s="83"/>
      <c r="D54" s="7"/>
      <c r="E54" s="263"/>
      <c r="F54" s="214">
        <f>'管理シート（本体）'!BO59</f>
        <v>0</v>
      </c>
      <c r="G54" s="216" t="e">
        <f>'7年11月'!I54</f>
        <v>#N/A</v>
      </c>
      <c r="H54" s="216" t="e">
        <f>'管理シート（本体）'!BR59</f>
        <v>#N/A</v>
      </c>
      <c r="I54" s="216" t="e">
        <f t="shared" si="0"/>
        <v>#N/A</v>
      </c>
      <c r="J54" s="102"/>
    </row>
    <row r="55" spans="1:10">
      <c r="A55" s="263">
        <v>48</v>
      </c>
      <c r="B55" s="263"/>
      <c r="C55" s="83"/>
      <c r="D55" s="7"/>
      <c r="E55" s="263"/>
      <c r="F55" s="214">
        <f>'管理シート（本体）'!BO60</f>
        <v>0</v>
      </c>
      <c r="G55" s="216" t="e">
        <f>'7年11月'!I55</f>
        <v>#N/A</v>
      </c>
      <c r="H55" s="216" t="e">
        <f>'管理シート（本体）'!BR60</f>
        <v>#N/A</v>
      </c>
      <c r="I55" s="216" t="e">
        <f t="shared" si="0"/>
        <v>#N/A</v>
      </c>
      <c r="J55" s="102"/>
    </row>
    <row r="56" spans="1:10">
      <c r="A56" s="263">
        <v>49</v>
      </c>
      <c r="B56" s="263"/>
      <c r="C56" s="83"/>
      <c r="D56" s="7"/>
      <c r="E56" s="263"/>
      <c r="F56" s="214">
        <f>'管理シート（本体）'!BO61</f>
        <v>0</v>
      </c>
      <c r="G56" s="216" t="e">
        <f>'7年11月'!I56</f>
        <v>#N/A</v>
      </c>
      <c r="H56" s="216" t="e">
        <f>'管理シート（本体）'!BR61</f>
        <v>#N/A</v>
      </c>
      <c r="I56" s="216" t="e">
        <f t="shared" si="0"/>
        <v>#N/A</v>
      </c>
      <c r="J56" s="102"/>
    </row>
    <row r="57" spans="1:10">
      <c r="A57" s="263">
        <v>50</v>
      </c>
      <c r="B57" s="263"/>
      <c r="C57" s="83"/>
      <c r="D57" s="7"/>
      <c r="E57" s="263"/>
      <c r="F57" s="214">
        <f>'管理シート（本体）'!BO62</f>
        <v>0</v>
      </c>
      <c r="G57" s="216" t="e">
        <f>'7年11月'!I57</f>
        <v>#N/A</v>
      </c>
      <c r="H57" s="216" t="e">
        <f>'管理シート（本体）'!BR62</f>
        <v>#N/A</v>
      </c>
      <c r="I57" s="216" t="e">
        <f t="shared" si="0"/>
        <v>#N/A</v>
      </c>
      <c r="J57" s="102"/>
    </row>
    <row r="58" spans="1:10">
      <c r="A58" s="357" t="s">
        <v>121</v>
      </c>
      <c r="B58" s="358"/>
      <c r="C58" s="358"/>
      <c r="D58" s="359">
        <v>1.1499999999999999</v>
      </c>
      <c r="E58" s="125" t="s">
        <v>88</v>
      </c>
      <c r="F58" s="215">
        <f>SUMIFS($F$8:$F$57,$D$8:$D$57,$D$58,$E$8:$E$57,E58)</f>
        <v>0</v>
      </c>
      <c r="G58" s="216">
        <f>SUMIFS($G$8:$G$57,$D$8:$D$57,$D$58,$E$8:$E$57,E58)</f>
        <v>0</v>
      </c>
      <c r="H58" s="216">
        <f>SUMIFS($H$8:$H$57,$D$8:$D$57,$D$58,$E$8:$E$57,E58)</f>
        <v>0</v>
      </c>
      <c r="I58" s="216">
        <f>SUMIFS($I$8:$I$57,$D$8:$D$57,$D$58,$E$8:$E$57,E58)</f>
        <v>0</v>
      </c>
      <c r="J58" s="101"/>
    </row>
    <row r="59" spans="1:10">
      <c r="A59" s="358"/>
      <c r="B59" s="358"/>
      <c r="C59" s="358"/>
      <c r="D59" s="360"/>
      <c r="E59" s="125" t="s">
        <v>89</v>
      </c>
      <c r="F59" s="215">
        <f>SUMIFS($F$8:$F$57,$D$8:$D$57,$D$58,$E$8:$E$57,E59)</f>
        <v>0</v>
      </c>
      <c r="G59" s="216">
        <f>SUMIFS($G$8:$G$57,$D$8:$D$57,$D$58,$E$8:$E$57,E59)</f>
        <v>0</v>
      </c>
      <c r="H59" s="216">
        <f>SUMIFS($H$8:$H$57,$D$8:$D$57,$D$58,$E$8:$E$57,E59)</f>
        <v>0</v>
      </c>
      <c r="I59" s="216">
        <f>SUMIFS($I$8:$I$57,$D$8:$D$57,$D$58,$E$8:$E$57,E59)</f>
        <v>0</v>
      </c>
      <c r="J59" s="101"/>
    </row>
    <row r="60" spans="1:10">
      <c r="A60" s="358"/>
      <c r="B60" s="358"/>
      <c r="C60" s="358"/>
      <c r="D60" s="361"/>
      <c r="E60" s="218" t="s">
        <v>122</v>
      </c>
      <c r="F60" s="215">
        <f>SUMIFS($F$8:$F$57,$D$8:$D$57,$D$58,$E$8:$E$57,E60)</f>
        <v>0</v>
      </c>
      <c r="G60" s="216">
        <f>SUMIFS($G$8:$G$57,$D$8:$D$57,$D$58,$E$8:$E$57,E60)</f>
        <v>0</v>
      </c>
      <c r="H60" s="216">
        <f>SUMIFS($H$8:$H$57,$D$8:$D$57,$D$58,$E$8:$E$57,E60)</f>
        <v>0</v>
      </c>
      <c r="I60" s="216">
        <f>SUMIFS($I$8:$I$57,$D$8:$D$57,$D$58,$E$8:$E$57,E60)</f>
        <v>0</v>
      </c>
      <c r="J60" s="101"/>
    </row>
    <row r="61" spans="1:10">
      <c r="A61" s="358"/>
      <c r="B61" s="358"/>
      <c r="C61" s="358"/>
      <c r="D61" s="362">
        <v>1.3</v>
      </c>
      <c r="E61" s="125" t="s">
        <v>88</v>
      </c>
      <c r="F61" s="215">
        <f>SUMIFS($F$8:$F$57,$D$8:$D$57,$D$61,$E$8:$E$57,E61)</f>
        <v>0</v>
      </c>
      <c r="G61" s="216">
        <f>SUMIFS($G$8:$G$57,$D$8:$D$57,$D$61,$E$8:$E$57,E61)</f>
        <v>0</v>
      </c>
      <c r="H61" s="216">
        <f>SUMIFS($H$8:$H$57,$D$8:$D$57,$D$61,$E$8:$E$57,E61)</f>
        <v>0</v>
      </c>
      <c r="I61" s="216">
        <f>SUMIFS($I$8:$I$57,$D$8:$D$57,$D$61,$E$8:$E$57,E61)</f>
        <v>0</v>
      </c>
      <c r="J61" s="101"/>
    </row>
    <row r="62" spans="1:10">
      <c r="A62" s="358"/>
      <c r="B62" s="358"/>
      <c r="C62" s="358"/>
      <c r="D62" s="362"/>
      <c r="E62" s="125" t="s">
        <v>89</v>
      </c>
      <c r="F62" s="215">
        <f>SUMIFS($F$8:$F$57,$D$8:$D$57,$D$61,$E$8:$E$57,E62)</f>
        <v>0</v>
      </c>
      <c r="G62" s="216">
        <f>SUMIFS($G$8:$G$57,$D$8:$D$57,$D$61,$E$8:$E$57,E62)</f>
        <v>0</v>
      </c>
      <c r="H62" s="216">
        <f>SUMIFS($H$8:$H$57,$D$8:$D$57,$D$61,$E$8:$E$57,E62)</f>
        <v>0</v>
      </c>
      <c r="I62" s="216">
        <f>SUMIFS($I$8:$I$57,$D$8:$D$57,$D$61,$E$8:$E$57,E62)</f>
        <v>0</v>
      </c>
      <c r="J62" s="101"/>
    </row>
    <row r="63" spans="1:10">
      <c r="A63" s="358"/>
      <c r="B63" s="358"/>
      <c r="C63" s="358"/>
      <c r="D63" s="362"/>
      <c r="E63" s="217" t="s">
        <v>122</v>
      </c>
      <c r="F63" s="215">
        <f>SUMIFS($F$8:$F$57,$D$8:$D$57,$D$61,$E$8:$E$57,E63)</f>
        <v>0</v>
      </c>
      <c r="G63" s="216">
        <f>SUMIFS($G$8:$G$57,$D$8:$D$57,$D$61,$E$8:$E$57,E63)</f>
        <v>0</v>
      </c>
      <c r="H63" s="216">
        <f>SUMIFS($H$8:$H$57,$D$8:$D$57,$D$61,$E$8:$E$57,E63)</f>
        <v>0</v>
      </c>
      <c r="I63" s="216">
        <f>SUMIFS($I$8:$I$57,$D$8:$D$57,$D$61,$E$8:$E$57,E63)</f>
        <v>0</v>
      </c>
      <c r="J63" s="101"/>
    </row>
    <row r="64" spans="1:10">
      <c r="A64" s="358"/>
      <c r="B64" s="358"/>
      <c r="C64" s="358"/>
      <c r="D64" s="362">
        <v>1.5</v>
      </c>
      <c r="E64" s="125" t="s">
        <v>88</v>
      </c>
      <c r="F64" s="215">
        <f>SUMIFS($F$8:$F$57,$D$8:$D$57,$D$64,$E$8:$E$57,E64)</f>
        <v>0</v>
      </c>
      <c r="G64" s="216">
        <f>SUMIFS($G$8:$G$57,$D$8:$D$57,$D$64,$E$8:$E$57,E64)</f>
        <v>0</v>
      </c>
      <c r="H64" s="216">
        <f>SUMIFS($H$8:$H$57,$D$8:$D$57,$D$64,$E$8:$E$57,E64)</f>
        <v>0</v>
      </c>
      <c r="I64" s="216">
        <f>SUMIFS($I$8:$I$57,$D$8:$D$57,$D$64,$E$8:$E$57,E64)</f>
        <v>0</v>
      </c>
      <c r="J64" s="101"/>
    </row>
    <row r="65" spans="1:10">
      <c r="A65" s="358"/>
      <c r="B65" s="358"/>
      <c r="C65" s="358"/>
      <c r="D65" s="362"/>
      <c r="E65" s="125" t="s">
        <v>89</v>
      </c>
      <c r="F65" s="215">
        <f>SUMIFS($F$8:$F$57,$D$8:$D$57,$D$64,$E$8:$E$57,E65)</f>
        <v>0</v>
      </c>
      <c r="G65" s="216">
        <f>SUMIFS($G$8:$G$57,$D$8:$D$57,$D$64,$E$8:$E$57,E65)</f>
        <v>0</v>
      </c>
      <c r="H65" s="216">
        <f>SUMIFS($H$8:$H$57,$D$8:$D$57,$D$64,$E$8:$E$57,E65)</f>
        <v>0</v>
      </c>
      <c r="I65" s="216">
        <f>SUMIFS($I$8:$I$57,$D$8:$D$57,$D$64,$E$8:$E$57,E65)</f>
        <v>0</v>
      </c>
      <c r="J65" s="101"/>
    </row>
    <row r="66" spans="1:10">
      <c r="A66" s="358"/>
      <c r="B66" s="358"/>
      <c r="C66" s="358"/>
      <c r="D66" s="362"/>
      <c r="E66" s="218" t="s">
        <v>122</v>
      </c>
      <c r="F66" s="215">
        <f>SUMIFS($F$8:$F$57,$D$8:$D$57,$D$64,$E$8:$E$57,E66)</f>
        <v>0</v>
      </c>
      <c r="G66" s="216">
        <f>SUMIFS($G$8:$G$57,$D$8:$D$57,$D$64,$E$8:$E$57,E66)</f>
        <v>0</v>
      </c>
      <c r="H66" s="216">
        <f>SUMIFS($H$8:$H$57,$D$8:$D$57,$D$64,$E$8:$E$57,E66)</f>
        <v>0</v>
      </c>
      <c r="I66" s="216">
        <f>SUMIFS($I$8:$I$57,$D$8:$D$57,$D$64,$E$8:$E$57,E66)</f>
        <v>0</v>
      </c>
      <c r="J66" s="101"/>
    </row>
    <row r="67" spans="1:10">
      <c r="A67" s="358"/>
      <c r="B67" s="358"/>
      <c r="C67" s="358"/>
      <c r="D67" s="362">
        <v>1.7</v>
      </c>
      <c r="E67" s="125" t="s">
        <v>88</v>
      </c>
      <c r="F67" s="215">
        <f>SUMIFS($F$8:$F$57,$D$8:$D$57,$D$67,$E$8:$E$57,E67)</f>
        <v>0</v>
      </c>
      <c r="G67" s="216">
        <f>SUMIFS($G$8:$G$57,$D$8:$D$57,$D$67,$E$8:$E$57,E67)</f>
        <v>0</v>
      </c>
      <c r="H67" s="216">
        <f>SUMIFS($H$8:$H$57,$D$8:$D$57,$D$67,$E$8:$E$57,E67)</f>
        <v>0</v>
      </c>
      <c r="I67" s="216">
        <f>SUMIFS($I$8:$I$57,$D$8:$D$57,$D$67,$E$8:$E$57,E67)</f>
        <v>0</v>
      </c>
      <c r="J67" s="101"/>
    </row>
    <row r="68" spans="1:10">
      <c r="A68" s="358"/>
      <c r="B68" s="358"/>
      <c r="C68" s="358"/>
      <c r="D68" s="362"/>
      <c r="E68" s="125" t="s">
        <v>89</v>
      </c>
      <c r="F68" s="215">
        <f>SUMIFS($F$8:$F$57,$D$8:$D$57,$D$67,$E$8:$E$57,E68)</f>
        <v>0</v>
      </c>
      <c r="G68" s="216">
        <f>SUMIFS($G$8:$G$57,$D$8:$D$57,$D$67,$E$8:$E$57,E68)</f>
        <v>0</v>
      </c>
      <c r="H68" s="216">
        <f>SUMIFS($H$8:$H$57,$D$8:$D$57,$D$67,$E$8:$E$57,E68)</f>
        <v>0</v>
      </c>
      <c r="I68" s="216">
        <f>SUMIFS($I$8:$I$57,$D$8:$D$57,$D$67,$E$8:$E$57,E68)</f>
        <v>0</v>
      </c>
      <c r="J68" s="101"/>
    </row>
    <row r="69" spans="1:10">
      <c r="A69" s="358"/>
      <c r="B69" s="358"/>
      <c r="C69" s="358"/>
      <c r="D69" s="362"/>
      <c r="E69" s="218" t="s">
        <v>122</v>
      </c>
      <c r="F69" s="215">
        <f>SUMIFS($F$8:$F$57,$D$8:$D$57,$D$67,$E$8:$E$57,E69)</f>
        <v>0</v>
      </c>
      <c r="G69" s="216">
        <f>SUMIFS($G$8:$G$57,$D$8:$D$57,$D$67,$E$8:$E$57,E69)</f>
        <v>0</v>
      </c>
      <c r="H69" s="216">
        <f>SUMIFS($H$8:$H$57,$D$8:$D$57,$D$67,$E$8:$E$57,E69)</f>
        <v>0</v>
      </c>
      <c r="I69" s="216">
        <f>SUMIFS($I$8:$I$57,$D$8:$D$57,$D$67,$E$8:$E$57,E69)</f>
        <v>0</v>
      </c>
      <c r="J69" s="101"/>
    </row>
    <row r="70" spans="1:10">
      <c r="A70" s="358"/>
      <c r="B70" s="358"/>
      <c r="C70" s="358"/>
      <c r="D70" s="358" t="s">
        <v>90</v>
      </c>
      <c r="E70" s="358"/>
      <c r="F70" s="215">
        <f>SUM(F8:F57)</f>
        <v>0</v>
      </c>
      <c r="G70" s="216" t="e">
        <f>SUM(G8:G57)</f>
        <v>#N/A</v>
      </c>
      <c r="H70" s="216" t="e">
        <f>SUM(H8:H57)</f>
        <v>#N/A</v>
      </c>
      <c r="I70" s="216" t="e">
        <f>SUM(I8:I57)</f>
        <v>#N/A</v>
      </c>
      <c r="J70" s="101"/>
    </row>
  </sheetData>
  <mergeCells count="6">
    <mergeCell ref="A58:C70"/>
    <mergeCell ref="D58:D60"/>
    <mergeCell ref="D61:D63"/>
    <mergeCell ref="D64:D66"/>
    <mergeCell ref="D67:D69"/>
    <mergeCell ref="D70:E70"/>
  </mergeCells>
  <phoneticPr fontId="3"/>
  <dataValidations count="2">
    <dataValidation type="list" allowBlank="1" showInputMessage="1" showErrorMessage="1" sqref="E8:E57" xr:uid="{19C8BB88-DBD3-4EC2-832C-8F35EB55861C}">
      <formula1>"A重油,灯油,LPガス,LNG"</formula1>
    </dataValidation>
    <dataValidation type="list" allowBlank="1" showInputMessage="1" showErrorMessage="1" sqref="D8:D57" xr:uid="{460ADEA9-36F8-4C40-8BEC-CB8AE3F7BAAA}">
      <formula1>"115%,130%,150%,170%"</formula1>
    </dataValidation>
  </dataValidations>
  <pageMargins left="0.78740157480314965" right="0.59055118110236227" top="0.78740157480314965" bottom="0.59055118110236227" header="0.31496062992125984" footer="0.31496062992125984"/>
  <pageSetup paperSize="9" scale="79" fitToHeight="0" orientation="landscape" r:id="rId1"/>
  <rowBreaks count="2" manualBreakCount="2">
    <brk id="27" max="16383" man="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0AE9F-3AA3-4E15-9BBE-B50282762162}">
  <sheetPr>
    <pageSetUpPr fitToPage="1"/>
  </sheetPr>
  <dimension ref="A1:J70"/>
  <sheetViews>
    <sheetView showGridLines="0" view="pageBreakPreview" zoomScaleNormal="100" zoomScaleSheetLayoutView="100" workbookViewId="0"/>
  </sheetViews>
  <sheetFormatPr defaultColWidth="9" defaultRowHeight="18"/>
  <cols>
    <col min="1" max="1" width="5.19921875" style="95" bestFit="1" customWidth="1"/>
    <col min="2" max="2" width="21.3984375" style="95" bestFit="1" customWidth="1"/>
    <col min="3" max="3" width="35.09765625" style="95" bestFit="1" customWidth="1"/>
    <col min="4" max="4" width="9" style="95"/>
    <col min="5" max="5" width="10.69921875" style="95" customWidth="1"/>
    <col min="6" max="6" width="14.59765625" style="95" customWidth="1"/>
    <col min="7" max="7" width="14.8984375" style="95" customWidth="1"/>
    <col min="8" max="8" width="19.19921875" style="95" bestFit="1" customWidth="1"/>
    <col min="9" max="9" width="14.8984375" style="95" customWidth="1"/>
    <col min="10" max="16384" width="9" style="95"/>
  </cols>
  <sheetData>
    <row r="1" spans="1:10">
      <c r="A1" s="94" t="s">
        <v>78</v>
      </c>
    </row>
    <row r="2" spans="1:10">
      <c r="A2" s="94" t="s">
        <v>79</v>
      </c>
    </row>
    <row r="3" spans="1:10">
      <c r="A3" s="96" t="s">
        <v>157</v>
      </c>
    </row>
    <row r="4" spans="1:10">
      <c r="A4" s="94" t="s">
        <v>119</v>
      </c>
    </row>
    <row r="5" spans="1:10">
      <c r="A5" s="94" t="s">
        <v>117</v>
      </c>
    </row>
    <row r="6" spans="1:10">
      <c r="A6" s="94" t="s">
        <v>80</v>
      </c>
    </row>
    <row r="7" spans="1:10" ht="90">
      <c r="A7" s="125" t="s">
        <v>81</v>
      </c>
      <c r="B7" s="125" t="s">
        <v>82</v>
      </c>
      <c r="C7" s="125" t="s">
        <v>83</v>
      </c>
      <c r="D7" s="98" t="s">
        <v>84</v>
      </c>
      <c r="E7" s="213" t="s">
        <v>120</v>
      </c>
      <c r="F7" s="99" t="s">
        <v>91</v>
      </c>
      <c r="G7" s="99" t="s">
        <v>85</v>
      </c>
      <c r="H7" s="99" t="s">
        <v>92</v>
      </c>
      <c r="I7" s="99" t="s">
        <v>86</v>
      </c>
      <c r="J7" s="100" t="s">
        <v>87</v>
      </c>
    </row>
    <row r="8" spans="1:10">
      <c r="A8" s="263">
        <v>1</v>
      </c>
      <c r="B8" s="263"/>
      <c r="C8" s="83"/>
      <c r="D8" s="7"/>
      <c r="E8" s="263"/>
      <c r="F8" s="214">
        <f>'管理シート（本体）'!BU13</f>
        <v>0</v>
      </c>
      <c r="G8" s="216" t="e">
        <f>'７年12月'!I8</f>
        <v>#N/A</v>
      </c>
      <c r="H8" s="216" t="e">
        <f>'管理シート（本体）'!BX13</f>
        <v>#N/A</v>
      </c>
      <c r="I8" s="216" t="e">
        <f>G8-H8</f>
        <v>#N/A</v>
      </c>
      <c r="J8" s="102"/>
    </row>
    <row r="9" spans="1:10">
      <c r="A9" s="263">
        <v>2</v>
      </c>
      <c r="B9" s="263"/>
      <c r="C9" s="83"/>
      <c r="D9" s="7"/>
      <c r="E9" s="263"/>
      <c r="F9" s="214">
        <f>'管理シート（本体）'!BU14</f>
        <v>0</v>
      </c>
      <c r="G9" s="216" t="e">
        <f>'７年12月'!I9</f>
        <v>#N/A</v>
      </c>
      <c r="H9" s="216" t="e">
        <f>'管理シート（本体）'!BX14</f>
        <v>#N/A</v>
      </c>
      <c r="I9" s="216" t="e">
        <f>G9-H9</f>
        <v>#N/A</v>
      </c>
      <c r="J9" s="102"/>
    </row>
    <row r="10" spans="1:10">
      <c r="A10" s="263">
        <v>3</v>
      </c>
      <c r="B10" s="263"/>
      <c r="C10" s="83"/>
      <c r="D10" s="7"/>
      <c r="E10" s="263"/>
      <c r="F10" s="214">
        <f>'管理シート（本体）'!BU15</f>
        <v>0</v>
      </c>
      <c r="G10" s="216" t="e">
        <f>'７年12月'!I10</f>
        <v>#N/A</v>
      </c>
      <c r="H10" s="216" t="e">
        <f>'管理シート（本体）'!BX15</f>
        <v>#N/A</v>
      </c>
      <c r="I10" s="216" t="e">
        <f t="shared" ref="I10:I57" si="0">G10-H10</f>
        <v>#N/A</v>
      </c>
      <c r="J10" s="102"/>
    </row>
    <row r="11" spans="1:10">
      <c r="A11" s="263">
        <v>4</v>
      </c>
      <c r="B11" s="263"/>
      <c r="C11" s="83"/>
      <c r="D11" s="7"/>
      <c r="E11" s="263"/>
      <c r="F11" s="214">
        <f>'管理シート（本体）'!BU16</f>
        <v>0</v>
      </c>
      <c r="G11" s="216" t="e">
        <f>'７年12月'!I11</f>
        <v>#N/A</v>
      </c>
      <c r="H11" s="216" t="e">
        <f>'管理シート（本体）'!BX16</f>
        <v>#N/A</v>
      </c>
      <c r="I11" s="216" t="e">
        <f t="shared" si="0"/>
        <v>#N/A</v>
      </c>
      <c r="J11" s="102"/>
    </row>
    <row r="12" spans="1:10">
      <c r="A12" s="263">
        <v>5</v>
      </c>
      <c r="B12" s="263"/>
      <c r="C12" s="83"/>
      <c r="D12" s="7"/>
      <c r="E12" s="263"/>
      <c r="F12" s="214">
        <f>'管理シート（本体）'!BU17</f>
        <v>0</v>
      </c>
      <c r="G12" s="216" t="e">
        <f>'７年12月'!I12</f>
        <v>#N/A</v>
      </c>
      <c r="H12" s="216" t="e">
        <f>'管理シート（本体）'!BX17</f>
        <v>#N/A</v>
      </c>
      <c r="I12" s="216" t="e">
        <f t="shared" si="0"/>
        <v>#N/A</v>
      </c>
      <c r="J12" s="102"/>
    </row>
    <row r="13" spans="1:10">
      <c r="A13" s="263">
        <v>6</v>
      </c>
      <c r="B13" s="263"/>
      <c r="C13" s="83"/>
      <c r="D13" s="7"/>
      <c r="E13" s="263"/>
      <c r="F13" s="214">
        <f>'管理シート（本体）'!BU18</f>
        <v>0</v>
      </c>
      <c r="G13" s="216" t="e">
        <f>'７年12月'!I13</f>
        <v>#N/A</v>
      </c>
      <c r="H13" s="216" t="e">
        <f>'管理シート（本体）'!BX18</f>
        <v>#N/A</v>
      </c>
      <c r="I13" s="216" t="e">
        <f t="shared" si="0"/>
        <v>#N/A</v>
      </c>
      <c r="J13" s="102"/>
    </row>
    <row r="14" spans="1:10">
      <c r="A14" s="263">
        <v>7</v>
      </c>
      <c r="B14" s="263"/>
      <c r="C14" s="83"/>
      <c r="D14" s="7"/>
      <c r="E14" s="263"/>
      <c r="F14" s="214">
        <f>'管理シート（本体）'!BU19</f>
        <v>0</v>
      </c>
      <c r="G14" s="216" t="e">
        <f>'７年12月'!I14</f>
        <v>#N/A</v>
      </c>
      <c r="H14" s="216" t="e">
        <f>'管理シート（本体）'!BX19</f>
        <v>#N/A</v>
      </c>
      <c r="I14" s="216" t="e">
        <f t="shared" si="0"/>
        <v>#N/A</v>
      </c>
      <c r="J14" s="102"/>
    </row>
    <row r="15" spans="1:10">
      <c r="A15" s="263">
        <v>8</v>
      </c>
      <c r="B15" s="263"/>
      <c r="C15" s="83"/>
      <c r="D15" s="7"/>
      <c r="E15" s="263"/>
      <c r="F15" s="214">
        <f>'管理シート（本体）'!BU20</f>
        <v>0</v>
      </c>
      <c r="G15" s="216" t="e">
        <f>'７年12月'!I15</f>
        <v>#N/A</v>
      </c>
      <c r="H15" s="216" t="e">
        <f>'管理シート（本体）'!BX20</f>
        <v>#N/A</v>
      </c>
      <c r="I15" s="216" t="e">
        <f t="shared" si="0"/>
        <v>#N/A</v>
      </c>
      <c r="J15" s="102"/>
    </row>
    <row r="16" spans="1:10">
      <c r="A16" s="263">
        <v>9</v>
      </c>
      <c r="B16" s="263"/>
      <c r="C16" s="83"/>
      <c r="D16" s="7"/>
      <c r="E16" s="263"/>
      <c r="F16" s="214">
        <f>'管理シート（本体）'!BU21</f>
        <v>0</v>
      </c>
      <c r="G16" s="216" t="e">
        <f>'７年12月'!I16</f>
        <v>#N/A</v>
      </c>
      <c r="H16" s="216" t="e">
        <f>'管理シート（本体）'!BX21</f>
        <v>#N/A</v>
      </c>
      <c r="I16" s="216" t="e">
        <f t="shared" si="0"/>
        <v>#N/A</v>
      </c>
      <c r="J16" s="102"/>
    </row>
    <row r="17" spans="1:10">
      <c r="A17" s="263">
        <v>10</v>
      </c>
      <c r="B17" s="263"/>
      <c r="C17" s="83"/>
      <c r="D17" s="7"/>
      <c r="E17" s="263"/>
      <c r="F17" s="214">
        <f>'管理シート（本体）'!BU22</f>
        <v>0</v>
      </c>
      <c r="G17" s="216" t="e">
        <f>'７年12月'!I17</f>
        <v>#N/A</v>
      </c>
      <c r="H17" s="216" t="e">
        <f>'管理シート（本体）'!BX22</f>
        <v>#N/A</v>
      </c>
      <c r="I17" s="216" t="e">
        <f t="shared" si="0"/>
        <v>#N/A</v>
      </c>
      <c r="J17" s="102"/>
    </row>
    <row r="18" spans="1:10">
      <c r="A18" s="263">
        <v>11</v>
      </c>
      <c r="B18" s="263"/>
      <c r="C18" s="83"/>
      <c r="D18" s="7"/>
      <c r="E18" s="263"/>
      <c r="F18" s="214">
        <f>'管理シート（本体）'!BU23</f>
        <v>0</v>
      </c>
      <c r="G18" s="216" t="e">
        <f>'７年12月'!I18</f>
        <v>#N/A</v>
      </c>
      <c r="H18" s="216" t="e">
        <f>'管理シート（本体）'!BX23</f>
        <v>#N/A</v>
      </c>
      <c r="I18" s="216" t="e">
        <f t="shared" si="0"/>
        <v>#N/A</v>
      </c>
      <c r="J18" s="102"/>
    </row>
    <row r="19" spans="1:10">
      <c r="A19" s="263">
        <v>12</v>
      </c>
      <c r="B19" s="263"/>
      <c r="C19" s="83"/>
      <c r="D19" s="7"/>
      <c r="E19" s="263"/>
      <c r="F19" s="214">
        <f>'管理シート（本体）'!BU24</f>
        <v>0</v>
      </c>
      <c r="G19" s="216" t="e">
        <f>'７年12月'!I19</f>
        <v>#N/A</v>
      </c>
      <c r="H19" s="216" t="e">
        <f>'管理シート（本体）'!BX24</f>
        <v>#N/A</v>
      </c>
      <c r="I19" s="216" t="e">
        <f t="shared" si="0"/>
        <v>#N/A</v>
      </c>
      <c r="J19" s="102"/>
    </row>
    <row r="20" spans="1:10">
      <c r="A20" s="263">
        <v>13</v>
      </c>
      <c r="B20" s="263"/>
      <c r="C20" s="83"/>
      <c r="D20" s="7"/>
      <c r="E20" s="263"/>
      <c r="F20" s="214">
        <f>'管理シート（本体）'!BU25</f>
        <v>0</v>
      </c>
      <c r="G20" s="216" t="e">
        <f>'７年12月'!I20</f>
        <v>#N/A</v>
      </c>
      <c r="H20" s="216" t="e">
        <f>'管理シート（本体）'!BX25</f>
        <v>#N/A</v>
      </c>
      <c r="I20" s="216" t="e">
        <f t="shared" si="0"/>
        <v>#N/A</v>
      </c>
      <c r="J20" s="102"/>
    </row>
    <row r="21" spans="1:10">
      <c r="A21" s="263">
        <v>14</v>
      </c>
      <c r="B21" s="263"/>
      <c r="C21" s="83"/>
      <c r="D21" s="7"/>
      <c r="E21" s="263"/>
      <c r="F21" s="214">
        <f>'管理シート（本体）'!BU26</f>
        <v>0</v>
      </c>
      <c r="G21" s="216" t="e">
        <f>'７年12月'!I21</f>
        <v>#N/A</v>
      </c>
      <c r="H21" s="216" t="e">
        <f>'管理シート（本体）'!BX26</f>
        <v>#N/A</v>
      </c>
      <c r="I21" s="216" t="e">
        <f t="shared" si="0"/>
        <v>#N/A</v>
      </c>
      <c r="J21" s="102"/>
    </row>
    <row r="22" spans="1:10">
      <c r="A22" s="263">
        <v>15</v>
      </c>
      <c r="B22" s="263"/>
      <c r="C22" s="83"/>
      <c r="D22" s="7"/>
      <c r="E22" s="263"/>
      <c r="F22" s="214">
        <f>'管理シート（本体）'!BU27</f>
        <v>0</v>
      </c>
      <c r="G22" s="216" t="e">
        <f>'７年12月'!I22</f>
        <v>#N/A</v>
      </c>
      <c r="H22" s="216" t="e">
        <f>'管理シート（本体）'!BX27</f>
        <v>#N/A</v>
      </c>
      <c r="I22" s="216" t="e">
        <f t="shared" si="0"/>
        <v>#N/A</v>
      </c>
      <c r="J22" s="102"/>
    </row>
    <row r="23" spans="1:10">
      <c r="A23" s="263">
        <v>16</v>
      </c>
      <c r="B23" s="263"/>
      <c r="C23" s="83"/>
      <c r="D23" s="7"/>
      <c r="E23" s="263"/>
      <c r="F23" s="214">
        <f>'管理シート（本体）'!BU28</f>
        <v>0</v>
      </c>
      <c r="G23" s="216" t="e">
        <f>'７年12月'!I23</f>
        <v>#N/A</v>
      </c>
      <c r="H23" s="216" t="e">
        <f>'管理シート（本体）'!BX28</f>
        <v>#N/A</v>
      </c>
      <c r="I23" s="216" t="e">
        <f t="shared" si="0"/>
        <v>#N/A</v>
      </c>
      <c r="J23" s="102"/>
    </row>
    <row r="24" spans="1:10">
      <c r="A24" s="263">
        <v>17</v>
      </c>
      <c r="B24" s="263"/>
      <c r="C24" s="83"/>
      <c r="D24" s="7"/>
      <c r="E24" s="263"/>
      <c r="F24" s="214">
        <f>'管理シート（本体）'!BU29</f>
        <v>0</v>
      </c>
      <c r="G24" s="216" t="e">
        <f>'７年12月'!I24</f>
        <v>#N/A</v>
      </c>
      <c r="H24" s="216" t="e">
        <f>'管理シート（本体）'!BX29</f>
        <v>#N/A</v>
      </c>
      <c r="I24" s="216" t="e">
        <f t="shared" si="0"/>
        <v>#N/A</v>
      </c>
      <c r="J24" s="102"/>
    </row>
    <row r="25" spans="1:10">
      <c r="A25" s="263">
        <v>18</v>
      </c>
      <c r="B25" s="263"/>
      <c r="C25" s="83"/>
      <c r="D25" s="7"/>
      <c r="E25" s="263"/>
      <c r="F25" s="214">
        <f>'管理シート（本体）'!BU30</f>
        <v>0</v>
      </c>
      <c r="G25" s="216" t="e">
        <f>'７年12月'!I25</f>
        <v>#N/A</v>
      </c>
      <c r="H25" s="216" t="e">
        <f>'管理シート（本体）'!BX30</f>
        <v>#N/A</v>
      </c>
      <c r="I25" s="216" t="e">
        <f t="shared" si="0"/>
        <v>#N/A</v>
      </c>
      <c r="J25" s="102"/>
    </row>
    <row r="26" spans="1:10">
      <c r="A26" s="263">
        <v>19</v>
      </c>
      <c r="B26" s="263"/>
      <c r="C26" s="83"/>
      <c r="D26" s="7"/>
      <c r="E26" s="263"/>
      <c r="F26" s="214">
        <f>'管理シート（本体）'!BU31</f>
        <v>0</v>
      </c>
      <c r="G26" s="216" t="e">
        <f>'７年12月'!I26</f>
        <v>#N/A</v>
      </c>
      <c r="H26" s="216" t="e">
        <f>'管理シート（本体）'!BX31</f>
        <v>#N/A</v>
      </c>
      <c r="I26" s="216" t="e">
        <f t="shared" si="0"/>
        <v>#N/A</v>
      </c>
      <c r="J26" s="102"/>
    </row>
    <row r="27" spans="1:10">
      <c r="A27" s="263">
        <v>20</v>
      </c>
      <c r="B27" s="263"/>
      <c r="C27" s="83"/>
      <c r="D27" s="7"/>
      <c r="E27" s="263"/>
      <c r="F27" s="214">
        <f>'管理シート（本体）'!BU32</f>
        <v>0</v>
      </c>
      <c r="G27" s="216" t="e">
        <f>'７年12月'!I27</f>
        <v>#N/A</v>
      </c>
      <c r="H27" s="216" t="e">
        <f>'管理シート（本体）'!BX32</f>
        <v>#N/A</v>
      </c>
      <c r="I27" s="216" t="e">
        <f t="shared" si="0"/>
        <v>#N/A</v>
      </c>
      <c r="J27" s="102"/>
    </row>
    <row r="28" spans="1:10">
      <c r="A28" s="263">
        <v>21</v>
      </c>
      <c r="B28" s="263"/>
      <c r="C28" s="83"/>
      <c r="D28" s="7"/>
      <c r="E28" s="263"/>
      <c r="F28" s="214">
        <f>'管理シート（本体）'!BU33</f>
        <v>0</v>
      </c>
      <c r="G28" s="216" t="e">
        <f>'７年12月'!I28</f>
        <v>#N/A</v>
      </c>
      <c r="H28" s="216" t="e">
        <f>'管理シート（本体）'!BX33</f>
        <v>#N/A</v>
      </c>
      <c r="I28" s="216" t="e">
        <f t="shared" si="0"/>
        <v>#N/A</v>
      </c>
      <c r="J28" s="102"/>
    </row>
    <row r="29" spans="1:10">
      <c r="A29" s="263">
        <v>22</v>
      </c>
      <c r="B29" s="263"/>
      <c r="C29" s="83"/>
      <c r="D29" s="7"/>
      <c r="E29" s="263"/>
      <c r="F29" s="214">
        <f>'管理シート（本体）'!BU34</f>
        <v>0</v>
      </c>
      <c r="G29" s="216" t="e">
        <f>'７年12月'!I29</f>
        <v>#N/A</v>
      </c>
      <c r="H29" s="216" t="e">
        <f>'管理シート（本体）'!BX34</f>
        <v>#N/A</v>
      </c>
      <c r="I29" s="216" t="e">
        <f t="shared" si="0"/>
        <v>#N/A</v>
      </c>
      <c r="J29" s="102"/>
    </row>
    <row r="30" spans="1:10">
      <c r="A30" s="263">
        <v>23</v>
      </c>
      <c r="B30" s="263"/>
      <c r="C30" s="83"/>
      <c r="D30" s="7"/>
      <c r="E30" s="263"/>
      <c r="F30" s="214">
        <f>'管理シート（本体）'!BU35</f>
        <v>0</v>
      </c>
      <c r="G30" s="216" t="e">
        <f>'７年12月'!I30</f>
        <v>#N/A</v>
      </c>
      <c r="H30" s="216" t="e">
        <f>'管理シート（本体）'!BX35</f>
        <v>#N/A</v>
      </c>
      <c r="I30" s="216" t="e">
        <f t="shared" si="0"/>
        <v>#N/A</v>
      </c>
      <c r="J30" s="102"/>
    </row>
    <row r="31" spans="1:10">
      <c r="A31" s="263">
        <v>24</v>
      </c>
      <c r="B31" s="263"/>
      <c r="C31" s="83"/>
      <c r="D31" s="7"/>
      <c r="E31" s="263"/>
      <c r="F31" s="214">
        <f>'管理シート（本体）'!BU36</f>
        <v>0</v>
      </c>
      <c r="G31" s="216" t="e">
        <f>'７年12月'!I31</f>
        <v>#N/A</v>
      </c>
      <c r="H31" s="216" t="e">
        <f>'管理シート（本体）'!BX36</f>
        <v>#N/A</v>
      </c>
      <c r="I31" s="216" t="e">
        <f t="shared" si="0"/>
        <v>#N/A</v>
      </c>
      <c r="J31" s="102"/>
    </row>
    <row r="32" spans="1:10">
      <c r="A32" s="263">
        <v>25</v>
      </c>
      <c r="B32" s="263"/>
      <c r="C32" s="83"/>
      <c r="D32" s="7"/>
      <c r="E32" s="263"/>
      <c r="F32" s="214">
        <f>'管理シート（本体）'!BU37</f>
        <v>0</v>
      </c>
      <c r="G32" s="216" t="e">
        <f>'７年12月'!I32</f>
        <v>#N/A</v>
      </c>
      <c r="H32" s="216" t="e">
        <f>'管理シート（本体）'!BX37</f>
        <v>#N/A</v>
      </c>
      <c r="I32" s="216" t="e">
        <f t="shared" si="0"/>
        <v>#N/A</v>
      </c>
      <c r="J32" s="102"/>
    </row>
    <row r="33" spans="1:10">
      <c r="A33" s="263">
        <v>26</v>
      </c>
      <c r="B33" s="263"/>
      <c r="C33" s="83"/>
      <c r="D33" s="7"/>
      <c r="E33" s="263"/>
      <c r="F33" s="214">
        <f>'管理シート（本体）'!BU38</f>
        <v>0</v>
      </c>
      <c r="G33" s="216" t="e">
        <f>'７年12月'!I33</f>
        <v>#N/A</v>
      </c>
      <c r="H33" s="216" t="e">
        <f>'管理シート（本体）'!BX38</f>
        <v>#N/A</v>
      </c>
      <c r="I33" s="216" t="e">
        <f t="shared" si="0"/>
        <v>#N/A</v>
      </c>
      <c r="J33" s="102"/>
    </row>
    <row r="34" spans="1:10">
      <c r="A34" s="263">
        <v>27</v>
      </c>
      <c r="B34" s="263"/>
      <c r="C34" s="83"/>
      <c r="D34" s="7"/>
      <c r="E34" s="263"/>
      <c r="F34" s="214">
        <f>'管理シート（本体）'!BU39</f>
        <v>0</v>
      </c>
      <c r="G34" s="216" t="e">
        <f>'７年12月'!I34</f>
        <v>#N/A</v>
      </c>
      <c r="H34" s="216" t="e">
        <f>'管理シート（本体）'!BX39</f>
        <v>#N/A</v>
      </c>
      <c r="I34" s="216" t="e">
        <f t="shared" si="0"/>
        <v>#N/A</v>
      </c>
      <c r="J34" s="102"/>
    </row>
    <row r="35" spans="1:10">
      <c r="A35" s="263">
        <v>28</v>
      </c>
      <c r="B35" s="263"/>
      <c r="C35" s="83"/>
      <c r="D35" s="7"/>
      <c r="E35" s="263"/>
      <c r="F35" s="214">
        <f>'管理シート（本体）'!BU40</f>
        <v>0</v>
      </c>
      <c r="G35" s="216" t="e">
        <f>'７年12月'!I35</f>
        <v>#N/A</v>
      </c>
      <c r="H35" s="216" t="e">
        <f>'管理シート（本体）'!BX40</f>
        <v>#N/A</v>
      </c>
      <c r="I35" s="216" t="e">
        <f t="shared" si="0"/>
        <v>#N/A</v>
      </c>
      <c r="J35" s="102"/>
    </row>
    <row r="36" spans="1:10">
      <c r="A36" s="263">
        <v>29</v>
      </c>
      <c r="B36" s="263"/>
      <c r="C36" s="83"/>
      <c r="D36" s="7"/>
      <c r="E36" s="263"/>
      <c r="F36" s="214">
        <f>'管理シート（本体）'!BU41</f>
        <v>0</v>
      </c>
      <c r="G36" s="216" t="e">
        <f>'７年12月'!I36</f>
        <v>#N/A</v>
      </c>
      <c r="H36" s="216" t="e">
        <f>'管理シート（本体）'!BX41</f>
        <v>#N/A</v>
      </c>
      <c r="I36" s="216" t="e">
        <f t="shared" si="0"/>
        <v>#N/A</v>
      </c>
      <c r="J36" s="102"/>
    </row>
    <row r="37" spans="1:10">
      <c r="A37" s="263">
        <v>30</v>
      </c>
      <c r="B37" s="263"/>
      <c r="C37" s="83"/>
      <c r="D37" s="7"/>
      <c r="E37" s="263"/>
      <c r="F37" s="214">
        <f>'管理シート（本体）'!BU42</f>
        <v>0</v>
      </c>
      <c r="G37" s="216" t="e">
        <f>'７年12月'!I37</f>
        <v>#N/A</v>
      </c>
      <c r="H37" s="216" t="e">
        <f>'管理シート（本体）'!BX42</f>
        <v>#N/A</v>
      </c>
      <c r="I37" s="216" t="e">
        <f t="shared" si="0"/>
        <v>#N/A</v>
      </c>
      <c r="J37" s="102"/>
    </row>
    <row r="38" spans="1:10">
      <c r="A38" s="263">
        <v>31</v>
      </c>
      <c r="B38" s="263"/>
      <c r="C38" s="83"/>
      <c r="D38" s="7"/>
      <c r="E38" s="263"/>
      <c r="F38" s="214">
        <f>'管理シート（本体）'!BU43</f>
        <v>0</v>
      </c>
      <c r="G38" s="216" t="e">
        <f>'７年12月'!I38</f>
        <v>#N/A</v>
      </c>
      <c r="H38" s="216" t="e">
        <f>'管理シート（本体）'!BX43</f>
        <v>#N/A</v>
      </c>
      <c r="I38" s="216" t="e">
        <f t="shared" si="0"/>
        <v>#N/A</v>
      </c>
      <c r="J38" s="102"/>
    </row>
    <row r="39" spans="1:10">
      <c r="A39" s="263">
        <v>32</v>
      </c>
      <c r="B39" s="263"/>
      <c r="C39" s="83"/>
      <c r="D39" s="7"/>
      <c r="E39" s="263"/>
      <c r="F39" s="214">
        <f>'管理シート（本体）'!BU44</f>
        <v>0</v>
      </c>
      <c r="G39" s="216" t="e">
        <f>'７年12月'!I39</f>
        <v>#N/A</v>
      </c>
      <c r="H39" s="216" t="e">
        <f>'管理シート（本体）'!BX44</f>
        <v>#N/A</v>
      </c>
      <c r="I39" s="216" t="e">
        <f t="shared" si="0"/>
        <v>#N/A</v>
      </c>
      <c r="J39" s="102"/>
    </row>
    <row r="40" spans="1:10">
      <c r="A40" s="263">
        <v>33</v>
      </c>
      <c r="B40" s="263"/>
      <c r="C40" s="83"/>
      <c r="D40" s="7"/>
      <c r="E40" s="263"/>
      <c r="F40" s="214">
        <f>'管理シート（本体）'!BU45</f>
        <v>0</v>
      </c>
      <c r="G40" s="216" t="e">
        <f>'７年12月'!I40</f>
        <v>#N/A</v>
      </c>
      <c r="H40" s="216" t="e">
        <f>'管理シート（本体）'!BX45</f>
        <v>#N/A</v>
      </c>
      <c r="I40" s="216" t="e">
        <f t="shared" si="0"/>
        <v>#N/A</v>
      </c>
      <c r="J40" s="102"/>
    </row>
    <row r="41" spans="1:10">
      <c r="A41" s="263">
        <v>34</v>
      </c>
      <c r="B41" s="263"/>
      <c r="C41" s="83"/>
      <c r="D41" s="7"/>
      <c r="E41" s="263"/>
      <c r="F41" s="214">
        <f>'管理シート（本体）'!BU46</f>
        <v>0</v>
      </c>
      <c r="G41" s="216" t="e">
        <f>'７年12月'!I41</f>
        <v>#N/A</v>
      </c>
      <c r="H41" s="216" t="e">
        <f>'管理シート（本体）'!BX46</f>
        <v>#N/A</v>
      </c>
      <c r="I41" s="216" t="e">
        <f t="shared" si="0"/>
        <v>#N/A</v>
      </c>
      <c r="J41" s="102"/>
    </row>
    <row r="42" spans="1:10">
      <c r="A42" s="263">
        <v>35</v>
      </c>
      <c r="B42" s="263"/>
      <c r="C42" s="83"/>
      <c r="D42" s="7"/>
      <c r="E42" s="263"/>
      <c r="F42" s="214">
        <f>'管理シート（本体）'!BU47</f>
        <v>0</v>
      </c>
      <c r="G42" s="216" t="e">
        <f>'７年12月'!I42</f>
        <v>#N/A</v>
      </c>
      <c r="H42" s="216" t="e">
        <f>'管理シート（本体）'!BX47</f>
        <v>#N/A</v>
      </c>
      <c r="I42" s="216" t="e">
        <f t="shared" si="0"/>
        <v>#N/A</v>
      </c>
      <c r="J42" s="102"/>
    </row>
    <row r="43" spans="1:10">
      <c r="A43" s="263">
        <v>36</v>
      </c>
      <c r="B43" s="263"/>
      <c r="C43" s="83"/>
      <c r="D43" s="7"/>
      <c r="E43" s="263"/>
      <c r="F43" s="214">
        <f>'管理シート（本体）'!BU48</f>
        <v>0</v>
      </c>
      <c r="G43" s="216" t="e">
        <f>'７年12月'!I43</f>
        <v>#N/A</v>
      </c>
      <c r="H43" s="216" t="e">
        <f>'管理シート（本体）'!BX48</f>
        <v>#N/A</v>
      </c>
      <c r="I43" s="216" t="e">
        <f t="shared" si="0"/>
        <v>#N/A</v>
      </c>
      <c r="J43" s="102"/>
    </row>
    <row r="44" spans="1:10">
      <c r="A44" s="263">
        <v>37</v>
      </c>
      <c r="B44" s="263"/>
      <c r="C44" s="83"/>
      <c r="D44" s="7"/>
      <c r="E44" s="263"/>
      <c r="F44" s="214">
        <f>'管理シート（本体）'!BU49</f>
        <v>0</v>
      </c>
      <c r="G44" s="216" t="e">
        <f>'７年12月'!I44</f>
        <v>#N/A</v>
      </c>
      <c r="H44" s="216" t="e">
        <f>'管理シート（本体）'!BX49</f>
        <v>#N/A</v>
      </c>
      <c r="I44" s="216" t="e">
        <f t="shared" si="0"/>
        <v>#N/A</v>
      </c>
      <c r="J44" s="102"/>
    </row>
    <row r="45" spans="1:10">
      <c r="A45" s="263">
        <v>38</v>
      </c>
      <c r="B45" s="263"/>
      <c r="C45" s="83"/>
      <c r="D45" s="7"/>
      <c r="E45" s="263"/>
      <c r="F45" s="214">
        <f>'管理シート（本体）'!BU50</f>
        <v>0</v>
      </c>
      <c r="G45" s="216" t="e">
        <f>'７年12月'!I45</f>
        <v>#N/A</v>
      </c>
      <c r="H45" s="216" t="e">
        <f>'管理シート（本体）'!BX50</f>
        <v>#N/A</v>
      </c>
      <c r="I45" s="216" t="e">
        <f t="shared" si="0"/>
        <v>#N/A</v>
      </c>
      <c r="J45" s="102"/>
    </row>
    <row r="46" spans="1:10">
      <c r="A46" s="263">
        <v>39</v>
      </c>
      <c r="B46" s="263"/>
      <c r="C46" s="83"/>
      <c r="D46" s="7"/>
      <c r="E46" s="263"/>
      <c r="F46" s="214">
        <f>'管理シート（本体）'!BU51</f>
        <v>0</v>
      </c>
      <c r="G46" s="216" t="e">
        <f>'７年12月'!I46</f>
        <v>#N/A</v>
      </c>
      <c r="H46" s="216" t="e">
        <f>'管理シート（本体）'!BX51</f>
        <v>#N/A</v>
      </c>
      <c r="I46" s="216" t="e">
        <f t="shared" si="0"/>
        <v>#N/A</v>
      </c>
      <c r="J46" s="102"/>
    </row>
    <row r="47" spans="1:10">
      <c r="A47" s="263">
        <v>40</v>
      </c>
      <c r="B47" s="263"/>
      <c r="C47" s="83"/>
      <c r="D47" s="7"/>
      <c r="E47" s="263"/>
      <c r="F47" s="214">
        <f>'管理シート（本体）'!BU52</f>
        <v>0</v>
      </c>
      <c r="G47" s="216" t="e">
        <f>'７年12月'!I47</f>
        <v>#N/A</v>
      </c>
      <c r="H47" s="216" t="e">
        <f>'管理シート（本体）'!BX52</f>
        <v>#N/A</v>
      </c>
      <c r="I47" s="216" t="e">
        <f t="shared" si="0"/>
        <v>#N/A</v>
      </c>
      <c r="J47" s="102"/>
    </row>
    <row r="48" spans="1:10">
      <c r="A48" s="263">
        <v>41</v>
      </c>
      <c r="B48" s="263"/>
      <c r="C48" s="83"/>
      <c r="D48" s="7"/>
      <c r="E48" s="263"/>
      <c r="F48" s="214">
        <f>'管理シート（本体）'!BU53</f>
        <v>0</v>
      </c>
      <c r="G48" s="216" t="e">
        <f>'７年12月'!I48</f>
        <v>#N/A</v>
      </c>
      <c r="H48" s="216" t="e">
        <f>'管理シート（本体）'!BX53</f>
        <v>#N/A</v>
      </c>
      <c r="I48" s="216" t="e">
        <f t="shared" si="0"/>
        <v>#N/A</v>
      </c>
      <c r="J48" s="102"/>
    </row>
    <row r="49" spans="1:10">
      <c r="A49" s="263">
        <v>42</v>
      </c>
      <c r="B49" s="263"/>
      <c r="C49" s="83"/>
      <c r="D49" s="7"/>
      <c r="E49" s="263"/>
      <c r="F49" s="214">
        <f>'管理シート（本体）'!BU54</f>
        <v>0</v>
      </c>
      <c r="G49" s="216" t="e">
        <f>'７年12月'!I49</f>
        <v>#N/A</v>
      </c>
      <c r="H49" s="216" t="e">
        <f>'管理シート（本体）'!BX54</f>
        <v>#N/A</v>
      </c>
      <c r="I49" s="216" t="e">
        <f t="shared" si="0"/>
        <v>#N/A</v>
      </c>
      <c r="J49" s="102"/>
    </row>
    <row r="50" spans="1:10">
      <c r="A50" s="263">
        <v>43</v>
      </c>
      <c r="B50" s="263"/>
      <c r="C50" s="83"/>
      <c r="D50" s="7"/>
      <c r="E50" s="263"/>
      <c r="F50" s="214">
        <f>'管理シート（本体）'!BU55</f>
        <v>0</v>
      </c>
      <c r="G50" s="216" t="e">
        <f>'７年12月'!I50</f>
        <v>#N/A</v>
      </c>
      <c r="H50" s="216" t="e">
        <f>'管理シート（本体）'!BX55</f>
        <v>#N/A</v>
      </c>
      <c r="I50" s="216" t="e">
        <f t="shared" si="0"/>
        <v>#N/A</v>
      </c>
      <c r="J50" s="102"/>
    </row>
    <row r="51" spans="1:10">
      <c r="A51" s="263">
        <v>44</v>
      </c>
      <c r="B51" s="263"/>
      <c r="C51" s="83"/>
      <c r="D51" s="7"/>
      <c r="E51" s="263"/>
      <c r="F51" s="214">
        <f>'管理シート（本体）'!BU56</f>
        <v>0</v>
      </c>
      <c r="G51" s="216" t="e">
        <f>'７年12月'!I51</f>
        <v>#N/A</v>
      </c>
      <c r="H51" s="216" t="e">
        <f>'管理シート（本体）'!BX56</f>
        <v>#N/A</v>
      </c>
      <c r="I51" s="216" t="e">
        <f t="shared" si="0"/>
        <v>#N/A</v>
      </c>
      <c r="J51" s="102"/>
    </row>
    <row r="52" spans="1:10">
      <c r="A52" s="263">
        <v>45</v>
      </c>
      <c r="B52" s="263"/>
      <c r="C52" s="83"/>
      <c r="D52" s="7"/>
      <c r="E52" s="263"/>
      <c r="F52" s="214">
        <f>'管理シート（本体）'!BU57</f>
        <v>0</v>
      </c>
      <c r="G52" s="216" t="e">
        <f>'７年12月'!I52</f>
        <v>#N/A</v>
      </c>
      <c r="H52" s="216" t="e">
        <f>'管理シート（本体）'!BX57</f>
        <v>#N/A</v>
      </c>
      <c r="I52" s="216" t="e">
        <f t="shared" si="0"/>
        <v>#N/A</v>
      </c>
      <c r="J52" s="102"/>
    </row>
    <row r="53" spans="1:10">
      <c r="A53" s="263">
        <v>46</v>
      </c>
      <c r="B53" s="263"/>
      <c r="C53" s="83"/>
      <c r="D53" s="7"/>
      <c r="E53" s="263"/>
      <c r="F53" s="214">
        <f>'管理シート（本体）'!BU58</f>
        <v>0</v>
      </c>
      <c r="G53" s="216" t="e">
        <f>'７年12月'!I53</f>
        <v>#N/A</v>
      </c>
      <c r="H53" s="216" t="e">
        <f>'管理シート（本体）'!BX58</f>
        <v>#N/A</v>
      </c>
      <c r="I53" s="216" t="e">
        <f t="shared" si="0"/>
        <v>#N/A</v>
      </c>
      <c r="J53" s="102"/>
    </row>
    <row r="54" spans="1:10">
      <c r="A54" s="263">
        <v>47</v>
      </c>
      <c r="B54" s="263"/>
      <c r="C54" s="83"/>
      <c r="D54" s="7"/>
      <c r="E54" s="263"/>
      <c r="F54" s="214">
        <f>'管理シート（本体）'!BU59</f>
        <v>0</v>
      </c>
      <c r="G54" s="216" t="e">
        <f>'７年12月'!I54</f>
        <v>#N/A</v>
      </c>
      <c r="H54" s="216" t="e">
        <f>'管理シート（本体）'!BX59</f>
        <v>#N/A</v>
      </c>
      <c r="I54" s="216" t="e">
        <f t="shared" si="0"/>
        <v>#N/A</v>
      </c>
      <c r="J54" s="102"/>
    </row>
    <row r="55" spans="1:10">
      <c r="A55" s="263">
        <v>48</v>
      </c>
      <c r="B55" s="263"/>
      <c r="C55" s="83"/>
      <c r="D55" s="7"/>
      <c r="E55" s="263"/>
      <c r="F55" s="214">
        <f>'管理シート（本体）'!BU60</f>
        <v>0</v>
      </c>
      <c r="G55" s="216" t="e">
        <f>'７年12月'!I55</f>
        <v>#N/A</v>
      </c>
      <c r="H55" s="216" t="e">
        <f>'管理シート（本体）'!BX60</f>
        <v>#N/A</v>
      </c>
      <c r="I55" s="216" t="e">
        <f t="shared" si="0"/>
        <v>#N/A</v>
      </c>
      <c r="J55" s="102"/>
    </row>
    <row r="56" spans="1:10">
      <c r="A56" s="263">
        <v>49</v>
      </c>
      <c r="B56" s="263"/>
      <c r="C56" s="83"/>
      <c r="D56" s="7"/>
      <c r="E56" s="263"/>
      <c r="F56" s="214">
        <f>'管理シート（本体）'!BU61</f>
        <v>0</v>
      </c>
      <c r="G56" s="216" t="e">
        <f>'７年12月'!I56</f>
        <v>#N/A</v>
      </c>
      <c r="H56" s="216" t="e">
        <f>'管理シート（本体）'!BX61</f>
        <v>#N/A</v>
      </c>
      <c r="I56" s="216" t="e">
        <f t="shared" si="0"/>
        <v>#N/A</v>
      </c>
      <c r="J56" s="102"/>
    </row>
    <row r="57" spans="1:10">
      <c r="A57" s="263">
        <v>50</v>
      </c>
      <c r="B57" s="263"/>
      <c r="C57" s="83"/>
      <c r="D57" s="7"/>
      <c r="E57" s="263"/>
      <c r="F57" s="214">
        <f>'管理シート（本体）'!BU62</f>
        <v>0</v>
      </c>
      <c r="G57" s="216" t="e">
        <f>'７年12月'!I57</f>
        <v>#N/A</v>
      </c>
      <c r="H57" s="216" t="e">
        <f>'管理シート（本体）'!BX62</f>
        <v>#N/A</v>
      </c>
      <c r="I57" s="216" t="e">
        <f t="shared" si="0"/>
        <v>#N/A</v>
      </c>
      <c r="J57" s="102"/>
    </row>
    <row r="58" spans="1:10">
      <c r="A58" s="357" t="s">
        <v>121</v>
      </c>
      <c r="B58" s="358"/>
      <c r="C58" s="358"/>
      <c r="D58" s="359">
        <v>1.1499999999999999</v>
      </c>
      <c r="E58" s="125" t="s">
        <v>88</v>
      </c>
      <c r="F58" s="215">
        <f>SUMIFS($F$8:$F$57,$D$8:$D$57,$D$58,$E$8:$E$57,E58)</f>
        <v>0</v>
      </c>
      <c r="G58" s="216">
        <f>SUMIFS($G$8:$G$57,$D$8:$D$57,$D$58,$E$8:$E$57,E58)</f>
        <v>0</v>
      </c>
      <c r="H58" s="216">
        <f>SUMIFS($H$8:$H$57,$D$8:$D$57,$D$58,$E$8:$E$57,E58)</f>
        <v>0</v>
      </c>
      <c r="I58" s="216">
        <f>SUMIFS($I$8:$I$57,$D$8:$D$57,$D$58,$E$8:$E$57,E58)</f>
        <v>0</v>
      </c>
      <c r="J58" s="101"/>
    </row>
    <row r="59" spans="1:10">
      <c r="A59" s="358"/>
      <c r="B59" s="358"/>
      <c r="C59" s="358"/>
      <c r="D59" s="360"/>
      <c r="E59" s="125" t="s">
        <v>89</v>
      </c>
      <c r="F59" s="215">
        <f>SUMIFS($F$8:$F$57,$D$8:$D$57,$D$58,$E$8:$E$57,E59)</f>
        <v>0</v>
      </c>
      <c r="G59" s="216">
        <f>SUMIFS($G$8:$G$57,$D$8:$D$57,$D$58,$E$8:$E$57,E59)</f>
        <v>0</v>
      </c>
      <c r="H59" s="216">
        <f>SUMIFS($H$8:$H$57,$D$8:$D$57,$D$58,$E$8:$E$57,E59)</f>
        <v>0</v>
      </c>
      <c r="I59" s="216">
        <f>SUMIFS($I$8:$I$57,$D$8:$D$57,$D$58,$E$8:$E$57,E59)</f>
        <v>0</v>
      </c>
      <c r="J59" s="101"/>
    </row>
    <row r="60" spans="1:10">
      <c r="A60" s="358"/>
      <c r="B60" s="358"/>
      <c r="C60" s="358"/>
      <c r="D60" s="361"/>
      <c r="E60" s="218" t="s">
        <v>122</v>
      </c>
      <c r="F60" s="215">
        <f>SUMIFS($F$8:$F$57,$D$8:$D$57,$D$58,$E$8:$E$57,E60)</f>
        <v>0</v>
      </c>
      <c r="G60" s="216">
        <f>SUMIFS($G$8:$G$57,$D$8:$D$57,$D$58,$E$8:$E$57,E60)</f>
        <v>0</v>
      </c>
      <c r="H60" s="216">
        <f>SUMIFS($H$8:$H$57,$D$8:$D$57,$D$58,$E$8:$E$57,E60)</f>
        <v>0</v>
      </c>
      <c r="I60" s="216">
        <f>SUMIFS($I$8:$I$57,$D$8:$D$57,$D$58,$E$8:$E$57,E60)</f>
        <v>0</v>
      </c>
      <c r="J60" s="101"/>
    </row>
    <row r="61" spans="1:10">
      <c r="A61" s="358"/>
      <c r="B61" s="358"/>
      <c r="C61" s="358"/>
      <c r="D61" s="362">
        <v>1.3</v>
      </c>
      <c r="E61" s="125" t="s">
        <v>88</v>
      </c>
      <c r="F61" s="215">
        <f>SUMIFS($F$8:$F$57,$D$8:$D$57,$D$61,$E$8:$E$57,E61)</f>
        <v>0</v>
      </c>
      <c r="G61" s="216">
        <f>SUMIFS($G$8:$G$57,$D$8:$D$57,$D$61,$E$8:$E$57,E61)</f>
        <v>0</v>
      </c>
      <c r="H61" s="216">
        <f>SUMIFS($H$8:$H$57,$D$8:$D$57,$D$61,$E$8:$E$57,E61)</f>
        <v>0</v>
      </c>
      <c r="I61" s="216">
        <f>SUMIFS($I$8:$I$57,$D$8:$D$57,$D$61,$E$8:$E$57,E61)</f>
        <v>0</v>
      </c>
      <c r="J61" s="101"/>
    </row>
    <row r="62" spans="1:10">
      <c r="A62" s="358"/>
      <c r="B62" s="358"/>
      <c r="C62" s="358"/>
      <c r="D62" s="362"/>
      <c r="E62" s="125" t="s">
        <v>89</v>
      </c>
      <c r="F62" s="215">
        <f>SUMIFS($F$8:$F$57,$D$8:$D$57,$D$61,$E$8:$E$57,E62)</f>
        <v>0</v>
      </c>
      <c r="G62" s="216">
        <f>SUMIFS($G$8:$G$57,$D$8:$D$57,$D$61,$E$8:$E$57,E62)</f>
        <v>0</v>
      </c>
      <c r="H62" s="216">
        <f>SUMIFS($H$8:$H$57,$D$8:$D$57,$D$61,$E$8:$E$57,E62)</f>
        <v>0</v>
      </c>
      <c r="I62" s="216">
        <f>SUMIFS($I$8:$I$57,$D$8:$D$57,$D$61,$E$8:$E$57,E62)</f>
        <v>0</v>
      </c>
      <c r="J62" s="101"/>
    </row>
    <row r="63" spans="1:10">
      <c r="A63" s="358"/>
      <c r="B63" s="358"/>
      <c r="C63" s="358"/>
      <c r="D63" s="362"/>
      <c r="E63" s="217" t="s">
        <v>122</v>
      </c>
      <c r="F63" s="215">
        <f>SUMIFS($F$8:$F$57,$D$8:$D$57,$D$61,$E$8:$E$57,E63)</f>
        <v>0</v>
      </c>
      <c r="G63" s="216">
        <f>SUMIFS($G$8:$G$57,$D$8:$D$57,$D$61,$E$8:$E$57,E63)</f>
        <v>0</v>
      </c>
      <c r="H63" s="216">
        <f>SUMIFS($H$8:$H$57,$D$8:$D$57,$D$61,$E$8:$E$57,E63)</f>
        <v>0</v>
      </c>
      <c r="I63" s="216">
        <f>SUMIFS($I$8:$I$57,$D$8:$D$57,$D$61,$E$8:$E$57,E63)</f>
        <v>0</v>
      </c>
      <c r="J63" s="101"/>
    </row>
    <row r="64" spans="1:10">
      <c r="A64" s="358"/>
      <c r="B64" s="358"/>
      <c r="C64" s="358"/>
      <c r="D64" s="362">
        <v>1.5</v>
      </c>
      <c r="E64" s="125" t="s">
        <v>88</v>
      </c>
      <c r="F64" s="215">
        <f>SUMIFS($F$8:$F$57,$D$8:$D$57,$D$64,$E$8:$E$57,E64)</f>
        <v>0</v>
      </c>
      <c r="G64" s="216">
        <f>SUMIFS($G$8:$G$57,$D$8:$D$57,$D$64,$E$8:$E$57,E64)</f>
        <v>0</v>
      </c>
      <c r="H64" s="216">
        <f>SUMIFS($H$8:$H$57,$D$8:$D$57,$D$64,$E$8:$E$57,E64)</f>
        <v>0</v>
      </c>
      <c r="I64" s="216">
        <f>SUMIFS($I$8:$I$57,$D$8:$D$57,$D$64,$E$8:$E$57,E64)</f>
        <v>0</v>
      </c>
      <c r="J64" s="101"/>
    </row>
    <row r="65" spans="1:10">
      <c r="A65" s="358"/>
      <c r="B65" s="358"/>
      <c r="C65" s="358"/>
      <c r="D65" s="362"/>
      <c r="E65" s="125" t="s">
        <v>89</v>
      </c>
      <c r="F65" s="215">
        <f>SUMIFS($F$8:$F$57,$D$8:$D$57,$D$64,$E$8:$E$57,E65)</f>
        <v>0</v>
      </c>
      <c r="G65" s="216">
        <f>SUMIFS($G$8:$G$57,$D$8:$D$57,$D$64,$E$8:$E$57,E65)</f>
        <v>0</v>
      </c>
      <c r="H65" s="216">
        <f>SUMIFS($H$8:$H$57,$D$8:$D$57,$D$64,$E$8:$E$57,E65)</f>
        <v>0</v>
      </c>
      <c r="I65" s="216">
        <f>SUMIFS($I$8:$I$57,$D$8:$D$57,$D$64,$E$8:$E$57,E65)</f>
        <v>0</v>
      </c>
      <c r="J65" s="101"/>
    </row>
    <row r="66" spans="1:10">
      <c r="A66" s="358"/>
      <c r="B66" s="358"/>
      <c r="C66" s="358"/>
      <c r="D66" s="362"/>
      <c r="E66" s="218" t="s">
        <v>122</v>
      </c>
      <c r="F66" s="215">
        <f>SUMIFS($F$8:$F$57,$D$8:$D$57,$D$64,$E$8:$E$57,E66)</f>
        <v>0</v>
      </c>
      <c r="G66" s="216">
        <f>SUMIFS($G$8:$G$57,$D$8:$D$57,$D$64,$E$8:$E$57,E66)</f>
        <v>0</v>
      </c>
      <c r="H66" s="216">
        <f>SUMIFS($H$8:$H$57,$D$8:$D$57,$D$64,$E$8:$E$57,E66)</f>
        <v>0</v>
      </c>
      <c r="I66" s="216">
        <f>SUMIFS($I$8:$I$57,$D$8:$D$57,$D$64,$E$8:$E$57,E66)</f>
        <v>0</v>
      </c>
      <c r="J66" s="101"/>
    </row>
    <row r="67" spans="1:10">
      <c r="A67" s="358"/>
      <c r="B67" s="358"/>
      <c r="C67" s="358"/>
      <c r="D67" s="362">
        <v>1.7</v>
      </c>
      <c r="E67" s="125" t="s">
        <v>88</v>
      </c>
      <c r="F67" s="215">
        <f>SUMIFS($F$8:$F$57,$D$8:$D$57,$D$67,$E$8:$E$57,E67)</f>
        <v>0</v>
      </c>
      <c r="G67" s="216">
        <f>SUMIFS($G$8:$G$57,$D$8:$D$57,$D$67,$E$8:$E$57,E67)</f>
        <v>0</v>
      </c>
      <c r="H67" s="216">
        <f>SUMIFS($H$8:$H$57,$D$8:$D$57,$D$67,$E$8:$E$57,E67)</f>
        <v>0</v>
      </c>
      <c r="I67" s="216">
        <f>SUMIFS($I$8:$I$57,$D$8:$D$57,$D$67,$E$8:$E$57,E67)</f>
        <v>0</v>
      </c>
      <c r="J67" s="101"/>
    </row>
    <row r="68" spans="1:10">
      <c r="A68" s="358"/>
      <c r="B68" s="358"/>
      <c r="C68" s="358"/>
      <c r="D68" s="362"/>
      <c r="E68" s="125" t="s">
        <v>89</v>
      </c>
      <c r="F68" s="215">
        <f>SUMIFS($F$8:$F$57,$D$8:$D$57,$D$67,$E$8:$E$57,E68)</f>
        <v>0</v>
      </c>
      <c r="G68" s="216">
        <f>SUMIFS($G$8:$G$57,$D$8:$D$57,$D$67,$E$8:$E$57,E68)</f>
        <v>0</v>
      </c>
      <c r="H68" s="216">
        <f>SUMIFS($H$8:$H$57,$D$8:$D$57,$D$67,$E$8:$E$57,E68)</f>
        <v>0</v>
      </c>
      <c r="I68" s="216">
        <f>SUMIFS($I$8:$I$57,$D$8:$D$57,$D$67,$E$8:$E$57,E68)</f>
        <v>0</v>
      </c>
      <c r="J68" s="101"/>
    </row>
    <row r="69" spans="1:10">
      <c r="A69" s="358"/>
      <c r="B69" s="358"/>
      <c r="C69" s="358"/>
      <c r="D69" s="362"/>
      <c r="E69" s="218" t="s">
        <v>122</v>
      </c>
      <c r="F69" s="215">
        <f>SUMIFS($F$8:$F$57,$D$8:$D$57,$D$67,$E$8:$E$57,E69)</f>
        <v>0</v>
      </c>
      <c r="G69" s="216">
        <f>SUMIFS($G$8:$G$57,$D$8:$D$57,$D$67,$E$8:$E$57,E69)</f>
        <v>0</v>
      </c>
      <c r="H69" s="216">
        <f>SUMIFS($H$8:$H$57,$D$8:$D$57,$D$67,$E$8:$E$57,E69)</f>
        <v>0</v>
      </c>
      <c r="I69" s="216">
        <f>SUMIFS($I$8:$I$57,$D$8:$D$57,$D$67,$E$8:$E$57,E69)</f>
        <v>0</v>
      </c>
      <c r="J69" s="101"/>
    </row>
    <row r="70" spans="1:10">
      <c r="A70" s="358"/>
      <c r="B70" s="358"/>
      <c r="C70" s="358"/>
      <c r="D70" s="358" t="s">
        <v>90</v>
      </c>
      <c r="E70" s="358"/>
      <c r="F70" s="215">
        <f>SUM(F8:F57)</f>
        <v>0</v>
      </c>
      <c r="G70" s="216" t="e">
        <f>SUM(G8:G57)</f>
        <v>#N/A</v>
      </c>
      <c r="H70" s="216" t="e">
        <f>SUM(H8:H57)</f>
        <v>#N/A</v>
      </c>
      <c r="I70" s="216" t="e">
        <f>SUM(I8:I57)</f>
        <v>#N/A</v>
      </c>
      <c r="J70" s="101"/>
    </row>
  </sheetData>
  <mergeCells count="6">
    <mergeCell ref="A58:C70"/>
    <mergeCell ref="D58:D60"/>
    <mergeCell ref="D61:D63"/>
    <mergeCell ref="D64:D66"/>
    <mergeCell ref="D67:D69"/>
    <mergeCell ref="D70:E70"/>
  </mergeCells>
  <phoneticPr fontId="3"/>
  <dataValidations count="2">
    <dataValidation type="list" allowBlank="1" showInputMessage="1" showErrorMessage="1" sqref="E8:E57" xr:uid="{B921C470-4162-4150-8BD3-190F122647E2}">
      <formula1>"A重油,灯油,LPガス,LNG"</formula1>
    </dataValidation>
    <dataValidation type="list" allowBlank="1" showInputMessage="1" showErrorMessage="1" sqref="D8:D57" xr:uid="{852D7355-FC15-4D84-A11E-8892F6700C8D}">
      <formula1>"115%,130%,150%,170%"</formula1>
    </dataValidation>
  </dataValidations>
  <pageMargins left="0.78740157480314965" right="0.59055118110236227" top="0.78740157480314965" bottom="0.59055118110236227" header="0.31496062992125984" footer="0.31496062992125984"/>
  <pageSetup paperSize="9" scale="79" fitToHeight="0" orientation="landscape" r:id="rId1"/>
  <rowBreaks count="2" manualBreakCount="2">
    <brk id="27" max="16383" man="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C4F6F-15D5-453D-830F-98F93E2CEA96}">
  <sheetPr>
    <pageSetUpPr fitToPage="1"/>
  </sheetPr>
  <dimension ref="A1:J70"/>
  <sheetViews>
    <sheetView showGridLines="0" view="pageBreakPreview" zoomScaleNormal="100" zoomScaleSheetLayoutView="100" workbookViewId="0"/>
  </sheetViews>
  <sheetFormatPr defaultColWidth="9" defaultRowHeight="18"/>
  <cols>
    <col min="1" max="1" width="5.19921875" style="95" bestFit="1" customWidth="1"/>
    <col min="2" max="2" width="21.3984375" style="95" bestFit="1" customWidth="1"/>
    <col min="3" max="3" width="35.09765625" style="95" bestFit="1" customWidth="1"/>
    <col min="4" max="4" width="9" style="95"/>
    <col min="5" max="5" width="10.69921875" style="95" customWidth="1"/>
    <col min="6" max="6" width="14.59765625" style="95" customWidth="1"/>
    <col min="7" max="7" width="14.8984375" style="95" customWidth="1"/>
    <col min="8" max="8" width="19.19921875" style="95" bestFit="1" customWidth="1"/>
    <col min="9" max="9" width="14.8984375" style="95" customWidth="1"/>
    <col min="10" max="16384" width="9" style="95"/>
  </cols>
  <sheetData>
    <row r="1" spans="1:10">
      <c r="A1" s="94" t="s">
        <v>78</v>
      </c>
    </row>
    <row r="2" spans="1:10">
      <c r="A2" s="94" t="s">
        <v>79</v>
      </c>
    </row>
    <row r="3" spans="1:10">
      <c r="A3" s="96" t="s">
        <v>158</v>
      </c>
    </row>
    <row r="4" spans="1:10">
      <c r="A4" s="94" t="s">
        <v>118</v>
      </c>
    </row>
    <row r="5" spans="1:10">
      <c r="A5" s="94" t="s">
        <v>117</v>
      </c>
    </row>
    <row r="6" spans="1:10">
      <c r="A6" s="94" t="s">
        <v>80</v>
      </c>
    </row>
    <row r="7" spans="1:10" ht="90">
      <c r="A7" s="125" t="s">
        <v>81</v>
      </c>
      <c r="B7" s="125" t="s">
        <v>82</v>
      </c>
      <c r="C7" s="125" t="s">
        <v>83</v>
      </c>
      <c r="D7" s="98" t="s">
        <v>84</v>
      </c>
      <c r="E7" s="213" t="s">
        <v>120</v>
      </c>
      <c r="F7" s="99" t="s">
        <v>91</v>
      </c>
      <c r="G7" s="99" t="s">
        <v>85</v>
      </c>
      <c r="H7" s="99" t="s">
        <v>92</v>
      </c>
      <c r="I7" s="99" t="s">
        <v>86</v>
      </c>
      <c r="J7" s="100" t="s">
        <v>87</v>
      </c>
    </row>
    <row r="8" spans="1:10">
      <c r="A8" s="263">
        <v>1</v>
      </c>
      <c r="B8" s="263"/>
      <c r="C8" s="83"/>
      <c r="D8" s="7"/>
      <c r="E8" s="263"/>
      <c r="F8" s="214">
        <f>'管理シート（本体）'!CA13</f>
        <v>0</v>
      </c>
      <c r="G8" s="216" t="e">
        <f>'８年１月'!I8</f>
        <v>#N/A</v>
      </c>
      <c r="H8" s="216" t="e">
        <f>'管理シート（本体）'!CD13</f>
        <v>#N/A</v>
      </c>
      <c r="I8" s="216" t="e">
        <f>G8-H8</f>
        <v>#N/A</v>
      </c>
      <c r="J8" s="102"/>
    </row>
    <row r="9" spans="1:10">
      <c r="A9" s="263">
        <v>2</v>
      </c>
      <c r="B9" s="263"/>
      <c r="C9" s="83"/>
      <c r="D9" s="7"/>
      <c r="E9" s="263"/>
      <c r="F9" s="214">
        <f>'管理シート（本体）'!CA14</f>
        <v>0</v>
      </c>
      <c r="G9" s="216" t="e">
        <f>'８年１月'!I9</f>
        <v>#N/A</v>
      </c>
      <c r="H9" s="216" t="e">
        <f>'管理シート（本体）'!CD14</f>
        <v>#N/A</v>
      </c>
      <c r="I9" s="216" t="e">
        <f>G9-H9</f>
        <v>#N/A</v>
      </c>
      <c r="J9" s="102"/>
    </row>
    <row r="10" spans="1:10">
      <c r="A10" s="263">
        <v>3</v>
      </c>
      <c r="B10" s="263"/>
      <c r="C10" s="83"/>
      <c r="D10" s="7"/>
      <c r="E10" s="263"/>
      <c r="F10" s="214">
        <f>'管理シート（本体）'!CA15</f>
        <v>0</v>
      </c>
      <c r="G10" s="216" t="e">
        <f>'８年１月'!I10</f>
        <v>#N/A</v>
      </c>
      <c r="H10" s="216" t="e">
        <f>'管理シート（本体）'!CD15</f>
        <v>#N/A</v>
      </c>
      <c r="I10" s="216" t="e">
        <f t="shared" ref="I10:I57" si="0">G10-H10</f>
        <v>#N/A</v>
      </c>
      <c r="J10" s="102"/>
    </row>
    <row r="11" spans="1:10">
      <c r="A11" s="263">
        <v>4</v>
      </c>
      <c r="B11" s="263"/>
      <c r="C11" s="83"/>
      <c r="D11" s="7"/>
      <c r="E11" s="263"/>
      <c r="F11" s="214">
        <f>'管理シート（本体）'!CA16</f>
        <v>0</v>
      </c>
      <c r="G11" s="216" t="e">
        <f>'８年１月'!I11</f>
        <v>#N/A</v>
      </c>
      <c r="H11" s="216" t="e">
        <f>'管理シート（本体）'!CD16</f>
        <v>#N/A</v>
      </c>
      <c r="I11" s="216" t="e">
        <f t="shared" si="0"/>
        <v>#N/A</v>
      </c>
      <c r="J11" s="102"/>
    </row>
    <row r="12" spans="1:10">
      <c r="A12" s="263">
        <v>5</v>
      </c>
      <c r="B12" s="263"/>
      <c r="C12" s="83"/>
      <c r="D12" s="7"/>
      <c r="E12" s="263"/>
      <c r="F12" s="214">
        <f>'管理シート（本体）'!CA17</f>
        <v>0</v>
      </c>
      <c r="G12" s="216" t="e">
        <f>'８年１月'!I12</f>
        <v>#N/A</v>
      </c>
      <c r="H12" s="216" t="e">
        <f>'管理シート（本体）'!CD17</f>
        <v>#N/A</v>
      </c>
      <c r="I12" s="216" t="e">
        <f t="shared" si="0"/>
        <v>#N/A</v>
      </c>
      <c r="J12" s="102"/>
    </row>
    <row r="13" spans="1:10">
      <c r="A13" s="263">
        <v>6</v>
      </c>
      <c r="B13" s="263"/>
      <c r="C13" s="83"/>
      <c r="D13" s="7"/>
      <c r="E13" s="263"/>
      <c r="F13" s="214">
        <f>'管理シート（本体）'!CA18</f>
        <v>0</v>
      </c>
      <c r="G13" s="216" t="e">
        <f>'８年１月'!I13</f>
        <v>#N/A</v>
      </c>
      <c r="H13" s="216" t="e">
        <f>'管理シート（本体）'!CD18</f>
        <v>#N/A</v>
      </c>
      <c r="I13" s="216" t="e">
        <f t="shared" si="0"/>
        <v>#N/A</v>
      </c>
      <c r="J13" s="102"/>
    </row>
    <row r="14" spans="1:10">
      <c r="A14" s="263">
        <v>7</v>
      </c>
      <c r="B14" s="263"/>
      <c r="C14" s="83"/>
      <c r="D14" s="7"/>
      <c r="E14" s="263"/>
      <c r="F14" s="214">
        <f>'管理シート（本体）'!CA19</f>
        <v>0</v>
      </c>
      <c r="G14" s="216" t="e">
        <f>'８年１月'!I14</f>
        <v>#N/A</v>
      </c>
      <c r="H14" s="216" t="e">
        <f>'管理シート（本体）'!CD19</f>
        <v>#N/A</v>
      </c>
      <c r="I14" s="216" t="e">
        <f t="shared" si="0"/>
        <v>#N/A</v>
      </c>
      <c r="J14" s="102"/>
    </row>
    <row r="15" spans="1:10">
      <c r="A15" s="263">
        <v>8</v>
      </c>
      <c r="B15" s="263"/>
      <c r="C15" s="83"/>
      <c r="D15" s="7"/>
      <c r="E15" s="263"/>
      <c r="F15" s="214">
        <f>'管理シート（本体）'!CA20</f>
        <v>0</v>
      </c>
      <c r="G15" s="216" t="e">
        <f>'８年１月'!I15</f>
        <v>#N/A</v>
      </c>
      <c r="H15" s="216" t="e">
        <f>'管理シート（本体）'!CD20</f>
        <v>#N/A</v>
      </c>
      <c r="I15" s="216" t="e">
        <f t="shared" si="0"/>
        <v>#N/A</v>
      </c>
      <c r="J15" s="102"/>
    </row>
    <row r="16" spans="1:10">
      <c r="A16" s="263">
        <v>9</v>
      </c>
      <c r="B16" s="263"/>
      <c r="C16" s="83"/>
      <c r="D16" s="7"/>
      <c r="E16" s="263"/>
      <c r="F16" s="214">
        <f>'管理シート（本体）'!CA21</f>
        <v>0</v>
      </c>
      <c r="G16" s="216" t="e">
        <f>'８年１月'!I16</f>
        <v>#N/A</v>
      </c>
      <c r="H16" s="216" t="e">
        <f>'管理シート（本体）'!CD21</f>
        <v>#N/A</v>
      </c>
      <c r="I16" s="216" t="e">
        <f t="shared" si="0"/>
        <v>#N/A</v>
      </c>
      <c r="J16" s="102"/>
    </row>
    <row r="17" spans="1:10">
      <c r="A17" s="263">
        <v>10</v>
      </c>
      <c r="B17" s="263"/>
      <c r="C17" s="83"/>
      <c r="D17" s="7"/>
      <c r="E17" s="263"/>
      <c r="F17" s="214">
        <f>'管理シート（本体）'!CA22</f>
        <v>0</v>
      </c>
      <c r="G17" s="216" t="e">
        <f>'８年１月'!I17</f>
        <v>#N/A</v>
      </c>
      <c r="H17" s="216" t="e">
        <f>'管理シート（本体）'!CD22</f>
        <v>#N/A</v>
      </c>
      <c r="I17" s="216" t="e">
        <f t="shared" si="0"/>
        <v>#N/A</v>
      </c>
      <c r="J17" s="102"/>
    </row>
    <row r="18" spans="1:10">
      <c r="A18" s="263">
        <v>11</v>
      </c>
      <c r="B18" s="263"/>
      <c r="C18" s="83"/>
      <c r="D18" s="7"/>
      <c r="E18" s="263"/>
      <c r="F18" s="214">
        <f>'管理シート（本体）'!CA23</f>
        <v>0</v>
      </c>
      <c r="G18" s="216" t="e">
        <f>'８年１月'!I18</f>
        <v>#N/A</v>
      </c>
      <c r="H18" s="216" t="e">
        <f>'管理シート（本体）'!CD23</f>
        <v>#N/A</v>
      </c>
      <c r="I18" s="216" t="e">
        <f t="shared" si="0"/>
        <v>#N/A</v>
      </c>
      <c r="J18" s="102"/>
    </row>
    <row r="19" spans="1:10">
      <c r="A19" s="263">
        <v>12</v>
      </c>
      <c r="B19" s="263"/>
      <c r="C19" s="83"/>
      <c r="D19" s="7"/>
      <c r="E19" s="263"/>
      <c r="F19" s="214">
        <f>'管理シート（本体）'!CA24</f>
        <v>0</v>
      </c>
      <c r="G19" s="216" t="e">
        <f>'８年１月'!I19</f>
        <v>#N/A</v>
      </c>
      <c r="H19" s="216" t="e">
        <f>'管理シート（本体）'!CD24</f>
        <v>#N/A</v>
      </c>
      <c r="I19" s="216" t="e">
        <f t="shared" si="0"/>
        <v>#N/A</v>
      </c>
      <c r="J19" s="102"/>
    </row>
    <row r="20" spans="1:10">
      <c r="A20" s="263">
        <v>13</v>
      </c>
      <c r="B20" s="263"/>
      <c r="C20" s="83"/>
      <c r="D20" s="7"/>
      <c r="E20" s="263"/>
      <c r="F20" s="214">
        <f>'管理シート（本体）'!CA25</f>
        <v>0</v>
      </c>
      <c r="G20" s="216" t="e">
        <f>'８年１月'!I20</f>
        <v>#N/A</v>
      </c>
      <c r="H20" s="216" t="e">
        <f>'管理シート（本体）'!CD25</f>
        <v>#N/A</v>
      </c>
      <c r="I20" s="216" t="e">
        <f t="shared" si="0"/>
        <v>#N/A</v>
      </c>
      <c r="J20" s="102"/>
    </row>
    <row r="21" spans="1:10">
      <c r="A21" s="263">
        <v>14</v>
      </c>
      <c r="B21" s="263"/>
      <c r="C21" s="83"/>
      <c r="D21" s="7"/>
      <c r="E21" s="263"/>
      <c r="F21" s="214">
        <f>'管理シート（本体）'!CA26</f>
        <v>0</v>
      </c>
      <c r="G21" s="216" t="e">
        <f>'８年１月'!I21</f>
        <v>#N/A</v>
      </c>
      <c r="H21" s="216" t="e">
        <f>'管理シート（本体）'!CD26</f>
        <v>#N/A</v>
      </c>
      <c r="I21" s="216" t="e">
        <f t="shared" si="0"/>
        <v>#N/A</v>
      </c>
      <c r="J21" s="102"/>
    </row>
    <row r="22" spans="1:10">
      <c r="A22" s="263">
        <v>15</v>
      </c>
      <c r="B22" s="263"/>
      <c r="C22" s="83"/>
      <c r="D22" s="7"/>
      <c r="E22" s="263"/>
      <c r="F22" s="214">
        <f>'管理シート（本体）'!CA27</f>
        <v>0</v>
      </c>
      <c r="G22" s="216" t="e">
        <f>'８年１月'!I22</f>
        <v>#N/A</v>
      </c>
      <c r="H22" s="216" t="e">
        <f>'管理シート（本体）'!CD27</f>
        <v>#N/A</v>
      </c>
      <c r="I22" s="216" t="e">
        <f t="shared" si="0"/>
        <v>#N/A</v>
      </c>
      <c r="J22" s="102"/>
    </row>
    <row r="23" spans="1:10">
      <c r="A23" s="263">
        <v>16</v>
      </c>
      <c r="B23" s="263"/>
      <c r="C23" s="83"/>
      <c r="D23" s="7"/>
      <c r="E23" s="263"/>
      <c r="F23" s="214">
        <f>'管理シート（本体）'!CA28</f>
        <v>0</v>
      </c>
      <c r="G23" s="216" t="e">
        <f>'８年１月'!I23</f>
        <v>#N/A</v>
      </c>
      <c r="H23" s="216" t="e">
        <f>'管理シート（本体）'!CD28</f>
        <v>#N/A</v>
      </c>
      <c r="I23" s="216" t="e">
        <f t="shared" si="0"/>
        <v>#N/A</v>
      </c>
      <c r="J23" s="102"/>
    </row>
    <row r="24" spans="1:10">
      <c r="A24" s="263">
        <v>17</v>
      </c>
      <c r="B24" s="263"/>
      <c r="C24" s="83"/>
      <c r="D24" s="7"/>
      <c r="E24" s="263"/>
      <c r="F24" s="214">
        <f>'管理シート（本体）'!CA29</f>
        <v>0</v>
      </c>
      <c r="G24" s="216" t="e">
        <f>'８年１月'!I24</f>
        <v>#N/A</v>
      </c>
      <c r="H24" s="216" t="e">
        <f>'管理シート（本体）'!CD29</f>
        <v>#N/A</v>
      </c>
      <c r="I24" s="216" t="e">
        <f t="shared" si="0"/>
        <v>#N/A</v>
      </c>
      <c r="J24" s="102"/>
    </row>
    <row r="25" spans="1:10">
      <c r="A25" s="263">
        <v>18</v>
      </c>
      <c r="B25" s="263"/>
      <c r="C25" s="83"/>
      <c r="D25" s="7"/>
      <c r="E25" s="263"/>
      <c r="F25" s="214">
        <f>'管理シート（本体）'!CA30</f>
        <v>0</v>
      </c>
      <c r="G25" s="216" t="e">
        <f>'８年１月'!I25</f>
        <v>#N/A</v>
      </c>
      <c r="H25" s="216" t="e">
        <f>'管理シート（本体）'!CD30</f>
        <v>#N/A</v>
      </c>
      <c r="I25" s="216" t="e">
        <f t="shared" si="0"/>
        <v>#N/A</v>
      </c>
      <c r="J25" s="102"/>
    </row>
    <row r="26" spans="1:10">
      <c r="A26" s="263">
        <v>19</v>
      </c>
      <c r="B26" s="263"/>
      <c r="C26" s="83"/>
      <c r="D26" s="7"/>
      <c r="E26" s="263"/>
      <c r="F26" s="214">
        <f>'管理シート（本体）'!CA31</f>
        <v>0</v>
      </c>
      <c r="G26" s="216" t="e">
        <f>'８年１月'!I26</f>
        <v>#N/A</v>
      </c>
      <c r="H26" s="216" t="e">
        <f>'管理シート（本体）'!CD31</f>
        <v>#N/A</v>
      </c>
      <c r="I26" s="216" t="e">
        <f t="shared" si="0"/>
        <v>#N/A</v>
      </c>
      <c r="J26" s="102"/>
    </row>
    <row r="27" spans="1:10">
      <c r="A27" s="263">
        <v>20</v>
      </c>
      <c r="B27" s="263"/>
      <c r="C27" s="83"/>
      <c r="D27" s="7"/>
      <c r="E27" s="263"/>
      <c r="F27" s="214">
        <f>'管理シート（本体）'!CA32</f>
        <v>0</v>
      </c>
      <c r="G27" s="216" t="e">
        <f>'８年１月'!I27</f>
        <v>#N/A</v>
      </c>
      <c r="H27" s="216" t="e">
        <f>'管理シート（本体）'!CD32</f>
        <v>#N/A</v>
      </c>
      <c r="I27" s="216" t="e">
        <f t="shared" si="0"/>
        <v>#N/A</v>
      </c>
      <c r="J27" s="102"/>
    </row>
    <row r="28" spans="1:10">
      <c r="A28" s="263">
        <v>21</v>
      </c>
      <c r="B28" s="263"/>
      <c r="C28" s="83"/>
      <c r="D28" s="7"/>
      <c r="E28" s="263"/>
      <c r="F28" s="214">
        <f>'管理シート（本体）'!CA33</f>
        <v>0</v>
      </c>
      <c r="G28" s="216" t="e">
        <f>'８年１月'!I28</f>
        <v>#N/A</v>
      </c>
      <c r="H28" s="216" t="e">
        <f>'管理シート（本体）'!CD33</f>
        <v>#N/A</v>
      </c>
      <c r="I28" s="216" t="e">
        <f t="shared" si="0"/>
        <v>#N/A</v>
      </c>
      <c r="J28" s="102"/>
    </row>
    <row r="29" spans="1:10">
      <c r="A29" s="263">
        <v>22</v>
      </c>
      <c r="B29" s="263"/>
      <c r="C29" s="83"/>
      <c r="D29" s="7"/>
      <c r="E29" s="263"/>
      <c r="F29" s="214">
        <f>'管理シート（本体）'!CA34</f>
        <v>0</v>
      </c>
      <c r="G29" s="216" t="e">
        <f>'８年１月'!I29</f>
        <v>#N/A</v>
      </c>
      <c r="H29" s="216" t="e">
        <f>'管理シート（本体）'!CD34</f>
        <v>#N/A</v>
      </c>
      <c r="I29" s="216" t="e">
        <f t="shared" si="0"/>
        <v>#N/A</v>
      </c>
      <c r="J29" s="102"/>
    </row>
    <row r="30" spans="1:10">
      <c r="A30" s="263">
        <v>23</v>
      </c>
      <c r="B30" s="263"/>
      <c r="C30" s="83"/>
      <c r="D30" s="7"/>
      <c r="E30" s="263"/>
      <c r="F30" s="214">
        <f>'管理シート（本体）'!CA35</f>
        <v>0</v>
      </c>
      <c r="G30" s="216" t="e">
        <f>'８年１月'!I30</f>
        <v>#N/A</v>
      </c>
      <c r="H30" s="216" t="e">
        <f>'管理シート（本体）'!CD35</f>
        <v>#N/A</v>
      </c>
      <c r="I30" s="216" t="e">
        <f t="shared" si="0"/>
        <v>#N/A</v>
      </c>
      <c r="J30" s="102"/>
    </row>
    <row r="31" spans="1:10">
      <c r="A31" s="263">
        <v>24</v>
      </c>
      <c r="B31" s="263"/>
      <c r="C31" s="83"/>
      <c r="D31" s="7"/>
      <c r="E31" s="263"/>
      <c r="F31" s="214">
        <f>'管理シート（本体）'!CA36</f>
        <v>0</v>
      </c>
      <c r="G31" s="216" t="e">
        <f>'８年１月'!I31</f>
        <v>#N/A</v>
      </c>
      <c r="H31" s="216" t="e">
        <f>'管理シート（本体）'!CD36</f>
        <v>#N/A</v>
      </c>
      <c r="I31" s="216" t="e">
        <f t="shared" si="0"/>
        <v>#N/A</v>
      </c>
      <c r="J31" s="102"/>
    </row>
    <row r="32" spans="1:10">
      <c r="A32" s="263">
        <v>25</v>
      </c>
      <c r="B32" s="263"/>
      <c r="C32" s="83"/>
      <c r="D32" s="7"/>
      <c r="E32" s="263"/>
      <c r="F32" s="214">
        <f>'管理シート（本体）'!CA37</f>
        <v>0</v>
      </c>
      <c r="G32" s="216" t="e">
        <f>'８年１月'!I32</f>
        <v>#N/A</v>
      </c>
      <c r="H32" s="216" t="e">
        <f>'管理シート（本体）'!CD37</f>
        <v>#N/A</v>
      </c>
      <c r="I32" s="216" t="e">
        <f t="shared" si="0"/>
        <v>#N/A</v>
      </c>
      <c r="J32" s="102"/>
    </row>
    <row r="33" spans="1:10">
      <c r="A33" s="263">
        <v>26</v>
      </c>
      <c r="B33" s="263"/>
      <c r="C33" s="83"/>
      <c r="D33" s="7"/>
      <c r="E33" s="263"/>
      <c r="F33" s="214">
        <f>'管理シート（本体）'!CA38</f>
        <v>0</v>
      </c>
      <c r="G33" s="216" t="e">
        <f>'８年１月'!I33</f>
        <v>#N/A</v>
      </c>
      <c r="H33" s="216" t="e">
        <f>'管理シート（本体）'!CD38</f>
        <v>#N/A</v>
      </c>
      <c r="I33" s="216" t="e">
        <f t="shared" si="0"/>
        <v>#N/A</v>
      </c>
      <c r="J33" s="102"/>
    </row>
    <row r="34" spans="1:10">
      <c r="A34" s="263">
        <v>27</v>
      </c>
      <c r="B34" s="263"/>
      <c r="C34" s="83"/>
      <c r="D34" s="7"/>
      <c r="E34" s="263"/>
      <c r="F34" s="214">
        <f>'管理シート（本体）'!CA39</f>
        <v>0</v>
      </c>
      <c r="G34" s="216" t="e">
        <f>'８年１月'!I34</f>
        <v>#N/A</v>
      </c>
      <c r="H34" s="216" t="e">
        <f>'管理シート（本体）'!CD39</f>
        <v>#N/A</v>
      </c>
      <c r="I34" s="216" t="e">
        <f t="shared" si="0"/>
        <v>#N/A</v>
      </c>
      <c r="J34" s="102"/>
    </row>
    <row r="35" spans="1:10">
      <c r="A35" s="263">
        <v>28</v>
      </c>
      <c r="B35" s="263"/>
      <c r="C35" s="83"/>
      <c r="D35" s="7"/>
      <c r="E35" s="263"/>
      <c r="F35" s="214">
        <f>'管理シート（本体）'!CA40</f>
        <v>0</v>
      </c>
      <c r="G35" s="216" t="e">
        <f>'８年１月'!I35</f>
        <v>#N/A</v>
      </c>
      <c r="H35" s="216" t="e">
        <f>'管理シート（本体）'!CD40</f>
        <v>#N/A</v>
      </c>
      <c r="I35" s="216" t="e">
        <f t="shared" si="0"/>
        <v>#N/A</v>
      </c>
      <c r="J35" s="102"/>
    </row>
    <row r="36" spans="1:10">
      <c r="A36" s="263">
        <v>29</v>
      </c>
      <c r="B36" s="263"/>
      <c r="C36" s="83"/>
      <c r="D36" s="7"/>
      <c r="E36" s="263"/>
      <c r="F36" s="214">
        <f>'管理シート（本体）'!CA41</f>
        <v>0</v>
      </c>
      <c r="G36" s="216" t="e">
        <f>'８年１月'!I36</f>
        <v>#N/A</v>
      </c>
      <c r="H36" s="216" t="e">
        <f>'管理シート（本体）'!CD41</f>
        <v>#N/A</v>
      </c>
      <c r="I36" s="216" t="e">
        <f t="shared" si="0"/>
        <v>#N/A</v>
      </c>
      <c r="J36" s="102"/>
    </row>
    <row r="37" spans="1:10">
      <c r="A37" s="263">
        <v>30</v>
      </c>
      <c r="B37" s="263"/>
      <c r="C37" s="83"/>
      <c r="D37" s="7"/>
      <c r="E37" s="263"/>
      <c r="F37" s="214">
        <f>'管理シート（本体）'!CA42</f>
        <v>0</v>
      </c>
      <c r="G37" s="216" t="e">
        <f>'８年１月'!I37</f>
        <v>#N/A</v>
      </c>
      <c r="H37" s="216" t="e">
        <f>'管理シート（本体）'!CD42</f>
        <v>#N/A</v>
      </c>
      <c r="I37" s="216" t="e">
        <f t="shared" si="0"/>
        <v>#N/A</v>
      </c>
      <c r="J37" s="102"/>
    </row>
    <row r="38" spans="1:10">
      <c r="A38" s="263">
        <v>31</v>
      </c>
      <c r="B38" s="263"/>
      <c r="C38" s="83"/>
      <c r="D38" s="7"/>
      <c r="E38" s="263"/>
      <c r="F38" s="214">
        <f>'管理シート（本体）'!CA43</f>
        <v>0</v>
      </c>
      <c r="G38" s="216" t="e">
        <f>'８年１月'!I38</f>
        <v>#N/A</v>
      </c>
      <c r="H38" s="216" t="e">
        <f>'管理シート（本体）'!CD43</f>
        <v>#N/A</v>
      </c>
      <c r="I38" s="216" t="e">
        <f t="shared" si="0"/>
        <v>#N/A</v>
      </c>
      <c r="J38" s="102"/>
    </row>
    <row r="39" spans="1:10">
      <c r="A39" s="263">
        <v>32</v>
      </c>
      <c r="B39" s="263"/>
      <c r="C39" s="83"/>
      <c r="D39" s="7"/>
      <c r="E39" s="263"/>
      <c r="F39" s="214">
        <f>'管理シート（本体）'!CA44</f>
        <v>0</v>
      </c>
      <c r="G39" s="216" t="e">
        <f>'８年１月'!I39</f>
        <v>#N/A</v>
      </c>
      <c r="H39" s="216" t="e">
        <f>'管理シート（本体）'!CD44</f>
        <v>#N/A</v>
      </c>
      <c r="I39" s="216" t="e">
        <f t="shared" si="0"/>
        <v>#N/A</v>
      </c>
      <c r="J39" s="102"/>
    </row>
    <row r="40" spans="1:10">
      <c r="A40" s="263">
        <v>33</v>
      </c>
      <c r="B40" s="263"/>
      <c r="C40" s="83"/>
      <c r="D40" s="7"/>
      <c r="E40" s="263"/>
      <c r="F40" s="214">
        <f>'管理シート（本体）'!CA45</f>
        <v>0</v>
      </c>
      <c r="G40" s="216" t="e">
        <f>'８年１月'!I40</f>
        <v>#N/A</v>
      </c>
      <c r="H40" s="216" t="e">
        <f>'管理シート（本体）'!CD45</f>
        <v>#N/A</v>
      </c>
      <c r="I40" s="216" t="e">
        <f t="shared" si="0"/>
        <v>#N/A</v>
      </c>
      <c r="J40" s="102"/>
    </row>
    <row r="41" spans="1:10">
      <c r="A41" s="263">
        <v>34</v>
      </c>
      <c r="B41" s="263"/>
      <c r="C41" s="83"/>
      <c r="D41" s="7"/>
      <c r="E41" s="263"/>
      <c r="F41" s="214">
        <f>'管理シート（本体）'!CA46</f>
        <v>0</v>
      </c>
      <c r="G41" s="216" t="e">
        <f>'８年１月'!I41</f>
        <v>#N/A</v>
      </c>
      <c r="H41" s="216" t="e">
        <f>'管理シート（本体）'!CD46</f>
        <v>#N/A</v>
      </c>
      <c r="I41" s="216" t="e">
        <f t="shared" si="0"/>
        <v>#N/A</v>
      </c>
      <c r="J41" s="102"/>
    </row>
    <row r="42" spans="1:10">
      <c r="A42" s="263">
        <v>35</v>
      </c>
      <c r="B42" s="263"/>
      <c r="C42" s="83"/>
      <c r="D42" s="7"/>
      <c r="E42" s="263"/>
      <c r="F42" s="214">
        <f>'管理シート（本体）'!CA47</f>
        <v>0</v>
      </c>
      <c r="G42" s="216" t="e">
        <f>'８年１月'!I42</f>
        <v>#N/A</v>
      </c>
      <c r="H42" s="216" t="e">
        <f>'管理シート（本体）'!CD47</f>
        <v>#N/A</v>
      </c>
      <c r="I42" s="216" t="e">
        <f t="shared" si="0"/>
        <v>#N/A</v>
      </c>
      <c r="J42" s="102"/>
    </row>
    <row r="43" spans="1:10">
      <c r="A43" s="263">
        <v>36</v>
      </c>
      <c r="B43" s="263"/>
      <c r="C43" s="83"/>
      <c r="D43" s="7"/>
      <c r="E43" s="263"/>
      <c r="F43" s="214">
        <f>'管理シート（本体）'!CA48</f>
        <v>0</v>
      </c>
      <c r="G43" s="216" t="e">
        <f>'８年１月'!I43</f>
        <v>#N/A</v>
      </c>
      <c r="H43" s="216" t="e">
        <f>'管理シート（本体）'!CD48</f>
        <v>#N/A</v>
      </c>
      <c r="I43" s="216" t="e">
        <f t="shared" si="0"/>
        <v>#N/A</v>
      </c>
      <c r="J43" s="102"/>
    </row>
    <row r="44" spans="1:10">
      <c r="A44" s="263">
        <v>37</v>
      </c>
      <c r="B44" s="263"/>
      <c r="C44" s="83"/>
      <c r="D44" s="7"/>
      <c r="E44" s="263"/>
      <c r="F44" s="214">
        <f>'管理シート（本体）'!CA49</f>
        <v>0</v>
      </c>
      <c r="G44" s="216" t="e">
        <f>'８年１月'!I44</f>
        <v>#N/A</v>
      </c>
      <c r="H44" s="216" t="e">
        <f>'管理シート（本体）'!CD49</f>
        <v>#N/A</v>
      </c>
      <c r="I44" s="216" t="e">
        <f t="shared" si="0"/>
        <v>#N/A</v>
      </c>
      <c r="J44" s="102"/>
    </row>
    <row r="45" spans="1:10">
      <c r="A45" s="263">
        <v>38</v>
      </c>
      <c r="B45" s="263"/>
      <c r="C45" s="83"/>
      <c r="D45" s="7"/>
      <c r="E45" s="263"/>
      <c r="F45" s="214">
        <f>'管理シート（本体）'!CA50</f>
        <v>0</v>
      </c>
      <c r="G45" s="216" t="e">
        <f>'８年１月'!I45</f>
        <v>#N/A</v>
      </c>
      <c r="H45" s="216" t="e">
        <f>'管理シート（本体）'!CD50</f>
        <v>#N/A</v>
      </c>
      <c r="I45" s="216" t="e">
        <f t="shared" si="0"/>
        <v>#N/A</v>
      </c>
      <c r="J45" s="102"/>
    </row>
    <row r="46" spans="1:10">
      <c r="A46" s="263">
        <v>39</v>
      </c>
      <c r="B46" s="263"/>
      <c r="C46" s="83"/>
      <c r="D46" s="7"/>
      <c r="E46" s="263"/>
      <c r="F46" s="214">
        <f>'管理シート（本体）'!CA51</f>
        <v>0</v>
      </c>
      <c r="G46" s="216" t="e">
        <f>'８年１月'!I46</f>
        <v>#N/A</v>
      </c>
      <c r="H46" s="216" t="e">
        <f>'管理シート（本体）'!CD51</f>
        <v>#N/A</v>
      </c>
      <c r="I46" s="216" t="e">
        <f t="shared" si="0"/>
        <v>#N/A</v>
      </c>
      <c r="J46" s="102"/>
    </row>
    <row r="47" spans="1:10">
      <c r="A47" s="263">
        <v>40</v>
      </c>
      <c r="B47" s="263"/>
      <c r="C47" s="83"/>
      <c r="D47" s="7"/>
      <c r="E47" s="263"/>
      <c r="F47" s="214">
        <f>'管理シート（本体）'!CA52</f>
        <v>0</v>
      </c>
      <c r="G47" s="216" t="e">
        <f>'８年１月'!I47</f>
        <v>#N/A</v>
      </c>
      <c r="H47" s="216" t="e">
        <f>'管理シート（本体）'!CD52</f>
        <v>#N/A</v>
      </c>
      <c r="I47" s="216" t="e">
        <f t="shared" si="0"/>
        <v>#N/A</v>
      </c>
      <c r="J47" s="102"/>
    </row>
    <row r="48" spans="1:10">
      <c r="A48" s="263">
        <v>41</v>
      </c>
      <c r="B48" s="263"/>
      <c r="C48" s="83"/>
      <c r="D48" s="7"/>
      <c r="E48" s="263"/>
      <c r="F48" s="214">
        <f>'管理シート（本体）'!CA53</f>
        <v>0</v>
      </c>
      <c r="G48" s="216" t="e">
        <f>'８年１月'!I48</f>
        <v>#N/A</v>
      </c>
      <c r="H48" s="216" t="e">
        <f>'管理シート（本体）'!CD53</f>
        <v>#N/A</v>
      </c>
      <c r="I48" s="216" t="e">
        <f t="shared" si="0"/>
        <v>#N/A</v>
      </c>
      <c r="J48" s="102"/>
    </row>
    <row r="49" spans="1:10">
      <c r="A49" s="263">
        <v>42</v>
      </c>
      <c r="B49" s="263"/>
      <c r="C49" s="83"/>
      <c r="D49" s="7"/>
      <c r="E49" s="263"/>
      <c r="F49" s="214">
        <f>'管理シート（本体）'!CA54</f>
        <v>0</v>
      </c>
      <c r="G49" s="216" t="e">
        <f>'８年１月'!I49</f>
        <v>#N/A</v>
      </c>
      <c r="H49" s="216" t="e">
        <f>'管理シート（本体）'!CD54</f>
        <v>#N/A</v>
      </c>
      <c r="I49" s="216" t="e">
        <f t="shared" si="0"/>
        <v>#N/A</v>
      </c>
      <c r="J49" s="102"/>
    </row>
    <row r="50" spans="1:10">
      <c r="A50" s="263">
        <v>43</v>
      </c>
      <c r="B50" s="263"/>
      <c r="C50" s="83"/>
      <c r="D50" s="7"/>
      <c r="E50" s="263"/>
      <c r="F50" s="214">
        <f>'管理シート（本体）'!CA55</f>
        <v>0</v>
      </c>
      <c r="G50" s="216" t="e">
        <f>'８年１月'!I50</f>
        <v>#N/A</v>
      </c>
      <c r="H50" s="216" t="e">
        <f>'管理シート（本体）'!CD55</f>
        <v>#N/A</v>
      </c>
      <c r="I50" s="216" t="e">
        <f t="shared" si="0"/>
        <v>#N/A</v>
      </c>
      <c r="J50" s="102"/>
    </row>
    <row r="51" spans="1:10">
      <c r="A51" s="263">
        <v>44</v>
      </c>
      <c r="B51" s="263"/>
      <c r="C51" s="83"/>
      <c r="D51" s="7"/>
      <c r="E51" s="263"/>
      <c r="F51" s="214">
        <f>'管理シート（本体）'!CA56</f>
        <v>0</v>
      </c>
      <c r="G51" s="216" t="e">
        <f>'８年１月'!I51</f>
        <v>#N/A</v>
      </c>
      <c r="H51" s="216" t="e">
        <f>'管理シート（本体）'!CD56</f>
        <v>#N/A</v>
      </c>
      <c r="I51" s="216" t="e">
        <f t="shared" si="0"/>
        <v>#N/A</v>
      </c>
      <c r="J51" s="102"/>
    </row>
    <row r="52" spans="1:10">
      <c r="A52" s="263">
        <v>45</v>
      </c>
      <c r="B52" s="263"/>
      <c r="C52" s="83"/>
      <c r="D52" s="7"/>
      <c r="E52" s="263"/>
      <c r="F52" s="214">
        <f>'管理シート（本体）'!CA57</f>
        <v>0</v>
      </c>
      <c r="G52" s="216" t="e">
        <f>'８年１月'!I52</f>
        <v>#N/A</v>
      </c>
      <c r="H52" s="216" t="e">
        <f>'管理シート（本体）'!CD57</f>
        <v>#N/A</v>
      </c>
      <c r="I52" s="216" t="e">
        <f t="shared" si="0"/>
        <v>#N/A</v>
      </c>
      <c r="J52" s="102"/>
    </row>
    <row r="53" spans="1:10">
      <c r="A53" s="263">
        <v>46</v>
      </c>
      <c r="B53" s="263"/>
      <c r="C53" s="83"/>
      <c r="D53" s="7"/>
      <c r="E53" s="263"/>
      <c r="F53" s="214">
        <f>'管理シート（本体）'!CA58</f>
        <v>0</v>
      </c>
      <c r="G53" s="216" t="e">
        <f>'８年１月'!I53</f>
        <v>#N/A</v>
      </c>
      <c r="H53" s="216" t="e">
        <f>'管理シート（本体）'!CD58</f>
        <v>#N/A</v>
      </c>
      <c r="I53" s="216" t="e">
        <f t="shared" si="0"/>
        <v>#N/A</v>
      </c>
      <c r="J53" s="102"/>
    </row>
    <row r="54" spans="1:10">
      <c r="A54" s="263">
        <v>47</v>
      </c>
      <c r="B54" s="263"/>
      <c r="C54" s="83"/>
      <c r="D54" s="7"/>
      <c r="E54" s="263"/>
      <c r="F54" s="214">
        <f>'管理シート（本体）'!CA59</f>
        <v>0</v>
      </c>
      <c r="G54" s="216" t="e">
        <f>'８年１月'!I54</f>
        <v>#N/A</v>
      </c>
      <c r="H54" s="216" t="e">
        <f>'管理シート（本体）'!CD59</f>
        <v>#N/A</v>
      </c>
      <c r="I54" s="216" t="e">
        <f t="shared" si="0"/>
        <v>#N/A</v>
      </c>
      <c r="J54" s="102"/>
    </row>
    <row r="55" spans="1:10">
      <c r="A55" s="263">
        <v>48</v>
      </c>
      <c r="B55" s="263"/>
      <c r="C55" s="83"/>
      <c r="D55" s="7"/>
      <c r="E55" s="263"/>
      <c r="F55" s="214">
        <f>'管理シート（本体）'!CA60</f>
        <v>0</v>
      </c>
      <c r="G55" s="216" t="e">
        <f>'８年１月'!I55</f>
        <v>#N/A</v>
      </c>
      <c r="H55" s="216" t="e">
        <f>'管理シート（本体）'!CD60</f>
        <v>#N/A</v>
      </c>
      <c r="I55" s="216" t="e">
        <f t="shared" si="0"/>
        <v>#N/A</v>
      </c>
      <c r="J55" s="102"/>
    </row>
    <row r="56" spans="1:10">
      <c r="A56" s="263">
        <v>49</v>
      </c>
      <c r="B56" s="263"/>
      <c r="C56" s="83"/>
      <c r="D56" s="7"/>
      <c r="E56" s="263"/>
      <c r="F56" s="214">
        <f>'管理シート（本体）'!CA61</f>
        <v>0</v>
      </c>
      <c r="G56" s="216" t="e">
        <f>'８年１月'!I56</f>
        <v>#N/A</v>
      </c>
      <c r="H56" s="216" t="e">
        <f>'管理シート（本体）'!CD61</f>
        <v>#N/A</v>
      </c>
      <c r="I56" s="216" t="e">
        <f t="shared" si="0"/>
        <v>#N/A</v>
      </c>
      <c r="J56" s="102"/>
    </row>
    <row r="57" spans="1:10">
      <c r="A57" s="263">
        <v>50</v>
      </c>
      <c r="B57" s="263"/>
      <c r="C57" s="83"/>
      <c r="D57" s="7"/>
      <c r="E57" s="263"/>
      <c r="F57" s="214">
        <f>'管理シート（本体）'!CA62</f>
        <v>0</v>
      </c>
      <c r="G57" s="216" t="e">
        <f>'８年１月'!I57</f>
        <v>#N/A</v>
      </c>
      <c r="H57" s="216" t="e">
        <f>'管理シート（本体）'!CD62</f>
        <v>#N/A</v>
      </c>
      <c r="I57" s="216" t="e">
        <f t="shared" si="0"/>
        <v>#N/A</v>
      </c>
      <c r="J57" s="102"/>
    </row>
    <row r="58" spans="1:10">
      <c r="A58" s="357" t="s">
        <v>121</v>
      </c>
      <c r="B58" s="358"/>
      <c r="C58" s="358"/>
      <c r="D58" s="359">
        <v>1.1499999999999999</v>
      </c>
      <c r="E58" s="125" t="s">
        <v>88</v>
      </c>
      <c r="F58" s="215">
        <f>SUMIFS($F$8:$F$57,$D$8:$D$57,$D$58,$E$8:$E$57,E58)</f>
        <v>0</v>
      </c>
      <c r="G58" s="216">
        <f>SUMIFS($G$8:$G$57,$D$8:$D$57,$D$58,$E$8:$E$57,E58)</f>
        <v>0</v>
      </c>
      <c r="H58" s="216">
        <f>SUMIFS($H$8:$H$57,$D$8:$D$57,$D$58,$E$8:$E$57,E58)</f>
        <v>0</v>
      </c>
      <c r="I58" s="216">
        <f>SUMIFS($I$8:$I$57,$D$8:$D$57,$D$58,$E$8:$E$57,E58)</f>
        <v>0</v>
      </c>
      <c r="J58" s="101"/>
    </row>
    <row r="59" spans="1:10">
      <c r="A59" s="358"/>
      <c r="B59" s="358"/>
      <c r="C59" s="358"/>
      <c r="D59" s="360"/>
      <c r="E59" s="125" t="s">
        <v>89</v>
      </c>
      <c r="F59" s="215">
        <f>SUMIFS($F$8:$F$57,$D$8:$D$57,$D$58,$E$8:$E$57,E59)</f>
        <v>0</v>
      </c>
      <c r="G59" s="216">
        <f>SUMIFS($G$8:$G$57,$D$8:$D$57,$D$58,$E$8:$E$57,E59)</f>
        <v>0</v>
      </c>
      <c r="H59" s="216">
        <f>SUMIFS($H$8:$H$57,$D$8:$D$57,$D$58,$E$8:$E$57,E59)</f>
        <v>0</v>
      </c>
      <c r="I59" s="216">
        <f>SUMIFS($I$8:$I$57,$D$8:$D$57,$D$58,$E$8:$E$57,E59)</f>
        <v>0</v>
      </c>
      <c r="J59" s="101"/>
    </row>
    <row r="60" spans="1:10">
      <c r="A60" s="358"/>
      <c r="B60" s="358"/>
      <c r="C60" s="358"/>
      <c r="D60" s="361"/>
      <c r="E60" s="218" t="s">
        <v>122</v>
      </c>
      <c r="F60" s="215">
        <f>SUMIFS($F$8:$F$57,$D$8:$D$57,$D$58,$E$8:$E$57,E60)</f>
        <v>0</v>
      </c>
      <c r="G60" s="216">
        <f>SUMIFS($G$8:$G$57,$D$8:$D$57,$D$58,$E$8:$E$57,E60)</f>
        <v>0</v>
      </c>
      <c r="H60" s="216">
        <f>SUMIFS($H$8:$H$57,$D$8:$D$57,$D$58,$E$8:$E$57,E60)</f>
        <v>0</v>
      </c>
      <c r="I60" s="216">
        <f>SUMIFS($I$8:$I$57,$D$8:$D$57,$D$58,$E$8:$E$57,E60)</f>
        <v>0</v>
      </c>
      <c r="J60" s="101"/>
    </row>
    <row r="61" spans="1:10">
      <c r="A61" s="358"/>
      <c r="B61" s="358"/>
      <c r="C61" s="358"/>
      <c r="D61" s="362">
        <v>1.3</v>
      </c>
      <c r="E61" s="125" t="s">
        <v>88</v>
      </c>
      <c r="F61" s="215">
        <f>SUMIFS($F$8:$F$57,$D$8:$D$57,$D$61,$E$8:$E$57,E61)</f>
        <v>0</v>
      </c>
      <c r="G61" s="216">
        <f>SUMIFS($G$8:$G$57,$D$8:$D$57,$D$61,$E$8:$E$57,E61)</f>
        <v>0</v>
      </c>
      <c r="H61" s="216">
        <f>SUMIFS($H$8:$H$57,$D$8:$D$57,$D$61,$E$8:$E$57,E61)</f>
        <v>0</v>
      </c>
      <c r="I61" s="216">
        <f>SUMIFS($I$8:$I$57,$D$8:$D$57,$D$61,$E$8:$E$57,E61)</f>
        <v>0</v>
      </c>
      <c r="J61" s="101"/>
    </row>
    <row r="62" spans="1:10">
      <c r="A62" s="358"/>
      <c r="B62" s="358"/>
      <c r="C62" s="358"/>
      <c r="D62" s="362"/>
      <c r="E62" s="125" t="s">
        <v>89</v>
      </c>
      <c r="F62" s="215">
        <f>SUMIFS($F$8:$F$57,$D$8:$D$57,$D$61,$E$8:$E$57,E62)</f>
        <v>0</v>
      </c>
      <c r="G62" s="216">
        <f>SUMIFS($G$8:$G$57,$D$8:$D$57,$D$61,$E$8:$E$57,E62)</f>
        <v>0</v>
      </c>
      <c r="H62" s="216">
        <f>SUMIFS($H$8:$H$57,$D$8:$D$57,$D$61,$E$8:$E$57,E62)</f>
        <v>0</v>
      </c>
      <c r="I62" s="216">
        <f>SUMIFS($I$8:$I$57,$D$8:$D$57,$D$61,$E$8:$E$57,E62)</f>
        <v>0</v>
      </c>
      <c r="J62" s="101"/>
    </row>
    <row r="63" spans="1:10">
      <c r="A63" s="358"/>
      <c r="B63" s="358"/>
      <c r="C63" s="358"/>
      <c r="D63" s="362"/>
      <c r="E63" s="217" t="s">
        <v>122</v>
      </c>
      <c r="F63" s="215">
        <f>SUMIFS($F$8:$F$57,$D$8:$D$57,$D$61,$E$8:$E$57,E63)</f>
        <v>0</v>
      </c>
      <c r="G63" s="216">
        <f>SUMIFS($G$8:$G$57,$D$8:$D$57,$D$61,$E$8:$E$57,E63)</f>
        <v>0</v>
      </c>
      <c r="H63" s="216">
        <f>SUMIFS($H$8:$H$57,$D$8:$D$57,$D$61,$E$8:$E$57,E63)</f>
        <v>0</v>
      </c>
      <c r="I63" s="216">
        <f>SUMIFS($I$8:$I$57,$D$8:$D$57,$D$61,$E$8:$E$57,E63)</f>
        <v>0</v>
      </c>
      <c r="J63" s="101"/>
    </row>
    <row r="64" spans="1:10">
      <c r="A64" s="358"/>
      <c r="B64" s="358"/>
      <c r="C64" s="358"/>
      <c r="D64" s="362">
        <v>1.5</v>
      </c>
      <c r="E64" s="125" t="s">
        <v>88</v>
      </c>
      <c r="F64" s="215">
        <f>SUMIFS($F$8:$F$57,$D$8:$D$57,$D$64,$E$8:$E$57,E64)</f>
        <v>0</v>
      </c>
      <c r="G64" s="216">
        <f>SUMIFS($G$8:$G$57,$D$8:$D$57,$D$64,$E$8:$E$57,E64)</f>
        <v>0</v>
      </c>
      <c r="H64" s="216">
        <f>SUMIFS($H$8:$H$57,$D$8:$D$57,$D$64,$E$8:$E$57,E64)</f>
        <v>0</v>
      </c>
      <c r="I64" s="216">
        <f>SUMIFS($I$8:$I$57,$D$8:$D$57,$D$64,$E$8:$E$57,E64)</f>
        <v>0</v>
      </c>
      <c r="J64" s="101"/>
    </row>
    <row r="65" spans="1:10">
      <c r="A65" s="358"/>
      <c r="B65" s="358"/>
      <c r="C65" s="358"/>
      <c r="D65" s="362"/>
      <c r="E65" s="125" t="s">
        <v>89</v>
      </c>
      <c r="F65" s="215">
        <f>SUMIFS($F$8:$F$57,$D$8:$D$57,$D$64,$E$8:$E$57,E65)</f>
        <v>0</v>
      </c>
      <c r="G65" s="216">
        <f>SUMIFS($G$8:$G$57,$D$8:$D$57,$D$64,$E$8:$E$57,E65)</f>
        <v>0</v>
      </c>
      <c r="H65" s="216">
        <f>SUMIFS($H$8:$H$57,$D$8:$D$57,$D$64,$E$8:$E$57,E65)</f>
        <v>0</v>
      </c>
      <c r="I65" s="216">
        <f>SUMIFS($I$8:$I$57,$D$8:$D$57,$D$64,$E$8:$E$57,E65)</f>
        <v>0</v>
      </c>
      <c r="J65" s="101"/>
    </row>
    <row r="66" spans="1:10">
      <c r="A66" s="358"/>
      <c r="B66" s="358"/>
      <c r="C66" s="358"/>
      <c r="D66" s="362"/>
      <c r="E66" s="218" t="s">
        <v>122</v>
      </c>
      <c r="F66" s="215">
        <f>SUMIFS($F$8:$F$57,$D$8:$D$57,$D$64,$E$8:$E$57,E66)</f>
        <v>0</v>
      </c>
      <c r="G66" s="216">
        <f>SUMIFS($G$8:$G$57,$D$8:$D$57,$D$64,$E$8:$E$57,E66)</f>
        <v>0</v>
      </c>
      <c r="H66" s="216">
        <f>SUMIFS($H$8:$H$57,$D$8:$D$57,$D$64,$E$8:$E$57,E66)</f>
        <v>0</v>
      </c>
      <c r="I66" s="216">
        <f>SUMIFS($I$8:$I$57,$D$8:$D$57,$D$64,$E$8:$E$57,E66)</f>
        <v>0</v>
      </c>
      <c r="J66" s="101"/>
    </row>
    <row r="67" spans="1:10">
      <c r="A67" s="358"/>
      <c r="B67" s="358"/>
      <c r="C67" s="358"/>
      <c r="D67" s="362">
        <v>1.7</v>
      </c>
      <c r="E67" s="125" t="s">
        <v>88</v>
      </c>
      <c r="F67" s="215">
        <f>SUMIFS($F$8:$F$57,$D$8:$D$57,$D$67,$E$8:$E$57,E67)</f>
        <v>0</v>
      </c>
      <c r="G67" s="216">
        <f>SUMIFS($G$8:$G$57,$D$8:$D$57,$D$67,$E$8:$E$57,E67)</f>
        <v>0</v>
      </c>
      <c r="H67" s="216">
        <f>SUMIFS($H$8:$H$57,$D$8:$D$57,$D$67,$E$8:$E$57,E67)</f>
        <v>0</v>
      </c>
      <c r="I67" s="216">
        <f>SUMIFS($I$8:$I$57,$D$8:$D$57,$D$67,$E$8:$E$57,E67)</f>
        <v>0</v>
      </c>
      <c r="J67" s="101"/>
    </row>
    <row r="68" spans="1:10">
      <c r="A68" s="358"/>
      <c r="B68" s="358"/>
      <c r="C68" s="358"/>
      <c r="D68" s="362"/>
      <c r="E68" s="125" t="s">
        <v>89</v>
      </c>
      <c r="F68" s="215">
        <f>SUMIFS($F$8:$F$57,$D$8:$D$57,$D$67,$E$8:$E$57,E68)</f>
        <v>0</v>
      </c>
      <c r="G68" s="216">
        <f>SUMIFS($G$8:$G$57,$D$8:$D$57,$D$67,$E$8:$E$57,E68)</f>
        <v>0</v>
      </c>
      <c r="H68" s="216">
        <f>SUMIFS($H$8:$H$57,$D$8:$D$57,$D$67,$E$8:$E$57,E68)</f>
        <v>0</v>
      </c>
      <c r="I68" s="216">
        <f>SUMIFS($I$8:$I$57,$D$8:$D$57,$D$67,$E$8:$E$57,E68)</f>
        <v>0</v>
      </c>
      <c r="J68" s="101"/>
    </row>
    <row r="69" spans="1:10">
      <c r="A69" s="358"/>
      <c r="B69" s="358"/>
      <c r="C69" s="358"/>
      <c r="D69" s="362"/>
      <c r="E69" s="218" t="s">
        <v>122</v>
      </c>
      <c r="F69" s="215">
        <f>SUMIFS($F$8:$F$57,$D$8:$D$57,$D$67,$E$8:$E$57,E69)</f>
        <v>0</v>
      </c>
      <c r="G69" s="216">
        <f>SUMIFS($G$8:$G$57,$D$8:$D$57,$D$67,$E$8:$E$57,E69)</f>
        <v>0</v>
      </c>
      <c r="H69" s="216">
        <f>SUMIFS($H$8:$H$57,$D$8:$D$57,$D$67,$E$8:$E$57,E69)</f>
        <v>0</v>
      </c>
      <c r="I69" s="216">
        <f>SUMIFS($I$8:$I$57,$D$8:$D$57,$D$67,$E$8:$E$57,E69)</f>
        <v>0</v>
      </c>
      <c r="J69" s="101"/>
    </row>
    <row r="70" spans="1:10">
      <c r="A70" s="358"/>
      <c r="B70" s="358"/>
      <c r="C70" s="358"/>
      <c r="D70" s="358" t="s">
        <v>90</v>
      </c>
      <c r="E70" s="358"/>
      <c r="F70" s="215">
        <f>SUM(F8:F57)</f>
        <v>0</v>
      </c>
      <c r="G70" s="216" t="e">
        <f>SUM(G8:G57)</f>
        <v>#N/A</v>
      </c>
      <c r="H70" s="216" t="e">
        <f>SUM(H8:H57)</f>
        <v>#N/A</v>
      </c>
      <c r="I70" s="216" t="e">
        <f>SUM(I8:I57)</f>
        <v>#N/A</v>
      </c>
      <c r="J70" s="101"/>
    </row>
  </sheetData>
  <mergeCells count="6">
    <mergeCell ref="A58:C70"/>
    <mergeCell ref="D58:D60"/>
    <mergeCell ref="D61:D63"/>
    <mergeCell ref="D64:D66"/>
    <mergeCell ref="D67:D69"/>
    <mergeCell ref="D70:E70"/>
  </mergeCells>
  <phoneticPr fontId="3"/>
  <dataValidations count="2">
    <dataValidation type="list" allowBlank="1" showInputMessage="1" showErrorMessage="1" sqref="E8:E57" xr:uid="{B5C2C4B0-B6D9-413E-813B-4E964595CB6E}">
      <formula1>"A重油,灯油,LPガス,LNG"</formula1>
    </dataValidation>
    <dataValidation type="list" allowBlank="1" showInputMessage="1" showErrorMessage="1" sqref="D8:D57" xr:uid="{98C1098D-FF46-4CF3-B5DE-B706D4FB3A83}">
      <formula1>"115%,130%,150%,170%"</formula1>
    </dataValidation>
  </dataValidations>
  <pageMargins left="0.78740157480314965" right="0.59055118110236227" top="0.78740157480314965" bottom="0.59055118110236227" header="0.31496062992125984" footer="0.31496062992125984"/>
  <pageSetup paperSize="9" scale="79" fitToHeight="0" orientation="landscape" r:id="rId1"/>
  <rowBreaks count="2" manualBreakCount="2">
    <brk id="27" max="16383" man="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CFD1A-538C-4B1C-980E-83DC9E99D067}">
  <sheetPr>
    <pageSetUpPr fitToPage="1"/>
  </sheetPr>
  <dimension ref="A1:J70"/>
  <sheetViews>
    <sheetView showGridLines="0" view="pageBreakPreview" zoomScaleNormal="100" zoomScaleSheetLayoutView="100" workbookViewId="0"/>
  </sheetViews>
  <sheetFormatPr defaultColWidth="9" defaultRowHeight="18"/>
  <cols>
    <col min="1" max="1" width="5.19921875" style="95" bestFit="1" customWidth="1"/>
    <col min="2" max="2" width="21.3984375" style="95" bestFit="1" customWidth="1"/>
    <col min="3" max="3" width="35.09765625" style="95" bestFit="1" customWidth="1"/>
    <col min="4" max="4" width="9" style="95"/>
    <col min="5" max="5" width="10.69921875" style="95" customWidth="1"/>
    <col min="6" max="6" width="14.59765625" style="95" customWidth="1"/>
    <col min="7" max="7" width="14.8984375" style="95" customWidth="1"/>
    <col min="8" max="8" width="19.19921875" style="95" bestFit="1" customWidth="1"/>
    <col min="9" max="9" width="14.8984375" style="95" customWidth="1"/>
    <col min="10" max="16384" width="9" style="95"/>
  </cols>
  <sheetData>
    <row r="1" spans="1:10">
      <c r="A1" s="94" t="s">
        <v>78</v>
      </c>
    </row>
    <row r="2" spans="1:10">
      <c r="A2" s="94" t="s">
        <v>79</v>
      </c>
    </row>
    <row r="3" spans="1:10">
      <c r="A3" s="96" t="s">
        <v>159</v>
      </c>
    </row>
    <row r="4" spans="1:10">
      <c r="A4" s="94" t="s">
        <v>118</v>
      </c>
    </row>
    <row r="5" spans="1:10">
      <c r="A5" s="94" t="s">
        <v>117</v>
      </c>
    </row>
    <row r="6" spans="1:10">
      <c r="A6" s="94" t="s">
        <v>80</v>
      </c>
    </row>
    <row r="7" spans="1:10" ht="90">
      <c r="A7" s="125" t="s">
        <v>81</v>
      </c>
      <c r="B7" s="125" t="s">
        <v>82</v>
      </c>
      <c r="C7" s="125" t="s">
        <v>83</v>
      </c>
      <c r="D7" s="98" t="s">
        <v>84</v>
      </c>
      <c r="E7" s="213" t="s">
        <v>120</v>
      </c>
      <c r="F7" s="99" t="s">
        <v>91</v>
      </c>
      <c r="G7" s="99" t="s">
        <v>85</v>
      </c>
      <c r="H7" s="99" t="s">
        <v>92</v>
      </c>
      <c r="I7" s="99" t="s">
        <v>86</v>
      </c>
      <c r="J7" s="100" t="s">
        <v>87</v>
      </c>
    </row>
    <row r="8" spans="1:10">
      <c r="A8" s="263">
        <v>1</v>
      </c>
      <c r="B8" s="263"/>
      <c r="C8" s="83"/>
      <c r="D8" s="7"/>
      <c r="E8" s="263"/>
      <c r="F8" s="214">
        <f>'管理シート（本体）'!CG13</f>
        <v>0</v>
      </c>
      <c r="G8" s="216" t="e">
        <f>'８年２月'!I8</f>
        <v>#N/A</v>
      </c>
      <c r="H8" s="216" t="e">
        <f>'管理シート（本体）'!CJ13</f>
        <v>#N/A</v>
      </c>
      <c r="I8" s="216" t="e">
        <f>G8-H8</f>
        <v>#N/A</v>
      </c>
      <c r="J8" s="102"/>
    </row>
    <row r="9" spans="1:10">
      <c r="A9" s="263">
        <v>2</v>
      </c>
      <c r="B9" s="263"/>
      <c r="C9" s="83"/>
      <c r="D9" s="7"/>
      <c r="E9" s="263"/>
      <c r="F9" s="214">
        <f>'管理シート（本体）'!CG14</f>
        <v>0</v>
      </c>
      <c r="G9" s="216" t="e">
        <f>'８年２月'!I9</f>
        <v>#N/A</v>
      </c>
      <c r="H9" s="216" t="e">
        <f>'管理シート（本体）'!CJ14</f>
        <v>#N/A</v>
      </c>
      <c r="I9" s="216" t="e">
        <f>G9-H9</f>
        <v>#N/A</v>
      </c>
      <c r="J9" s="102"/>
    </row>
    <row r="10" spans="1:10">
      <c r="A10" s="263">
        <v>3</v>
      </c>
      <c r="B10" s="263"/>
      <c r="C10" s="83"/>
      <c r="D10" s="7"/>
      <c r="E10" s="263"/>
      <c r="F10" s="214">
        <f>'管理シート（本体）'!CG15</f>
        <v>0</v>
      </c>
      <c r="G10" s="216" t="e">
        <f>'８年２月'!I10</f>
        <v>#N/A</v>
      </c>
      <c r="H10" s="216" t="e">
        <f>'管理シート（本体）'!CJ15</f>
        <v>#N/A</v>
      </c>
      <c r="I10" s="216" t="e">
        <f t="shared" ref="I10:I22" si="0">G10-H10</f>
        <v>#N/A</v>
      </c>
      <c r="J10" s="102"/>
    </row>
    <row r="11" spans="1:10">
      <c r="A11" s="263">
        <v>4</v>
      </c>
      <c r="B11" s="263"/>
      <c r="C11" s="83"/>
      <c r="D11" s="7"/>
      <c r="E11" s="263"/>
      <c r="F11" s="214">
        <f>'管理シート（本体）'!CG16</f>
        <v>0</v>
      </c>
      <c r="G11" s="216" t="e">
        <f>'８年２月'!I11</f>
        <v>#N/A</v>
      </c>
      <c r="H11" s="216" t="e">
        <f>'管理シート（本体）'!CJ16</f>
        <v>#N/A</v>
      </c>
      <c r="I11" s="216" t="e">
        <f t="shared" si="0"/>
        <v>#N/A</v>
      </c>
      <c r="J11" s="102"/>
    </row>
    <row r="12" spans="1:10">
      <c r="A12" s="263">
        <v>5</v>
      </c>
      <c r="B12" s="263"/>
      <c r="C12" s="83"/>
      <c r="D12" s="7"/>
      <c r="E12" s="263"/>
      <c r="F12" s="214">
        <f>'管理シート（本体）'!CG17</f>
        <v>0</v>
      </c>
      <c r="G12" s="216" t="e">
        <f>'８年２月'!I12</f>
        <v>#N/A</v>
      </c>
      <c r="H12" s="216" t="e">
        <f>'管理シート（本体）'!CJ17</f>
        <v>#N/A</v>
      </c>
      <c r="I12" s="216" t="e">
        <f t="shared" si="0"/>
        <v>#N/A</v>
      </c>
      <c r="J12" s="102"/>
    </row>
    <row r="13" spans="1:10">
      <c r="A13" s="263">
        <v>6</v>
      </c>
      <c r="B13" s="263"/>
      <c r="C13" s="83"/>
      <c r="D13" s="7"/>
      <c r="E13" s="263"/>
      <c r="F13" s="214">
        <f>'管理シート（本体）'!CG18</f>
        <v>0</v>
      </c>
      <c r="G13" s="216" t="e">
        <f>'８年２月'!I13</f>
        <v>#N/A</v>
      </c>
      <c r="H13" s="216" t="e">
        <f>'管理シート（本体）'!CJ18</f>
        <v>#N/A</v>
      </c>
      <c r="I13" s="216" t="e">
        <f t="shared" si="0"/>
        <v>#N/A</v>
      </c>
      <c r="J13" s="102"/>
    </row>
    <row r="14" spans="1:10">
      <c r="A14" s="263">
        <v>7</v>
      </c>
      <c r="B14" s="263"/>
      <c r="C14" s="83"/>
      <c r="D14" s="7"/>
      <c r="E14" s="263"/>
      <c r="F14" s="214">
        <f>'管理シート（本体）'!CG19</f>
        <v>0</v>
      </c>
      <c r="G14" s="216" t="e">
        <f>'８年２月'!I14</f>
        <v>#N/A</v>
      </c>
      <c r="H14" s="216" t="e">
        <f>'管理シート（本体）'!CJ19</f>
        <v>#N/A</v>
      </c>
      <c r="I14" s="216" t="e">
        <f t="shared" si="0"/>
        <v>#N/A</v>
      </c>
      <c r="J14" s="102"/>
    </row>
    <row r="15" spans="1:10">
      <c r="A15" s="263">
        <v>8</v>
      </c>
      <c r="B15" s="263"/>
      <c r="C15" s="83"/>
      <c r="D15" s="7"/>
      <c r="E15" s="263"/>
      <c r="F15" s="214">
        <f>'管理シート（本体）'!CG20</f>
        <v>0</v>
      </c>
      <c r="G15" s="216" t="e">
        <f>'８年２月'!I15</f>
        <v>#N/A</v>
      </c>
      <c r="H15" s="216" t="e">
        <f>'管理シート（本体）'!CJ20</f>
        <v>#N/A</v>
      </c>
      <c r="I15" s="216" t="e">
        <f t="shared" si="0"/>
        <v>#N/A</v>
      </c>
      <c r="J15" s="102"/>
    </row>
    <row r="16" spans="1:10">
      <c r="A16" s="263">
        <v>9</v>
      </c>
      <c r="B16" s="263"/>
      <c r="C16" s="83"/>
      <c r="D16" s="7"/>
      <c r="E16" s="263"/>
      <c r="F16" s="214">
        <f>'管理シート（本体）'!CG21</f>
        <v>0</v>
      </c>
      <c r="G16" s="216" t="e">
        <f>'８年２月'!I16</f>
        <v>#N/A</v>
      </c>
      <c r="H16" s="216" t="e">
        <f>'管理シート（本体）'!CJ21</f>
        <v>#N/A</v>
      </c>
      <c r="I16" s="216" t="e">
        <f t="shared" si="0"/>
        <v>#N/A</v>
      </c>
      <c r="J16" s="102"/>
    </row>
    <row r="17" spans="1:10">
      <c r="A17" s="263">
        <v>10</v>
      </c>
      <c r="B17" s="263"/>
      <c r="C17" s="83"/>
      <c r="D17" s="7"/>
      <c r="E17" s="263"/>
      <c r="F17" s="214">
        <f>'管理シート（本体）'!CG22</f>
        <v>0</v>
      </c>
      <c r="G17" s="216" t="e">
        <f>'８年２月'!I17</f>
        <v>#N/A</v>
      </c>
      <c r="H17" s="216" t="e">
        <f>'管理シート（本体）'!CJ22</f>
        <v>#N/A</v>
      </c>
      <c r="I17" s="216" t="e">
        <f t="shared" si="0"/>
        <v>#N/A</v>
      </c>
      <c r="J17" s="102"/>
    </row>
    <row r="18" spans="1:10">
      <c r="A18" s="263">
        <v>11</v>
      </c>
      <c r="B18" s="263"/>
      <c r="C18" s="83"/>
      <c r="D18" s="7"/>
      <c r="E18" s="263"/>
      <c r="F18" s="214">
        <f>'管理シート（本体）'!CG23</f>
        <v>0</v>
      </c>
      <c r="G18" s="216" t="e">
        <f>'８年２月'!I18</f>
        <v>#N/A</v>
      </c>
      <c r="H18" s="216" t="e">
        <f>'管理シート（本体）'!CJ23</f>
        <v>#N/A</v>
      </c>
      <c r="I18" s="216" t="e">
        <f t="shared" si="0"/>
        <v>#N/A</v>
      </c>
      <c r="J18" s="102"/>
    </row>
    <row r="19" spans="1:10">
      <c r="A19" s="263">
        <v>12</v>
      </c>
      <c r="B19" s="263"/>
      <c r="C19" s="83"/>
      <c r="D19" s="7"/>
      <c r="E19" s="263"/>
      <c r="F19" s="214">
        <f>'管理シート（本体）'!CG24</f>
        <v>0</v>
      </c>
      <c r="G19" s="216" t="e">
        <f>'８年２月'!I19</f>
        <v>#N/A</v>
      </c>
      <c r="H19" s="216" t="e">
        <f>'管理シート（本体）'!CJ24</f>
        <v>#N/A</v>
      </c>
      <c r="I19" s="216" t="e">
        <f t="shared" si="0"/>
        <v>#N/A</v>
      </c>
      <c r="J19" s="102"/>
    </row>
    <row r="20" spans="1:10">
      <c r="A20" s="263">
        <v>13</v>
      </c>
      <c r="B20" s="263"/>
      <c r="C20" s="83"/>
      <c r="D20" s="7"/>
      <c r="E20" s="263"/>
      <c r="F20" s="214">
        <f>'管理シート（本体）'!CG25</f>
        <v>0</v>
      </c>
      <c r="G20" s="216" t="e">
        <f>'８年２月'!I20</f>
        <v>#N/A</v>
      </c>
      <c r="H20" s="216" t="e">
        <f>'管理シート（本体）'!CJ25</f>
        <v>#N/A</v>
      </c>
      <c r="I20" s="216" t="e">
        <f t="shared" si="0"/>
        <v>#N/A</v>
      </c>
      <c r="J20" s="102"/>
    </row>
    <row r="21" spans="1:10">
      <c r="A21" s="263">
        <v>14</v>
      </c>
      <c r="B21" s="263"/>
      <c r="C21" s="83"/>
      <c r="D21" s="7"/>
      <c r="E21" s="263"/>
      <c r="F21" s="214">
        <f>'管理シート（本体）'!CG26</f>
        <v>0</v>
      </c>
      <c r="G21" s="216" t="e">
        <f>'８年２月'!I21</f>
        <v>#N/A</v>
      </c>
      <c r="H21" s="216" t="e">
        <f>'管理シート（本体）'!CJ26</f>
        <v>#N/A</v>
      </c>
      <c r="I21" s="216" t="e">
        <f t="shared" si="0"/>
        <v>#N/A</v>
      </c>
      <c r="J21" s="102"/>
    </row>
    <row r="22" spans="1:10">
      <c r="A22" s="263">
        <v>15</v>
      </c>
      <c r="B22" s="263"/>
      <c r="C22" s="83"/>
      <c r="D22" s="7"/>
      <c r="E22" s="263"/>
      <c r="F22" s="214">
        <f>'管理シート（本体）'!CG27</f>
        <v>0</v>
      </c>
      <c r="G22" s="216" t="e">
        <f>'８年２月'!I22</f>
        <v>#N/A</v>
      </c>
      <c r="H22" s="216" t="e">
        <f>'管理シート（本体）'!CJ27</f>
        <v>#N/A</v>
      </c>
      <c r="I22" s="216" t="e">
        <f t="shared" si="0"/>
        <v>#N/A</v>
      </c>
      <c r="J22" s="102"/>
    </row>
    <row r="23" spans="1:10">
      <c r="A23" s="263">
        <v>16</v>
      </c>
      <c r="B23" s="263"/>
      <c r="C23" s="83"/>
      <c r="D23" s="7"/>
      <c r="E23" s="263"/>
      <c r="F23" s="214">
        <f>'管理シート（本体）'!CG28</f>
        <v>0</v>
      </c>
      <c r="G23" s="216" t="e">
        <f>'８年２月'!I23</f>
        <v>#N/A</v>
      </c>
      <c r="H23" s="216" t="e">
        <f>'管理シート（本体）'!CJ28</f>
        <v>#N/A</v>
      </c>
      <c r="I23" s="216" t="e">
        <f t="shared" ref="I23:I57" si="1">G23-H23</f>
        <v>#N/A</v>
      </c>
      <c r="J23" s="102"/>
    </row>
    <row r="24" spans="1:10">
      <c r="A24" s="263">
        <v>17</v>
      </c>
      <c r="B24" s="263"/>
      <c r="C24" s="83"/>
      <c r="D24" s="7"/>
      <c r="E24" s="263"/>
      <c r="F24" s="214">
        <f>'管理シート（本体）'!CG29</f>
        <v>0</v>
      </c>
      <c r="G24" s="216" t="e">
        <f>'８年２月'!I24</f>
        <v>#N/A</v>
      </c>
      <c r="H24" s="216" t="e">
        <f>'管理シート（本体）'!CJ29</f>
        <v>#N/A</v>
      </c>
      <c r="I24" s="216" t="e">
        <f t="shared" si="1"/>
        <v>#N/A</v>
      </c>
      <c r="J24" s="102"/>
    </row>
    <row r="25" spans="1:10">
      <c r="A25" s="263">
        <v>18</v>
      </c>
      <c r="B25" s="263"/>
      <c r="C25" s="83"/>
      <c r="D25" s="7"/>
      <c r="E25" s="263"/>
      <c r="F25" s="214">
        <f>'管理シート（本体）'!CG30</f>
        <v>0</v>
      </c>
      <c r="G25" s="216" t="e">
        <f>'８年２月'!I25</f>
        <v>#N/A</v>
      </c>
      <c r="H25" s="216" t="e">
        <f>'管理シート（本体）'!CJ30</f>
        <v>#N/A</v>
      </c>
      <c r="I25" s="216" t="e">
        <f t="shared" si="1"/>
        <v>#N/A</v>
      </c>
      <c r="J25" s="102"/>
    </row>
    <row r="26" spans="1:10">
      <c r="A26" s="263">
        <v>19</v>
      </c>
      <c r="B26" s="263"/>
      <c r="C26" s="83"/>
      <c r="D26" s="7"/>
      <c r="E26" s="263"/>
      <c r="F26" s="214">
        <f>'管理シート（本体）'!CG31</f>
        <v>0</v>
      </c>
      <c r="G26" s="216" t="e">
        <f>'８年２月'!I26</f>
        <v>#N/A</v>
      </c>
      <c r="H26" s="216" t="e">
        <f>'管理シート（本体）'!CJ31</f>
        <v>#N/A</v>
      </c>
      <c r="I26" s="216" t="e">
        <f t="shared" si="1"/>
        <v>#N/A</v>
      </c>
      <c r="J26" s="102"/>
    </row>
    <row r="27" spans="1:10">
      <c r="A27" s="263">
        <v>20</v>
      </c>
      <c r="B27" s="263"/>
      <c r="C27" s="83"/>
      <c r="D27" s="7"/>
      <c r="E27" s="263"/>
      <c r="F27" s="214">
        <f>'管理シート（本体）'!CG32</f>
        <v>0</v>
      </c>
      <c r="G27" s="216" t="e">
        <f>'８年２月'!I27</f>
        <v>#N/A</v>
      </c>
      <c r="H27" s="216" t="e">
        <f>'管理シート（本体）'!CJ32</f>
        <v>#N/A</v>
      </c>
      <c r="I27" s="216" t="e">
        <f t="shared" si="1"/>
        <v>#N/A</v>
      </c>
      <c r="J27" s="102"/>
    </row>
    <row r="28" spans="1:10">
      <c r="A28" s="263">
        <v>21</v>
      </c>
      <c r="B28" s="263"/>
      <c r="C28" s="83"/>
      <c r="D28" s="7"/>
      <c r="E28" s="263"/>
      <c r="F28" s="214">
        <f>'管理シート（本体）'!CG33</f>
        <v>0</v>
      </c>
      <c r="G28" s="216" t="e">
        <f>'８年２月'!I28</f>
        <v>#N/A</v>
      </c>
      <c r="H28" s="216" t="e">
        <f>'管理シート（本体）'!CJ33</f>
        <v>#N/A</v>
      </c>
      <c r="I28" s="216" t="e">
        <f t="shared" si="1"/>
        <v>#N/A</v>
      </c>
      <c r="J28" s="102"/>
    </row>
    <row r="29" spans="1:10">
      <c r="A29" s="263">
        <v>22</v>
      </c>
      <c r="B29" s="263"/>
      <c r="C29" s="83"/>
      <c r="D29" s="7"/>
      <c r="E29" s="263"/>
      <c r="F29" s="214">
        <f>'管理シート（本体）'!CG34</f>
        <v>0</v>
      </c>
      <c r="G29" s="216" t="e">
        <f>'８年２月'!I29</f>
        <v>#N/A</v>
      </c>
      <c r="H29" s="216" t="e">
        <f>'管理シート（本体）'!CJ34</f>
        <v>#N/A</v>
      </c>
      <c r="I29" s="216" t="e">
        <f t="shared" si="1"/>
        <v>#N/A</v>
      </c>
      <c r="J29" s="102"/>
    </row>
    <row r="30" spans="1:10">
      <c r="A30" s="263">
        <v>23</v>
      </c>
      <c r="B30" s="263"/>
      <c r="C30" s="83"/>
      <c r="D30" s="7"/>
      <c r="E30" s="263"/>
      <c r="F30" s="214">
        <f>'管理シート（本体）'!CG35</f>
        <v>0</v>
      </c>
      <c r="G30" s="216" t="e">
        <f>'８年２月'!I30</f>
        <v>#N/A</v>
      </c>
      <c r="H30" s="216" t="e">
        <f>'管理シート（本体）'!CJ35</f>
        <v>#N/A</v>
      </c>
      <c r="I30" s="216" t="e">
        <f t="shared" si="1"/>
        <v>#N/A</v>
      </c>
      <c r="J30" s="102"/>
    </row>
    <row r="31" spans="1:10">
      <c r="A31" s="263">
        <v>24</v>
      </c>
      <c r="B31" s="263"/>
      <c r="C31" s="83"/>
      <c r="D31" s="7"/>
      <c r="E31" s="263"/>
      <c r="F31" s="214">
        <f>'管理シート（本体）'!CG36</f>
        <v>0</v>
      </c>
      <c r="G31" s="216" t="e">
        <f>'８年２月'!I31</f>
        <v>#N/A</v>
      </c>
      <c r="H31" s="216" t="e">
        <f>'管理シート（本体）'!CJ36</f>
        <v>#N/A</v>
      </c>
      <c r="I31" s="216" t="e">
        <f t="shared" si="1"/>
        <v>#N/A</v>
      </c>
      <c r="J31" s="102"/>
    </row>
    <row r="32" spans="1:10">
      <c r="A32" s="263">
        <v>25</v>
      </c>
      <c r="B32" s="263"/>
      <c r="C32" s="83"/>
      <c r="D32" s="7"/>
      <c r="E32" s="263"/>
      <c r="F32" s="214">
        <f>'管理シート（本体）'!CG37</f>
        <v>0</v>
      </c>
      <c r="G32" s="216" t="e">
        <f>'８年２月'!I32</f>
        <v>#N/A</v>
      </c>
      <c r="H32" s="216" t="e">
        <f>'管理シート（本体）'!CJ37</f>
        <v>#N/A</v>
      </c>
      <c r="I32" s="216" t="e">
        <f t="shared" si="1"/>
        <v>#N/A</v>
      </c>
      <c r="J32" s="102"/>
    </row>
    <row r="33" spans="1:10">
      <c r="A33" s="263">
        <v>26</v>
      </c>
      <c r="B33" s="263"/>
      <c r="C33" s="83"/>
      <c r="D33" s="7"/>
      <c r="E33" s="263"/>
      <c r="F33" s="214">
        <f>'管理シート（本体）'!CG38</f>
        <v>0</v>
      </c>
      <c r="G33" s="216" t="e">
        <f>'８年２月'!I33</f>
        <v>#N/A</v>
      </c>
      <c r="H33" s="216" t="e">
        <f>'管理シート（本体）'!CJ38</f>
        <v>#N/A</v>
      </c>
      <c r="I33" s="216" t="e">
        <f t="shared" si="1"/>
        <v>#N/A</v>
      </c>
      <c r="J33" s="102"/>
    </row>
    <row r="34" spans="1:10">
      <c r="A34" s="263">
        <v>27</v>
      </c>
      <c r="B34" s="263"/>
      <c r="C34" s="83"/>
      <c r="D34" s="7"/>
      <c r="E34" s="263"/>
      <c r="F34" s="214">
        <f>'管理シート（本体）'!CG39</f>
        <v>0</v>
      </c>
      <c r="G34" s="216" t="e">
        <f>'８年２月'!I34</f>
        <v>#N/A</v>
      </c>
      <c r="H34" s="216" t="e">
        <f>'管理シート（本体）'!CJ39</f>
        <v>#N/A</v>
      </c>
      <c r="I34" s="216" t="e">
        <f t="shared" si="1"/>
        <v>#N/A</v>
      </c>
      <c r="J34" s="102"/>
    </row>
    <row r="35" spans="1:10">
      <c r="A35" s="263">
        <v>28</v>
      </c>
      <c r="B35" s="263"/>
      <c r="C35" s="83"/>
      <c r="D35" s="7"/>
      <c r="E35" s="263"/>
      <c r="F35" s="214">
        <f>'管理シート（本体）'!CG40</f>
        <v>0</v>
      </c>
      <c r="G35" s="216" t="e">
        <f>'８年２月'!I35</f>
        <v>#N/A</v>
      </c>
      <c r="H35" s="216" t="e">
        <f>'管理シート（本体）'!CJ40</f>
        <v>#N/A</v>
      </c>
      <c r="I35" s="216" t="e">
        <f t="shared" si="1"/>
        <v>#N/A</v>
      </c>
      <c r="J35" s="102"/>
    </row>
    <row r="36" spans="1:10">
      <c r="A36" s="263">
        <v>29</v>
      </c>
      <c r="B36" s="263"/>
      <c r="C36" s="83"/>
      <c r="D36" s="7"/>
      <c r="E36" s="263"/>
      <c r="F36" s="214">
        <f>'管理シート（本体）'!CG41</f>
        <v>0</v>
      </c>
      <c r="G36" s="216" t="e">
        <f>'８年２月'!I36</f>
        <v>#N/A</v>
      </c>
      <c r="H36" s="216" t="e">
        <f>'管理シート（本体）'!CJ41</f>
        <v>#N/A</v>
      </c>
      <c r="I36" s="216" t="e">
        <f t="shared" si="1"/>
        <v>#N/A</v>
      </c>
      <c r="J36" s="102"/>
    </row>
    <row r="37" spans="1:10">
      <c r="A37" s="263">
        <v>30</v>
      </c>
      <c r="B37" s="263"/>
      <c r="C37" s="83"/>
      <c r="D37" s="7"/>
      <c r="E37" s="263"/>
      <c r="F37" s="214">
        <f>'管理シート（本体）'!CG42</f>
        <v>0</v>
      </c>
      <c r="G37" s="216" t="e">
        <f>'８年２月'!I37</f>
        <v>#N/A</v>
      </c>
      <c r="H37" s="216" t="e">
        <f>'管理シート（本体）'!CJ42</f>
        <v>#N/A</v>
      </c>
      <c r="I37" s="216" t="e">
        <f t="shared" si="1"/>
        <v>#N/A</v>
      </c>
      <c r="J37" s="102"/>
    </row>
    <row r="38" spans="1:10">
      <c r="A38" s="263">
        <v>31</v>
      </c>
      <c r="B38" s="263"/>
      <c r="C38" s="83"/>
      <c r="D38" s="7"/>
      <c r="E38" s="263"/>
      <c r="F38" s="214">
        <f>'管理シート（本体）'!CG43</f>
        <v>0</v>
      </c>
      <c r="G38" s="216" t="e">
        <f>'８年２月'!I38</f>
        <v>#N/A</v>
      </c>
      <c r="H38" s="216" t="e">
        <f>'管理シート（本体）'!CJ43</f>
        <v>#N/A</v>
      </c>
      <c r="I38" s="216" t="e">
        <f t="shared" si="1"/>
        <v>#N/A</v>
      </c>
      <c r="J38" s="102"/>
    </row>
    <row r="39" spans="1:10">
      <c r="A39" s="263">
        <v>32</v>
      </c>
      <c r="B39" s="263"/>
      <c r="C39" s="83"/>
      <c r="D39" s="7"/>
      <c r="E39" s="263"/>
      <c r="F39" s="214">
        <f>'管理シート（本体）'!CG44</f>
        <v>0</v>
      </c>
      <c r="G39" s="216" t="e">
        <f>'８年２月'!I39</f>
        <v>#N/A</v>
      </c>
      <c r="H39" s="216" t="e">
        <f>'管理シート（本体）'!CJ44</f>
        <v>#N/A</v>
      </c>
      <c r="I39" s="216" t="e">
        <f t="shared" si="1"/>
        <v>#N/A</v>
      </c>
      <c r="J39" s="102"/>
    </row>
    <row r="40" spans="1:10">
      <c r="A40" s="263">
        <v>33</v>
      </c>
      <c r="B40" s="263"/>
      <c r="C40" s="83"/>
      <c r="D40" s="7"/>
      <c r="E40" s="263"/>
      <c r="F40" s="214">
        <f>'管理シート（本体）'!CG45</f>
        <v>0</v>
      </c>
      <c r="G40" s="216" t="e">
        <f>'８年２月'!I40</f>
        <v>#N/A</v>
      </c>
      <c r="H40" s="216" t="e">
        <f>'管理シート（本体）'!CJ45</f>
        <v>#N/A</v>
      </c>
      <c r="I40" s="216" t="e">
        <f t="shared" si="1"/>
        <v>#N/A</v>
      </c>
      <c r="J40" s="102"/>
    </row>
    <row r="41" spans="1:10">
      <c r="A41" s="263">
        <v>34</v>
      </c>
      <c r="B41" s="263"/>
      <c r="C41" s="83"/>
      <c r="D41" s="7"/>
      <c r="E41" s="263"/>
      <c r="F41" s="214">
        <f>'管理シート（本体）'!CG46</f>
        <v>0</v>
      </c>
      <c r="G41" s="216" t="e">
        <f>'８年２月'!I41</f>
        <v>#N/A</v>
      </c>
      <c r="H41" s="216" t="e">
        <f>'管理シート（本体）'!CJ46</f>
        <v>#N/A</v>
      </c>
      <c r="I41" s="216" t="e">
        <f t="shared" si="1"/>
        <v>#N/A</v>
      </c>
      <c r="J41" s="102"/>
    </row>
    <row r="42" spans="1:10">
      <c r="A42" s="263">
        <v>35</v>
      </c>
      <c r="B42" s="263"/>
      <c r="C42" s="83"/>
      <c r="D42" s="7"/>
      <c r="E42" s="263"/>
      <c r="F42" s="214">
        <f>'管理シート（本体）'!CG47</f>
        <v>0</v>
      </c>
      <c r="G42" s="216" t="e">
        <f>'８年２月'!I42</f>
        <v>#N/A</v>
      </c>
      <c r="H42" s="216" t="e">
        <f>'管理シート（本体）'!CJ47</f>
        <v>#N/A</v>
      </c>
      <c r="I42" s="216" t="e">
        <f t="shared" si="1"/>
        <v>#N/A</v>
      </c>
      <c r="J42" s="102"/>
    </row>
    <row r="43" spans="1:10">
      <c r="A43" s="263">
        <v>36</v>
      </c>
      <c r="B43" s="263"/>
      <c r="C43" s="83"/>
      <c r="D43" s="7"/>
      <c r="E43" s="263"/>
      <c r="F43" s="214">
        <f>'管理シート（本体）'!CG48</f>
        <v>0</v>
      </c>
      <c r="G43" s="216" t="e">
        <f>'８年２月'!I43</f>
        <v>#N/A</v>
      </c>
      <c r="H43" s="216" t="e">
        <f>'管理シート（本体）'!CJ48</f>
        <v>#N/A</v>
      </c>
      <c r="I43" s="216" t="e">
        <f t="shared" si="1"/>
        <v>#N/A</v>
      </c>
      <c r="J43" s="102"/>
    </row>
    <row r="44" spans="1:10">
      <c r="A44" s="263">
        <v>37</v>
      </c>
      <c r="B44" s="263"/>
      <c r="C44" s="83"/>
      <c r="D44" s="7"/>
      <c r="E44" s="263"/>
      <c r="F44" s="214">
        <f>'管理シート（本体）'!CG49</f>
        <v>0</v>
      </c>
      <c r="G44" s="216" t="e">
        <f>'８年２月'!I44</f>
        <v>#N/A</v>
      </c>
      <c r="H44" s="216" t="e">
        <f>'管理シート（本体）'!CJ49</f>
        <v>#N/A</v>
      </c>
      <c r="I44" s="216" t="e">
        <f t="shared" si="1"/>
        <v>#N/A</v>
      </c>
      <c r="J44" s="102"/>
    </row>
    <row r="45" spans="1:10">
      <c r="A45" s="263">
        <v>38</v>
      </c>
      <c r="B45" s="263"/>
      <c r="C45" s="83"/>
      <c r="D45" s="7"/>
      <c r="E45" s="263"/>
      <c r="F45" s="214">
        <f>'管理シート（本体）'!CG50</f>
        <v>0</v>
      </c>
      <c r="G45" s="216" t="e">
        <f>'８年２月'!I45</f>
        <v>#N/A</v>
      </c>
      <c r="H45" s="216" t="e">
        <f>'管理シート（本体）'!CJ50</f>
        <v>#N/A</v>
      </c>
      <c r="I45" s="216" t="e">
        <f t="shared" si="1"/>
        <v>#N/A</v>
      </c>
      <c r="J45" s="102"/>
    </row>
    <row r="46" spans="1:10">
      <c r="A46" s="263">
        <v>39</v>
      </c>
      <c r="B46" s="263"/>
      <c r="C46" s="83"/>
      <c r="D46" s="7"/>
      <c r="E46" s="263"/>
      <c r="F46" s="214">
        <f>'管理シート（本体）'!CG51</f>
        <v>0</v>
      </c>
      <c r="G46" s="216" t="e">
        <f>'８年２月'!I46</f>
        <v>#N/A</v>
      </c>
      <c r="H46" s="216" t="e">
        <f>'管理シート（本体）'!CJ51</f>
        <v>#N/A</v>
      </c>
      <c r="I46" s="216" t="e">
        <f t="shared" si="1"/>
        <v>#N/A</v>
      </c>
      <c r="J46" s="102"/>
    </row>
    <row r="47" spans="1:10">
      <c r="A47" s="263">
        <v>40</v>
      </c>
      <c r="B47" s="263"/>
      <c r="C47" s="83"/>
      <c r="D47" s="7"/>
      <c r="E47" s="263"/>
      <c r="F47" s="214">
        <f>'管理シート（本体）'!CG52</f>
        <v>0</v>
      </c>
      <c r="G47" s="216" t="e">
        <f>'８年２月'!I47</f>
        <v>#N/A</v>
      </c>
      <c r="H47" s="216" t="e">
        <f>'管理シート（本体）'!CJ52</f>
        <v>#N/A</v>
      </c>
      <c r="I47" s="216" t="e">
        <f t="shared" si="1"/>
        <v>#N/A</v>
      </c>
      <c r="J47" s="102"/>
    </row>
    <row r="48" spans="1:10">
      <c r="A48" s="263">
        <v>41</v>
      </c>
      <c r="B48" s="263"/>
      <c r="C48" s="83"/>
      <c r="D48" s="7"/>
      <c r="E48" s="263"/>
      <c r="F48" s="214">
        <f>'管理シート（本体）'!CG53</f>
        <v>0</v>
      </c>
      <c r="G48" s="216" t="e">
        <f>'８年２月'!I48</f>
        <v>#N/A</v>
      </c>
      <c r="H48" s="216" t="e">
        <f>'管理シート（本体）'!CJ53</f>
        <v>#N/A</v>
      </c>
      <c r="I48" s="216" t="e">
        <f t="shared" si="1"/>
        <v>#N/A</v>
      </c>
      <c r="J48" s="102"/>
    </row>
    <row r="49" spans="1:10">
      <c r="A49" s="263">
        <v>42</v>
      </c>
      <c r="B49" s="263"/>
      <c r="C49" s="83"/>
      <c r="D49" s="7"/>
      <c r="E49" s="263"/>
      <c r="F49" s="214">
        <f>'管理シート（本体）'!CG54</f>
        <v>0</v>
      </c>
      <c r="G49" s="216" t="e">
        <f>'８年２月'!I49</f>
        <v>#N/A</v>
      </c>
      <c r="H49" s="216" t="e">
        <f>'管理シート（本体）'!CJ54</f>
        <v>#N/A</v>
      </c>
      <c r="I49" s="216" t="e">
        <f t="shared" si="1"/>
        <v>#N/A</v>
      </c>
      <c r="J49" s="102"/>
    </row>
    <row r="50" spans="1:10">
      <c r="A50" s="263">
        <v>43</v>
      </c>
      <c r="B50" s="263"/>
      <c r="C50" s="83"/>
      <c r="D50" s="7"/>
      <c r="E50" s="263"/>
      <c r="F50" s="214">
        <f>'管理シート（本体）'!CG55</f>
        <v>0</v>
      </c>
      <c r="G50" s="216" t="e">
        <f>'８年２月'!I50</f>
        <v>#N/A</v>
      </c>
      <c r="H50" s="216" t="e">
        <f>'管理シート（本体）'!CJ55</f>
        <v>#N/A</v>
      </c>
      <c r="I50" s="216" t="e">
        <f t="shared" si="1"/>
        <v>#N/A</v>
      </c>
      <c r="J50" s="102"/>
    </row>
    <row r="51" spans="1:10">
      <c r="A51" s="263">
        <v>44</v>
      </c>
      <c r="B51" s="263"/>
      <c r="C51" s="83"/>
      <c r="D51" s="7"/>
      <c r="E51" s="263"/>
      <c r="F51" s="214">
        <f>'管理シート（本体）'!CG56</f>
        <v>0</v>
      </c>
      <c r="G51" s="216" t="e">
        <f>'８年２月'!I51</f>
        <v>#N/A</v>
      </c>
      <c r="H51" s="216" t="e">
        <f>'管理シート（本体）'!CJ56</f>
        <v>#N/A</v>
      </c>
      <c r="I51" s="216" t="e">
        <f t="shared" si="1"/>
        <v>#N/A</v>
      </c>
      <c r="J51" s="102"/>
    </row>
    <row r="52" spans="1:10">
      <c r="A52" s="263">
        <v>45</v>
      </c>
      <c r="B52" s="263"/>
      <c r="C52" s="83"/>
      <c r="D52" s="7"/>
      <c r="E52" s="263"/>
      <c r="F52" s="214">
        <f>'管理シート（本体）'!CG57</f>
        <v>0</v>
      </c>
      <c r="G52" s="216" t="e">
        <f>'８年２月'!I52</f>
        <v>#N/A</v>
      </c>
      <c r="H52" s="216" t="e">
        <f>'管理シート（本体）'!CJ57</f>
        <v>#N/A</v>
      </c>
      <c r="I52" s="216" t="e">
        <f t="shared" si="1"/>
        <v>#N/A</v>
      </c>
      <c r="J52" s="102"/>
    </row>
    <row r="53" spans="1:10">
      <c r="A53" s="263">
        <v>46</v>
      </c>
      <c r="B53" s="263"/>
      <c r="C53" s="83"/>
      <c r="D53" s="7"/>
      <c r="E53" s="263"/>
      <c r="F53" s="214">
        <f>'管理シート（本体）'!CG58</f>
        <v>0</v>
      </c>
      <c r="G53" s="216" t="e">
        <f>'８年２月'!I53</f>
        <v>#N/A</v>
      </c>
      <c r="H53" s="216" t="e">
        <f>'管理シート（本体）'!CJ58</f>
        <v>#N/A</v>
      </c>
      <c r="I53" s="216" t="e">
        <f t="shared" si="1"/>
        <v>#N/A</v>
      </c>
      <c r="J53" s="102"/>
    </row>
    <row r="54" spans="1:10">
      <c r="A54" s="263">
        <v>47</v>
      </c>
      <c r="B54" s="263"/>
      <c r="C54" s="83"/>
      <c r="D54" s="7"/>
      <c r="E54" s="263"/>
      <c r="F54" s="214">
        <f>'管理シート（本体）'!CG59</f>
        <v>0</v>
      </c>
      <c r="G54" s="216" t="e">
        <f>'８年２月'!I54</f>
        <v>#N/A</v>
      </c>
      <c r="H54" s="216" t="e">
        <f>'管理シート（本体）'!CJ59</f>
        <v>#N/A</v>
      </c>
      <c r="I54" s="216" t="e">
        <f t="shared" si="1"/>
        <v>#N/A</v>
      </c>
      <c r="J54" s="102"/>
    </row>
    <row r="55" spans="1:10">
      <c r="A55" s="263">
        <v>48</v>
      </c>
      <c r="B55" s="263"/>
      <c r="C55" s="83"/>
      <c r="D55" s="7"/>
      <c r="E55" s="263"/>
      <c r="F55" s="214">
        <f>'管理シート（本体）'!CG60</f>
        <v>0</v>
      </c>
      <c r="G55" s="216" t="e">
        <f>'８年２月'!I55</f>
        <v>#N/A</v>
      </c>
      <c r="H55" s="216" t="e">
        <f>'管理シート（本体）'!CJ60</f>
        <v>#N/A</v>
      </c>
      <c r="I55" s="216" t="e">
        <f t="shared" si="1"/>
        <v>#N/A</v>
      </c>
      <c r="J55" s="102"/>
    </row>
    <row r="56" spans="1:10">
      <c r="A56" s="263">
        <v>49</v>
      </c>
      <c r="B56" s="263"/>
      <c r="C56" s="83"/>
      <c r="D56" s="7"/>
      <c r="E56" s="263"/>
      <c r="F56" s="214">
        <f>'管理シート（本体）'!CG61</f>
        <v>0</v>
      </c>
      <c r="G56" s="216" t="e">
        <f>'８年２月'!I56</f>
        <v>#N/A</v>
      </c>
      <c r="H56" s="216" t="e">
        <f>'管理シート（本体）'!CJ61</f>
        <v>#N/A</v>
      </c>
      <c r="I56" s="216" t="e">
        <f t="shared" si="1"/>
        <v>#N/A</v>
      </c>
      <c r="J56" s="102"/>
    </row>
    <row r="57" spans="1:10">
      <c r="A57" s="263">
        <v>50</v>
      </c>
      <c r="B57" s="263"/>
      <c r="C57" s="83"/>
      <c r="D57" s="7"/>
      <c r="E57" s="263"/>
      <c r="F57" s="214">
        <f>'管理シート（本体）'!CG62</f>
        <v>0</v>
      </c>
      <c r="G57" s="216" t="e">
        <f>'８年２月'!I57</f>
        <v>#N/A</v>
      </c>
      <c r="H57" s="216" t="e">
        <f>'管理シート（本体）'!CJ62</f>
        <v>#N/A</v>
      </c>
      <c r="I57" s="216" t="e">
        <f t="shared" si="1"/>
        <v>#N/A</v>
      </c>
      <c r="J57" s="102"/>
    </row>
    <row r="58" spans="1:10">
      <c r="A58" s="357" t="s">
        <v>121</v>
      </c>
      <c r="B58" s="358"/>
      <c r="C58" s="358"/>
      <c r="D58" s="359">
        <v>1.1499999999999999</v>
      </c>
      <c r="E58" s="125" t="s">
        <v>88</v>
      </c>
      <c r="F58" s="215">
        <f>SUMIFS($F$8:$F$57,$D$8:$D$57,$D$58,$E$8:$E$57,E58)</f>
        <v>0</v>
      </c>
      <c r="G58" s="216">
        <f>SUMIFS($G$8:$G$57,$D$8:$D$57,$D$58,$E$8:$E$57,E58)</f>
        <v>0</v>
      </c>
      <c r="H58" s="216">
        <f>SUMIFS($H$8:$H$57,$D$8:$D$57,$D$58,$E$8:$E$57,E58)</f>
        <v>0</v>
      </c>
      <c r="I58" s="216">
        <f>SUMIFS($I$8:$I$57,$D$8:$D$57,$D$58,$E$8:$E$57,E58)</f>
        <v>0</v>
      </c>
      <c r="J58" s="101"/>
    </row>
    <row r="59" spans="1:10">
      <c r="A59" s="358"/>
      <c r="B59" s="358"/>
      <c r="C59" s="358"/>
      <c r="D59" s="360"/>
      <c r="E59" s="125" t="s">
        <v>89</v>
      </c>
      <c r="F59" s="215">
        <f>SUMIFS($F$8:$F$57,$D$8:$D$57,$D$58,$E$8:$E$57,E59)</f>
        <v>0</v>
      </c>
      <c r="G59" s="216">
        <f>SUMIFS($G$8:$G$57,$D$8:$D$57,$D$58,$E$8:$E$57,E59)</f>
        <v>0</v>
      </c>
      <c r="H59" s="216">
        <f>SUMIFS($H$8:$H$57,$D$8:$D$57,$D$58,$E$8:$E$57,E59)</f>
        <v>0</v>
      </c>
      <c r="I59" s="216">
        <f>SUMIFS($I$8:$I$57,$D$8:$D$57,$D$58,$E$8:$E$57,E59)</f>
        <v>0</v>
      </c>
      <c r="J59" s="101"/>
    </row>
    <row r="60" spans="1:10">
      <c r="A60" s="358"/>
      <c r="B60" s="358"/>
      <c r="C60" s="358"/>
      <c r="D60" s="361"/>
      <c r="E60" s="218" t="s">
        <v>122</v>
      </c>
      <c r="F60" s="215">
        <f>SUMIFS($F$8:$F$57,$D$8:$D$57,$D$58,$E$8:$E$57,E60)</f>
        <v>0</v>
      </c>
      <c r="G60" s="216">
        <f>SUMIFS($G$8:$G$57,$D$8:$D$57,$D$58,$E$8:$E$57,E60)</f>
        <v>0</v>
      </c>
      <c r="H60" s="216">
        <f>SUMIFS($H$8:$H$57,$D$8:$D$57,$D$58,$E$8:$E$57,E60)</f>
        <v>0</v>
      </c>
      <c r="I60" s="216">
        <f>SUMIFS($I$8:$I$57,$D$8:$D$57,$D$58,$E$8:$E$57,E60)</f>
        <v>0</v>
      </c>
      <c r="J60" s="101"/>
    </row>
    <row r="61" spans="1:10">
      <c r="A61" s="358"/>
      <c r="B61" s="358"/>
      <c r="C61" s="358"/>
      <c r="D61" s="362">
        <v>1.3</v>
      </c>
      <c r="E61" s="125" t="s">
        <v>88</v>
      </c>
      <c r="F61" s="215">
        <f>SUMIFS($F$8:$F$57,$D$8:$D$57,$D$61,$E$8:$E$57,E61)</f>
        <v>0</v>
      </c>
      <c r="G61" s="216">
        <f>SUMIFS($G$8:$G$57,$D$8:$D$57,$D$61,$E$8:$E$57,E61)</f>
        <v>0</v>
      </c>
      <c r="H61" s="216">
        <f>SUMIFS($H$8:$H$57,$D$8:$D$57,$D$61,$E$8:$E$57,E61)</f>
        <v>0</v>
      </c>
      <c r="I61" s="216">
        <f>SUMIFS($I$8:$I$57,$D$8:$D$57,$D$61,$E$8:$E$57,E61)</f>
        <v>0</v>
      </c>
      <c r="J61" s="101"/>
    </row>
    <row r="62" spans="1:10">
      <c r="A62" s="358"/>
      <c r="B62" s="358"/>
      <c r="C62" s="358"/>
      <c r="D62" s="362"/>
      <c r="E62" s="125" t="s">
        <v>89</v>
      </c>
      <c r="F62" s="215">
        <f>SUMIFS($F$8:$F$57,$D$8:$D$57,$D$61,$E$8:$E$57,E62)</f>
        <v>0</v>
      </c>
      <c r="G62" s="216">
        <f>SUMIFS($G$8:$G$57,$D$8:$D$57,$D$61,$E$8:$E$57,E62)</f>
        <v>0</v>
      </c>
      <c r="H62" s="216">
        <f>SUMIFS($H$8:$H$57,$D$8:$D$57,$D$61,$E$8:$E$57,E62)</f>
        <v>0</v>
      </c>
      <c r="I62" s="216">
        <f>SUMIFS($I$8:$I$57,$D$8:$D$57,$D$61,$E$8:$E$57,E62)</f>
        <v>0</v>
      </c>
      <c r="J62" s="101"/>
    </row>
    <row r="63" spans="1:10">
      <c r="A63" s="358"/>
      <c r="B63" s="358"/>
      <c r="C63" s="358"/>
      <c r="D63" s="362"/>
      <c r="E63" s="217" t="s">
        <v>122</v>
      </c>
      <c r="F63" s="215">
        <f>SUMIFS($F$8:$F$57,$D$8:$D$57,$D$61,$E$8:$E$57,E63)</f>
        <v>0</v>
      </c>
      <c r="G63" s="216">
        <f>SUMIFS($G$8:$G$57,$D$8:$D$57,$D$61,$E$8:$E$57,E63)</f>
        <v>0</v>
      </c>
      <c r="H63" s="216">
        <f>SUMIFS($H$8:$H$57,$D$8:$D$57,$D$61,$E$8:$E$57,E63)</f>
        <v>0</v>
      </c>
      <c r="I63" s="216">
        <f>SUMIFS($I$8:$I$57,$D$8:$D$57,$D$61,$E$8:$E$57,E63)</f>
        <v>0</v>
      </c>
      <c r="J63" s="101"/>
    </row>
    <row r="64" spans="1:10">
      <c r="A64" s="358"/>
      <c r="B64" s="358"/>
      <c r="C64" s="358"/>
      <c r="D64" s="362">
        <v>1.5</v>
      </c>
      <c r="E64" s="125" t="s">
        <v>88</v>
      </c>
      <c r="F64" s="215">
        <f>SUMIFS($F$8:$F$57,$D$8:$D$57,$D$64,$E$8:$E$57,E64)</f>
        <v>0</v>
      </c>
      <c r="G64" s="216">
        <f>SUMIFS($G$8:$G$57,$D$8:$D$57,$D$64,$E$8:$E$57,E64)</f>
        <v>0</v>
      </c>
      <c r="H64" s="216">
        <f>SUMIFS($H$8:$H$57,$D$8:$D$57,$D$64,$E$8:$E$57,E64)</f>
        <v>0</v>
      </c>
      <c r="I64" s="216">
        <f>SUMIFS($I$8:$I$57,$D$8:$D$57,$D$64,$E$8:$E$57,E64)</f>
        <v>0</v>
      </c>
      <c r="J64" s="101"/>
    </row>
    <row r="65" spans="1:10">
      <c r="A65" s="358"/>
      <c r="B65" s="358"/>
      <c r="C65" s="358"/>
      <c r="D65" s="362"/>
      <c r="E65" s="125" t="s">
        <v>89</v>
      </c>
      <c r="F65" s="215">
        <f>SUMIFS($F$8:$F$57,$D$8:$D$57,$D$64,$E$8:$E$57,E65)</f>
        <v>0</v>
      </c>
      <c r="G65" s="216">
        <f>SUMIFS($G$8:$G$57,$D$8:$D$57,$D$64,$E$8:$E$57,E65)</f>
        <v>0</v>
      </c>
      <c r="H65" s="216">
        <f>SUMIFS($H$8:$H$57,$D$8:$D$57,$D$64,$E$8:$E$57,E65)</f>
        <v>0</v>
      </c>
      <c r="I65" s="216">
        <f>SUMIFS($I$8:$I$57,$D$8:$D$57,$D$64,$E$8:$E$57,E65)</f>
        <v>0</v>
      </c>
      <c r="J65" s="101"/>
    </row>
    <row r="66" spans="1:10">
      <c r="A66" s="358"/>
      <c r="B66" s="358"/>
      <c r="C66" s="358"/>
      <c r="D66" s="362"/>
      <c r="E66" s="218" t="s">
        <v>122</v>
      </c>
      <c r="F66" s="215">
        <f>SUMIFS($F$8:$F$57,$D$8:$D$57,$D$64,$E$8:$E$57,E66)</f>
        <v>0</v>
      </c>
      <c r="G66" s="216">
        <f>SUMIFS($G$8:$G$57,$D$8:$D$57,$D$64,$E$8:$E$57,E66)</f>
        <v>0</v>
      </c>
      <c r="H66" s="216">
        <f>SUMIFS($H$8:$H$57,$D$8:$D$57,$D$64,$E$8:$E$57,E66)</f>
        <v>0</v>
      </c>
      <c r="I66" s="216">
        <f>SUMIFS($I$8:$I$57,$D$8:$D$57,$D$64,$E$8:$E$57,E66)</f>
        <v>0</v>
      </c>
      <c r="J66" s="101"/>
    </row>
    <row r="67" spans="1:10">
      <c r="A67" s="358"/>
      <c r="B67" s="358"/>
      <c r="C67" s="358"/>
      <c r="D67" s="362">
        <v>1.7</v>
      </c>
      <c r="E67" s="125" t="s">
        <v>88</v>
      </c>
      <c r="F67" s="215">
        <f>SUMIFS($F$8:$F$57,$D$8:$D$57,$D$67,$E$8:$E$57,E67)</f>
        <v>0</v>
      </c>
      <c r="G67" s="216">
        <f>SUMIFS($G$8:$G$57,$D$8:$D$57,$D$67,$E$8:$E$57,E67)</f>
        <v>0</v>
      </c>
      <c r="H67" s="216">
        <f>SUMIFS($H$8:$H$57,$D$8:$D$57,$D$67,$E$8:$E$57,E67)</f>
        <v>0</v>
      </c>
      <c r="I67" s="216">
        <f>SUMIFS($I$8:$I$57,$D$8:$D$57,$D$67,$E$8:$E$57,E67)</f>
        <v>0</v>
      </c>
      <c r="J67" s="101"/>
    </row>
    <row r="68" spans="1:10">
      <c r="A68" s="358"/>
      <c r="B68" s="358"/>
      <c r="C68" s="358"/>
      <c r="D68" s="362"/>
      <c r="E68" s="125" t="s">
        <v>89</v>
      </c>
      <c r="F68" s="215">
        <f>SUMIFS($F$8:$F$57,$D$8:$D$57,$D$67,$E$8:$E$57,E68)</f>
        <v>0</v>
      </c>
      <c r="G68" s="216">
        <f>SUMIFS($G$8:$G$57,$D$8:$D$57,$D$67,$E$8:$E$57,E68)</f>
        <v>0</v>
      </c>
      <c r="H68" s="216">
        <f>SUMIFS($H$8:$H$57,$D$8:$D$57,$D$67,$E$8:$E$57,E68)</f>
        <v>0</v>
      </c>
      <c r="I68" s="216">
        <f>SUMIFS($I$8:$I$57,$D$8:$D$57,$D$67,$E$8:$E$57,E68)</f>
        <v>0</v>
      </c>
      <c r="J68" s="101"/>
    </row>
    <row r="69" spans="1:10">
      <c r="A69" s="358"/>
      <c r="B69" s="358"/>
      <c r="C69" s="358"/>
      <c r="D69" s="362"/>
      <c r="E69" s="218" t="s">
        <v>122</v>
      </c>
      <c r="F69" s="215">
        <f>SUMIFS($F$8:$F$57,$D$8:$D$57,$D$67,$E$8:$E$57,E69)</f>
        <v>0</v>
      </c>
      <c r="G69" s="216">
        <f>SUMIFS($G$8:$G$57,$D$8:$D$57,$D$67,$E$8:$E$57,E69)</f>
        <v>0</v>
      </c>
      <c r="H69" s="216">
        <f>SUMIFS($H$8:$H$57,$D$8:$D$57,$D$67,$E$8:$E$57,E69)</f>
        <v>0</v>
      </c>
      <c r="I69" s="216">
        <f>SUMIFS($I$8:$I$57,$D$8:$D$57,$D$67,$E$8:$E$57,E69)</f>
        <v>0</v>
      </c>
      <c r="J69" s="101"/>
    </row>
    <row r="70" spans="1:10">
      <c r="A70" s="358"/>
      <c r="B70" s="358"/>
      <c r="C70" s="358"/>
      <c r="D70" s="358" t="s">
        <v>90</v>
      </c>
      <c r="E70" s="358"/>
      <c r="F70" s="215">
        <f>SUM(F8:F57)</f>
        <v>0</v>
      </c>
      <c r="G70" s="216" t="e">
        <f>SUM(G8:G57)</f>
        <v>#N/A</v>
      </c>
      <c r="H70" s="216" t="e">
        <f>SUM(H8:H57)</f>
        <v>#N/A</v>
      </c>
      <c r="I70" s="216" t="e">
        <f>SUM(I8:I57)</f>
        <v>#N/A</v>
      </c>
      <c r="J70" s="101"/>
    </row>
  </sheetData>
  <mergeCells count="6">
    <mergeCell ref="A58:C70"/>
    <mergeCell ref="D58:D60"/>
    <mergeCell ref="D61:D63"/>
    <mergeCell ref="D64:D66"/>
    <mergeCell ref="D67:D69"/>
    <mergeCell ref="D70:E70"/>
  </mergeCells>
  <phoneticPr fontId="3"/>
  <dataValidations count="2">
    <dataValidation type="list" allowBlank="1" showInputMessage="1" showErrorMessage="1" sqref="E8:E57" xr:uid="{696F5522-1F8B-40FF-AAB7-310367D925F3}">
      <formula1>"A重油,灯油,LPガス,LNG"</formula1>
    </dataValidation>
    <dataValidation type="list" allowBlank="1" showInputMessage="1" showErrorMessage="1" sqref="D8:D57" xr:uid="{FDD26B2D-03B8-4641-B8CF-3B9CDB1B30F0}">
      <formula1>"115%,130%,150%,170%"</formula1>
    </dataValidation>
  </dataValidations>
  <pageMargins left="0.78740157480314965" right="0.59055118110236227" top="0.78740157480314965" bottom="0.59055118110236227" header="0.31496062992125984" footer="0.31496062992125984"/>
  <pageSetup paperSize="9" scale="79" fitToHeight="0" orientation="landscape" r:id="rId1"/>
  <rowBreaks count="2" manualBreakCount="2">
    <brk id="27" max="16383" man="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E3B5E-BE94-4191-86BF-6ECD447FE4CC}">
  <sheetPr>
    <pageSetUpPr fitToPage="1"/>
  </sheetPr>
  <dimension ref="A1:J70"/>
  <sheetViews>
    <sheetView showGridLines="0" view="pageBreakPreview" zoomScaleNormal="100" zoomScaleSheetLayoutView="100" workbookViewId="0"/>
  </sheetViews>
  <sheetFormatPr defaultColWidth="9" defaultRowHeight="18"/>
  <cols>
    <col min="1" max="1" width="5.19921875" style="95" bestFit="1" customWidth="1"/>
    <col min="2" max="2" width="21.3984375" style="95" bestFit="1" customWidth="1"/>
    <col min="3" max="3" width="35.09765625" style="95" bestFit="1" customWidth="1"/>
    <col min="4" max="4" width="9" style="95"/>
    <col min="5" max="5" width="10.69921875" style="95" customWidth="1"/>
    <col min="6" max="6" width="14.59765625" style="95" customWidth="1"/>
    <col min="7" max="7" width="14.8984375" style="95" customWidth="1"/>
    <col min="8" max="8" width="19.19921875" style="95" bestFit="1" customWidth="1"/>
    <col min="9" max="9" width="14.8984375" style="95" customWidth="1"/>
    <col min="10" max="16384" width="9" style="95"/>
  </cols>
  <sheetData>
    <row r="1" spans="1:10">
      <c r="A1" s="94" t="s">
        <v>78</v>
      </c>
    </row>
    <row r="2" spans="1:10">
      <c r="A2" s="94" t="s">
        <v>79</v>
      </c>
    </row>
    <row r="3" spans="1:10">
      <c r="A3" s="96" t="s">
        <v>160</v>
      </c>
    </row>
    <row r="4" spans="1:10">
      <c r="A4" s="94" t="s">
        <v>118</v>
      </c>
    </row>
    <row r="5" spans="1:10">
      <c r="A5" s="94" t="s">
        <v>117</v>
      </c>
    </row>
    <row r="6" spans="1:10">
      <c r="A6" s="94" t="s">
        <v>80</v>
      </c>
    </row>
    <row r="7" spans="1:10" ht="90">
      <c r="A7" s="125" t="s">
        <v>81</v>
      </c>
      <c r="B7" s="125" t="s">
        <v>82</v>
      </c>
      <c r="C7" s="125" t="s">
        <v>83</v>
      </c>
      <c r="D7" s="98" t="s">
        <v>84</v>
      </c>
      <c r="E7" s="213" t="s">
        <v>120</v>
      </c>
      <c r="F7" s="99" t="s">
        <v>91</v>
      </c>
      <c r="G7" s="99" t="s">
        <v>85</v>
      </c>
      <c r="H7" s="99" t="s">
        <v>92</v>
      </c>
      <c r="I7" s="99" t="s">
        <v>86</v>
      </c>
      <c r="J7" s="100" t="s">
        <v>87</v>
      </c>
    </row>
    <row r="8" spans="1:10">
      <c r="A8" s="263">
        <v>1</v>
      </c>
      <c r="B8" s="263"/>
      <c r="C8" s="83"/>
      <c r="D8" s="7"/>
      <c r="E8" s="263"/>
      <c r="F8" s="214">
        <f>'管理シート（本体）'!CM13</f>
        <v>0</v>
      </c>
      <c r="G8" s="216" t="e">
        <f>'８年３月'!I8</f>
        <v>#N/A</v>
      </c>
      <c r="H8" s="216" t="e">
        <f>'管理シート（本体）'!CP13</f>
        <v>#N/A</v>
      </c>
      <c r="I8" s="216" t="e">
        <f>G8-H8</f>
        <v>#N/A</v>
      </c>
      <c r="J8" s="102"/>
    </row>
    <row r="9" spans="1:10">
      <c r="A9" s="263">
        <v>2</v>
      </c>
      <c r="B9" s="263"/>
      <c r="C9" s="83"/>
      <c r="D9" s="7"/>
      <c r="E9" s="263"/>
      <c r="F9" s="214">
        <f>'管理シート（本体）'!CM14</f>
        <v>0</v>
      </c>
      <c r="G9" s="216" t="e">
        <f>'８年３月'!I9</f>
        <v>#N/A</v>
      </c>
      <c r="H9" s="216" t="e">
        <f>'管理シート（本体）'!CP14</f>
        <v>#N/A</v>
      </c>
      <c r="I9" s="216" t="e">
        <f>G9-H9</f>
        <v>#N/A</v>
      </c>
      <c r="J9" s="102"/>
    </row>
    <row r="10" spans="1:10">
      <c r="A10" s="263">
        <v>3</v>
      </c>
      <c r="B10" s="263"/>
      <c r="C10" s="83"/>
      <c r="D10" s="7"/>
      <c r="E10" s="263"/>
      <c r="F10" s="214">
        <f>'管理シート（本体）'!CM15</f>
        <v>0</v>
      </c>
      <c r="G10" s="216" t="e">
        <f>'８年３月'!I10</f>
        <v>#N/A</v>
      </c>
      <c r="H10" s="216" t="e">
        <f>'管理シート（本体）'!CP15</f>
        <v>#N/A</v>
      </c>
      <c r="I10" s="216" t="e">
        <f t="shared" ref="I10:I22" si="0">G10-H10</f>
        <v>#N/A</v>
      </c>
      <c r="J10" s="102"/>
    </row>
    <row r="11" spans="1:10">
      <c r="A11" s="263">
        <v>4</v>
      </c>
      <c r="B11" s="263"/>
      <c r="C11" s="83"/>
      <c r="D11" s="7"/>
      <c r="E11" s="263"/>
      <c r="F11" s="214">
        <f>'管理シート（本体）'!CM16</f>
        <v>0</v>
      </c>
      <c r="G11" s="216" t="e">
        <f>'８年３月'!I11</f>
        <v>#N/A</v>
      </c>
      <c r="H11" s="216" t="e">
        <f>'管理シート（本体）'!CP16</f>
        <v>#N/A</v>
      </c>
      <c r="I11" s="216" t="e">
        <f t="shared" si="0"/>
        <v>#N/A</v>
      </c>
      <c r="J11" s="102"/>
    </row>
    <row r="12" spans="1:10">
      <c r="A12" s="263">
        <v>5</v>
      </c>
      <c r="B12" s="263"/>
      <c r="C12" s="83"/>
      <c r="D12" s="7"/>
      <c r="E12" s="263"/>
      <c r="F12" s="214">
        <f>'管理シート（本体）'!CM17</f>
        <v>0</v>
      </c>
      <c r="G12" s="216" t="e">
        <f>'８年３月'!I12</f>
        <v>#N/A</v>
      </c>
      <c r="H12" s="216" t="e">
        <f>'管理シート（本体）'!CP17</f>
        <v>#N/A</v>
      </c>
      <c r="I12" s="216" t="e">
        <f t="shared" si="0"/>
        <v>#N/A</v>
      </c>
      <c r="J12" s="102"/>
    </row>
    <row r="13" spans="1:10">
      <c r="A13" s="263">
        <v>6</v>
      </c>
      <c r="B13" s="263"/>
      <c r="C13" s="83"/>
      <c r="D13" s="7"/>
      <c r="E13" s="263"/>
      <c r="F13" s="214">
        <f>'管理シート（本体）'!CM18</f>
        <v>0</v>
      </c>
      <c r="G13" s="216" t="e">
        <f>'８年３月'!I13</f>
        <v>#N/A</v>
      </c>
      <c r="H13" s="216" t="e">
        <f>'管理シート（本体）'!CP18</f>
        <v>#N/A</v>
      </c>
      <c r="I13" s="216" t="e">
        <f t="shared" si="0"/>
        <v>#N/A</v>
      </c>
      <c r="J13" s="102"/>
    </row>
    <row r="14" spans="1:10">
      <c r="A14" s="263">
        <v>7</v>
      </c>
      <c r="B14" s="263"/>
      <c r="C14" s="83"/>
      <c r="D14" s="7"/>
      <c r="E14" s="263"/>
      <c r="F14" s="214">
        <f>'管理シート（本体）'!CM19</f>
        <v>0</v>
      </c>
      <c r="G14" s="216" t="e">
        <f>'８年３月'!I14</f>
        <v>#N/A</v>
      </c>
      <c r="H14" s="216" t="e">
        <f>'管理シート（本体）'!CP19</f>
        <v>#N/A</v>
      </c>
      <c r="I14" s="216" t="e">
        <f t="shared" si="0"/>
        <v>#N/A</v>
      </c>
      <c r="J14" s="102"/>
    </row>
    <row r="15" spans="1:10">
      <c r="A15" s="263">
        <v>8</v>
      </c>
      <c r="B15" s="263"/>
      <c r="C15" s="83"/>
      <c r="D15" s="7"/>
      <c r="E15" s="263"/>
      <c r="F15" s="214">
        <f>'管理シート（本体）'!CM20</f>
        <v>0</v>
      </c>
      <c r="G15" s="216" t="e">
        <f>'８年３月'!I15</f>
        <v>#N/A</v>
      </c>
      <c r="H15" s="216" t="e">
        <f>'管理シート（本体）'!CP20</f>
        <v>#N/A</v>
      </c>
      <c r="I15" s="216" t="e">
        <f t="shared" si="0"/>
        <v>#N/A</v>
      </c>
      <c r="J15" s="102"/>
    </row>
    <row r="16" spans="1:10">
      <c r="A16" s="263">
        <v>9</v>
      </c>
      <c r="B16" s="263"/>
      <c r="C16" s="83"/>
      <c r="D16" s="7"/>
      <c r="E16" s="263"/>
      <c r="F16" s="214">
        <f>'管理シート（本体）'!CM21</f>
        <v>0</v>
      </c>
      <c r="G16" s="216" t="e">
        <f>'８年３月'!I16</f>
        <v>#N/A</v>
      </c>
      <c r="H16" s="216" t="e">
        <f>'管理シート（本体）'!CP21</f>
        <v>#N/A</v>
      </c>
      <c r="I16" s="216" t="e">
        <f t="shared" si="0"/>
        <v>#N/A</v>
      </c>
      <c r="J16" s="102"/>
    </row>
    <row r="17" spans="1:10">
      <c r="A17" s="263">
        <v>10</v>
      </c>
      <c r="B17" s="263"/>
      <c r="C17" s="83"/>
      <c r="D17" s="7"/>
      <c r="E17" s="263"/>
      <c r="F17" s="214">
        <f>'管理シート（本体）'!CM22</f>
        <v>0</v>
      </c>
      <c r="G17" s="216" t="e">
        <f>'８年３月'!I17</f>
        <v>#N/A</v>
      </c>
      <c r="H17" s="216" t="e">
        <f>'管理シート（本体）'!CP22</f>
        <v>#N/A</v>
      </c>
      <c r="I17" s="216" t="e">
        <f t="shared" si="0"/>
        <v>#N/A</v>
      </c>
      <c r="J17" s="102"/>
    </row>
    <row r="18" spans="1:10">
      <c r="A18" s="263">
        <v>11</v>
      </c>
      <c r="B18" s="263"/>
      <c r="C18" s="83"/>
      <c r="D18" s="7"/>
      <c r="E18" s="263"/>
      <c r="F18" s="214">
        <f>'管理シート（本体）'!CM23</f>
        <v>0</v>
      </c>
      <c r="G18" s="216" t="e">
        <f>'８年３月'!I18</f>
        <v>#N/A</v>
      </c>
      <c r="H18" s="216" t="e">
        <f>'管理シート（本体）'!CP23</f>
        <v>#N/A</v>
      </c>
      <c r="I18" s="216" t="e">
        <f t="shared" si="0"/>
        <v>#N/A</v>
      </c>
      <c r="J18" s="102"/>
    </row>
    <row r="19" spans="1:10">
      <c r="A19" s="263">
        <v>12</v>
      </c>
      <c r="B19" s="263"/>
      <c r="C19" s="83"/>
      <c r="D19" s="7"/>
      <c r="E19" s="263"/>
      <c r="F19" s="214">
        <f>'管理シート（本体）'!CM24</f>
        <v>0</v>
      </c>
      <c r="G19" s="216" t="e">
        <f>'８年３月'!I19</f>
        <v>#N/A</v>
      </c>
      <c r="H19" s="216" t="e">
        <f>'管理シート（本体）'!CP24</f>
        <v>#N/A</v>
      </c>
      <c r="I19" s="216" t="e">
        <f t="shared" si="0"/>
        <v>#N/A</v>
      </c>
      <c r="J19" s="102"/>
    </row>
    <row r="20" spans="1:10">
      <c r="A20" s="263">
        <v>13</v>
      </c>
      <c r="B20" s="263"/>
      <c r="C20" s="83"/>
      <c r="D20" s="7"/>
      <c r="E20" s="263"/>
      <c r="F20" s="214">
        <f>'管理シート（本体）'!CM25</f>
        <v>0</v>
      </c>
      <c r="G20" s="216" t="e">
        <f>'８年３月'!I20</f>
        <v>#N/A</v>
      </c>
      <c r="H20" s="216" t="e">
        <f>'管理シート（本体）'!CP25</f>
        <v>#N/A</v>
      </c>
      <c r="I20" s="216" t="e">
        <f t="shared" si="0"/>
        <v>#N/A</v>
      </c>
      <c r="J20" s="102"/>
    </row>
    <row r="21" spans="1:10">
      <c r="A21" s="263">
        <v>14</v>
      </c>
      <c r="B21" s="263"/>
      <c r="C21" s="83"/>
      <c r="D21" s="7"/>
      <c r="E21" s="263"/>
      <c r="F21" s="214">
        <f>'管理シート（本体）'!CM26</f>
        <v>0</v>
      </c>
      <c r="G21" s="216" t="e">
        <f>'８年３月'!I21</f>
        <v>#N/A</v>
      </c>
      <c r="H21" s="216" t="e">
        <f>'管理シート（本体）'!CP26</f>
        <v>#N/A</v>
      </c>
      <c r="I21" s="216" t="e">
        <f t="shared" si="0"/>
        <v>#N/A</v>
      </c>
      <c r="J21" s="102"/>
    </row>
    <row r="22" spans="1:10">
      <c r="A22" s="263">
        <v>15</v>
      </c>
      <c r="B22" s="263"/>
      <c r="C22" s="83"/>
      <c r="D22" s="7"/>
      <c r="E22" s="263"/>
      <c r="F22" s="214">
        <f>'管理シート（本体）'!CM27</f>
        <v>0</v>
      </c>
      <c r="G22" s="216" t="e">
        <f>'８年３月'!I22</f>
        <v>#N/A</v>
      </c>
      <c r="H22" s="216" t="e">
        <f>'管理シート（本体）'!CP27</f>
        <v>#N/A</v>
      </c>
      <c r="I22" s="216" t="e">
        <f t="shared" si="0"/>
        <v>#N/A</v>
      </c>
      <c r="J22" s="102"/>
    </row>
    <row r="23" spans="1:10">
      <c r="A23" s="263">
        <v>16</v>
      </c>
      <c r="B23" s="263"/>
      <c r="C23" s="83"/>
      <c r="D23" s="7"/>
      <c r="E23" s="263"/>
      <c r="F23" s="214">
        <f>'管理シート（本体）'!CM28</f>
        <v>0</v>
      </c>
      <c r="G23" s="216" t="e">
        <f>'８年３月'!I23</f>
        <v>#N/A</v>
      </c>
      <c r="H23" s="216" t="e">
        <f>'管理シート（本体）'!CP28</f>
        <v>#N/A</v>
      </c>
      <c r="I23" s="216" t="e">
        <f t="shared" ref="I23:I57" si="1">G23-H23</f>
        <v>#N/A</v>
      </c>
      <c r="J23" s="102"/>
    </row>
    <row r="24" spans="1:10">
      <c r="A24" s="263">
        <v>17</v>
      </c>
      <c r="B24" s="263"/>
      <c r="C24" s="83"/>
      <c r="D24" s="7"/>
      <c r="E24" s="263"/>
      <c r="F24" s="214">
        <f>'管理シート（本体）'!CM29</f>
        <v>0</v>
      </c>
      <c r="G24" s="216" t="e">
        <f>'８年３月'!I24</f>
        <v>#N/A</v>
      </c>
      <c r="H24" s="216" t="e">
        <f>'管理シート（本体）'!CP29</f>
        <v>#N/A</v>
      </c>
      <c r="I24" s="216" t="e">
        <f t="shared" si="1"/>
        <v>#N/A</v>
      </c>
      <c r="J24" s="102"/>
    </row>
    <row r="25" spans="1:10">
      <c r="A25" s="263">
        <v>18</v>
      </c>
      <c r="B25" s="263"/>
      <c r="C25" s="83"/>
      <c r="D25" s="7"/>
      <c r="E25" s="263"/>
      <c r="F25" s="214">
        <f>'管理シート（本体）'!CM30</f>
        <v>0</v>
      </c>
      <c r="G25" s="216" t="e">
        <f>'８年３月'!I25</f>
        <v>#N/A</v>
      </c>
      <c r="H25" s="216" t="e">
        <f>'管理シート（本体）'!CP30</f>
        <v>#N/A</v>
      </c>
      <c r="I25" s="216" t="e">
        <f t="shared" si="1"/>
        <v>#N/A</v>
      </c>
      <c r="J25" s="102"/>
    </row>
    <row r="26" spans="1:10">
      <c r="A26" s="263">
        <v>19</v>
      </c>
      <c r="B26" s="263"/>
      <c r="C26" s="83"/>
      <c r="D26" s="7"/>
      <c r="E26" s="263"/>
      <c r="F26" s="214">
        <f>'管理シート（本体）'!CM31</f>
        <v>0</v>
      </c>
      <c r="G26" s="216" t="e">
        <f>'８年３月'!I26</f>
        <v>#N/A</v>
      </c>
      <c r="H26" s="216" t="e">
        <f>'管理シート（本体）'!CP31</f>
        <v>#N/A</v>
      </c>
      <c r="I26" s="216" t="e">
        <f t="shared" si="1"/>
        <v>#N/A</v>
      </c>
      <c r="J26" s="102"/>
    </row>
    <row r="27" spans="1:10">
      <c r="A27" s="263">
        <v>20</v>
      </c>
      <c r="B27" s="263"/>
      <c r="C27" s="83"/>
      <c r="D27" s="7"/>
      <c r="E27" s="263"/>
      <c r="F27" s="214">
        <f>'管理シート（本体）'!CM32</f>
        <v>0</v>
      </c>
      <c r="G27" s="216" t="e">
        <f>'８年３月'!I27</f>
        <v>#N/A</v>
      </c>
      <c r="H27" s="216" t="e">
        <f>'管理シート（本体）'!CP32</f>
        <v>#N/A</v>
      </c>
      <c r="I27" s="216" t="e">
        <f t="shared" si="1"/>
        <v>#N/A</v>
      </c>
      <c r="J27" s="102"/>
    </row>
    <row r="28" spans="1:10">
      <c r="A28" s="263">
        <v>21</v>
      </c>
      <c r="B28" s="263"/>
      <c r="C28" s="83"/>
      <c r="D28" s="7"/>
      <c r="E28" s="263"/>
      <c r="F28" s="214">
        <f>'管理シート（本体）'!CM33</f>
        <v>0</v>
      </c>
      <c r="G28" s="216" t="e">
        <f>'８年３月'!I28</f>
        <v>#N/A</v>
      </c>
      <c r="H28" s="216" t="e">
        <f>'管理シート（本体）'!CP33</f>
        <v>#N/A</v>
      </c>
      <c r="I28" s="216" t="e">
        <f t="shared" si="1"/>
        <v>#N/A</v>
      </c>
      <c r="J28" s="102"/>
    </row>
    <row r="29" spans="1:10">
      <c r="A29" s="263">
        <v>22</v>
      </c>
      <c r="B29" s="263"/>
      <c r="C29" s="83"/>
      <c r="D29" s="7"/>
      <c r="E29" s="263"/>
      <c r="F29" s="214">
        <f>'管理シート（本体）'!CM34</f>
        <v>0</v>
      </c>
      <c r="G29" s="216" t="e">
        <f>'８年３月'!I29</f>
        <v>#N/A</v>
      </c>
      <c r="H29" s="216" t="e">
        <f>'管理シート（本体）'!CP34</f>
        <v>#N/A</v>
      </c>
      <c r="I29" s="216" t="e">
        <f t="shared" si="1"/>
        <v>#N/A</v>
      </c>
      <c r="J29" s="102"/>
    </row>
    <row r="30" spans="1:10">
      <c r="A30" s="263">
        <v>23</v>
      </c>
      <c r="B30" s="263"/>
      <c r="C30" s="83"/>
      <c r="D30" s="7"/>
      <c r="E30" s="263"/>
      <c r="F30" s="214">
        <f>'管理シート（本体）'!CM35</f>
        <v>0</v>
      </c>
      <c r="G30" s="216" t="e">
        <f>'８年３月'!I30</f>
        <v>#N/A</v>
      </c>
      <c r="H30" s="216" t="e">
        <f>'管理シート（本体）'!CP35</f>
        <v>#N/A</v>
      </c>
      <c r="I30" s="216" t="e">
        <f t="shared" si="1"/>
        <v>#N/A</v>
      </c>
      <c r="J30" s="102"/>
    </row>
    <row r="31" spans="1:10">
      <c r="A31" s="263">
        <v>24</v>
      </c>
      <c r="B31" s="263"/>
      <c r="C31" s="83"/>
      <c r="D31" s="7"/>
      <c r="E31" s="263"/>
      <c r="F31" s="214">
        <f>'管理シート（本体）'!CM36</f>
        <v>0</v>
      </c>
      <c r="G31" s="216" t="e">
        <f>'８年３月'!I31</f>
        <v>#N/A</v>
      </c>
      <c r="H31" s="216" t="e">
        <f>'管理シート（本体）'!CP36</f>
        <v>#N/A</v>
      </c>
      <c r="I31" s="216" t="e">
        <f t="shared" si="1"/>
        <v>#N/A</v>
      </c>
      <c r="J31" s="102"/>
    </row>
    <row r="32" spans="1:10">
      <c r="A32" s="263">
        <v>25</v>
      </c>
      <c r="B32" s="263"/>
      <c r="C32" s="83"/>
      <c r="D32" s="7"/>
      <c r="E32" s="263"/>
      <c r="F32" s="214">
        <f>'管理シート（本体）'!CM37</f>
        <v>0</v>
      </c>
      <c r="G32" s="216" t="e">
        <f>'８年３月'!I32</f>
        <v>#N/A</v>
      </c>
      <c r="H32" s="216" t="e">
        <f>'管理シート（本体）'!CP37</f>
        <v>#N/A</v>
      </c>
      <c r="I32" s="216" t="e">
        <f t="shared" si="1"/>
        <v>#N/A</v>
      </c>
      <c r="J32" s="102"/>
    </row>
    <row r="33" spans="1:10">
      <c r="A33" s="263">
        <v>26</v>
      </c>
      <c r="B33" s="263"/>
      <c r="C33" s="83"/>
      <c r="D33" s="7"/>
      <c r="E33" s="263"/>
      <c r="F33" s="214">
        <f>'管理シート（本体）'!CM38</f>
        <v>0</v>
      </c>
      <c r="G33" s="216" t="e">
        <f>'８年３月'!I33</f>
        <v>#N/A</v>
      </c>
      <c r="H33" s="216" t="e">
        <f>'管理シート（本体）'!CP38</f>
        <v>#N/A</v>
      </c>
      <c r="I33" s="216" t="e">
        <f t="shared" si="1"/>
        <v>#N/A</v>
      </c>
      <c r="J33" s="102"/>
    </row>
    <row r="34" spans="1:10">
      <c r="A34" s="263">
        <v>27</v>
      </c>
      <c r="B34" s="263"/>
      <c r="C34" s="83"/>
      <c r="D34" s="7"/>
      <c r="E34" s="263"/>
      <c r="F34" s="214">
        <f>'管理シート（本体）'!CM39</f>
        <v>0</v>
      </c>
      <c r="G34" s="216" t="e">
        <f>'８年３月'!I34</f>
        <v>#N/A</v>
      </c>
      <c r="H34" s="216" t="e">
        <f>'管理シート（本体）'!CP39</f>
        <v>#N/A</v>
      </c>
      <c r="I34" s="216" t="e">
        <f t="shared" si="1"/>
        <v>#N/A</v>
      </c>
      <c r="J34" s="102"/>
    </row>
    <row r="35" spans="1:10">
      <c r="A35" s="263">
        <v>28</v>
      </c>
      <c r="B35" s="263"/>
      <c r="C35" s="83"/>
      <c r="D35" s="7"/>
      <c r="E35" s="263"/>
      <c r="F35" s="214">
        <f>'管理シート（本体）'!CM40</f>
        <v>0</v>
      </c>
      <c r="G35" s="216" t="e">
        <f>'８年３月'!I35</f>
        <v>#N/A</v>
      </c>
      <c r="H35" s="216" t="e">
        <f>'管理シート（本体）'!CP40</f>
        <v>#N/A</v>
      </c>
      <c r="I35" s="216" t="e">
        <f t="shared" si="1"/>
        <v>#N/A</v>
      </c>
      <c r="J35" s="102"/>
    </row>
    <row r="36" spans="1:10">
      <c r="A36" s="263">
        <v>29</v>
      </c>
      <c r="B36" s="263"/>
      <c r="C36" s="83"/>
      <c r="D36" s="7"/>
      <c r="E36" s="263"/>
      <c r="F36" s="214">
        <f>'管理シート（本体）'!CM41</f>
        <v>0</v>
      </c>
      <c r="G36" s="216" t="e">
        <f>'８年３月'!I36</f>
        <v>#N/A</v>
      </c>
      <c r="H36" s="216" t="e">
        <f>'管理シート（本体）'!CP41</f>
        <v>#N/A</v>
      </c>
      <c r="I36" s="216" t="e">
        <f t="shared" si="1"/>
        <v>#N/A</v>
      </c>
      <c r="J36" s="102"/>
    </row>
    <row r="37" spans="1:10">
      <c r="A37" s="263">
        <v>30</v>
      </c>
      <c r="B37" s="263"/>
      <c r="C37" s="83"/>
      <c r="D37" s="7"/>
      <c r="E37" s="263"/>
      <c r="F37" s="214">
        <f>'管理シート（本体）'!CM42</f>
        <v>0</v>
      </c>
      <c r="G37" s="216" t="e">
        <f>'８年３月'!I37</f>
        <v>#N/A</v>
      </c>
      <c r="H37" s="216" t="e">
        <f>'管理シート（本体）'!CP42</f>
        <v>#N/A</v>
      </c>
      <c r="I37" s="216" t="e">
        <f t="shared" si="1"/>
        <v>#N/A</v>
      </c>
      <c r="J37" s="102"/>
    </row>
    <row r="38" spans="1:10">
      <c r="A38" s="263">
        <v>31</v>
      </c>
      <c r="B38" s="263"/>
      <c r="C38" s="83"/>
      <c r="D38" s="7"/>
      <c r="E38" s="263"/>
      <c r="F38" s="214">
        <f>'管理シート（本体）'!CM43</f>
        <v>0</v>
      </c>
      <c r="G38" s="216" t="e">
        <f>'８年３月'!I38</f>
        <v>#N/A</v>
      </c>
      <c r="H38" s="216" t="e">
        <f>'管理シート（本体）'!CP43</f>
        <v>#N/A</v>
      </c>
      <c r="I38" s="216" t="e">
        <f t="shared" si="1"/>
        <v>#N/A</v>
      </c>
      <c r="J38" s="102"/>
    </row>
    <row r="39" spans="1:10">
      <c r="A39" s="263">
        <v>32</v>
      </c>
      <c r="B39" s="263"/>
      <c r="C39" s="83"/>
      <c r="D39" s="7"/>
      <c r="E39" s="263"/>
      <c r="F39" s="214">
        <f>'管理シート（本体）'!CM44</f>
        <v>0</v>
      </c>
      <c r="G39" s="216" t="e">
        <f>'８年３月'!I39</f>
        <v>#N/A</v>
      </c>
      <c r="H39" s="216" t="e">
        <f>'管理シート（本体）'!CP44</f>
        <v>#N/A</v>
      </c>
      <c r="I39" s="216" t="e">
        <f t="shared" si="1"/>
        <v>#N/A</v>
      </c>
      <c r="J39" s="102"/>
    </row>
    <row r="40" spans="1:10">
      <c r="A40" s="263">
        <v>33</v>
      </c>
      <c r="B40" s="263"/>
      <c r="C40" s="83"/>
      <c r="D40" s="7"/>
      <c r="E40" s="263"/>
      <c r="F40" s="214">
        <f>'管理シート（本体）'!CM45</f>
        <v>0</v>
      </c>
      <c r="G40" s="216" t="e">
        <f>'８年３月'!I40</f>
        <v>#N/A</v>
      </c>
      <c r="H40" s="216" t="e">
        <f>'管理シート（本体）'!CP45</f>
        <v>#N/A</v>
      </c>
      <c r="I40" s="216" t="e">
        <f t="shared" si="1"/>
        <v>#N/A</v>
      </c>
      <c r="J40" s="102"/>
    </row>
    <row r="41" spans="1:10">
      <c r="A41" s="263">
        <v>34</v>
      </c>
      <c r="B41" s="263"/>
      <c r="C41" s="83"/>
      <c r="D41" s="7"/>
      <c r="E41" s="263"/>
      <c r="F41" s="214">
        <f>'管理シート（本体）'!CM46</f>
        <v>0</v>
      </c>
      <c r="G41" s="216" t="e">
        <f>'８年３月'!I41</f>
        <v>#N/A</v>
      </c>
      <c r="H41" s="216" t="e">
        <f>'管理シート（本体）'!CP46</f>
        <v>#N/A</v>
      </c>
      <c r="I41" s="216" t="e">
        <f t="shared" si="1"/>
        <v>#N/A</v>
      </c>
      <c r="J41" s="102"/>
    </row>
    <row r="42" spans="1:10">
      <c r="A42" s="263">
        <v>35</v>
      </c>
      <c r="B42" s="263"/>
      <c r="C42" s="83"/>
      <c r="D42" s="7"/>
      <c r="E42" s="263"/>
      <c r="F42" s="214">
        <f>'管理シート（本体）'!CM47</f>
        <v>0</v>
      </c>
      <c r="G42" s="216" t="e">
        <f>'８年３月'!I42</f>
        <v>#N/A</v>
      </c>
      <c r="H42" s="216" t="e">
        <f>'管理シート（本体）'!CP47</f>
        <v>#N/A</v>
      </c>
      <c r="I42" s="216" t="e">
        <f t="shared" si="1"/>
        <v>#N/A</v>
      </c>
      <c r="J42" s="102"/>
    </row>
    <row r="43" spans="1:10">
      <c r="A43" s="263">
        <v>36</v>
      </c>
      <c r="B43" s="263"/>
      <c r="C43" s="83"/>
      <c r="D43" s="7"/>
      <c r="E43" s="263"/>
      <c r="F43" s="214">
        <f>'管理シート（本体）'!CM48</f>
        <v>0</v>
      </c>
      <c r="G43" s="216" t="e">
        <f>'８年３月'!I43</f>
        <v>#N/A</v>
      </c>
      <c r="H43" s="216" t="e">
        <f>'管理シート（本体）'!CP48</f>
        <v>#N/A</v>
      </c>
      <c r="I43" s="216" t="e">
        <f t="shared" si="1"/>
        <v>#N/A</v>
      </c>
      <c r="J43" s="102"/>
    </row>
    <row r="44" spans="1:10">
      <c r="A44" s="263">
        <v>37</v>
      </c>
      <c r="B44" s="263"/>
      <c r="C44" s="83"/>
      <c r="D44" s="7"/>
      <c r="E44" s="263"/>
      <c r="F44" s="214">
        <f>'管理シート（本体）'!CM49</f>
        <v>0</v>
      </c>
      <c r="G44" s="216" t="e">
        <f>'８年３月'!I44</f>
        <v>#N/A</v>
      </c>
      <c r="H44" s="216" t="e">
        <f>'管理シート（本体）'!CP49</f>
        <v>#N/A</v>
      </c>
      <c r="I44" s="216" t="e">
        <f t="shared" si="1"/>
        <v>#N/A</v>
      </c>
      <c r="J44" s="102"/>
    </row>
    <row r="45" spans="1:10">
      <c r="A45" s="263">
        <v>38</v>
      </c>
      <c r="B45" s="263"/>
      <c r="C45" s="83"/>
      <c r="D45" s="7"/>
      <c r="E45" s="263"/>
      <c r="F45" s="214">
        <f>'管理シート（本体）'!CM50</f>
        <v>0</v>
      </c>
      <c r="G45" s="216" t="e">
        <f>'８年３月'!I45</f>
        <v>#N/A</v>
      </c>
      <c r="H45" s="216" t="e">
        <f>'管理シート（本体）'!CP50</f>
        <v>#N/A</v>
      </c>
      <c r="I45" s="216" t="e">
        <f t="shared" si="1"/>
        <v>#N/A</v>
      </c>
      <c r="J45" s="102"/>
    </row>
    <row r="46" spans="1:10">
      <c r="A46" s="263">
        <v>39</v>
      </c>
      <c r="B46" s="263"/>
      <c r="C46" s="83"/>
      <c r="D46" s="7"/>
      <c r="E46" s="263"/>
      <c r="F46" s="214">
        <f>'管理シート（本体）'!CM51</f>
        <v>0</v>
      </c>
      <c r="G46" s="216" t="e">
        <f>'８年３月'!I46</f>
        <v>#N/A</v>
      </c>
      <c r="H46" s="216" t="e">
        <f>'管理シート（本体）'!CP51</f>
        <v>#N/A</v>
      </c>
      <c r="I46" s="216" t="e">
        <f t="shared" si="1"/>
        <v>#N/A</v>
      </c>
      <c r="J46" s="102"/>
    </row>
    <row r="47" spans="1:10">
      <c r="A47" s="263">
        <v>40</v>
      </c>
      <c r="B47" s="263"/>
      <c r="C47" s="83"/>
      <c r="D47" s="7"/>
      <c r="E47" s="263"/>
      <c r="F47" s="214">
        <f>'管理シート（本体）'!CM52</f>
        <v>0</v>
      </c>
      <c r="G47" s="216" t="e">
        <f>'８年３月'!I47</f>
        <v>#N/A</v>
      </c>
      <c r="H47" s="216" t="e">
        <f>'管理シート（本体）'!CP52</f>
        <v>#N/A</v>
      </c>
      <c r="I47" s="216" t="e">
        <f t="shared" si="1"/>
        <v>#N/A</v>
      </c>
      <c r="J47" s="102"/>
    </row>
    <row r="48" spans="1:10">
      <c r="A48" s="263">
        <v>41</v>
      </c>
      <c r="B48" s="263"/>
      <c r="C48" s="83"/>
      <c r="D48" s="7"/>
      <c r="E48" s="263"/>
      <c r="F48" s="214">
        <f>'管理シート（本体）'!CM53</f>
        <v>0</v>
      </c>
      <c r="G48" s="216" t="e">
        <f>'８年３月'!I48</f>
        <v>#N/A</v>
      </c>
      <c r="H48" s="216" t="e">
        <f>'管理シート（本体）'!CP53</f>
        <v>#N/A</v>
      </c>
      <c r="I48" s="216" t="e">
        <f t="shared" si="1"/>
        <v>#N/A</v>
      </c>
      <c r="J48" s="102"/>
    </row>
    <row r="49" spans="1:10">
      <c r="A49" s="263">
        <v>42</v>
      </c>
      <c r="B49" s="263"/>
      <c r="C49" s="83"/>
      <c r="D49" s="7"/>
      <c r="E49" s="263"/>
      <c r="F49" s="214">
        <f>'管理シート（本体）'!CM54</f>
        <v>0</v>
      </c>
      <c r="G49" s="216" t="e">
        <f>'８年３月'!I49</f>
        <v>#N/A</v>
      </c>
      <c r="H49" s="216" t="e">
        <f>'管理シート（本体）'!CP54</f>
        <v>#N/A</v>
      </c>
      <c r="I49" s="216" t="e">
        <f t="shared" si="1"/>
        <v>#N/A</v>
      </c>
      <c r="J49" s="102"/>
    </row>
    <row r="50" spans="1:10">
      <c r="A50" s="263">
        <v>43</v>
      </c>
      <c r="B50" s="263"/>
      <c r="C50" s="83"/>
      <c r="D50" s="7"/>
      <c r="E50" s="263"/>
      <c r="F50" s="214">
        <f>'管理シート（本体）'!CM55</f>
        <v>0</v>
      </c>
      <c r="G50" s="216" t="e">
        <f>'８年３月'!I50</f>
        <v>#N/A</v>
      </c>
      <c r="H50" s="216" t="e">
        <f>'管理シート（本体）'!CP55</f>
        <v>#N/A</v>
      </c>
      <c r="I50" s="216" t="e">
        <f t="shared" si="1"/>
        <v>#N/A</v>
      </c>
      <c r="J50" s="102"/>
    </row>
    <row r="51" spans="1:10">
      <c r="A51" s="263">
        <v>44</v>
      </c>
      <c r="B51" s="263"/>
      <c r="C51" s="83"/>
      <c r="D51" s="7"/>
      <c r="E51" s="263"/>
      <c r="F51" s="214">
        <f>'管理シート（本体）'!CM56</f>
        <v>0</v>
      </c>
      <c r="G51" s="216" t="e">
        <f>'８年３月'!I51</f>
        <v>#N/A</v>
      </c>
      <c r="H51" s="216" t="e">
        <f>'管理シート（本体）'!CP56</f>
        <v>#N/A</v>
      </c>
      <c r="I51" s="216" t="e">
        <f t="shared" si="1"/>
        <v>#N/A</v>
      </c>
      <c r="J51" s="102"/>
    </row>
    <row r="52" spans="1:10">
      <c r="A52" s="263">
        <v>45</v>
      </c>
      <c r="B52" s="263"/>
      <c r="C52" s="83"/>
      <c r="D52" s="7"/>
      <c r="E52" s="263"/>
      <c r="F52" s="214">
        <f>'管理シート（本体）'!CM57</f>
        <v>0</v>
      </c>
      <c r="G52" s="216" t="e">
        <f>'８年３月'!I52</f>
        <v>#N/A</v>
      </c>
      <c r="H52" s="216" t="e">
        <f>'管理シート（本体）'!CP57</f>
        <v>#N/A</v>
      </c>
      <c r="I52" s="216" t="e">
        <f t="shared" si="1"/>
        <v>#N/A</v>
      </c>
      <c r="J52" s="102"/>
    </row>
    <row r="53" spans="1:10">
      <c r="A53" s="263">
        <v>46</v>
      </c>
      <c r="B53" s="263"/>
      <c r="C53" s="83"/>
      <c r="D53" s="7"/>
      <c r="E53" s="263"/>
      <c r="F53" s="214">
        <f>'管理シート（本体）'!CM58</f>
        <v>0</v>
      </c>
      <c r="G53" s="216" t="e">
        <f>'８年３月'!I53</f>
        <v>#N/A</v>
      </c>
      <c r="H53" s="216" t="e">
        <f>'管理シート（本体）'!CP58</f>
        <v>#N/A</v>
      </c>
      <c r="I53" s="216" t="e">
        <f t="shared" si="1"/>
        <v>#N/A</v>
      </c>
      <c r="J53" s="102"/>
    </row>
    <row r="54" spans="1:10">
      <c r="A54" s="263">
        <v>47</v>
      </c>
      <c r="B54" s="263"/>
      <c r="C54" s="83"/>
      <c r="D54" s="7"/>
      <c r="E54" s="263"/>
      <c r="F54" s="214">
        <f>'管理シート（本体）'!CM59</f>
        <v>0</v>
      </c>
      <c r="G54" s="216" t="e">
        <f>'８年３月'!I54</f>
        <v>#N/A</v>
      </c>
      <c r="H54" s="216" t="e">
        <f>'管理シート（本体）'!CP59</f>
        <v>#N/A</v>
      </c>
      <c r="I54" s="216" t="e">
        <f t="shared" si="1"/>
        <v>#N/A</v>
      </c>
      <c r="J54" s="102"/>
    </row>
    <row r="55" spans="1:10">
      <c r="A55" s="263">
        <v>48</v>
      </c>
      <c r="B55" s="263"/>
      <c r="C55" s="83"/>
      <c r="D55" s="7"/>
      <c r="E55" s="263"/>
      <c r="F55" s="214">
        <f>'管理シート（本体）'!CM60</f>
        <v>0</v>
      </c>
      <c r="G55" s="216" t="e">
        <f>'８年３月'!I55</f>
        <v>#N/A</v>
      </c>
      <c r="H55" s="216" t="e">
        <f>'管理シート（本体）'!CP60</f>
        <v>#N/A</v>
      </c>
      <c r="I55" s="216" t="e">
        <f t="shared" si="1"/>
        <v>#N/A</v>
      </c>
      <c r="J55" s="102"/>
    </row>
    <row r="56" spans="1:10">
      <c r="A56" s="263">
        <v>49</v>
      </c>
      <c r="B56" s="263"/>
      <c r="C56" s="83"/>
      <c r="D56" s="7"/>
      <c r="E56" s="263"/>
      <c r="F56" s="214">
        <f>'管理シート（本体）'!CM61</f>
        <v>0</v>
      </c>
      <c r="G56" s="216" t="e">
        <f>'８年３月'!I56</f>
        <v>#N/A</v>
      </c>
      <c r="H56" s="216" t="e">
        <f>'管理シート（本体）'!CP61</f>
        <v>#N/A</v>
      </c>
      <c r="I56" s="216" t="e">
        <f t="shared" si="1"/>
        <v>#N/A</v>
      </c>
      <c r="J56" s="102"/>
    </row>
    <row r="57" spans="1:10">
      <c r="A57" s="263">
        <v>50</v>
      </c>
      <c r="B57" s="263"/>
      <c r="C57" s="83"/>
      <c r="D57" s="7"/>
      <c r="E57" s="263"/>
      <c r="F57" s="214">
        <f>'管理シート（本体）'!CM62</f>
        <v>0</v>
      </c>
      <c r="G57" s="216" t="e">
        <f>'８年３月'!I57</f>
        <v>#N/A</v>
      </c>
      <c r="H57" s="216" t="e">
        <f>'管理シート（本体）'!CP62</f>
        <v>#N/A</v>
      </c>
      <c r="I57" s="216" t="e">
        <f t="shared" si="1"/>
        <v>#N/A</v>
      </c>
      <c r="J57" s="102"/>
    </row>
    <row r="58" spans="1:10">
      <c r="A58" s="357" t="s">
        <v>121</v>
      </c>
      <c r="B58" s="358"/>
      <c r="C58" s="358"/>
      <c r="D58" s="359">
        <v>1.1499999999999999</v>
      </c>
      <c r="E58" s="125" t="s">
        <v>88</v>
      </c>
      <c r="F58" s="215">
        <f>SUMIFS($F$8:$F$57,$D$8:$D$57,$D$58,$E$8:$E$57,E58)</f>
        <v>0</v>
      </c>
      <c r="G58" s="216">
        <f>SUMIFS($G$8:$G$57,$D$8:$D$57,$D$58,$E$8:$E$57,E58)</f>
        <v>0</v>
      </c>
      <c r="H58" s="216">
        <f>SUMIFS($H$8:$H$57,$D$8:$D$57,$D$58,$E$8:$E$57,E58)</f>
        <v>0</v>
      </c>
      <c r="I58" s="216">
        <f>SUMIFS($I$8:$I$57,$D$8:$D$57,$D$58,$E$8:$E$57,E58)</f>
        <v>0</v>
      </c>
      <c r="J58" s="101"/>
    </row>
    <row r="59" spans="1:10">
      <c r="A59" s="358"/>
      <c r="B59" s="358"/>
      <c r="C59" s="358"/>
      <c r="D59" s="360"/>
      <c r="E59" s="125" t="s">
        <v>89</v>
      </c>
      <c r="F59" s="215">
        <f>SUMIFS($F$8:$F$57,$D$8:$D$57,$D$58,$E$8:$E$57,E59)</f>
        <v>0</v>
      </c>
      <c r="G59" s="216">
        <f>SUMIFS($G$8:$G$57,$D$8:$D$57,$D$58,$E$8:$E$57,E59)</f>
        <v>0</v>
      </c>
      <c r="H59" s="216">
        <f>SUMIFS($H$8:$H$57,$D$8:$D$57,$D$58,$E$8:$E$57,E59)</f>
        <v>0</v>
      </c>
      <c r="I59" s="216">
        <f>SUMIFS($I$8:$I$57,$D$8:$D$57,$D$58,$E$8:$E$57,E59)</f>
        <v>0</v>
      </c>
      <c r="J59" s="101"/>
    </row>
    <row r="60" spans="1:10">
      <c r="A60" s="358"/>
      <c r="B60" s="358"/>
      <c r="C60" s="358"/>
      <c r="D60" s="361"/>
      <c r="E60" s="218" t="s">
        <v>122</v>
      </c>
      <c r="F60" s="215">
        <f>SUMIFS($F$8:$F$57,$D$8:$D$57,$D$58,$E$8:$E$57,E60)</f>
        <v>0</v>
      </c>
      <c r="G60" s="216">
        <f>SUMIFS($G$8:$G$57,$D$8:$D$57,$D$58,$E$8:$E$57,E60)</f>
        <v>0</v>
      </c>
      <c r="H60" s="216">
        <f>SUMIFS($H$8:$H$57,$D$8:$D$57,$D$58,$E$8:$E$57,E60)</f>
        <v>0</v>
      </c>
      <c r="I60" s="216">
        <f>SUMIFS($I$8:$I$57,$D$8:$D$57,$D$58,$E$8:$E$57,E60)</f>
        <v>0</v>
      </c>
      <c r="J60" s="101"/>
    </row>
    <row r="61" spans="1:10">
      <c r="A61" s="358"/>
      <c r="B61" s="358"/>
      <c r="C61" s="358"/>
      <c r="D61" s="362">
        <v>1.3</v>
      </c>
      <c r="E61" s="125" t="s">
        <v>88</v>
      </c>
      <c r="F61" s="215">
        <f>SUMIFS($F$8:$F$57,$D$8:$D$57,$D$61,$E$8:$E$57,E61)</f>
        <v>0</v>
      </c>
      <c r="G61" s="216">
        <f>SUMIFS($G$8:$G$57,$D$8:$D$57,$D$61,$E$8:$E$57,E61)</f>
        <v>0</v>
      </c>
      <c r="H61" s="216">
        <f>SUMIFS($H$8:$H$57,$D$8:$D$57,$D$61,$E$8:$E$57,E61)</f>
        <v>0</v>
      </c>
      <c r="I61" s="216">
        <f>SUMIFS($I$8:$I$57,$D$8:$D$57,$D$61,$E$8:$E$57,E61)</f>
        <v>0</v>
      </c>
      <c r="J61" s="101"/>
    </row>
    <row r="62" spans="1:10">
      <c r="A62" s="358"/>
      <c r="B62" s="358"/>
      <c r="C62" s="358"/>
      <c r="D62" s="362"/>
      <c r="E62" s="125" t="s">
        <v>89</v>
      </c>
      <c r="F62" s="215">
        <f>SUMIFS($F$8:$F$57,$D$8:$D$57,$D$61,$E$8:$E$57,E62)</f>
        <v>0</v>
      </c>
      <c r="G62" s="216">
        <f>SUMIFS($G$8:$G$57,$D$8:$D$57,$D$61,$E$8:$E$57,E62)</f>
        <v>0</v>
      </c>
      <c r="H62" s="216">
        <f>SUMIFS($H$8:$H$57,$D$8:$D$57,$D$61,$E$8:$E$57,E62)</f>
        <v>0</v>
      </c>
      <c r="I62" s="216">
        <f>SUMIFS($I$8:$I$57,$D$8:$D$57,$D$61,$E$8:$E$57,E62)</f>
        <v>0</v>
      </c>
      <c r="J62" s="101"/>
    </row>
    <row r="63" spans="1:10">
      <c r="A63" s="358"/>
      <c r="B63" s="358"/>
      <c r="C63" s="358"/>
      <c r="D63" s="362"/>
      <c r="E63" s="217" t="s">
        <v>122</v>
      </c>
      <c r="F63" s="215">
        <f>SUMIFS($F$8:$F$57,$D$8:$D$57,$D$61,$E$8:$E$57,E63)</f>
        <v>0</v>
      </c>
      <c r="G63" s="216">
        <f>SUMIFS($G$8:$G$57,$D$8:$D$57,$D$61,$E$8:$E$57,E63)</f>
        <v>0</v>
      </c>
      <c r="H63" s="216">
        <f>SUMIFS($H$8:$H$57,$D$8:$D$57,$D$61,$E$8:$E$57,E63)</f>
        <v>0</v>
      </c>
      <c r="I63" s="216">
        <f>SUMIFS($I$8:$I$57,$D$8:$D$57,$D$61,$E$8:$E$57,E63)</f>
        <v>0</v>
      </c>
      <c r="J63" s="101"/>
    </row>
    <row r="64" spans="1:10">
      <c r="A64" s="358"/>
      <c r="B64" s="358"/>
      <c r="C64" s="358"/>
      <c r="D64" s="362">
        <v>1.5</v>
      </c>
      <c r="E64" s="125" t="s">
        <v>88</v>
      </c>
      <c r="F64" s="215">
        <f>SUMIFS($F$8:$F$57,$D$8:$D$57,$D$64,$E$8:$E$57,E64)</f>
        <v>0</v>
      </c>
      <c r="G64" s="216">
        <f>SUMIFS($G$8:$G$57,$D$8:$D$57,$D$64,$E$8:$E$57,E64)</f>
        <v>0</v>
      </c>
      <c r="H64" s="216">
        <f>SUMIFS($H$8:$H$57,$D$8:$D$57,$D$64,$E$8:$E$57,E64)</f>
        <v>0</v>
      </c>
      <c r="I64" s="216">
        <f>SUMIFS($I$8:$I$57,$D$8:$D$57,$D$64,$E$8:$E$57,E64)</f>
        <v>0</v>
      </c>
      <c r="J64" s="101"/>
    </row>
    <row r="65" spans="1:10">
      <c r="A65" s="358"/>
      <c r="B65" s="358"/>
      <c r="C65" s="358"/>
      <c r="D65" s="362"/>
      <c r="E65" s="125" t="s">
        <v>89</v>
      </c>
      <c r="F65" s="215">
        <f>SUMIFS($F$8:$F$57,$D$8:$D$57,$D$64,$E$8:$E$57,E65)</f>
        <v>0</v>
      </c>
      <c r="G65" s="216">
        <f>SUMIFS($G$8:$G$57,$D$8:$D$57,$D$64,$E$8:$E$57,E65)</f>
        <v>0</v>
      </c>
      <c r="H65" s="216">
        <f>SUMIFS($H$8:$H$57,$D$8:$D$57,$D$64,$E$8:$E$57,E65)</f>
        <v>0</v>
      </c>
      <c r="I65" s="216">
        <f>SUMIFS($I$8:$I$57,$D$8:$D$57,$D$64,$E$8:$E$57,E65)</f>
        <v>0</v>
      </c>
      <c r="J65" s="101"/>
    </row>
    <row r="66" spans="1:10">
      <c r="A66" s="358"/>
      <c r="B66" s="358"/>
      <c r="C66" s="358"/>
      <c r="D66" s="362"/>
      <c r="E66" s="218" t="s">
        <v>122</v>
      </c>
      <c r="F66" s="215">
        <f>SUMIFS($F$8:$F$57,$D$8:$D$57,$D$64,$E$8:$E$57,E66)</f>
        <v>0</v>
      </c>
      <c r="G66" s="216">
        <f>SUMIFS($G$8:$G$57,$D$8:$D$57,$D$64,$E$8:$E$57,E66)</f>
        <v>0</v>
      </c>
      <c r="H66" s="216">
        <f>SUMIFS($H$8:$H$57,$D$8:$D$57,$D$64,$E$8:$E$57,E66)</f>
        <v>0</v>
      </c>
      <c r="I66" s="216">
        <f>SUMIFS($I$8:$I$57,$D$8:$D$57,$D$64,$E$8:$E$57,E66)</f>
        <v>0</v>
      </c>
      <c r="J66" s="101"/>
    </row>
    <row r="67" spans="1:10">
      <c r="A67" s="358"/>
      <c r="B67" s="358"/>
      <c r="C67" s="358"/>
      <c r="D67" s="362">
        <v>1.7</v>
      </c>
      <c r="E67" s="125" t="s">
        <v>88</v>
      </c>
      <c r="F67" s="215">
        <f>SUMIFS($F$8:$F$57,$D$8:$D$57,$D$67,$E$8:$E$57,E67)</f>
        <v>0</v>
      </c>
      <c r="G67" s="216">
        <f>SUMIFS($G$8:$G$57,$D$8:$D$57,$D$67,$E$8:$E$57,E67)</f>
        <v>0</v>
      </c>
      <c r="H67" s="216">
        <f>SUMIFS($H$8:$H$57,$D$8:$D$57,$D$67,$E$8:$E$57,E67)</f>
        <v>0</v>
      </c>
      <c r="I67" s="216">
        <f>SUMIFS($I$8:$I$57,$D$8:$D$57,$D$67,$E$8:$E$57,E67)</f>
        <v>0</v>
      </c>
      <c r="J67" s="101"/>
    </row>
    <row r="68" spans="1:10">
      <c r="A68" s="358"/>
      <c r="B68" s="358"/>
      <c r="C68" s="358"/>
      <c r="D68" s="362"/>
      <c r="E68" s="125" t="s">
        <v>89</v>
      </c>
      <c r="F68" s="215">
        <f>SUMIFS($F$8:$F$57,$D$8:$D$57,$D$67,$E$8:$E$57,E68)</f>
        <v>0</v>
      </c>
      <c r="G68" s="216">
        <f>SUMIFS($G$8:$G$57,$D$8:$D$57,$D$67,$E$8:$E$57,E68)</f>
        <v>0</v>
      </c>
      <c r="H68" s="216">
        <f>SUMIFS($H$8:$H$57,$D$8:$D$57,$D$67,$E$8:$E$57,E68)</f>
        <v>0</v>
      </c>
      <c r="I68" s="216">
        <f>SUMIFS($I$8:$I$57,$D$8:$D$57,$D$67,$E$8:$E$57,E68)</f>
        <v>0</v>
      </c>
      <c r="J68" s="101"/>
    </row>
    <row r="69" spans="1:10">
      <c r="A69" s="358"/>
      <c r="B69" s="358"/>
      <c r="C69" s="358"/>
      <c r="D69" s="362"/>
      <c r="E69" s="218" t="s">
        <v>122</v>
      </c>
      <c r="F69" s="215">
        <f>SUMIFS($F$8:$F$57,$D$8:$D$57,$D$67,$E$8:$E$57,E69)</f>
        <v>0</v>
      </c>
      <c r="G69" s="216">
        <f>SUMIFS($G$8:$G$57,$D$8:$D$57,$D$67,$E$8:$E$57,E69)</f>
        <v>0</v>
      </c>
      <c r="H69" s="216">
        <f>SUMIFS($H$8:$H$57,$D$8:$D$57,$D$67,$E$8:$E$57,E69)</f>
        <v>0</v>
      </c>
      <c r="I69" s="216">
        <f>SUMIFS($I$8:$I$57,$D$8:$D$57,$D$67,$E$8:$E$57,E69)</f>
        <v>0</v>
      </c>
      <c r="J69" s="101"/>
    </row>
    <row r="70" spans="1:10">
      <c r="A70" s="358"/>
      <c r="B70" s="358"/>
      <c r="C70" s="358"/>
      <c r="D70" s="358" t="s">
        <v>90</v>
      </c>
      <c r="E70" s="358"/>
      <c r="F70" s="215">
        <f>SUM(F8:F57)</f>
        <v>0</v>
      </c>
      <c r="G70" s="216" t="e">
        <f>SUM(G8:G57)</f>
        <v>#N/A</v>
      </c>
      <c r="H70" s="216" t="e">
        <f>SUM(H8:H57)</f>
        <v>#N/A</v>
      </c>
      <c r="I70" s="216" t="e">
        <f>SUM(I8:I57)</f>
        <v>#N/A</v>
      </c>
      <c r="J70" s="101"/>
    </row>
  </sheetData>
  <mergeCells count="6">
    <mergeCell ref="A58:C70"/>
    <mergeCell ref="D58:D60"/>
    <mergeCell ref="D61:D63"/>
    <mergeCell ref="D64:D66"/>
    <mergeCell ref="D67:D69"/>
    <mergeCell ref="D70:E70"/>
  </mergeCells>
  <phoneticPr fontId="3"/>
  <dataValidations count="2">
    <dataValidation type="list" allowBlank="1" showInputMessage="1" showErrorMessage="1" sqref="E8:E57" xr:uid="{41B41E9A-B485-4DD5-A4FE-C3E470C8233F}">
      <formula1>"A重油,灯油,LPガス,LNG"</formula1>
    </dataValidation>
    <dataValidation type="list" allowBlank="1" showInputMessage="1" showErrorMessage="1" sqref="D8:D57" xr:uid="{F0D0A576-3CCA-498B-BA65-82F8ABC3609C}">
      <formula1>"115%,130%,150%,170%"</formula1>
    </dataValidation>
  </dataValidations>
  <pageMargins left="0.78740157480314965" right="0.59055118110236227" top="0.78740157480314965" bottom="0.59055118110236227" header="0.31496062992125984" footer="0.31496062992125984"/>
  <pageSetup paperSize="9" scale="79" fitToHeight="0" orientation="landscape" r:id="rId1"/>
  <rowBreaks count="2" manualBreakCount="2">
    <brk id="27" max="16383" man="1"/>
    <brk id="5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C63E-AF4D-4B15-AEEF-CDFE895B6B98}">
  <sheetPr>
    <pageSetUpPr fitToPage="1"/>
  </sheetPr>
  <dimension ref="A1:J70"/>
  <sheetViews>
    <sheetView showGridLines="0" view="pageBreakPreview" zoomScaleNormal="100" zoomScaleSheetLayoutView="100" workbookViewId="0"/>
  </sheetViews>
  <sheetFormatPr defaultColWidth="9" defaultRowHeight="18"/>
  <cols>
    <col min="1" max="1" width="5.19921875" style="95" bestFit="1" customWidth="1"/>
    <col min="2" max="2" width="21.3984375" style="95" bestFit="1" customWidth="1"/>
    <col min="3" max="3" width="35.09765625" style="95" bestFit="1" customWidth="1"/>
    <col min="4" max="4" width="9" style="95"/>
    <col min="5" max="5" width="10.69921875" style="95" customWidth="1"/>
    <col min="6" max="6" width="14.59765625" style="95" customWidth="1"/>
    <col min="7" max="7" width="14.8984375" style="95" customWidth="1"/>
    <col min="8" max="8" width="19.19921875" style="95" bestFit="1" customWidth="1"/>
    <col min="9" max="9" width="14.8984375" style="95" customWidth="1"/>
    <col min="10" max="16384" width="9" style="95"/>
  </cols>
  <sheetData>
    <row r="1" spans="1:10">
      <c r="A1" s="94" t="s">
        <v>78</v>
      </c>
    </row>
    <row r="2" spans="1:10">
      <c r="A2" s="94" t="s">
        <v>79</v>
      </c>
    </row>
    <row r="3" spans="1:10">
      <c r="A3" s="96" t="s">
        <v>161</v>
      </c>
    </row>
    <row r="4" spans="1:10">
      <c r="A4" s="94" t="s">
        <v>118</v>
      </c>
    </row>
    <row r="5" spans="1:10">
      <c r="A5" s="94" t="s">
        <v>117</v>
      </c>
    </row>
    <row r="6" spans="1:10">
      <c r="A6" s="94" t="s">
        <v>80</v>
      </c>
    </row>
    <row r="7" spans="1:10" ht="90">
      <c r="A7" s="125" t="s">
        <v>81</v>
      </c>
      <c r="B7" s="125" t="s">
        <v>82</v>
      </c>
      <c r="C7" s="125" t="s">
        <v>83</v>
      </c>
      <c r="D7" s="98" t="s">
        <v>84</v>
      </c>
      <c r="E7" s="213" t="s">
        <v>120</v>
      </c>
      <c r="F7" s="99" t="s">
        <v>91</v>
      </c>
      <c r="G7" s="99" t="s">
        <v>85</v>
      </c>
      <c r="H7" s="99" t="s">
        <v>92</v>
      </c>
      <c r="I7" s="99" t="s">
        <v>86</v>
      </c>
      <c r="J7" s="100" t="s">
        <v>87</v>
      </c>
    </row>
    <row r="8" spans="1:10">
      <c r="A8" s="263">
        <v>1</v>
      </c>
      <c r="B8" s="263"/>
      <c r="C8" s="83"/>
      <c r="D8" s="7"/>
      <c r="E8" s="263"/>
      <c r="F8" s="214">
        <f>'管理シート（本体）'!CS13</f>
        <v>0</v>
      </c>
      <c r="G8" s="216" t="e">
        <f>'８年４月'!I8</f>
        <v>#N/A</v>
      </c>
      <c r="H8" s="216" t="e">
        <f>'管理シート（本体）'!CV13</f>
        <v>#N/A</v>
      </c>
      <c r="I8" s="216" t="e">
        <f>G8-H8</f>
        <v>#N/A</v>
      </c>
      <c r="J8" s="102"/>
    </row>
    <row r="9" spans="1:10">
      <c r="A9" s="263">
        <v>2</v>
      </c>
      <c r="B9" s="263"/>
      <c r="C9" s="83"/>
      <c r="D9" s="7"/>
      <c r="E9" s="263"/>
      <c r="F9" s="214">
        <f>'管理シート（本体）'!CS14</f>
        <v>0</v>
      </c>
      <c r="G9" s="216" t="e">
        <f>'８年４月'!I9</f>
        <v>#N/A</v>
      </c>
      <c r="H9" s="216" t="e">
        <f>'管理シート（本体）'!CV14</f>
        <v>#N/A</v>
      </c>
      <c r="I9" s="216" t="e">
        <f>G9-H9</f>
        <v>#N/A</v>
      </c>
      <c r="J9" s="102"/>
    </row>
    <row r="10" spans="1:10">
      <c r="A10" s="263">
        <v>3</v>
      </c>
      <c r="B10" s="263"/>
      <c r="C10" s="83"/>
      <c r="D10" s="7"/>
      <c r="E10" s="263"/>
      <c r="F10" s="214">
        <f>'管理シート（本体）'!CS15</f>
        <v>0</v>
      </c>
      <c r="G10" s="216" t="e">
        <f>'８年４月'!I10</f>
        <v>#N/A</v>
      </c>
      <c r="H10" s="216" t="e">
        <f>'管理シート（本体）'!CV15</f>
        <v>#N/A</v>
      </c>
      <c r="I10" s="216" t="e">
        <f t="shared" ref="I10:I22" si="0">G10-H10</f>
        <v>#N/A</v>
      </c>
      <c r="J10" s="102"/>
    </row>
    <row r="11" spans="1:10">
      <c r="A11" s="263">
        <v>4</v>
      </c>
      <c r="B11" s="263"/>
      <c r="C11" s="83"/>
      <c r="D11" s="7"/>
      <c r="E11" s="263"/>
      <c r="F11" s="214">
        <f>'管理シート（本体）'!CS16</f>
        <v>0</v>
      </c>
      <c r="G11" s="216" t="e">
        <f>'８年４月'!I11</f>
        <v>#N/A</v>
      </c>
      <c r="H11" s="216" t="e">
        <f>'管理シート（本体）'!CV16</f>
        <v>#N/A</v>
      </c>
      <c r="I11" s="216" t="e">
        <f t="shared" si="0"/>
        <v>#N/A</v>
      </c>
      <c r="J11" s="102"/>
    </row>
    <row r="12" spans="1:10">
      <c r="A12" s="263">
        <v>5</v>
      </c>
      <c r="B12" s="263"/>
      <c r="C12" s="83"/>
      <c r="D12" s="7"/>
      <c r="E12" s="263"/>
      <c r="F12" s="214">
        <f>'管理シート（本体）'!CS17</f>
        <v>0</v>
      </c>
      <c r="G12" s="216" t="e">
        <f>'８年４月'!I12</f>
        <v>#N/A</v>
      </c>
      <c r="H12" s="216" t="e">
        <f>'管理シート（本体）'!CV17</f>
        <v>#N/A</v>
      </c>
      <c r="I12" s="216" t="e">
        <f t="shared" si="0"/>
        <v>#N/A</v>
      </c>
      <c r="J12" s="102"/>
    </row>
    <row r="13" spans="1:10">
      <c r="A13" s="263">
        <v>6</v>
      </c>
      <c r="B13" s="263"/>
      <c r="C13" s="83"/>
      <c r="D13" s="7"/>
      <c r="E13" s="263"/>
      <c r="F13" s="214">
        <f>'管理シート（本体）'!CS18</f>
        <v>0</v>
      </c>
      <c r="G13" s="216" t="e">
        <f>'８年４月'!I13</f>
        <v>#N/A</v>
      </c>
      <c r="H13" s="216" t="e">
        <f>'管理シート（本体）'!CV18</f>
        <v>#N/A</v>
      </c>
      <c r="I13" s="216" t="e">
        <f t="shared" si="0"/>
        <v>#N/A</v>
      </c>
      <c r="J13" s="102"/>
    </row>
    <row r="14" spans="1:10">
      <c r="A14" s="263">
        <v>7</v>
      </c>
      <c r="B14" s="263"/>
      <c r="C14" s="83"/>
      <c r="D14" s="7"/>
      <c r="E14" s="263"/>
      <c r="F14" s="214">
        <f>'管理シート（本体）'!CS19</f>
        <v>0</v>
      </c>
      <c r="G14" s="216" t="e">
        <f>'８年４月'!I14</f>
        <v>#N/A</v>
      </c>
      <c r="H14" s="216" t="e">
        <f>'管理シート（本体）'!CV19</f>
        <v>#N/A</v>
      </c>
      <c r="I14" s="216" t="e">
        <f t="shared" si="0"/>
        <v>#N/A</v>
      </c>
      <c r="J14" s="102"/>
    </row>
    <row r="15" spans="1:10">
      <c r="A15" s="263">
        <v>8</v>
      </c>
      <c r="B15" s="263"/>
      <c r="C15" s="83"/>
      <c r="D15" s="7"/>
      <c r="E15" s="263"/>
      <c r="F15" s="214">
        <f>'管理シート（本体）'!CS20</f>
        <v>0</v>
      </c>
      <c r="G15" s="216" t="e">
        <f>'８年４月'!I15</f>
        <v>#N/A</v>
      </c>
      <c r="H15" s="216" t="e">
        <f>'管理シート（本体）'!CV20</f>
        <v>#N/A</v>
      </c>
      <c r="I15" s="216" t="e">
        <f t="shared" si="0"/>
        <v>#N/A</v>
      </c>
      <c r="J15" s="102"/>
    </row>
    <row r="16" spans="1:10">
      <c r="A16" s="263">
        <v>9</v>
      </c>
      <c r="B16" s="263"/>
      <c r="C16" s="83"/>
      <c r="D16" s="7"/>
      <c r="E16" s="263"/>
      <c r="F16" s="214">
        <f>'管理シート（本体）'!CS21</f>
        <v>0</v>
      </c>
      <c r="G16" s="216" t="e">
        <f>'８年４月'!I16</f>
        <v>#N/A</v>
      </c>
      <c r="H16" s="216" t="e">
        <f>'管理シート（本体）'!CV21</f>
        <v>#N/A</v>
      </c>
      <c r="I16" s="216" t="e">
        <f t="shared" si="0"/>
        <v>#N/A</v>
      </c>
      <c r="J16" s="102"/>
    </row>
    <row r="17" spans="1:10">
      <c r="A17" s="263">
        <v>10</v>
      </c>
      <c r="B17" s="263"/>
      <c r="C17" s="83"/>
      <c r="D17" s="7"/>
      <c r="E17" s="263"/>
      <c r="F17" s="214">
        <f>'管理シート（本体）'!CS22</f>
        <v>0</v>
      </c>
      <c r="G17" s="216" t="e">
        <f>'８年４月'!I17</f>
        <v>#N/A</v>
      </c>
      <c r="H17" s="216" t="e">
        <f>'管理シート（本体）'!CV22</f>
        <v>#N/A</v>
      </c>
      <c r="I17" s="216" t="e">
        <f t="shared" si="0"/>
        <v>#N/A</v>
      </c>
      <c r="J17" s="102"/>
    </row>
    <row r="18" spans="1:10">
      <c r="A18" s="263">
        <v>11</v>
      </c>
      <c r="B18" s="263"/>
      <c r="C18" s="83"/>
      <c r="D18" s="7"/>
      <c r="E18" s="263"/>
      <c r="F18" s="214">
        <f>'管理シート（本体）'!CS23</f>
        <v>0</v>
      </c>
      <c r="G18" s="216" t="e">
        <f>'８年４月'!I18</f>
        <v>#N/A</v>
      </c>
      <c r="H18" s="216" t="e">
        <f>'管理シート（本体）'!CV23</f>
        <v>#N/A</v>
      </c>
      <c r="I18" s="216" t="e">
        <f t="shared" si="0"/>
        <v>#N/A</v>
      </c>
      <c r="J18" s="102"/>
    </row>
    <row r="19" spans="1:10">
      <c r="A19" s="263">
        <v>12</v>
      </c>
      <c r="B19" s="263"/>
      <c r="C19" s="83"/>
      <c r="D19" s="7"/>
      <c r="E19" s="263"/>
      <c r="F19" s="214">
        <f>'管理シート（本体）'!CS24</f>
        <v>0</v>
      </c>
      <c r="G19" s="216" t="e">
        <f>'８年４月'!I19</f>
        <v>#N/A</v>
      </c>
      <c r="H19" s="216" t="e">
        <f>'管理シート（本体）'!CV24</f>
        <v>#N/A</v>
      </c>
      <c r="I19" s="216" t="e">
        <f t="shared" si="0"/>
        <v>#N/A</v>
      </c>
      <c r="J19" s="102"/>
    </row>
    <row r="20" spans="1:10">
      <c r="A20" s="263">
        <v>13</v>
      </c>
      <c r="B20" s="263"/>
      <c r="C20" s="83"/>
      <c r="D20" s="7"/>
      <c r="E20" s="263"/>
      <c r="F20" s="214">
        <f>'管理シート（本体）'!CS25</f>
        <v>0</v>
      </c>
      <c r="G20" s="216" t="e">
        <f>'８年４月'!I20</f>
        <v>#N/A</v>
      </c>
      <c r="H20" s="216" t="e">
        <f>'管理シート（本体）'!CV25</f>
        <v>#N/A</v>
      </c>
      <c r="I20" s="216" t="e">
        <f t="shared" si="0"/>
        <v>#N/A</v>
      </c>
      <c r="J20" s="102"/>
    </row>
    <row r="21" spans="1:10">
      <c r="A21" s="263">
        <v>14</v>
      </c>
      <c r="B21" s="263"/>
      <c r="C21" s="83"/>
      <c r="D21" s="7"/>
      <c r="E21" s="263"/>
      <c r="F21" s="214">
        <f>'管理シート（本体）'!CS26</f>
        <v>0</v>
      </c>
      <c r="G21" s="216" t="e">
        <f>'８年４月'!I21</f>
        <v>#N/A</v>
      </c>
      <c r="H21" s="216" t="e">
        <f>'管理シート（本体）'!CV26</f>
        <v>#N/A</v>
      </c>
      <c r="I21" s="216" t="e">
        <f t="shared" si="0"/>
        <v>#N/A</v>
      </c>
      <c r="J21" s="102"/>
    </row>
    <row r="22" spans="1:10">
      <c r="A22" s="263">
        <v>15</v>
      </c>
      <c r="B22" s="263"/>
      <c r="C22" s="83"/>
      <c r="D22" s="7"/>
      <c r="E22" s="263"/>
      <c r="F22" s="214">
        <f>'管理シート（本体）'!CS27</f>
        <v>0</v>
      </c>
      <c r="G22" s="216" t="e">
        <f>'８年４月'!I22</f>
        <v>#N/A</v>
      </c>
      <c r="H22" s="216" t="e">
        <f>'管理シート（本体）'!CV27</f>
        <v>#N/A</v>
      </c>
      <c r="I22" s="216" t="e">
        <f t="shared" si="0"/>
        <v>#N/A</v>
      </c>
      <c r="J22" s="102"/>
    </row>
    <row r="23" spans="1:10">
      <c r="A23" s="263">
        <v>16</v>
      </c>
      <c r="B23" s="263"/>
      <c r="C23" s="83"/>
      <c r="D23" s="7"/>
      <c r="E23" s="263"/>
      <c r="F23" s="214">
        <f>'管理シート（本体）'!CS28</f>
        <v>0</v>
      </c>
      <c r="G23" s="216" t="e">
        <f>'８年４月'!I23</f>
        <v>#N/A</v>
      </c>
      <c r="H23" s="216" t="e">
        <f>'管理シート（本体）'!CV28</f>
        <v>#N/A</v>
      </c>
      <c r="I23" s="216" t="e">
        <f t="shared" ref="I23:I57" si="1">G23-H23</f>
        <v>#N/A</v>
      </c>
      <c r="J23" s="102"/>
    </row>
    <row r="24" spans="1:10">
      <c r="A24" s="263">
        <v>17</v>
      </c>
      <c r="B24" s="263"/>
      <c r="C24" s="83"/>
      <c r="D24" s="7"/>
      <c r="E24" s="263"/>
      <c r="F24" s="214">
        <f>'管理シート（本体）'!CS29</f>
        <v>0</v>
      </c>
      <c r="G24" s="216" t="e">
        <f>'８年４月'!I24</f>
        <v>#N/A</v>
      </c>
      <c r="H24" s="216" t="e">
        <f>'管理シート（本体）'!CV29</f>
        <v>#N/A</v>
      </c>
      <c r="I24" s="216" t="e">
        <f t="shared" si="1"/>
        <v>#N/A</v>
      </c>
      <c r="J24" s="102"/>
    </row>
    <row r="25" spans="1:10">
      <c r="A25" s="263">
        <v>18</v>
      </c>
      <c r="B25" s="263"/>
      <c r="C25" s="83"/>
      <c r="D25" s="7"/>
      <c r="E25" s="263"/>
      <c r="F25" s="214">
        <f>'管理シート（本体）'!CS30</f>
        <v>0</v>
      </c>
      <c r="G25" s="216" t="e">
        <f>'８年４月'!I25</f>
        <v>#N/A</v>
      </c>
      <c r="H25" s="216" t="e">
        <f>'管理シート（本体）'!CV30</f>
        <v>#N/A</v>
      </c>
      <c r="I25" s="216" t="e">
        <f t="shared" si="1"/>
        <v>#N/A</v>
      </c>
      <c r="J25" s="102"/>
    </row>
    <row r="26" spans="1:10">
      <c r="A26" s="263">
        <v>19</v>
      </c>
      <c r="B26" s="263"/>
      <c r="C26" s="83"/>
      <c r="D26" s="7"/>
      <c r="E26" s="263"/>
      <c r="F26" s="214">
        <f>'管理シート（本体）'!CS31</f>
        <v>0</v>
      </c>
      <c r="G26" s="216" t="e">
        <f>'８年４月'!I26</f>
        <v>#N/A</v>
      </c>
      <c r="H26" s="216" t="e">
        <f>'管理シート（本体）'!CV31</f>
        <v>#N/A</v>
      </c>
      <c r="I26" s="216" t="e">
        <f t="shared" si="1"/>
        <v>#N/A</v>
      </c>
      <c r="J26" s="102"/>
    </row>
    <row r="27" spans="1:10">
      <c r="A27" s="263">
        <v>20</v>
      </c>
      <c r="B27" s="263"/>
      <c r="C27" s="83"/>
      <c r="D27" s="7"/>
      <c r="E27" s="263"/>
      <c r="F27" s="214">
        <f>'管理シート（本体）'!CS32</f>
        <v>0</v>
      </c>
      <c r="G27" s="216" t="e">
        <f>'８年４月'!I27</f>
        <v>#N/A</v>
      </c>
      <c r="H27" s="216" t="e">
        <f>'管理シート（本体）'!CV32</f>
        <v>#N/A</v>
      </c>
      <c r="I27" s="216" t="e">
        <f t="shared" si="1"/>
        <v>#N/A</v>
      </c>
      <c r="J27" s="102"/>
    </row>
    <row r="28" spans="1:10">
      <c r="A28" s="263">
        <v>21</v>
      </c>
      <c r="B28" s="263"/>
      <c r="C28" s="83"/>
      <c r="D28" s="7"/>
      <c r="E28" s="263"/>
      <c r="F28" s="214">
        <f>'管理シート（本体）'!CS33</f>
        <v>0</v>
      </c>
      <c r="G28" s="216" t="e">
        <f>'８年４月'!I28</f>
        <v>#N/A</v>
      </c>
      <c r="H28" s="216" t="e">
        <f>'管理シート（本体）'!CV33</f>
        <v>#N/A</v>
      </c>
      <c r="I28" s="216" t="e">
        <f t="shared" si="1"/>
        <v>#N/A</v>
      </c>
      <c r="J28" s="102"/>
    </row>
    <row r="29" spans="1:10">
      <c r="A29" s="263">
        <v>22</v>
      </c>
      <c r="B29" s="263"/>
      <c r="C29" s="83"/>
      <c r="D29" s="7"/>
      <c r="E29" s="263"/>
      <c r="F29" s="214">
        <f>'管理シート（本体）'!CS34</f>
        <v>0</v>
      </c>
      <c r="G29" s="216" t="e">
        <f>'８年４月'!I29</f>
        <v>#N/A</v>
      </c>
      <c r="H29" s="216" t="e">
        <f>'管理シート（本体）'!CV34</f>
        <v>#N/A</v>
      </c>
      <c r="I29" s="216" t="e">
        <f t="shared" si="1"/>
        <v>#N/A</v>
      </c>
      <c r="J29" s="102"/>
    </row>
    <row r="30" spans="1:10">
      <c r="A30" s="263">
        <v>23</v>
      </c>
      <c r="B30" s="263"/>
      <c r="C30" s="83"/>
      <c r="D30" s="7"/>
      <c r="E30" s="263"/>
      <c r="F30" s="214">
        <f>'管理シート（本体）'!CS35</f>
        <v>0</v>
      </c>
      <c r="G30" s="216" t="e">
        <f>'８年４月'!I30</f>
        <v>#N/A</v>
      </c>
      <c r="H30" s="216" t="e">
        <f>'管理シート（本体）'!CV35</f>
        <v>#N/A</v>
      </c>
      <c r="I30" s="216" t="e">
        <f t="shared" si="1"/>
        <v>#N/A</v>
      </c>
      <c r="J30" s="102"/>
    </row>
    <row r="31" spans="1:10">
      <c r="A31" s="263">
        <v>24</v>
      </c>
      <c r="B31" s="263"/>
      <c r="C31" s="83"/>
      <c r="D31" s="7"/>
      <c r="E31" s="263"/>
      <c r="F31" s="214">
        <f>'管理シート（本体）'!CS36</f>
        <v>0</v>
      </c>
      <c r="G31" s="216" t="e">
        <f>'８年４月'!I31</f>
        <v>#N/A</v>
      </c>
      <c r="H31" s="216" t="e">
        <f>'管理シート（本体）'!CV36</f>
        <v>#N/A</v>
      </c>
      <c r="I31" s="216" t="e">
        <f t="shared" si="1"/>
        <v>#N/A</v>
      </c>
      <c r="J31" s="102"/>
    </row>
    <row r="32" spans="1:10">
      <c r="A32" s="263">
        <v>25</v>
      </c>
      <c r="B32" s="263"/>
      <c r="C32" s="83"/>
      <c r="D32" s="7"/>
      <c r="E32" s="263"/>
      <c r="F32" s="214">
        <f>'管理シート（本体）'!CS37</f>
        <v>0</v>
      </c>
      <c r="G32" s="216" t="e">
        <f>'８年４月'!I32</f>
        <v>#N/A</v>
      </c>
      <c r="H32" s="216" t="e">
        <f>'管理シート（本体）'!CV37</f>
        <v>#N/A</v>
      </c>
      <c r="I32" s="216" t="e">
        <f t="shared" si="1"/>
        <v>#N/A</v>
      </c>
      <c r="J32" s="102"/>
    </row>
    <row r="33" spans="1:10">
      <c r="A33" s="263">
        <v>26</v>
      </c>
      <c r="B33" s="263"/>
      <c r="C33" s="83"/>
      <c r="D33" s="7"/>
      <c r="E33" s="263"/>
      <c r="F33" s="214">
        <f>'管理シート（本体）'!CS38</f>
        <v>0</v>
      </c>
      <c r="G33" s="216" t="e">
        <f>'８年４月'!I33</f>
        <v>#N/A</v>
      </c>
      <c r="H33" s="216" t="e">
        <f>'管理シート（本体）'!CV38</f>
        <v>#N/A</v>
      </c>
      <c r="I33" s="216" t="e">
        <f t="shared" si="1"/>
        <v>#N/A</v>
      </c>
      <c r="J33" s="102"/>
    </row>
    <row r="34" spans="1:10">
      <c r="A34" s="263">
        <v>27</v>
      </c>
      <c r="B34" s="263"/>
      <c r="C34" s="83"/>
      <c r="D34" s="7"/>
      <c r="E34" s="263"/>
      <c r="F34" s="214">
        <f>'管理シート（本体）'!CS39</f>
        <v>0</v>
      </c>
      <c r="G34" s="216" t="e">
        <f>'８年４月'!I34</f>
        <v>#N/A</v>
      </c>
      <c r="H34" s="216" t="e">
        <f>'管理シート（本体）'!CV39</f>
        <v>#N/A</v>
      </c>
      <c r="I34" s="216" t="e">
        <f t="shared" si="1"/>
        <v>#N/A</v>
      </c>
      <c r="J34" s="102"/>
    </row>
    <row r="35" spans="1:10">
      <c r="A35" s="263">
        <v>28</v>
      </c>
      <c r="B35" s="263"/>
      <c r="C35" s="83"/>
      <c r="D35" s="7"/>
      <c r="E35" s="263"/>
      <c r="F35" s="214">
        <f>'管理シート（本体）'!CS40</f>
        <v>0</v>
      </c>
      <c r="G35" s="216" t="e">
        <f>'８年４月'!I35</f>
        <v>#N/A</v>
      </c>
      <c r="H35" s="216" t="e">
        <f>'管理シート（本体）'!CV40</f>
        <v>#N/A</v>
      </c>
      <c r="I35" s="216" t="e">
        <f t="shared" si="1"/>
        <v>#N/A</v>
      </c>
      <c r="J35" s="102"/>
    </row>
    <row r="36" spans="1:10">
      <c r="A36" s="263">
        <v>29</v>
      </c>
      <c r="B36" s="263"/>
      <c r="C36" s="83"/>
      <c r="D36" s="7"/>
      <c r="E36" s="263"/>
      <c r="F36" s="214">
        <f>'管理シート（本体）'!CS41</f>
        <v>0</v>
      </c>
      <c r="G36" s="216" t="e">
        <f>'８年４月'!I36</f>
        <v>#N/A</v>
      </c>
      <c r="H36" s="216" t="e">
        <f>'管理シート（本体）'!CV41</f>
        <v>#N/A</v>
      </c>
      <c r="I36" s="216" t="e">
        <f t="shared" si="1"/>
        <v>#N/A</v>
      </c>
      <c r="J36" s="102"/>
    </row>
    <row r="37" spans="1:10">
      <c r="A37" s="263">
        <v>30</v>
      </c>
      <c r="B37" s="263"/>
      <c r="C37" s="83"/>
      <c r="D37" s="7"/>
      <c r="E37" s="263"/>
      <c r="F37" s="214">
        <f>'管理シート（本体）'!CS42</f>
        <v>0</v>
      </c>
      <c r="G37" s="216" t="e">
        <f>'８年４月'!I37</f>
        <v>#N/A</v>
      </c>
      <c r="H37" s="216" t="e">
        <f>'管理シート（本体）'!CV42</f>
        <v>#N/A</v>
      </c>
      <c r="I37" s="216" t="e">
        <f t="shared" si="1"/>
        <v>#N/A</v>
      </c>
      <c r="J37" s="102"/>
    </row>
    <row r="38" spans="1:10">
      <c r="A38" s="263">
        <v>31</v>
      </c>
      <c r="B38" s="263"/>
      <c r="C38" s="83"/>
      <c r="D38" s="7"/>
      <c r="E38" s="263"/>
      <c r="F38" s="214">
        <f>'管理シート（本体）'!CS43</f>
        <v>0</v>
      </c>
      <c r="G38" s="216" t="e">
        <f>'８年４月'!I38</f>
        <v>#N/A</v>
      </c>
      <c r="H38" s="216" t="e">
        <f>'管理シート（本体）'!CV43</f>
        <v>#N/A</v>
      </c>
      <c r="I38" s="216" t="e">
        <f t="shared" si="1"/>
        <v>#N/A</v>
      </c>
      <c r="J38" s="102"/>
    </row>
    <row r="39" spans="1:10">
      <c r="A39" s="263">
        <v>32</v>
      </c>
      <c r="B39" s="263"/>
      <c r="C39" s="83"/>
      <c r="D39" s="7"/>
      <c r="E39" s="263"/>
      <c r="F39" s="214">
        <f>'管理シート（本体）'!CS44</f>
        <v>0</v>
      </c>
      <c r="G39" s="216" t="e">
        <f>'８年４月'!I39</f>
        <v>#N/A</v>
      </c>
      <c r="H39" s="216" t="e">
        <f>'管理シート（本体）'!CV44</f>
        <v>#N/A</v>
      </c>
      <c r="I39" s="216" t="e">
        <f t="shared" si="1"/>
        <v>#N/A</v>
      </c>
      <c r="J39" s="102"/>
    </row>
    <row r="40" spans="1:10">
      <c r="A40" s="263">
        <v>33</v>
      </c>
      <c r="B40" s="263"/>
      <c r="C40" s="83"/>
      <c r="D40" s="7"/>
      <c r="E40" s="263"/>
      <c r="F40" s="214">
        <f>'管理シート（本体）'!CS45</f>
        <v>0</v>
      </c>
      <c r="G40" s="216" t="e">
        <f>'８年４月'!I40</f>
        <v>#N/A</v>
      </c>
      <c r="H40" s="216" t="e">
        <f>'管理シート（本体）'!CV45</f>
        <v>#N/A</v>
      </c>
      <c r="I40" s="216" t="e">
        <f t="shared" si="1"/>
        <v>#N/A</v>
      </c>
      <c r="J40" s="102"/>
    </row>
    <row r="41" spans="1:10">
      <c r="A41" s="263">
        <v>34</v>
      </c>
      <c r="B41" s="263"/>
      <c r="C41" s="83"/>
      <c r="D41" s="7"/>
      <c r="E41" s="263"/>
      <c r="F41" s="214">
        <f>'管理シート（本体）'!CS46</f>
        <v>0</v>
      </c>
      <c r="G41" s="216" t="e">
        <f>'８年４月'!I41</f>
        <v>#N/A</v>
      </c>
      <c r="H41" s="216" t="e">
        <f>'管理シート（本体）'!CV46</f>
        <v>#N/A</v>
      </c>
      <c r="I41" s="216" t="e">
        <f t="shared" si="1"/>
        <v>#N/A</v>
      </c>
      <c r="J41" s="102"/>
    </row>
    <row r="42" spans="1:10">
      <c r="A42" s="263">
        <v>35</v>
      </c>
      <c r="B42" s="263"/>
      <c r="C42" s="83"/>
      <c r="D42" s="7"/>
      <c r="E42" s="263"/>
      <c r="F42" s="214">
        <f>'管理シート（本体）'!CS47</f>
        <v>0</v>
      </c>
      <c r="G42" s="216" t="e">
        <f>'８年４月'!I42</f>
        <v>#N/A</v>
      </c>
      <c r="H42" s="216" t="e">
        <f>'管理シート（本体）'!CV47</f>
        <v>#N/A</v>
      </c>
      <c r="I42" s="216" t="e">
        <f t="shared" si="1"/>
        <v>#N/A</v>
      </c>
      <c r="J42" s="102"/>
    </row>
    <row r="43" spans="1:10">
      <c r="A43" s="263">
        <v>36</v>
      </c>
      <c r="B43" s="263"/>
      <c r="C43" s="83"/>
      <c r="D43" s="7"/>
      <c r="E43" s="263"/>
      <c r="F43" s="214">
        <f>'管理シート（本体）'!CS48</f>
        <v>0</v>
      </c>
      <c r="G43" s="216" t="e">
        <f>'８年４月'!I43</f>
        <v>#N/A</v>
      </c>
      <c r="H43" s="216" t="e">
        <f>'管理シート（本体）'!CV48</f>
        <v>#N/A</v>
      </c>
      <c r="I43" s="216" t="e">
        <f t="shared" si="1"/>
        <v>#N/A</v>
      </c>
      <c r="J43" s="102"/>
    </row>
    <row r="44" spans="1:10">
      <c r="A44" s="263">
        <v>37</v>
      </c>
      <c r="B44" s="263"/>
      <c r="C44" s="83"/>
      <c r="D44" s="7"/>
      <c r="E44" s="263"/>
      <c r="F44" s="214">
        <f>'管理シート（本体）'!CS49</f>
        <v>0</v>
      </c>
      <c r="G44" s="216" t="e">
        <f>'８年４月'!I44</f>
        <v>#N/A</v>
      </c>
      <c r="H44" s="216" t="e">
        <f>'管理シート（本体）'!CV49</f>
        <v>#N/A</v>
      </c>
      <c r="I44" s="216" t="e">
        <f t="shared" si="1"/>
        <v>#N/A</v>
      </c>
      <c r="J44" s="102"/>
    </row>
    <row r="45" spans="1:10">
      <c r="A45" s="263">
        <v>38</v>
      </c>
      <c r="B45" s="263"/>
      <c r="C45" s="83"/>
      <c r="D45" s="7"/>
      <c r="E45" s="263"/>
      <c r="F45" s="214">
        <f>'管理シート（本体）'!CS50</f>
        <v>0</v>
      </c>
      <c r="G45" s="216" t="e">
        <f>'８年４月'!I45</f>
        <v>#N/A</v>
      </c>
      <c r="H45" s="216" t="e">
        <f>'管理シート（本体）'!CV50</f>
        <v>#N/A</v>
      </c>
      <c r="I45" s="216" t="e">
        <f t="shared" si="1"/>
        <v>#N/A</v>
      </c>
      <c r="J45" s="102"/>
    </row>
    <row r="46" spans="1:10">
      <c r="A46" s="263">
        <v>39</v>
      </c>
      <c r="B46" s="263"/>
      <c r="C46" s="83"/>
      <c r="D46" s="7"/>
      <c r="E46" s="263"/>
      <c r="F46" s="214">
        <f>'管理シート（本体）'!CS51</f>
        <v>0</v>
      </c>
      <c r="G46" s="216" t="e">
        <f>'８年４月'!I46</f>
        <v>#N/A</v>
      </c>
      <c r="H46" s="216" t="e">
        <f>'管理シート（本体）'!CV51</f>
        <v>#N/A</v>
      </c>
      <c r="I46" s="216" t="e">
        <f t="shared" si="1"/>
        <v>#N/A</v>
      </c>
      <c r="J46" s="102"/>
    </row>
    <row r="47" spans="1:10">
      <c r="A47" s="263">
        <v>40</v>
      </c>
      <c r="B47" s="263"/>
      <c r="C47" s="83"/>
      <c r="D47" s="7"/>
      <c r="E47" s="263"/>
      <c r="F47" s="214">
        <f>'管理シート（本体）'!CS52</f>
        <v>0</v>
      </c>
      <c r="G47" s="216" t="e">
        <f>'８年４月'!I47</f>
        <v>#N/A</v>
      </c>
      <c r="H47" s="216" t="e">
        <f>'管理シート（本体）'!CV52</f>
        <v>#N/A</v>
      </c>
      <c r="I47" s="216" t="e">
        <f t="shared" si="1"/>
        <v>#N/A</v>
      </c>
      <c r="J47" s="102"/>
    </row>
    <row r="48" spans="1:10">
      <c r="A48" s="263">
        <v>41</v>
      </c>
      <c r="B48" s="263"/>
      <c r="C48" s="83"/>
      <c r="D48" s="7"/>
      <c r="E48" s="263"/>
      <c r="F48" s="214">
        <f>'管理シート（本体）'!CS53</f>
        <v>0</v>
      </c>
      <c r="G48" s="216" t="e">
        <f>'８年４月'!I48</f>
        <v>#N/A</v>
      </c>
      <c r="H48" s="216" t="e">
        <f>'管理シート（本体）'!CV53</f>
        <v>#N/A</v>
      </c>
      <c r="I48" s="216" t="e">
        <f t="shared" si="1"/>
        <v>#N/A</v>
      </c>
      <c r="J48" s="102"/>
    </row>
    <row r="49" spans="1:10">
      <c r="A49" s="263">
        <v>42</v>
      </c>
      <c r="B49" s="263"/>
      <c r="C49" s="83"/>
      <c r="D49" s="7"/>
      <c r="E49" s="263"/>
      <c r="F49" s="214">
        <f>'管理シート（本体）'!CS54</f>
        <v>0</v>
      </c>
      <c r="G49" s="216" t="e">
        <f>'８年４月'!I49</f>
        <v>#N/A</v>
      </c>
      <c r="H49" s="216" t="e">
        <f>'管理シート（本体）'!CV54</f>
        <v>#N/A</v>
      </c>
      <c r="I49" s="216" t="e">
        <f t="shared" si="1"/>
        <v>#N/A</v>
      </c>
      <c r="J49" s="102"/>
    </row>
    <row r="50" spans="1:10">
      <c r="A50" s="263">
        <v>43</v>
      </c>
      <c r="B50" s="263"/>
      <c r="C50" s="83"/>
      <c r="D50" s="7"/>
      <c r="E50" s="263"/>
      <c r="F50" s="214">
        <f>'管理シート（本体）'!CS55</f>
        <v>0</v>
      </c>
      <c r="G50" s="216" t="e">
        <f>'８年４月'!I50</f>
        <v>#N/A</v>
      </c>
      <c r="H50" s="216" t="e">
        <f>'管理シート（本体）'!CV55</f>
        <v>#N/A</v>
      </c>
      <c r="I50" s="216" t="e">
        <f t="shared" si="1"/>
        <v>#N/A</v>
      </c>
      <c r="J50" s="102"/>
    </row>
    <row r="51" spans="1:10">
      <c r="A51" s="263">
        <v>44</v>
      </c>
      <c r="B51" s="263"/>
      <c r="C51" s="83"/>
      <c r="D51" s="7"/>
      <c r="E51" s="263"/>
      <c r="F51" s="214">
        <f>'管理シート（本体）'!CS56</f>
        <v>0</v>
      </c>
      <c r="G51" s="216" t="e">
        <f>'８年４月'!I51</f>
        <v>#N/A</v>
      </c>
      <c r="H51" s="216" t="e">
        <f>'管理シート（本体）'!CV56</f>
        <v>#N/A</v>
      </c>
      <c r="I51" s="216" t="e">
        <f t="shared" si="1"/>
        <v>#N/A</v>
      </c>
      <c r="J51" s="102"/>
    </row>
    <row r="52" spans="1:10">
      <c r="A52" s="263">
        <v>45</v>
      </c>
      <c r="B52" s="263"/>
      <c r="C52" s="83"/>
      <c r="D52" s="7"/>
      <c r="E52" s="263"/>
      <c r="F52" s="214">
        <f>'管理シート（本体）'!CS57</f>
        <v>0</v>
      </c>
      <c r="G52" s="216" t="e">
        <f>'８年４月'!I52</f>
        <v>#N/A</v>
      </c>
      <c r="H52" s="216" t="e">
        <f>'管理シート（本体）'!CV57</f>
        <v>#N/A</v>
      </c>
      <c r="I52" s="216" t="e">
        <f t="shared" si="1"/>
        <v>#N/A</v>
      </c>
      <c r="J52" s="102"/>
    </row>
    <row r="53" spans="1:10">
      <c r="A53" s="263">
        <v>46</v>
      </c>
      <c r="B53" s="263"/>
      <c r="C53" s="83"/>
      <c r="D53" s="7"/>
      <c r="E53" s="263"/>
      <c r="F53" s="214">
        <f>'管理シート（本体）'!CS58</f>
        <v>0</v>
      </c>
      <c r="G53" s="216" t="e">
        <f>'８年４月'!I53</f>
        <v>#N/A</v>
      </c>
      <c r="H53" s="216" t="e">
        <f>'管理シート（本体）'!CV58</f>
        <v>#N/A</v>
      </c>
      <c r="I53" s="216" t="e">
        <f t="shared" si="1"/>
        <v>#N/A</v>
      </c>
      <c r="J53" s="102"/>
    </row>
    <row r="54" spans="1:10">
      <c r="A54" s="263">
        <v>47</v>
      </c>
      <c r="B54" s="263"/>
      <c r="C54" s="83"/>
      <c r="D54" s="7"/>
      <c r="E54" s="263"/>
      <c r="F54" s="214">
        <f>'管理シート（本体）'!CS59</f>
        <v>0</v>
      </c>
      <c r="G54" s="216" t="e">
        <f>'８年４月'!I54</f>
        <v>#N/A</v>
      </c>
      <c r="H54" s="216" t="e">
        <f>'管理シート（本体）'!CV59</f>
        <v>#N/A</v>
      </c>
      <c r="I54" s="216" t="e">
        <f t="shared" si="1"/>
        <v>#N/A</v>
      </c>
      <c r="J54" s="102"/>
    </row>
    <row r="55" spans="1:10">
      <c r="A55" s="263">
        <v>48</v>
      </c>
      <c r="B55" s="263"/>
      <c r="C55" s="83"/>
      <c r="D55" s="7"/>
      <c r="E55" s="263"/>
      <c r="F55" s="214">
        <f>'管理シート（本体）'!CS60</f>
        <v>0</v>
      </c>
      <c r="G55" s="216" t="e">
        <f>'８年４月'!I55</f>
        <v>#N/A</v>
      </c>
      <c r="H55" s="216" t="e">
        <f>'管理シート（本体）'!CV60</f>
        <v>#N/A</v>
      </c>
      <c r="I55" s="216" t="e">
        <f t="shared" si="1"/>
        <v>#N/A</v>
      </c>
      <c r="J55" s="102"/>
    </row>
    <row r="56" spans="1:10">
      <c r="A56" s="263">
        <v>49</v>
      </c>
      <c r="B56" s="263"/>
      <c r="C56" s="83"/>
      <c r="D56" s="7"/>
      <c r="E56" s="263"/>
      <c r="F56" s="214">
        <f>'管理シート（本体）'!CS61</f>
        <v>0</v>
      </c>
      <c r="G56" s="216" t="e">
        <f>'８年４月'!I56</f>
        <v>#N/A</v>
      </c>
      <c r="H56" s="216" t="e">
        <f>'管理シート（本体）'!CV61</f>
        <v>#N/A</v>
      </c>
      <c r="I56" s="216" t="e">
        <f t="shared" si="1"/>
        <v>#N/A</v>
      </c>
      <c r="J56" s="102"/>
    </row>
    <row r="57" spans="1:10">
      <c r="A57" s="263">
        <v>50</v>
      </c>
      <c r="B57" s="263"/>
      <c r="C57" s="83"/>
      <c r="D57" s="7"/>
      <c r="E57" s="263"/>
      <c r="F57" s="214">
        <f>'管理シート（本体）'!CS62</f>
        <v>0</v>
      </c>
      <c r="G57" s="216" t="e">
        <f>'８年４月'!I57</f>
        <v>#N/A</v>
      </c>
      <c r="H57" s="216" t="e">
        <f>'管理シート（本体）'!CV62</f>
        <v>#N/A</v>
      </c>
      <c r="I57" s="216" t="e">
        <f t="shared" si="1"/>
        <v>#N/A</v>
      </c>
      <c r="J57" s="102"/>
    </row>
    <row r="58" spans="1:10">
      <c r="A58" s="357" t="s">
        <v>121</v>
      </c>
      <c r="B58" s="358"/>
      <c r="C58" s="358"/>
      <c r="D58" s="359">
        <v>1.1499999999999999</v>
      </c>
      <c r="E58" s="125" t="s">
        <v>88</v>
      </c>
      <c r="F58" s="215">
        <f>SUMIFS($F$8:$F$57,$D$8:$D$57,$D$58,$E$8:$E$57,E58)</f>
        <v>0</v>
      </c>
      <c r="G58" s="216">
        <f>SUMIFS($G$8:$G$57,$D$8:$D$57,$D$58,$E$8:$E$57,E58)</f>
        <v>0</v>
      </c>
      <c r="H58" s="216">
        <f>SUMIFS($H$8:$H$57,$D$8:$D$57,$D$58,$E$8:$E$57,E58)</f>
        <v>0</v>
      </c>
      <c r="I58" s="216">
        <f>SUMIFS($I$8:$I$57,$D$8:$D$57,$D$58,$E$8:$E$57,E58)</f>
        <v>0</v>
      </c>
      <c r="J58" s="101"/>
    </row>
    <row r="59" spans="1:10">
      <c r="A59" s="358"/>
      <c r="B59" s="358"/>
      <c r="C59" s="358"/>
      <c r="D59" s="360"/>
      <c r="E59" s="125" t="s">
        <v>89</v>
      </c>
      <c r="F59" s="215">
        <f>SUMIFS($F$8:$F$57,$D$8:$D$57,$D$58,$E$8:$E$57,E59)</f>
        <v>0</v>
      </c>
      <c r="G59" s="216">
        <f>SUMIFS($G$8:$G$57,$D$8:$D$57,$D$58,$E$8:$E$57,E59)</f>
        <v>0</v>
      </c>
      <c r="H59" s="216">
        <f>SUMIFS($H$8:$H$57,$D$8:$D$57,$D$58,$E$8:$E$57,E59)</f>
        <v>0</v>
      </c>
      <c r="I59" s="216">
        <f>SUMIFS($I$8:$I$57,$D$8:$D$57,$D$58,$E$8:$E$57,E59)</f>
        <v>0</v>
      </c>
      <c r="J59" s="101"/>
    </row>
    <row r="60" spans="1:10">
      <c r="A60" s="358"/>
      <c r="B60" s="358"/>
      <c r="C60" s="358"/>
      <c r="D60" s="361"/>
      <c r="E60" s="218" t="s">
        <v>122</v>
      </c>
      <c r="F60" s="215">
        <f>SUMIFS($F$8:$F$57,$D$8:$D$57,$D$58,$E$8:$E$57,E60)</f>
        <v>0</v>
      </c>
      <c r="G60" s="216">
        <f>SUMIFS($G$8:$G$57,$D$8:$D$57,$D$58,$E$8:$E$57,E60)</f>
        <v>0</v>
      </c>
      <c r="H60" s="216">
        <f>SUMIFS($H$8:$H$57,$D$8:$D$57,$D$58,$E$8:$E$57,E60)</f>
        <v>0</v>
      </c>
      <c r="I60" s="216">
        <f>SUMIFS($I$8:$I$57,$D$8:$D$57,$D$58,$E$8:$E$57,E60)</f>
        <v>0</v>
      </c>
      <c r="J60" s="101"/>
    </row>
    <row r="61" spans="1:10">
      <c r="A61" s="358"/>
      <c r="B61" s="358"/>
      <c r="C61" s="358"/>
      <c r="D61" s="362">
        <v>1.3</v>
      </c>
      <c r="E61" s="125" t="s">
        <v>88</v>
      </c>
      <c r="F61" s="215">
        <f>SUMIFS($F$8:$F$57,$D$8:$D$57,$D$61,$E$8:$E$57,E61)</f>
        <v>0</v>
      </c>
      <c r="G61" s="216">
        <f>SUMIFS($G$8:$G$57,$D$8:$D$57,$D$61,$E$8:$E$57,E61)</f>
        <v>0</v>
      </c>
      <c r="H61" s="216">
        <f>SUMIFS($H$8:$H$57,$D$8:$D$57,$D$61,$E$8:$E$57,E61)</f>
        <v>0</v>
      </c>
      <c r="I61" s="216">
        <f>SUMIFS($I$8:$I$57,$D$8:$D$57,$D$61,$E$8:$E$57,E61)</f>
        <v>0</v>
      </c>
      <c r="J61" s="101"/>
    </row>
    <row r="62" spans="1:10">
      <c r="A62" s="358"/>
      <c r="B62" s="358"/>
      <c r="C62" s="358"/>
      <c r="D62" s="362"/>
      <c r="E62" s="125" t="s">
        <v>89</v>
      </c>
      <c r="F62" s="215">
        <f>SUMIFS($F$8:$F$57,$D$8:$D$57,$D$61,$E$8:$E$57,E62)</f>
        <v>0</v>
      </c>
      <c r="G62" s="216">
        <f>SUMIFS($G$8:$G$57,$D$8:$D$57,$D$61,$E$8:$E$57,E62)</f>
        <v>0</v>
      </c>
      <c r="H62" s="216">
        <f>SUMIFS($H$8:$H$57,$D$8:$D$57,$D$61,$E$8:$E$57,E62)</f>
        <v>0</v>
      </c>
      <c r="I62" s="216">
        <f>SUMIFS($I$8:$I$57,$D$8:$D$57,$D$61,$E$8:$E$57,E62)</f>
        <v>0</v>
      </c>
      <c r="J62" s="101"/>
    </row>
    <row r="63" spans="1:10">
      <c r="A63" s="358"/>
      <c r="B63" s="358"/>
      <c r="C63" s="358"/>
      <c r="D63" s="362"/>
      <c r="E63" s="217" t="s">
        <v>122</v>
      </c>
      <c r="F63" s="215">
        <f>SUMIFS($F$8:$F$57,$D$8:$D$57,$D$61,$E$8:$E$57,E63)</f>
        <v>0</v>
      </c>
      <c r="G63" s="216">
        <f>SUMIFS($G$8:$G$57,$D$8:$D$57,$D$61,$E$8:$E$57,E63)</f>
        <v>0</v>
      </c>
      <c r="H63" s="216">
        <f>SUMIFS($H$8:$H$57,$D$8:$D$57,$D$61,$E$8:$E$57,E63)</f>
        <v>0</v>
      </c>
      <c r="I63" s="216">
        <f>SUMIFS($I$8:$I$57,$D$8:$D$57,$D$61,$E$8:$E$57,E63)</f>
        <v>0</v>
      </c>
      <c r="J63" s="101"/>
    </row>
    <row r="64" spans="1:10">
      <c r="A64" s="358"/>
      <c r="B64" s="358"/>
      <c r="C64" s="358"/>
      <c r="D64" s="362">
        <v>1.5</v>
      </c>
      <c r="E64" s="125" t="s">
        <v>88</v>
      </c>
      <c r="F64" s="215">
        <f>SUMIFS($F$8:$F$57,$D$8:$D$57,$D$64,$E$8:$E$57,E64)</f>
        <v>0</v>
      </c>
      <c r="G64" s="216">
        <f>SUMIFS($G$8:$G$57,$D$8:$D$57,$D$64,$E$8:$E$57,E64)</f>
        <v>0</v>
      </c>
      <c r="H64" s="216">
        <f>SUMIFS($H$8:$H$57,$D$8:$D$57,$D$64,$E$8:$E$57,E64)</f>
        <v>0</v>
      </c>
      <c r="I64" s="216">
        <f>SUMIFS($I$8:$I$57,$D$8:$D$57,$D$64,$E$8:$E$57,E64)</f>
        <v>0</v>
      </c>
      <c r="J64" s="101"/>
    </row>
    <row r="65" spans="1:10">
      <c r="A65" s="358"/>
      <c r="B65" s="358"/>
      <c r="C65" s="358"/>
      <c r="D65" s="362"/>
      <c r="E65" s="125" t="s">
        <v>89</v>
      </c>
      <c r="F65" s="215">
        <f>SUMIFS($F$8:$F$57,$D$8:$D$57,$D$64,$E$8:$E$57,E65)</f>
        <v>0</v>
      </c>
      <c r="G65" s="216">
        <f>SUMIFS($G$8:$G$57,$D$8:$D$57,$D$64,$E$8:$E$57,E65)</f>
        <v>0</v>
      </c>
      <c r="H65" s="216">
        <f>SUMIFS($H$8:$H$57,$D$8:$D$57,$D$64,$E$8:$E$57,E65)</f>
        <v>0</v>
      </c>
      <c r="I65" s="216">
        <f>SUMIFS($I$8:$I$57,$D$8:$D$57,$D$64,$E$8:$E$57,E65)</f>
        <v>0</v>
      </c>
      <c r="J65" s="101"/>
    </row>
    <row r="66" spans="1:10">
      <c r="A66" s="358"/>
      <c r="B66" s="358"/>
      <c r="C66" s="358"/>
      <c r="D66" s="362"/>
      <c r="E66" s="218" t="s">
        <v>122</v>
      </c>
      <c r="F66" s="215">
        <f>SUMIFS($F$8:$F$57,$D$8:$D$57,$D$64,$E$8:$E$57,E66)</f>
        <v>0</v>
      </c>
      <c r="G66" s="216">
        <f>SUMIFS($G$8:$G$57,$D$8:$D$57,$D$64,$E$8:$E$57,E66)</f>
        <v>0</v>
      </c>
      <c r="H66" s="216">
        <f>SUMIFS($H$8:$H$57,$D$8:$D$57,$D$64,$E$8:$E$57,E66)</f>
        <v>0</v>
      </c>
      <c r="I66" s="216">
        <f>SUMIFS($I$8:$I$57,$D$8:$D$57,$D$64,$E$8:$E$57,E66)</f>
        <v>0</v>
      </c>
      <c r="J66" s="101"/>
    </row>
    <row r="67" spans="1:10">
      <c r="A67" s="358"/>
      <c r="B67" s="358"/>
      <c r="C67" s="358"/>
      <c r="D67" s="362">
        <v>1.7</v>
      </c>
      <c r="E67" s="125" t="s">
        <v>88</v>
      </c>
      <c r="F67" s="215">
        <f>SUMIFS($F$8:$F$57,$D$8:$D$57,$D$67,$E$8:$E$57,E67)</f>
        <v>0</v>
      </c>
      <c r="G67" s="216">
        <f>SUMIFS($G$8:$G$57,$D$8:$D$57,$D$67,$E$8:$E$57,E67)</f>
        <v>0</v>
      </c>
      <c r="H67" s="216">
        <f>SUMIFS($H$8:$H$57,$D$8:$D$57,$D$67,$E$8:$E$57,E67)</f>
        <v>0</v>
      </c>
      <c r="I67" s="216">
        <f>SUMIFS($I$8:$I$57,$D$8:$D$57,$D$67,$E$8:$E$57,E67)</f>
        <v>0</v>
      </c>
      <c r="J67" s="101"/>
    </row>
    <row r="68" spans="1:10">
      <c r="A68" s="358"/>
      <c r="B68" s="358"/>
      <c r="C68" s="358"/>
      <c r="D68" s="362"/>
      <c r="E68" s="125" t="s">
        <v>89</v>
      </c>
      <c r="F68" s="215">
        <f>SUMIFS($F$8:$F$57,$D$8:$D$57,$D$67,$E$8:$E$57,E68)</f>
        <v>0</v>
      </c>
      <c r="G68" s="216">
        <f>SUMIFS($G$8:$G$57,$D$8:$D$57,$D$67,$E$8:$E$57,E68)</f>
        <v>0</v>
      </c>
      <c r="H68" s="216">
        <f>SUMIFS($H$8:$H$57,$D$8:$D$57,$D$67,$E$8:$E$57,E68)</f>
        <v>0</v>
      </c>
      <c r="I68" s="216">
        <f>SUMIFS($I$8:$I$57,$D$8:$D$57,$D$67,$E$8:$E$57,E68)</f>
        <v>0</v>
      </c>
      <c r="J68" s="101"/>
    </row>
    <row r="69" spans="1:10">
      <c r="A69" s="358"/>
      <c r="B69" s="358"/>
      <c r="C69" s="358"/>
      <c r="D69" s="362"/>
      <c r="E69" s="218" t="s">
        <v>122</v>
      </c>
      <c r="F69" s="215">
        <f>SUMIFS($F$8:$F$57,$D$8:$D$57,$D$67,$E$8:$E$57,E69)</f>
        <v>0</v>
      </c>
      <c r="G69" s="216">
        <f>SUMIFS($G$8:$G$57,$D$8:$D$57,$D$67,$E$8:$E$57,E69)</f>
        <v>0</v>
      </c>
      <c r="H69" s="216">
        <f>SUMIFS($H$8:$H$57,$D$8:$D$57,$D$67,$E$8:$E$57,E69)</f>
        <v>0</v>
      </c>
      <c r="I69" s="216">
        <f>SUMIFS($I$8:$I$57,$D$8:$D$57,$D$67,$E$8:$E$57,E69)</f>
        <v>0</v>
      </c>
      <c r="J69" s="101"/>
    </row>
    <row r="70" spans="1:10">
      <c r="A70" s="358"/>
      <c r="B70" s="358"/>
      <c r="C70" s="358"/>
      <c r="D70" s="358" t="s">
        <v>90</v>
      </c>
      <c r="E70" s="358"/>
      <c r="F70" s="215">
        <f>SUM(F8:F57)</f>
        <v>0</v>
      </c>
      <c r="G70" s="216" t="e">
        <f>SUM(G8:G57)</f>
        <v>#N/A</v>
      </c>
      <c r="H70" s="216" t="e">
        <f>SUM(H8:H57)</f>
        <v>#N/A</v>
      </c>
      <c r="I70" s="216" t="e">
        <f>SUM(I8:I57)</f>
        <v>#N/A</v>
      </c>
      <c r="J70" s="101"/>
    </row>
  </sheetData>
  <mergeCells count="6">
    <mergeCell ref="A58:C70"/>
    <mergeCell ref="D58:D60"/>
    <mergeCell ref="D61:D63"/>
    <mergeCell ref="D64:D66"/>
    <mergeCell ref="D67:D69"/>
    <mergeCell ref="D70:E70"/>
  </mergeCells>
  <phoneticPr fontId="3"/>
  <dataValidations count="2">
    <dataValidation type="list" allowBlank="1" showInputMessage="1" showErrorMessage="1" sqref="E8:E57" xr:uid="{E6D8B1B1-0B0F-45AB-B1E6-36A1D114D472}">
      <formula1>"A重油,灯油,LPガス,LNG"</formula1>
    </dataValidation>
    <dataValidation type="list" allowBlank="1" showInputMessage="1" showErrorMessage="1" sqref="D8:D57" xr:uid="{956BF69E-6E53-4F02-AC28-1EA92345F2EE}">
      <formula1>"115%,130%,150%,170%"</formula1>
    </dataValidation>
  </dataValidations>
  <pageMargins left="0.78740157480314965" right="0.59055118110236227" top="0.78740157480314965" bottom="0.59055118110236227" header="0.31496062992125984" footer="0.31496062992125984"/>
  <pageSetup paperSize="9" scale="79" fitToHeight="0" orientation="landscape" r:id="rId1"/>
  <rowBreaks count="2" manualBreakCount="2">
    <brk id="27" max="16383" man="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管理シート（本体）</vt:lpstr>
      <vt:lpstr>7年10月</vt:lpstr>
      <vt:lpstr>7年11月</vt:lpstr>
      <vt:lpstr>７年12月</vt:lpstr>
      <vt:lpstr>８年１月</vt:lpstr>
      <vt:lpstr>８年２月</vt:lpstr>
      <vt:lpstr>８年３月</vt:lpstr>
      <vt:lpstr>８年４月</vt:lpstr>
      <vt:lpstr>８年５月</vt:lpstr>
      <vt:lpstr>８年６月</vt:lpstr>
      <vt:lpstr>'7年10月'!Print_Titles</vt:lpstr>
      <vt:lpstr>'7年11月'!Print_Titles</vt:lpstr>
      <vt:lpstr>'７年12月'!Print_Titles</vt:lpstr>
      <vt:lpstr>'８年１月'!Print_Titles</vt:lpstr>
      <vt:lpstr>'８年２月'!Print_Titles</vt:lpstr>
      <vt:lpstr>'８年３月'!Print_Titles</vt:lpstr>
      <vt:lpstr>'８年４月'!Print_Titles</vt:lpstr>
      <vt:lpstr>'８年５月'!Print_Titles</vt:lpstr>
      <vt:lpstr>'８年６月'!Print_Titles</vt:lpstr>
      <vt:lpstr>'管理シート（本体）'!Print_Titles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2025-04-21T07:30:38Z</dcterms:modified>
</cp:coreProperties>
</file>