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BE35" i="9"/>
  <c r="BW34" i="9"/>
  <c r="BW35" i="9" s="1"/>
  <c r="BW36" i="9" s="1"/>
  <c r="BW37" i="9" s="1"/>
  <c r="BW38" i="9" s="1"/>
  <c r="BW39" i="9" s="1"/>
  <c r="BW40" i="9" s="1"/>
  <c r="BW41" i="9" s="1"/>
  <c r="BE34" i="9"/>
  <c r="C34" i="9"/>
  <c r="CO34" i="9" l="1"/>
  <c r="CO35" i="9" s="1"/>
  <c r="C35" i="9"/>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s="1"/>
</calcChain>
</file>

<file path=xl/sharedStrings.xml><?xml version="1.0" encoding="utf-8"?>
<sst xmlns="http://schemas.openxmlformats.org/spreadsheetml/2006/main" count="1049" uniqueCount="563">
  <si>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</si>
  <si>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</si>
  <si>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</si>
  <si>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</si>
  <si>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</si>
  <si>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</si>
  <si>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</si>
  <si>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</si>
  <si>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</si>
  <si>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</si>
  <si>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</si>
  <si>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</si>
  <si>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</si>
  <si>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</si>
  <si>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</si>
  <si>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</si>
  <si>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</si>
  <si>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</si>
  <si>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</si>
  <si>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</si>
  <si>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</si>
  <si>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</si>
  <si>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</si>
  <si>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</si>
  <si>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</si>
  <si>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</si>
  <si>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</si>
  <si>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</si>
  <si>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</si>
  <si>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</si>
  <si>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</si>
  <si>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</si>
  <si>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</si>
  <si>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</si>
  <si>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</si>
  <si>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</si>
  <si>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</si>
  <si>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</si>
  <si>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</si>
  <si>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</si>
  <si>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</si>
  <si>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</si>
  <si>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</si>
  <si>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</si>
  <si>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</si>
  <si>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</si>
  <si>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</si>
  <si>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</si>
  <si>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</si>
  <si>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</si>
  <si>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</si>
  <si>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</si>
  <si>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</si>
  <si>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</si>
  <si>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</si>
  <si>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</si>
  <si>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</si>
  <si>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</si>
  <si>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</si>
  <si>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</si>
  <si>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</si>
  <si>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</si>
  <si>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</si>
  <si>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</si>
  <si>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</si>
  <si>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</si>
  <si>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</si>
  <si>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</si>
  <si>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</si>
  <si>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</si>
  <si>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</si>
  <si>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</si>
  <si>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</si>
  <si>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</si>
  <si>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</si>
  <si>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</si>
  <si>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</si>
  <si>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</si>
  <si>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</si>
  <si>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</si>
  <si>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</si>
  <si>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富士見市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</si>
  <si>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</si>
  <si>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</si>
  <si>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</si>
  <si>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</si>
  <si>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</si>
  <si>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</si>
  <si>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</si>
  <si>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</si>
  <si>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</si>
  <si>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</si>
  <si>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</si>
  <si>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</si>
  <si>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</si>
  <si>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</si>
  <si>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</si>
  <si>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</si>
  <si>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</si>
  <si>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</si>
  <si>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</si>
  <si>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</si>
  <si>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</si>
  <si>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</si>
  <si>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</si>
  <si>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</si>
  <si>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</si>
  <si>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</si>
  <si>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</si>
  <si>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</si>
  <si>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</si>
  <si>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</si>
  <si>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</si>
  <si>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</si>
  <si>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</si>
  <si>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</si>
  <si>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</si>
  <si>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</si>
  <si>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</si>
  <si>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</si>
  <si>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</si>
  <si>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</si>
  <si>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</si>
  <si>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</si>
  <si>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</si>
  <si>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</si>
  <si>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</si>
  <si>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</si>
  <si>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</si>
  <si>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</si>
  <si>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</si>
  <si>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</si>
  <si>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</si>
  <si>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</si>
  <si>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</si>
  <si>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</si>
  <si>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</si>
  <si>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</si>
  <si>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</si>
  <si>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</si>
  <si>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</si>
  <si>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</si>
  <si>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</si>
  <si>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</si>
  <si>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</si>
  <si>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</si>
  <si>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</si>
  <si>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</si>
  <si>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</si>
  <si>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</si>
  <si>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</si>
  <si>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</si>
  <si>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</si>
  <si>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</si>
  <si>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</si>
  <si>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</si>
  <si>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</si>
  <si>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</si>
  <si>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</si>
  <si>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</si>
  <si>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</si>
  <si>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</si>
  <si>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</si>
  <si>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</si>
  <si>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</si>
  <si>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</si>
  <si>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</si>
  <si>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</si>
  <si>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</si>
  <si>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</si>
  <si>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</si>
  <si>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</si>
  <si>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</si>
  <si>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</si>
  <si>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</si>
  <si>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</si>
  <si>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</si>
  <si>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</si>
  <si>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</si>
  <si>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</si>
  <si>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</si>
  <si>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</si>
  <si>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</si>
  <si>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</si>
  <si>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</si>
  <si>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</si>
  <si>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</si>
  <si>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</si>
  <si>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</si>
  <si>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</si>
  <si>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</si>
  <si>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</si>
  <si>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</si>
  <si>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</si>
  <si>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埼玉県富士見市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</si>
  <si>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</si>
  <si>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</si>
  <si>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</si>
  <si>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</si>
  <si>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</si>
  <si>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</si>
  <si>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</si>
  <si>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</si>
  <si>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</si>
  <si>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</si>
  <si>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</si>
  <si>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</si>
  <si>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</si>
  <si>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</si>
  <si>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</si>
  <si>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</si>
  <si>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</si>
  <si>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</si>
  <si>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</si>
  <si>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</si>
  <si>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</si>
  <si>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</si>
  <si>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</si>
  <si>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</si>
  <si>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</si>
  <si>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</si>
  <si>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</si>
  <si>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</si>
  <si>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</si>
  <si>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</si>
  <si>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</si>
  <si>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</si>
  <si>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</si>
  <si>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</si>
  <si>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</si>
  <si>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</si>
  <si>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</si>
  <si>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</si>
  <si>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</si>
  <si>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</si>
  <si>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</si>
  <si>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</si>
  <si>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</si>
  <si>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</si>
  <si>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</si>
  <si>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</si>
  <si>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</si>
  <si>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</si>
  <si>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</si>
  <si>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</si>
  <si>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</si>
  <si>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</si>
  <si>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</si>
  <si>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</si>
  <si>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</si>
  <si>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</si>
  <si>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</si>
  <si>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</si>
  <si>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</si>
  <si>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</si>
  <si>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</si>
  <si>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</si>
  <si>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</si>
  <si>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</si>
  <si>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</si>
  <si>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</si>
  <si>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</si>
  <si>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</si>
  <si>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</si>
  <si>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</si>
  <si>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</si>
  <si>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</si>
  <si>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</si>
  <si>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</si>
  <si>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</si>
  <si>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</si>
  <si>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</si>
  <si>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</si>
  <si>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</si>
  <si>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</si>
  <si>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</si>
  <si>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</si>
  <si>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</si>
  <si>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</si>
  <si>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</si>
  <si>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</si>
  <si>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</si>
  <si>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</si>
  <si>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</si>
  <si>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</si>
  <si>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</si>
  <si>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</si>
  <si>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</si>
  <si>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</si>
  <si>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</si>
  <si>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</si>
  <si>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</si>
  <si>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</si>
  <si>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</si>
  <si>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</si>
  <si>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</si>
  <si>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</si>
  <si>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</si>
  <si>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</si>
  <si>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</si>
  <si>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</si>
  <si>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</si>
  <si>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</si>
  <si>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</si>
  <si>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</si>
  <si>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</si>
  <si>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</si>
  <si>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</si>
  <si>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</si>
  <si>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</si>
  <si>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</si>
  <si>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</si>
  <si>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</si>
  <si>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</si>
  <si>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</si>
  <si>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</si>
  <si>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</si>
  <si>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</si>
  <si>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</si>
  <si>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</si>
  <si>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</si>
  <si>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</si>
  <si>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</si>
  <si>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</si>
  <si>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</si>
  <si>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</si>
  <si>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</si>
  <si>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</si>
  <si>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</si>
  <si>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</si>
  <si>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</si>
  <si>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</si>
  <si>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</si>
  <si>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</si>
  <si>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</si>
  <si>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</si>
  <si>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</si>
  <si>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</si>
  <si>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</si>
  <si>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</si>
  <si>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</si>
  <si>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</si>
  <si>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埼玉県富士見市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</si>
  <si>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</si>
  <si>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</si>
  <si>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</si>
  <si>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</si>
  <si>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</si>
  <si>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</si>
  <si>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</si>
  <si>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</si>
  <si>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</si>
  <si>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</si>
  <si>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</si>
  <si>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</si>
  <si>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</si>
  <si>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</si>
  <si>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</si>
  <si>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</si>
  <si>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</si>
  <si>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</si>
  <si>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</si>
  <si>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</si>
  <si>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鶴瀬駅西口土地区画整理事業特別会計</t>
    <phoneticPr fontId="5"/>
  </si>
  <si>
    <t>鶴瀬駅東口土地区画整理事業特別会計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</si>
  <si>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</si>
  <si>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</si>
  <si>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</si>
  <si>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</si>
  <si>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</si>
  <si>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</si>
  <si>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</si>
  <si>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</si>
  <si>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</si>
  <si>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</si>
  <si>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</si>
  <si>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</si>
  <si>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</si>
  <si>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</si>
  <si>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</si>
  <si>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</si>
  <si>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</si>
  <si>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</si>
  <si>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</si>
  <si>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</si>
  <si>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</si>
  <si>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</si>
  <si>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</si>
  <si>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</si>
  <si>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</si>
  <si>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</si>
  <si>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</si>
  <si>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</si>
  <si>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</si>
  <si>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</si>
  <si>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</si>
  <si>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</si>
  <si>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</si>
  <si>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</si>
  <si>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</si>
  <si>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</si>
  <si>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</si>
  <si>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</si>
  <si>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</si>
  <si>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</si>
  <si>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</si>
  <si>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</si>
  <si>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</si>
  <si>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</si>
  <si>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</si>
  <si>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</si>
  <si>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</si>
  <si>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</si>
  <si>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</si>
  <si>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</si>
  <si>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</si>
  <si>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</si>
  <si>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</si>
  <si>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</si>
  <si>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</si>
  <si>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</si>
  <si>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</si>
  <si>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</si>
  <si>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</si>
  <si>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</si>
  <si>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</si>
  <si>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</si>
  <si>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</si>
  <si>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</si>
  <si>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</si>
  <si>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</si>
  <si>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</si>
  <si>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</si>
  <si>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</si>
  <si>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</si>
  <si>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</si>
  <si>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</si>
  <si>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</si>
  <si>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</si>
  <si>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</si>
  <si>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</si>
  <si>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</si>
  <si>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</si>
  <si>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</si>
  <si>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</si>
  <si>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</si>
  <si>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</si>
  <si>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</si>
  <si>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</si>
  <si>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</si>
  <si>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</si>
  <si>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</si>
  <si>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</si>
  <si>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</si>
  <si>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</si>
  <si>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</si>
  <si>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</si>
  <si>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</si>
  <si>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</si>
  <si>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</si>
  <si>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</si>
  <si>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</si>
  <si>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</si>
  <si>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</si>
  <si>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</si>
  <si>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</si>
  <si>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</si>
  <si>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</si>
  <si>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</si>
  <si>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</si>
  <si>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</si>
  <si>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</si>
  <si>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</si>
  <si>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</si>
  <si>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</si>
  <si>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</si>
  <si>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</si>
  <si>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</si>
  <si>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</si>
  <si>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</si>
  <si>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</si>
  <si>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</si>
  <si>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</si>
  <si>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</si>
  <si>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</si>
  <si>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</si>
  <si>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</si>
  <si>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</si>
  <si>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</si>
  <si>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</si>
  <si>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</si>
  <si>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</si>
  <si>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</si>
  <si>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</si>
  <si>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</si>
  <si>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</si>
  <si>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</si>
  <si>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</si>
  <si>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</si>
  <si>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</si>
  <si>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</si>
  <si>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</si>
  <si>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</si>
  <si>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</si>
  <si>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</si>
  <si>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</si>
  <si>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</si>
  <si>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</si>
  <si>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</si>
  <si>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</si>
  <si>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</si>
  <si>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</si>
  <si>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</si>
  <si>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</si>
  <si>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</si>
  <si>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</si>
  <si>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</si>
  <si>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</si>
  <si>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0.38</t>
  </si>
  <si>
    <t>▲ 4.55</t>
  </si>
  <si>
    <t>▲ 1.85</t>
  </si>
  <si>
    <t>▲ 0.80</t>
  </si>
  <si>
    <t>水道事業会計</t>
  </si>
  <si>
    <t>一般会計</t>
  </si>
  <si>
    <t>下水道事業会計</t>
  </si>
  <si>
    <t>介護保険特別会計</t>
  </si>
  <si>
    <t>国民健康保険特別会計（事業勘定）</t>
  </si>
  <si>
    <t>鶴瀬駅西口土地区画整理事業特別会計</t>
  </si>
  <si>
    <t>鶴瀬駅東口土地区画整理事業特別会計</t>
  </si>
  <si>
    <t>後期高齢者医療事業特別会計</t>
  </si>
  <si>
    <t>その他会計（赤字）</t>
  </si>
  <si>
    <t>その他会計（黒字）</t>
  </si>
  <si>
    <t>キラリ財団</t>
    <rPh sb="3" eb="5">
      <t>ザイダン</t>
    </rPh>
    <phoneticPr fontId="2"/>
  </si>
  <si>
    <t>○</t>
    <phoneticPr fontId="2"/>
  </si>
  <si>
    <t>富士見市土地開発公社</t>
    <rPh sb="0" eb="4">
      <t>フジミシ</t>
    </rPh>
    <rPh sb="4" eb="6">
      <t>トチ</t>
    </rPh>
    <rPh sb="6" eb="8">
      <t>カイハツ</t>
    </rPh>
    <rPh sb="8" eb="10">
      <t>コウシャ</t>
    </rPh>
    <phoneticPr fontId="2"/>
  </si>
  <si>
    <t>志木地区衛生組合</t>
    <rPh sb="0" eb="2">
      <t>シキ</t>
    </rPh>
    <rPh sb="2" eb="4">
      <t>チク</t>
    </rPh>
    <rPh sb="4" eb="6">
      <t>エイセイ</t>
    </rPh>
    <rPh sb="6" eb="8">
      <t>クミアイ</t>
    </rPh>
    <phoneticPr fontId="2"/>
  </si>
  <si>
    <t>入間東部地区衛生組合</t>
    <rPh sb="0" eb="2">
      <t>イルマ</t>
    </rPh>
    <rPh sb="2" eb="4">
      <t>トウブ</t>
    </rPh>
    <rPh sb="4" eb="6">
      <t>チク</t>
    </rPh>
    <rPh sb="6" eb="8">
      <t>エイセイ</t>
    </rPh>
    <rPh sb="8" eb="10">
      <t>クミアイ</t>
    </rPh>
    <phoneticPr fontId="2"/>
  </si>
  <si>
    <t>入間東部地区消防組合</t>
    <rPh sb="0" eb="2">
      <t>イルマ</t>
    </rPh>
    <rPh sb="2" eb="4">
      <t>トウブ</t>
    </rPh>
    <rPh sb="4" eb="6">
      <t>チク</t>
    </rPh>
    <rPh sb="6" eb="8">
      <t>ショウボウ</t>
    </rPh>
    <rPh sb="8" eb="10">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</si>
  <si>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</si>
  <si>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</si>
  <si>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</si>
  <si>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</si>
  <si>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</si>
  <si>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</si>
  <si>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</si>
  <si>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</si>
  <si>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</si>
  <si>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</si>
  <si>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</si>
  <si>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</si>
  <si>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</si>
  <si>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</si>
  <si>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</si>
  <si>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</si>
  <si>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</si>
  <si>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</si>
  <si>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</si>
  <si>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</si>
  <si>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</si>
  <si>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</si>
  <si>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が改善している要因として、土地開発公社からの買戻しの進捗により公債費に準じる債務負担行為額が減少していること、また、分母にあたる標準財政規模が新たなまちづくりの進展により標準税収入額の増等により増加していることから、比率は改善をしている。</t>
    <rPh sb="0" eb="2">
      <t>ショウライ</t>
    </rPh>
    <rPh sb="2" eb="4">
      <t>フタン</t>
    </rPh>
    <rPh sb="4" eb="6">
      <t>ヒリツ</t>
    </rPh>
    <rPh sb="6" eb="7">
      <t>オヨ</t>
    </rPh>
    <rPh sb="8" eb="10">
      <t>ジッシツ</t>
    </rPh>
    <rPh sb="10" eb="13">
      <t>コウサイヒ</t>
    </rPh>
    <rPh sb="13" eb="15">
      <t>ヒリツ</t>
    </rPh>
    <rPh sb="16" eb="18">
      <t>カイゼン</t>
    </rPh>
    <rPh sb="22" eb="24">
      <t>ヨウイン</t>
    </rPh>
    <rPh sb="28" eb="30">
      <t>トチ</t>
    </rPh>
    <rPh sb="30" eb="32">
      <t>カイハツ</t>
    </rPh>
    <rPh sb="32" eb="34">
      <t>コウシャ</t>
    </rPh>
    <rPh sb="37" eb="39">
      <t>カイモド</t>
    </rPh>
    <rPh sb="41" eb="43">
      <t>シンチョク</t>
    </rPh>
    <rPh sb="46" eb="48">
      <t>コウサイ</t>
    </rPh>
    <rPh sb="48" eb="49">
      <t>ヒ</t>
    </rPh>
    <rPh sb="50" eb="51">
      <t>ジュン</t>
    </rPh>
    <rPh sb="53" eb="55">
      <t>サイム</t>
    </rPh>
    <rPh sb="55" eb="57">
      <t>フタン</t>
    </rPh>
    <rPh sb="57" eb="59">
      <t>コウイ</t>
    </rPh>
    <rPh sb="59" eb="60">
      <t>ガク</t>
    </rPh>
    <rPh sb="61" eb="63">
      <t>ゲンショウ</t>
    </rPh>
    <rPh sb="73" eb="75">
      <t>ブンボ</t>
    </rPh>
    <rPh sb="79" eb="81">
      <t>ヒョウジュン</t>
    </rPh>
    <rPh sb="81" eb="83">
      <t>ザイセイ</t>
    </rPh>
    <rPh sb="83" eb="85">
      <t>キボ</t>
    </rPh>
    <rPh sb="86" eb="87">
      <t>アラ</t>
    </rPh>
    <rPh sb="95" eb="97">
      <t>シンテン</t>
    </rPh>
    <rPh sb="100" eb="102">
      <t>ヒョウジュン</t>
    </rPh>
    <rPh sb="102" eb="103">
      <t>ゼイ</t>
    </rPh>
    <rPh sb="103" eb="105">
      <t>シュウニュウ</t>
    </rPh>
    <rPh sb="105" eb="106">
      <t>ガク</t>
    </rPh>
    <rPh sb="107" eb="108">
      <t>ゾウ</t>
    </rPh>
    <rPh sb="108" eb="109">
      <t>ナド</t>
    </rPh>
    <rPh sb="112" eb="114">
      <t>ゾウカ</t>
    </rPh>
    <rPh sb="123" eb="125">
      <t>ヒリツ</t>
    </rPh>
    <rPh sb="126" eb="128">
      <t>カイゼン</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</si>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</sst>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58051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18521</c:v>
                </c:pt>
                <c:pt idx="1">
                  <c:v>26510</c:v>
                </c:pt>
                <c:pt idx="2">
                  <c:v>44536</c:v>
                </c:pt>
                <c:pt idx="3">
                  <c:v>53916</c:v>
                </c:pt>
                <c:pt idx="4">
                  <c:v>37936</c:v>
                </c:pt>
              </c:numCache>
            </c:numRef>
          </c:val>
          <c:smooth val="0"/>
        </c:ser>
        <c:dLbls>
          <c:showLegendKey val="0"/>
          <c:showVal val="0"/>
          <c:showCatName val="0"/>
          <c:showSerName val="0"/>
          <c:showPercent val="0"/>
          <c:showBubbleSize val="0"/>
        </c:dLbls>
        <c:marker val="1"/>
        <c:smooth val="0"/>
        <c:axId val="100286464"/>
        <c:axId val="100288384"/>
      </c:lineChart>
      <c:catAx>
        <c:axId val="1002864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288384"/>
        <c:crosses val="autoZero"/>
        <c:auto val="1"/>
        <c:lblAlgn val="ctr"/>
        <c:lblOffset val="100"/>
        <c:tickLblSkip val="1"/>
        <c:tickMarkSkip val="1"/>
        <c:noMultiLvlLbl val="0"/>
      </c:catAx>
      <c:valAx>
        <c:axId val="10028838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286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5.72</c:v>
                </c:pt>
                <c:pt idx="1">
                  <c:v>7.09</c:v>
                </c:pt>
                <c:pt idx="2">
                  <c:v>3.47</c:v>
                </c:pt>
                <c:pt idx="3">
                  <c:v>4.1500000000000004</c:v>
                </c:pt>
                <c:pt idx="4">
                  <c:v>5.77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12.53</c:v>
                </c:pt>
                <c:pt idx="1">
                  <c:v>13.53</c:v>
                </c:pt>
                <c:pt idx="2">
                  <c:v>14.68</c:v>
                </c:pt>
                <c:pt idx="3">
                  <c:v>13.67</c:v>
                </c:pt>
                <c:pt idx="4">
                  <c:v>12.42</c:v>
                </c:pt>
              </c:numCache>
            </c:numRef>
          </c:val>
        </c:ser>
        <c:dLbls>
          <c:showLegendKey val="0"/>
          <c:showVal val="0"/>
          <c:showCatName val="0"/>
          <c:showSerName val="0"/>
          <c:showPercent val="0"/>
          <c:showBubbleSize val="0"/>
        </c:dLbls>
        <c:gapWidth val="250"/>
        <c:overlap val="100"/>
        <c:axId val="32672768"/>
        <c:axId val="32683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-0.38</c:v>
                </c:pt>
                <c:pt idx="1">
                  <c:v>0.36</c:v>
                </c:pt>
                <c:pt idx="2">
                  <c:v>-4.55</c:v>
                </c:pt>
                <c:pt idx="3">
                  <c:v>-1.85</c:v>
                </c:pt>
                <c:pt idx="4">
                  <c:v>-0.8</c:v>
                </c:pt>
              </c:numCache>
            </c:numRef>
          </c:val>
          <c:smooth val="0"/>
        </c:ser>
        <c:dLbls>
          <c:showLegendKey val="0"/>
          <c:showVal val="0"/>
          <c:showCatName val="0"/>
          <c:showSerName val="0"/>
          <c:showPercent val="0"/>
          <c:showBubbleSize val="0"/>
        </c:dLbls>
        <c:marker val="1"/>
        <c:smooth val="0"/>
        <c:axId val="32672768"/>
        <c:axId val="32683136"/>
      </c:lineChart>
      <c:catAx>
        <c:axId val="3267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683136"/>
        <c:crosses val="autoZero"/>
        <c:auto val="1"/>
        <c:lblAlgn val="ctr"/>
        <c:lblOffset val="100"/>
        <c:tickLblSkip val="1"/>
        <c:tickMarkSkip val="1"/>
        <c:noMultiLvlLbl val="0"/>
      </c:catAx>
      <c:valAx>
        <c:axId val="32683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672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ser>
        <c:ser>
          <c:idx val="3"/>
          <c:order val="3"/>
          <c:tx>
            <c:strRef>
              <c:f>データシート!$A$30</c:f>
              <c:strCache>
                <c:ptCount val="1"/>
                <c:pt idx="0">
                  <c:v>鶴瀬駅東口土地区画整理事業特別会計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0.08</c:v>
                </c:pt>
                <c:pt idx="2">
                  <c:v>#N/A</c:v>
                </c:pt>
                <c:pt idx="3">
                  <c:v>7.0000000000000007E-2</c:v>
                </c:pt>
                <c:pt idx="4">
                  <c:v>#N/A</c:v>
                </c:pt>
                <c:pt idx="5">
                  <c:v>0.05</c:v>
                </c:pt>
                <c:pt idx="6">
                  <c:v>#N/A</c:v>
                </c:pt>
                <c:pt idx="7">
                  <c:v>0.06</c:v>
                </c:pt>
                <c:pt idx="8">
                  <c:v>#N/A</c:v>
                </c:pt>
                <c:pt idx="9">
                  <c:v>0.08</c:v>
                </c:pt>
              </c:numCache>
            </c:numRef>
          </c:val>
        </c:ser>
        <c:ser>
          <c:idx val="4"/>
          <c:order val="4"/>
          <c:tx>
            <c:strRef>
              <c:f>データシート!$A$31</c:f>
              <c:strCache>
                <c:ptCount val="1"/>
                <c:pt idx="0">
                  <c:v>鶴瀬駅西口土地区画整理事業特別会計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1.51</c:v>
                </c:pt>
                <c:pt idx="2">
                  <c:v>#N/A</c:v>
                </c:pt>
                <c:pt idx="3">
                  <c:v>2.31</c:v>
                </c:pt>
                <c:pt idx="4">
                  <c:v>#N/A</c:v>
                </c:pt>
                <c:pt idx="5">
                  <c:v>0.14000000000000001</c:v>
                </c:pt>
                <c:pt idx="6">
                  <c:v>#N/A</c:v>
                </c:pt>
                <c:pt idx="7">
                  <c:v>0.94</c:v>
                </c:pt>
                <c:pt idx="8">
                  <c:v>#N/A</c:v>
                </c:pt>
                <c:pt idx="9">
                  <c:v>0.19</c:v>
                </c:pt>
              </c:numCache>
            </c:numRef>
          </c:val>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0.39</c:v>
                </c:pt>
                <c:pt idx="2">
                  <c:v>#N/A</c:v>
                </c:pt>
                <c:pt idx="3">
                  <c:v>0.34</c:v>
                </c:pt>
                <c:pt idx="4">
                  <c:v>#N/A</c:v>
                </c:pt>
                <c:pt idx="5">
                  <c:v>0.3</c:v>
                </c:pt>
                <c:pt idx="6">
                  <c:v>#N/A</c:v>
                </c:pt>
                <c:pt idx="7">
                  <c:v>0.31</c:v>
                </c:pt>
                <c:pt idx="8">
                  <c:v>#N/A</c:v>
                </c:pt>
                <c:pt idx="9">
                  <c:v>0.35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0.49</c:v>
                </c:pt>
                <c:pt idx="2">
                  <c:v>#N/A</c:v>
                </c:pt>
                <c:pt idx="3">
                  <c:v>0.55000000000000004</c:v>
                </c:pt>
                <c:pt idx="4">
                  <c:v>#N/A</c:v>
                </c:pt>
                <c:pt idx="5">
                  <c:v>0.34</c:v>
                </c:pt>
                <c:pt idx="6">
                  <c:v>#N/A</c:v>
                </c:pt>
                <c:pt idx="7">
                  <c:v>0.17</c:v>
                </c:pt>
                <c:pt idx="8">
                  <c:v>#N/A</c:v>
                </c:pt>
                <c:pt idx="9">
                  <c:v>0.94</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2.96</c:v>
                </c:pt>
                <c:pt idx="2">
                  <c:v>#N/A</c:v>
                </c:pt>
                <c:pt idx="3">
                  <c:v>2.71</c:v>
                </c:pt>
                <c:pt idx="4">
                  <c:v>#N/A</c:v>
                </c:pt>
                <c:pt idx="5">
                  <c:v>2.64</c:v>
                </c:pt>
                <c:pt idx="6">
                  <c:v>#N/A</c:v>
                </c:pt>
                <c:pt idx="7">
                  <c:v>1.53</c:v>
                </c:pt>
                <c:pt idx="8">
                  <c:v>#N/A</c:v>
                </c:pt>
                <c:pt idx="9">
                  <c:v>2.12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4.12</c:v>
                </c:pt>
                <c:pt idx="2">
                  <c:v>#N/A</c:v>
                </c:pt>
                <c:pt idx="3">
                  <c:v>4.7</c:v>
                </c:pt>
                <c:pt idx="4">
                  <c:v>#N/A</c:v>
                </c:pt>
                <c:pt idx="5">
                  <c:v>3.26</c:v>
                </c:pt>
                <c:pt idx="6">
                  <c:v>#N/A</c:v>
                </c:pt>
                <c:pt idx="7">
                  <c:v>3.14</c:v>
                </c:pt>
                <c:pt idx="8">
                  <c:v>#N/A</c:v>
                </c:pt>
                <c:pt idx="9">
                  <c:v>5.49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8.1300000000000008</c:v>
                </c:pt>
                <c:pt idx="2">
                  <c:v>#N/A</c:v>
                </c:pt>
                <c:pt idx="3">
                  <c:v>8.8000000000000007</c:v>
                </c:pt>
                <c:pt idx="4">
                  <c:v>#N/A</c:v>
                </c:pt>
                <c:pt idx="5">
                  <c:v>8.1300000000000008</c:v>
                </c:pt>
                <c:pt idx="6">
                  <c:v>#N/A</c:v>
                </c:pt>
                <c:pt idx="7">
                  <c:v>6.45</c:v>
                </c:pt>
                <c:pt idx="8">
                  <c:v>#N/A</c:v>
                </c:pt>
                <c:pt idx="9">
                  <c:v>7.25</c:v>
                </c:pt>
              </c:numCache>
            </c:numRef>
          </c:val>
        </c:ser>
        <c:dLbls>
          <c:showLegendKey val="0"/>
          <c:showVal val="0"/>
          <c:showCatName val="0"/>
          <c:showSerName val="0"/>
          <c:showPercent val="0"/>
          <c:showBubbleSize val="0"/>
        </c:dLbls>
        <c:gapWidth val="150"/>
        <c:overlap val="100"/>
        <c:axId val="32769152"/>
        <c:axId val="32770688"/>
      </c:barChart>
      <c:catAx>
        <c:axId val="32769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770688"/>
        <c:crosses val="autoZero"/>
        <c:auto val="1"/>
        <c:lblAlgn val="ctr"/>
        <c:lblOffset val="100"/>
        <c:tickLblSkip val="1"/>
        <c:tickMarkSkip val="1"/>
        <c:noMultiLvlLbl val="0"/>
      </c:catAx>
      <c:valAx>
        <c:axId val="32770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769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3128</c:v>
                </c:pt>
                <c:pt idx="5">
                  <c:v>3148</c:v>
                </c:pt>
                <c:pt idx="8">
                  <c:v>3116</c:v>
                </c:pt>
                <c:pt idx="11">
                  <c:v>3238</c:v>
                </c:pt>
                <c:pt idx="14">
                  <c:v>3009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51</c:v>
                </c:pt>
                <c:pt idx="3">
                  <c:v>50</c:v>
                </c:pt>
                <c:pt idx="6">
                  <c:v>535</c:v>
                </c:pt>
                <c:pt idx="9">
                  <c:v>256</c:v>
                </c:pt>
                <c:pt idx="12">
                  <c:v>164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245</c:v>
                </c:pt>
                <c:pt idx="3">
                  <c:v>225</c:v>
                </c:pt>
                <c:pt idx="6">
                  <c:v>140</c:v>
                </c:pt>
                <c:pt idx="9">
                  <c:v>207</c:v>
                </c:pt>
                <c:pt idx="12">
                  <c:v>269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671</c:v>
                </c:pt>
                <c:pt idx="3">
                  <c:v>570</c:v>
                </c:pt>
                <c:pt idx="6">
                  <c:v>492</c:v>
                </c:pt>
                <c:pt idx="9">
                  <c:v>525</c:v>
                </c:pt>
                <c:pt idx="12">
                  <c:v>514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3064</c:v>
                </c:pt>
                <c:pt idx="3">
                  <c:v>2972</c:v>
                </c:pt>
                <c:pt idx="6">
                  <c:v>2894</c:v>
                </c:pt>
                <c:pt idx="9">
                  <c:v>2832</c:v>
                </c:pt>
                <c:pt idx="12">
                  <c:v>2736</c:v>
                </c:pt>
              </c:numCache>
            </c:numRef>
          </c:val>
        </c:ser>
        <c:dLbls>
          <c:showLegendKey val="0"/>
          <c:showVal val="0"/>
          <c:showCatName val="0"/>
          <c:showSerName val="0"/>
          <c:showPercent val="0"/>
          <c:showBubbleSize val="0"/>
        </c:dLbls>
        <c:gapWidth val="100"/>
        <c:overlap val="100"/>
        <c:axId val="2585728"/>
        <c:axId val="2587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903</c:v>
                </c:pt>
                <c:pt idx="2">
                  <c:v>#N/A</c:v>
                </c:pt>
                <c:pt idx="3">
                  <c:v>#N/A</c:v>
                </c:pt>
                <c:pt idx="4">
                  <c:v>669</c:v>
                </c:pt>
                <c:pt idx="5">
                  <c:v>#N/A</c:v>
                </c:pt>
                <c:pt idx="6">
                  <c:v>#N/A</c:v>
                </c:pt>
                <c:pt idx="7">
                  <c:v>945</c:v>
                </c:pt>
                <c:pt idx="8">
                  <c:v>#N/A</c:v>
                </c:pt>
                <c:pt idx="9">
                  <c:v>#N/A</c:v>
                </c:pt>
                <c:pt idx="10">
                  <c:v>582</c:v>
                </c:pt>
                <c:pt idx="11">
                  <c:v>#N/A</c:v>
                </c:pt>
                <c:pt idx="12">
                  <c:v>#N/A</c:v>
                </c:pt>
                <c:pt idx="13">
                  <c:v>674</c:v>
                </c:pt>
                <c:pt idx="14">
                  <c:v>#N/A</c:v>
                </c:pt>
              </c:numCache>
            </c:numRef>
          </c:val>
          <c:smooth val="0"/>
        </c:ser>
        <c:dLbls>
          <c:showLegendKey val="0"/>
          <c:showVal val="0"/>
          <c:showCatName val="0"/>
          <c:showSerName val="0"/>
          <c:showPercent val="0"/>
          <c:showBubbleSize val="0"/>
        </c:dLbls>
        <c:marker val="1"/>
        <c:smooth val="0"/>
        <c:axId val="2585728"/>
        <c:axId val="2587648"/>
      </c:lineChart>
      <c:catAx>
        <c:axId val="2585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87648"/>
        <c:crosses val="autoZero"/>
        <c:auto val="1"/>
        <c:lblAlgn val="ctr"/>
        <c:lblOffset val="100"/>
        <c:tickLblSkip val="1"/>
        <c:tickMarkSkip val="1"/>
        <c:noMultiLvlLbl val="0"/>
      </c:catAx>
      <c:valAx>
        <c:axId val="2587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85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23856</c:v>
                </c:pt>
                <c:pt idx="5">
                  <c:v>24179</c:v>
                </c:pt>
                <c:pt idx="8">
                  <c:v>24567</c:v>
                </c:pt>
                <c:pt idx="11">
                  <c:v>24626</c:v>
                </c:pt>
                <c:pt idx="14">
                  <c:v>24675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4369</c:v>
                </c:pt>
                <c:pt idx="5">
                  <c:v>4403</c:v>
                </c:pt>
                <c:pt idx="8">
                  <c:v>4638</c:v>
                </c:pt>
                <c:pt idx="11">
                  <c:v>5072</c:v>
                </c:pt>
                <c:pt idx="14">
                  <c:v>5228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3526</c:v>
                </c:pt>
                <c:pt idx="5">
                  <c:v>3693</c:v>
                </c:pt>
                <c:pt idx="8">
                  <c:v>4634</c:v>
                </c:pt>
                <c:pt idx="11">
                  <c:v>4324</c:v>
                </c:pt>
                <c:pt idx="14">
                  <c:v>4339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4665</c:v>
                </c:pt>
                <c:pt idx="3">
                  <c:v>4668</c:v>
                </c:pt>
                <c:pt idx="6">
                  <c:v>4373</c:v>
                </c:pt>
                <c:pt idx="9">
                  <c:v>3909</c:v>
                </c:pt>
                <c:pt idx="12">
                  <c:v>4007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1581</c:v>
                </c:pt>
                <c:pt idx="3">
                  <c:v>1666</c:v>
                </c:pt>
                <c:pt idx="6">
                  <c:v>1953</c:v>
                </c:pt>
                <c:pt idx="9">
                  <c:v>2024</c:v>
                </c:pt>
                <c:pt idx="12">
                  <c:v>1814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5472</c:v>
                </c:pt>
                <c:pt idx="3">
                  <c:v>4967</c:v>
                </c:pt>
                <c:pt idx="6">
                  <c:v>4395</c:v>
                </c:pt>
                <c:pt idx="9">
                  <c:v>4063</c:v>
                </c:pt>
                <c:pt idx="12">
                  <c:v>4026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2708</c:v>
                </c:pt>
                <c:pt idx="3">
                  <c:v>2666</c:v>
                </c:pt>
                <c:pt idx="6">
                  <c:v>1924</c:v>
                </c:pt>
                <c:pt idx="9">
                  <c:v>920</c:v>
                </c:pt>
                <c:pt idx="12">
                  <c:v>493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22720</c:v>
                </c:pt>
                <c:pt idx="3">
                  <c:v>21932</c:v>
                </c:pt>
                <c:pt idx="6">
                  <c:v>21586</c:v>
                </c:pt>
                <c:pt idx="9">
                  <c:v>22018</c:v>
                </c:pt>
                <c:pt idx="12">
                  <c:v>22478</c:v>
                </c:pt>
              </c:numCache>
            </c:numRef>
          </c:val>
        </c:ser>
        <c:dLbls>
          <c:showLegendKey val="0"/>
          <c:showVal val="0"/>
          <c:showCatName val="0"/>
          <c:showSerName val="0"/>
          <c:showPercent val="0"/>
          <c:showBubbleSize val="0"/>
        </c:dLbls>
        <c:gapWidth val="100"/>
        <c:overlap val="100"/>
        <c:axId val="32972800"/>
        <c:axId val="32974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5394</c:v>
                </c:pt>
                <c:pt idx="2">
                  <c:v>#N/A</c:v>
                </c:pt>
                <c:pt idx="3">
                  <c:v>#N/A</c:v>
                </c:pt>
                <c:pt idx="4">
                  <c:v>3623</c:v>
                </c:pt>
                <c:pt idx="5">
                  <c:v>#N/A</c:v>
                </c:pt>
                <c:pt idx="6">
                  <c:v>#N/A</c:v>
                </c:pt>
                <c:pt idx="7">
                  <c:v>392</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2972800"/>
        <c:axId val="32974336"/>
      </c:lineChart>
      <c:catAx>
        <c:axId val="32972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974336"/>
        <c:crosses val="autoZero"/>
        <c:auto val="1"/>
        <c:lblAlgn val="ctr"/>
        <c:lblOffset val="100"/>
        <c:tickLblSkip val="1"/>
        <c:tickMarkSkip val="1"/>
        <c:noMultiLvlLbl val="0"/>
      </c:catAx>
      <c:valAx>
        <c:axId val="32974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972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3559680"/>
        <c:axId val="33561600"/>
      </c:scatterChart>
      <c:valAx>
        <c:axId val="335596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561600"/>
        <c:crosses val="autoZero"/>
        <c:crossBetween val="midCat"/>
      </c:valAx>
      <c:valAx>
        <c:axId val="335616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5596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6544229850885535E-2"/>
                  <c:y val="-5.9759147753589661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7.3</c:v>
                </c:pt>
                <c:pt idx="1">
                  <c:v>5.9</c:v>
                </c:pt>
                <c:pt idx="2">
                  <c:v>4.9000000000000004</c:v>
                </c:pt>
                <c:pt idx="3">
                  <c:v>4.3</c:v>
                </c:pt>
                <c:pt idx="4">
                  <c:v>4.2</c:v>
                </c:pt>
              </c:numCache>
            </c:numRef>
          </c:xVal>
          <c:yVal>
            <c:numRef>
              <c:f>公会計指標分析・財政指標組合せ分析表!$K$73:$O$73</c:f>
              <c:numCache>
                <c:formatCode>#,##0.0;"▲ "#,##0.0</c:formatCode>
                <c:ptCount val="5"/>
                <c:pt idx="0">
                  <c:v>32.200000000000003</c:v>
                </c:pt>
                <c:pt idx="1">
                  <c:v>21.6</c:v>
                </c:pt>
                <c:pt idx="2">
                  <c:v>2.2999999999999998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manualLayout>
                  <c:x val="-3.9447274972981318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manualLayout>
                  <c:x val="-2.9124810151125089E-2"/>
                  <c:y val="-6.5295318477347195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9.3000000000000007</c:v>
                </c:pt>
                <c:pt idx="1">
                  <c:v>8.5</c:v>
                </c:pt>
                <c:pt idx="2">
                  <c:v>7.9</c:v>
                </c:pt>
                <c:pt idx="3">
                  <c:v>7.1</c:v>
                </c:pt>
                <c:pt idx="4">
                  <c:v>7.2</c:v>
                </c:pt>
              </c:numCache>
            </c:numRef>
          </c:xVal>
          <c:yVal>
            <c:numRef>
              <c:f>公会計指標分析・財政指標組合せ分析表!$K$77:$O$77</c:f>
              <c:numCache>
                <c:formatCode>#,##0.0;"▲ "#,##0.0</c:formatCode>
                <c:ptCount val="5"/>
                <c:pt idx="0">
                  <c:v>55.5</c:v>
                </c:pt>
                <c:pt idx="1">
                  <c:v>46.1</c:v>
                </c:pt>
                <c:pt idx="2">
                  <c:v>37.6</c:v>
                </c:pt>
                <c:pt idx="3">
                  <c:v>33.799999999999997</c:v>
                </c:pt>
                <c:pt idx="4">
                  <c:v>34.9</c:v>
                </c:pt>
              </c:numCache>
            </c:numRef>
          </c:yVal>
          <c:smooth val="0"/>
        </c:ser>
        <c:dLbls>
          <c:showLegendKey val="0"/>
          <c:showVal val="0"/>
          <c:showCatName val="0"/>
          <c:showSerName val="0"/>
          <c:showPercent val="0"/>
          <c:showBubbleSize val="0"/>
        </c:dLbls>
        <c:axId val="33616256"/>
        <c:axId val="33618176"/>
      </c:scatterChart>
      <c:valAx>
        <c:axId val="33616256"/>
        <c:scaling>
          <c:orientation val="minMax"/>
          <c:max val="9.6999999999999993"/>
          <c:min val="4.59999999999999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618176"/>
        <c:crosses val="autoZero"/>
        <c:crossBetween val="midCat"/>
      </c:valAx>
      <c:valAx>
        <c:axId val="33618176"/>
        <c:scaling>
          <c:orientation val="minMax"/>
          <c:max val="6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616256"/>
        <c:crosses val="autoZero"/>
        <c:crossBetween val="midCat"/>
        <c:majorUnit val="8.1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埼玉県富士見市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110,045
108,218
19.77
33,971,053
32,392,256
1,149,279
19,902,116
22,478,258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市税の増加による基準財政収入額の増加が社会保障関係経費の増加による基準財政需要額の増加を上回ったため、比率は改善している。（単年度</a:t>
          </a:r>
          <a:r>
            <a:rPr kumimoji="1" lang="en-US" altLang="ja-JP" sz="1300" baseline="0">
              <a:solidFill>
                <a:schemeClr val="dk1"/>
              </a:solidFill>
              <a:effectLst/>
              <a:latin typeface="+mn-lt"/>
              <a:ea typeface="+mn-ea"/>
              <a:cs typeface="+mn-cs"/>
            </a:rPr>
            <a:t>0.767</a:t>
          </a:r>
          <a:r>
            <a:rPr kumimoji="1" lang="ja-JP" altLang="ja-JP" sz="1300" baseline="0">
              <a:solidFill>
                <a:schemeClr val="dk1"/>
              </a:solidFill>
              <a:effectLst/>
              <a:latin typeface="+mn-lt"/>
              <a:ea typeface="+mn-ea"/>
              <a:cs typeface="+mn-cs"/>
            </a:rPr>
            <a:t>⇒</a:t>
          </a:r>
          <a:r>
            <a:rPr kumimoji="1" lang="en-US" altLang="ja-JP" sz="1300" baseline="0">
              <a:solidFill>
                <a:schemeClr val="dk1"/>
              </a:solidFill>
              <a:effectLst/>
              <a:latin typeface="+mn-lt"/>
              <a:ea typeface="+mn-ea"/>
              <a:cs typeface="+mn-cs"/>
            </a:rPr>
            <a:t>0.772</a:t>
          </a:r>
          <a:r>
            <a:rPr kumimoji="1" lang="ja-JP" altLang="ja-JP" sz="1300" baseline="0">
              <a:solidFill>
                <a:schemeClr val="dk1"/>
              </a:solidFill>
              <a:effectLst/>
              <a:latin typeface="+mn-lt"/>
              <a:ea typeface="+mn-ea"/>
              <a:cs typeface="+mn-cs"/>
            </a:rPr>
            <a:t>）</a:t>
          </a:r>
          <a:endParaRPr lang="ja-JP" altLang="ja-JP" sz="1300" baseline="0">
            <a:effectLst/>
          </a:endParaRPr>
        </a:p>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また、３ヶ年平均についても前年度と比べ</a:t>
          </a:r>
          <a:r>
            <a:rPr kumimoji="1" lang="en-US" altLang="ja-JP" sz="1300" baseline="0">
              <a:solidFill>
                <a:schemeClr val="dk1"/>
              </a:solidFill>
              <a:effectLst/>
              <a:latin typeface="+mn-lt"/>
              <a:ea typeface="+mn-ea"/>
              <a:cs typeface="+mn-cs"/>
            </a:rPr>
            <a:t>0.01</a:t>
          </a:r>
          <a:r>
            <a:rPr kumimoji="1" lang="ja-JP" altLang="ja-JP" sz="1300" baseline="0">
              <a:solidFill>
                <a:schemeClr val="dk1"/>
              </a:solidFill>
              <a:effectLst/>
              <a:latin typeface="+mn-lt"/>
              <a:ea typeface="+mn-ea"/>
              <a:cs typeface="+mn-cs"/>
            </a:rPr>
            <a:t>ポイント改善しており、引き続き健全な財政運営に関する条例に基づき、自主財源の確保に努め、財政基盤の強化に努める。</a:t>
          </a:r>
          <a:endParaRPr lang="ja-JP" altLang="ja-JP" sz="1300" baseline="0">
            <a:effectLst/>
          </a:endParaRPr>
        </a:p>
        <a:p>
          <a:endParaRPr lang="ja-JP" altLang="ja-JP" sz="1300" baseline="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129822</xdr:rowOff>
    </xdr:from>
    <xdr:to>
      <xdr:col>7</xdr:col>
      <xdr:colOff>152400</xdr:colOff>
      <xdr:row>41</xdr:row>
      <xdr:rowOff>143228</xdr:rowOff>
    </xdr:to>
    <xdr:cxnSp macro="">
      <xdr:nvCxnSpPr>
        <xdr:cNvPr id="68" name="直線コネクタ 67"/>
        <xdr:cNvCxnSpPr/>
      </xdr:nvCxnSpPr>
      <xdr:spPr>
        <a:xfrm flipV="1">
          <a:off x="4114800" y="71592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118127</xdr:rowOff>
    </xdr:from>
    <xdr:ext cx="762000" cy="259045"/>
    <xdr:sp macro="" textlink="">
      <xdr:nvSpPr>
        <xdr:cNvPr id="69"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0" name="フローチャート : 判断 69"/>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143228</xdr:rowOff>
    </xdr:from>
    <xdr:to>
      <xdr:col>6</xdr:col>
      <xdr:colOff>0</xdr:colOff>
      <xdr:row>41</xdr:row>
      <xdr:rowOff>156633</xdr:rowOff>
    </xdr:to>
    <xdr:cxnSp macro="">
      <xdr:nvCxnSpPr>
        <xdr:cNvPr id="71" name="直線コネクタ 70"/>
        <xdr:cNvCxnSpPr/>
      </xdr:nvCxnSpPr>
      <xdr:spPr>
        <a:xfrm flipV="1">
          <a:off x="3225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119239</xdr:rowOff>
    </xdr:from>
    <xdr:to>
      <xdr:col>6</xdr:col>
      <xdr:colOff>50800</xdr:colOff>
      <xdr:row>42</xdr:row>
      <xdr:rowOff>49389</xdr:rowOff>
    </xdr:to>
    <xdr:sp macro="" textlink="">
      <xdr:nvSpPr>
        <xdr:cNvPr id="72" name="フローチャート : 判断 71"/>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34166</xdr:rowOff>
    </xdr:from>
    <xdr:ext cx="736600" cy="259045"/>
    <xdr:sp macro="" textlink="">
      <xdr:nvSpPr>
        <xdr:cNvPr id="73" name="テキスト ボックス 72"/>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41</xdr:row>
      <xdr:rowOff>156633</xdr:rowOff>
    </xdr:to>
    <xdr:cxnSp macro="">
      <xdr:nvCxnSpPr>
        <xdr:cNvPr id="74" name="直線コネクタ 73"/>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34166</xdr:rowOff>
    </xdr:from>
    <xdr:ext cx="762000" cy="259045"/>
    <xdr:sp macro="" textlink="">
      <xdr:nvSpPr>
        <xdr:cNvPr id="76" name="テキスト ボックス 75"/>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129822</xdr:rowOff>
    </xdr:from>
    <xdr:to>
      <xdr:col>3</xdr:col>
      <xdr:colOff>279400</xdr:colOff>
      <xdr:row>41</xdr:row>
      <xdr:rowOff>156633</xdr:rowOff>
    </xdr:to>
    <xdr:cxnSp macro="">
      <xdr:nvCxnSpPr>
        <xdr:cNvPr id="77" name="直線コネクタ 76"/>
        <xdr:cNvCxnSpPr/>
      </xdr:nvCxnSpPr>
      <xdr:spPr>
        <a:xfrm>
          <a:off x="1447800" y="71592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34166</xdr:rowOff>
    </xdr:from>
    <xdr:ext cx="762000" cy="259045"/>
    <xdr:sp macro="" textlink="">
      <xdr:nvSpPr>
        <xdr:cNvPr id="79" name="テキスト ボックス 78"/>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79022</xdr:rowOff>
    </xdr:from>
    <xdr:to>
      <xdr:col>2</xdr:col>
      <xdr:colOff>127000</xdr:colOff>
      <xdr:row>42</xdr:row>
      <xdr:rowOff>9172</xdr:rowOff>
    </xdr:to>
    <xdr:sp macro="" textlink="">
      <xdr:nvSpPr>
        <xdr:cNvPr id="80" name="フローチャート : 判断 79"/>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165399</xdr:rowOff>
    </xdr:from>
    <xdr:ext cx="762000" cy="259045"/>
    <xdr:sp macro="" textlink="">
      <xdr:nvSpPr>
        <xdr:cNvPr id="81" name="テキスト ボックス 80"/>
        <xdr:cNvSpPr txBox="1"/>
      </xdr:nvSpPr>
      <xdr:spPr>
        <a:xfrm>
          <a:off x="1066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79022</xdr:rowOff>
    </xdr:from>
    <xdr:to>
      <xdr:col>7</xdr:col>
      <xdr:colOff>203200</xdr:colOff>
      <xdr:row>42</xdr:row>
      <xdr:rowOff>9172</xdr:rowOff>
    </xdr:to>
    <xdr:sp macro="" textlink="">
      <xdr:nvSpPr>
        <xdr:cNvPr id="87" name="円/楕円 86"/>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95549</xdr:rowOff>
    </xdr:from>
    <xdr:ext cx="762000" cy="259045"/>
    <xdr:sp macro="" textlink="">
      <xdr:nvSpPr>
        <xdr:cNvPr id="88" name="財政力該当値テキスト"/>
        <xdr:cNvSpPr txBox="1"/>
      </xdr:nvSpPr>
      <xdr:spPr>
        <a:xfrm>
          <a:off x="50419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92428</xdr:rowOff>
    </xdr:from>
    <xdr:to>
      <xdr:col>6</xdr:col>
      <xdr:colOff>50800</xdr:colOff>
      <xdr:row>42</xdr:row>
      <xdr:rowOff>22578</xdr:rowOff>
    </xdr:to>
    <xdr:sp macro="" textlink="">
      <xdr:nvSpPr>
        <xdr:cNvPr id="89" name="円/楕円 88"/>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32755</xdr:rowOff>
    </xdr:from>
    <xdr:ext cx="736600" cy="259045"/>
    <xdr:sp macro="" textlink="">
      <xdr:nvSpPr>
        <xdr:cNvPr id="90" name="テキスト ボックス 89"/>
        <xdr:cNvSpPr txBox="1"/>
      </xdr:nvSpPr>
      <xdr:spPr>
        <a:xfrm>
          <a:off x="3733800" y="689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91" name="円/楕円 90"/>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92" name="テキスト ボックス 91"/>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3" name="円/楕円 92"/>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94" name="テキスト ボックス 93"/>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79022</xdr:rowOff>
    </xdr:from>
    <xdr:to>
      <xdr:col>2</xdr:col>
      <xdr:colOff>127000</xdr:colOff>
      <xdr:row>42</xdr:row>
      <xdr:rowOff>9172</xdr:rowOff>
    </xdr:to>
    <xdr:sp macro="" textlink="">
      <xdr:nvSpPr>
        <xdr:cNvPr id="95" name="円/楕円 94"/>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19349</xdr:rowOff>
    </xdr:from>
    <xdr:ext cx="762000" cy="259045"/>
    <xdr:sp macro="" textlink="">
      <xdr:nvSpPr>
        <xdr:cNvPr id="96" name="テキスト ボックス 95"/>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保育所管内施設分給付費の増や障害介護給付費の増等による歳出の増加より、地方消費税交付金の増や納税義務者数の増（</a:t>
          </a:r>
          <a:r>
            <a:rPr kumimoji="1" lang="en-US" altLang="ja-JP" sz="1300">
              <a:solidFill>
                <a:schemeClr val="dk1"/>
              </a:solidFill>
              <a:effectLst/>
              <a:latin typeface="+mn-ea"/>
              <a:ea typeface="+mn-ea"/>
              <a:cs typeface="+mn-cs"/>
            </a:rPr>
            <a:t>53,029</a:t>
          </a:r>
          <a:r>
            <a:rPr kumimoji="1" lang="ja-JP" altLang="en-US" sz="1300">
              <a:solidFill>
                <a:schemeClr val="dk1"/>
              </a:solidFill>
              <a:effectLst/>
              <a:latin typeface="+mn-ea"/>
              <a:ea typeface="+mn-ea"/>
              <a:cs typeface="+mn-cs"/>
            </a:rPr>
            <a:t>人⇒</a:t>
          </a:r>
          <a:r>
            <a:rPr kumimoji="1" lang="en-US" altLang="ja-JP" sz="1300">
              <a:solidFill>
                <a:schemeClr val="dk1"/>
              </a:solidFill>
              <a:effectLst/>
              <a:latin typeface="+mn-ea"/>
              <a:ea typeface="+mn-ea"/>
              <a:cs typeface="+mn-cs"/>
            </a:rPr>
            <a:t>53,790</a:t>
          </a:r>
          <a:r>
            <a:rPr kumimoji="1" lang="ja-JP" altLang="en-US" sz="1300">
              <a:solidFill>
                <a:schemeClr val="dk1"/>
              </a:solidFill>
              <a:effectLst/>
              <a:latin typeface="+mn-ea"/>
              <a:ea typeface="+mn-ea"/>
              <a:cs typeface="+mn-cs"/>
            </a:rPr>
            <a:t>人）による個人市民税の増等による歳入の増の方が大きいため、比率は改善した。</a:t>
          </a:r>
          <a:endParaRPr lang="ja-JP" altLang="ja-JP" sz="1300">
            <a:effectLst/>
            <a:latin typeface="+mn-ea"/>
            <a:ea typeface="+mn-ea"/>
          </a:endParaRPr>
        </a:p>
        <a:p>
          <a:pPr eaLnBrk="1" fontAlgn="auto" latinLnBrk="0" hangingPunct="1"/>
          <a:r>
            <a:rPr kumimoji="1" lang="ja-JP" altLang="en-US" sz="1300" baseline="0">
              <a:solidFill>
                <a:schemeClr val="dk1"/>
              </a:solidFill>
              <a:effectLst/>
              <a:latin typeface="+mn-ea"/>
              <a:ea typeface="+mn-ea"/>
              <a:cs typeface="+mn-cs"/>
            </a:rPr>
            <a:t>　</a:t>
          </a:r>
          <a:r>
            <a:rPr kumimoji="1" lang="ja-JP" altLang="ja-JP" sz="1300" baseline="0">
              <a:solidFill>
                <a:schemeClr val="dk1"/>
              </a:solidFill>
              <a:effectLst/>
              <a:latin typeface="+mn-ea"/>
              <a:ea typeface="+mn-ea"/>
              <a:cs typeface="+mn-cs"/>
            </a:rPr>
            <a:t>また当市は、</a:t>
          </a:r>
          <a:r>
            <a:rPr kumimoji="1" lang="ja-JP" altLang="en-US" sz="1300" baseline="0">
              <a:solidFill>
                <a:schemeClr val="dk1"/>
              </a:solidFill>
              <a:effectLst/>
              <a:latin typeface="+mn-ea"/>
              <a:ea typeface="+mn-ea"/>
              <a:cs typeface="+mn-cs"/>
            </a:rPr>
            <a:t>後年度の財政負担を軽減するため、</a:t>
          </a:r>
          <a:r>
            <a:rPr kumimoji="1" lang="ja-JP" altLang="ja-JP" sz="1300" baseline="0">
              <a:solidFill>
                <a:schemeClr val="dk1"/>
              </a:solidFill>
              <a:effectLst/>
              <a:latin typeface="+mn-ea"/>
              <a:ea typeface="+mn-ea"/>
              <a:cs typeface="+mn-cs"/>
            </a:rPr>
            <a:t>臨時財政対策債</a:t>
          </a:r>
          <a:r>
            <a:rPr kumimoji="1" lang="ja-JP" altLang="en-US" sz="1300" baseline="0">
              <a:solidFill>
                <a:schemeClr val="dk1"/>
              </a:solidFill>
              <a:effectLst/>
              <a:latin typeface="+mn-ea"/>
              <a:ea typeface="+mn-ea"/>
              <a:cs typeface="+mn-cs"/>
            </a:rPr>
            <a:t>の</a:t>
          </a:r>
          <a:r>
            <a:rPr kumimoji="1" lang="ja-JP" altLang="ja-JP" sz="1300" baseline="0">
              <a:solidFill>
                <a:schemeClr val="dk1"/>
              </a:solidFill>
              <a:effectLst/>
              <a:latin typeface="+mn-ea"/>
              <a:ea typeface="+mn-ea"/>
              <a:cs typeface="+mn-cs"/>
            </a:rPr>
            <a:t>借入額を抑制していたが、今年度は満額借入を行った影響により、比率は</a:t>
          </a:r>
          <a:r>
            <a:rPr kumimoji="1" lang="en-US" altLang="ja-JP" sz="1300" baseline="0">
              <a:solidFill>
                <a:schemeClr val="dk1"/>
              </a:solidFill>
              <a:effectLst/>
              <a:latin typeface="+mn-ea"/>
              <a:ea typeface="+mn-ea"/>
              <a:cs typeface="+mn-cs"/>
            </a:rPr>
            <a:t>1.1</a:t>
          </a:r>
          <a:r>
            <a:rPr kumimoji="1" lang="ja-JP" altLang="ja-JP" sz="1300" baseline="0">
              <a:solidFill>
                <a:schemeClr val="dk1"/>
              </a:solidFill>
              <a:effectLst/>
              <a:latin typeface="+mn-ea"/>
              <a:ea typeface="+mn-ea"/>
              <a:cs typeface="+mn-cs"/>
            </a:rPr>
            <a:t>ポイント改善した。</a:t>
          </a:r>
          <a:endParaRPr lang="ja-JP" altLang="ja-JP" sz="13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110913</xdr:rowOff>
    </xdr:from>
    <xdr:to>
      <xdr:col>7</xdr:col>
      <xdr:colOff>152400</xdr:colOff>
      <xdr:row>66</xdr:row>
      <xdr:rowOff>171027</xdr:rowOff>
    </xdr:to>
    <xdr:cxnSp macro="">
      <xdr:nvCxnSpPr>
        <xdr:cNvPr id="126" name="直線コネクタ 125"/>
        <xdr:cNvCxnSpPr/>
      </xdr:nvCxnSpPr>
      <xdr:spPr>
        <a:xfrm flipV="1">
          <a:off x="4953000" y="10055013"/>
          <a:ext cx="0" cy="1431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143104</xdr:rowOff>
    </xdr:from>
    <xdr:ext cx="762000" cy="259045"/>
    <xdr:sp macro="" textlink="">
      <xdr:nvSpPr>
        <xdr:cNvPr id="127" name="財政構造の弾力性最小値テキスト"/>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171027</xdr:rowOff>
    </xdr:from>
    <xdr:to>
      <xdr:col>7</xdr:col>
      <xdr:colOff>241300</xdr:colOff>
      <xdr:row>66</xdr:row>
      <xdr:rowOff>171027</xdr:rowOff>
    </xdr:to>
    <xdr:cxnSp macro="">
      <xdr:nvCxnSpPr>
        <xdr:cNvPr id="128" name="直線コネクタ 127"/>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25840</xdr:rowOff>
    </xdr:from>
    <xdr:ext cx="762000" cy="259045"/>
    <xdr:sp macro="" textlink="">
      <xdr:nvSpPr>
        <xdr:cNvPr id="129" name="財政構造の弾力性最大値テキスト"/>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110913</xdr:rowOff>
    </xdr:from>
    <xdr:to>
      <xdr:col>7</xdr:col>
      <xdr:colOff>241300</xdr:colOff>
      <xdr:row>58</xdr:row>
      <xdr:rowOff>110913</xdr:rowOff>
    </xdr:to>
    <xdr:cxnSp macro="">
      <xdr:nvCxnSpPr>
        <xdr:cNvPr id="130" name="直線コネクタ 129"/>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119380</xdr:rowOff>
    </xdr:from>
    <xdr:to>
      <xdr:col>7</xdr:col>
      <xdr:colOff>152400</xdr:colOff>
      <xdr:row>62</xdr:row>
      <xdr:rowOff>36406</xdr:rowOff>
    </xdr:to>
    <xdr:cxnSp macro="">
      <xdr:nvCxnSpPr>
        <xdr:cNvPr id="131" name="直線コネクタ 130"/>
        <xdr:cNvCxnSpPr/>
      </xdr:nvCxnSpPr>
      <xdr:spPr>
        <a:xfrm flipV="1">
          <a:off x="4114800" y="10577830"/>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137177</xdr:rowOff>
    </xdr:from>
    <xdr:ext cx="762000" cy="259045"/>
    <xdr:sp macro="" textlink="">
      <xdr:nvSpPr>
        <xdr:cNvPr id="132" name="財政構造の弾力性平均値テキスト"/>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33" name="フローチャート : 判断 132"/>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20320</xdr:rowOff>
    </xdr:from>
    <xdr:to>
      <xdr:col>6</xdr:col>
      <xdr:colOff>0</xdr:colOff>
      <xdr:row>62</xdr:row>
      <xdr:rowOff>36406</xdr:rowOff>
    </xdr:to>
    <xdr:cxnSp macro="">
      <xdr:nvCxnSpPr>
        <xdr:cNvPr id="134" name="直線コネクタ 133"/>
        <xdr:cNvCxnSpPr/>
      </xdr:nvCxnSpPr>
      <xdr:spPr>
        <a:xfrm>
          <a:off x="3225800" y="106502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7196</xdr:rowOff>
    </xdr:from>
    <xdr:to>
      <xdr:col>6</xdr:col>
      <xdr:colOff>50800</xdr:colOff>
      <xdr:row>63</xdr:row>
      <xdr:rowOff>108796</xdr:rowOff>
    </xdr:to>
    <xdr:sp macro="" textlink="">
      <xdr:nvSpPr>
        <xdr:cNvPr id="135" name="フローチャート : 判断 134"/>
        <xdr:cNvSpPr/>
      </xdr:nvSpPr>
      <xdr:spPr>
        <a:xfrm>
          <a:off x="4064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93573</xdr:rowOff>
    </xdr:from>
    <xdr:ext cx="736600" cy="259045"/>
    <xdr:sp macro="" textlink="">
      <xdr:nvSpPr>
        <xdr:cNvPr id="136" name="テキスト ボックス 135"/>
        <xdr:cNvSpPr txBox="1"/>
      </xdr:nvSpPr>
      <xdr:spPr>
        <a:xfrm>
          <a:off x="3733800" y="1089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20320</xdr:rowOff>
    </xdr:from>
    <xdr:to>
      <xdr:col>4</xdr:col>
      <xdr:colOff>482600</xdr:colOff>
      <xdr:row>63</xdr:row>
      <xdr:rowOff>82127</xdr:rowOff>
    </xdr:to>
    <xdr:cxnSp macro="">
      <xdr:nvCxnSpPr>
        <xdr:cNvPr id="137" name="直線コネクタ 136"/>
        <xdr:cNvCxnSpPr/>
      </xdr:nvCxnSpPr>
      <xdr:spPr>
        <a:xfrm flipV="1">
          <a:off x="2336800" y="10650220"/>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74083</xdr:rowOff>
    </xdr:from>
    <xdr:to>
      <xdr:col>4</xdr:col>
      <xdr:colOff>533400</xdr:colOff>
      <xdr:row>63</xdr:row>
      <xdr:rowOff>4233</xdr:rowOff>
    </xdr:to>
    <xdr:sp macro="" textlink="">
      <xdr:nvSpPr>
        <xdr:cNvPr id="138" name="フローチャート : 判断 137"/>
        <xdr:cNvSpPr/>
      </xdr:nvSpPr>
      <xdr:spPr>
        <a:xfrm>
          <a:off x="3175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160460</xdr:rowOff>
    </xdr:from>
    <xdr:ext cx="762000" cy="259045"/>
    <xdr:sp macro="" textlink="">
      <xdr:nvSpPr>
        <xdr:cNvPr id="139" name="テキスト ボックス 138"/>
        <xdr:cNvSpPr txBox="1"/>
      </xdr:nvSpPr>
      <xdr:spPr>
        <a:xfrm>
          <a:off x="2844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82127</xdr:rowOff>
    </xdr:from>
    <xdr:to>
      <xdr:col>3</xdr:col>
      <xdr:colOff>279400</xdr:colOff>
      <xdr:row>63</xdr:row>
      <xdr:rowOff>106256</xdr:rowOff>
    </xdr:to>
    <xdr:cxnSp macro="">
      <xdr:nvCxnSpPr>
        <xdr:cNvPr id="140" name="直線コネクタ 139"/>
        <xdr:cNvCxnSpPr/>
      </xdr:nvCxnSpPr>
      <xdr:spPr>
        <a:xfrm flipV="1">
          <a:off x="1447800" y="1088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macro="" textlink="">
      <xdr:nvSpPr>
        <xdr:cNvPr id="142" name="テキスト ボックス 141"/>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3" name="フローチャート : 判断 142"/>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46583</xdr:rowOff>
    </xdr:from>
    <xdr:ext cx="762000" cy="259045"/>
    <xdr:sp macro="" textlink="">
      <xdr:nvSpPr>
        <xdr:cNvPr id="144" name="テキスト ボックス 143"/>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50" name="円/楕円 149"/>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85107</xdr:rowOff>
    </xdr:from>
    <xdr:ext cx="762000" cy="259045"/>
    <xdr:sp macro="" textlink="">
      <xdr:nvSpPr>
        <xdr:cNvPr id="151" name="財政構造の弾力性該当値テキスト"/>
        <xdr:cNvSpPr txBox="1"/>
      </xdr:nvSpPr>
      <xdr:spPr>
        <a:xfrm>
          <a:off x="5041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157056</xdr:rowOff>
    </xdr:from>
    <xdr:to>
      <xdr:col>6</xdr:col>
      <xdr:colOff>50800</xdr:colOff>
      <xdr:row>62</xdr:row>
      <xdr:rowOff>87206</xdr:rowOff>
    </xdr:to>
    <xdr:sp macro="" textlink="">
      <xdr:nvSpPr>
        <xdr:cNvPr id="152" name="円/楕円 151"/>
        <xdr:cNvSpPr/>
      </xdr:nvSpPr>
      <xdr:spPr>
        <a:xfrm>
          <a:off x="4064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97383</xdr:rowOff>
    </xdr:from>
    <xdr:ext cx="736600" cy="259045"/>
    <xdr:sp macro="" textlink="">
      <xdr:nvSpPr>
        <xdr:cNvPr id="153" name="テキスト ボックス 152"/>
        <xdr:cNvSpPr txBox="1"/>
      </xdr:nvSpPr>
      <xdr:spPr>
        <a:xfrm>
          <a:off x="3733800" y="1038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140970</xdr:rowOff>
    </xdr:from>
    <xdr:to>
      <xdr:col>4</xdr:col>
      <xdr:colOff>533400</xdr:colOff>
      <xdr:row>62</xdr:row>
      <xdr:rowOff>71120</xdr:rowOff>
    </xdr:to>
    <xdr:sp macro="" textlink="">
      <xdr:nvSpPr>
        <xdr:cNvPr id="154" name="円/楕円 153"/>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81297</xdr:rowOff>
    </xdr:from>
    <xdr:ext cx="762000" cy="259045"/>
    <xdr:sp macro="" textlink="">
      <xdr:nvSpPr>
        <xdr:cNvPr id="155" name="テキスト ボックス 154"/>
        <xdr:cNvSpPr txBox="1"/>
      </xdr:nvSpPr>
      <xdr:spPr>
        <a:xfrm>
          <a:off x="2844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31327</xdr:rowOff>
    </xdr:from>
    <xdr:to>
      <xdr:col>3</xdr:col>
      <xdr:colOff>330200</xdr:colOff>
      <xdr:row>63</xdr:row>
      <xdr:rowOff>132927</xdr:rowOff>
    </xdr:to>
    <xdr:sp macro="" textlink="">
      <xdr:nvSpPr>
        <xdr:cNvPr id="156" name="円/楕円 155"/>
        <xdr:cNvSpPr/>
      </xdr:nvSpPr>
      <xdr:spPr>
        <a:xfrm>
          <a:off x="2286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117704</xdr:rowOff>
    </xdr:from>
    <xdr:ext cx="762000" cy="259045"/>
    <xdr:sp macro="" textlink="">
      <xdr:nvSpPr>
        <xdr:cNvPr id="157" name="テキスト ボックス 156"/>
        <xdr:cNvSpPr txBox="1"/>
      </xdr:nvSpPr>
      <xdr:spPr>
        <a:xfrm>
          <a:off x="1955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55456</xdr:rowOff>
    </xdr:from>
    <xdr:to>
      <xdr:col>2</xdr:col>
      <xdr:colOff>127000</xdr:colOff>
      <xdr:row>63</xdr:row>
      <xdr:rowOff>157056</xdr:rowOff>
    </xdr:to>
    <xdr:sp macro="" textlink="">
      <xdr:nvSpPr>
        <xdr:cNvPr id="158" name="円/楕円 157"/>
        <xdr:cNvSpPr/>
      </xdr:nvSpPr>
      <xdr:spPr>
        <a:xfrm>
          <a:off x="1397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141833</xdr:rowOff>
    </xdr:from>
    <xdr:ext cx="762000" cy="259045"/>
    <xdr:sp macro="" textlink="">
      <xdr:nvSpPr>
        <xdr:cNvPr id="159" name="テキスト ボックス 158"/>
        <xdr:cNvSpPr txBox="1"/>
      </xdr:nvSpPr>
      <xdr:spPr>
        <a:xfrm>
          <a:off x="1066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[83,378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職員の新陳代謝が進んだことにより人件費は減となっているため、類似団体と比較すると数値は下回っている。一方で放課後児童クラブ等の指定管理</a:t>
          </a:r>
          <a:r>
            <a:rPr kumimoji="1" lang="ja-JP" altLang="en-US" sz="1300" baseline="0">
              <a:solidFill>
                <a:schemeClr val="dk1"/>
              </a:solidFill>
              <a:effectLst/>
              <a:latin typeface="+mn-lt"/>
              <a:ea typeface="+mn-ea"/>
              <a:cs typeface="+mn-cs"/>
            </a:rPr>
            <a:t>料</a:t>
          </a:r>
          <a:r>
            <a:rPr kumimoji="1" lang="ja-JP" altLang="ja-JP" sz="1300" baseline="0">
              <a:solidFill>
                <a:schemeClr val="dk1"/>
              </a:solidFill>
              <a:effectLst/>
              <a:latin typeface="+mn-lt"/>
              <a:ea typeface="+mn-ea"/>
              <a:cs typeface="+mn-cs"/>
            </a:rPr>
            <a:t>の増により決算額は増加している。</a:t>
          </a:r>
          <a:endParaRPr lang="ja-JP" altLang="ja-JP" sz="1300">
            <a:effectLst/>
          </a:endParaRPr>
        </a:p>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今後においても、多様化する住民ニーズに対応するため、民間活力の導入をすすめるとともに、数値の維持、向上に努める。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85437</xdr:rowOff>
    </xdr:from>
    <xdr:to>
      <xdr:col>7</xdr:col>
      <xdr:colOff>152400</xdr:colOff>
      <xdr:row>89</xdr:row>
      <xdr:rowOff>79812</xdr:rowOff>
    </xdr:to>
    <xdr:cxnSp macro="">
      <xdr:nvCxnSpPr>
        <xdr:cNvPr id="191" name="直線コネクタ 190"/>
        <xdr:cNvCxnSpPr/>
      </xdr:nvCxnSpPr>
      <xdr:spPr>
        <a:xfrm flipV="1">
          <a:off x="4953000" y="13801437"/>
          <a:ext cx="0" cy="1537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51889</xdr:rowOff>
    </xdr:from>
    <xdr:ext cx="762000" cy="259045"/>
    <xdr:sp macro="" textlink="">
      <xdr:nvSpPr>
        <xdr:cNvPr id="192" name="人件費・物件費等の状況最小値テキスト"/>
        <xdr:cNvSpPr txBox="1"/>
      </xdr:nvSpPr>
      <xdr:spPr>
        <a:xfrm>
          <a:off x="5041900" y="1531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172,578</a:t>
          </a:r>
          <a:endParaRPr kumimoji="1" lang="ja-JP" altLang="en-US" sz="1000" b="1">
            <a:latin typeface="ＭＳ Ｐゴシック"/>
          </a:endParaRPr>
        </a:p>
      </xdr:txBody>
    </xdr:sp>
    <xdr:clientData/>
  </xdr:oneCellAnchor>
  <xdr:twoCellAnchor>
    <xdr:from>
      <xdr:col>7</xdr:col>
      <xdr:colOff>63500</xdr:colOff>
      <xdr:row>89</xdr:row>
      <xdr:rowOff>79812</xdr:rowOff>
    </xdr:from>
    <xdr:to>
      <xdr:col>7</xdr:col>
      <xdr:colOff>241300</xdr:colOff>
      <xdr:row>89</xdr:row>
      <xdr:rowOff>79812</xdr:rowOff>
    </xdr:to>
    <xdr:cxnSp macro="">
      <xdr:nvCxnSpPr>
        <xdr:cNvPr id="193" name="直線コネクタ 192"/>
        <xdr:cNvCxnSpPr/>
      </xdr:nvCxnSpPr>
      <xdr:spPr>
        <a:xfrm>
          <a:off x="4864100" y="1533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364</xdr:rowOff>
    </xdr:from>
    <xdr:ext cx="762000" cy="259045"/>
    <xdr:sp macro="" textlink="">
      <xdr:nvSpPr>
        <xdr:cNvPr id="194" name="人件費・物件費等の状況最大値テキスト"/>
        <xdr:cNvSpPr txBox="1"/>
      </xdr:nvSpPr>
      <xdr:spPr>
        <a:xfrm>
          <a:off x="5041900" y="1354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83,378</a:t>
          </a:r>
          <a:endParaRPr kumimoji="1" lang="ja-JP" altLang="en-US" sz="1000" b="1">
            <a:latin typeface="ＭＳ Ｐゴシック"/>
          </a:endParaRPr>
        </a:p>
      </xdr:txBody>
    </xdr:sp>
    <xdr:clientData/>
  </xdr:oneCellAnchor>
  <xdr:twoCellAnchor>
    <xdr:from>
      <xdr:col>7</xdr:col>
      <xdr:colOff>63500</xdr:colOff>
      <xdr:row>80</xdr:row>
      <xdr:rowOff>85437</xdr:rowOff>
    </xdr:from>
    <xdr:to>
      <xdr:col>7</xdr:col>
      <xdr:colOff>241300</xdr:colOff>
      <xdr:row>80</xdr:row>
      <xdr:rowOff>85437</xdr:rowOff>
    </xdr:to>
    <xdr:cxnSp macro="">
      <xdr:nvCxnSpPr>
        <xdr:cNvPr id="195" name="直線コネクタ 194"/>
        <xdr:cNvCxnSpPr/>
      </xdr:nvCxnSpPr>
      <xdr:spPr>
        <a:xfrm>
          <a:off x="4864100" y="1380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61788</xdr:rowOff>
    </xdr:from>
    <xdr:to>
      <xdr:col>7</xdr:col>
      <xdr:colOff>152400</xdr:colOff>
      <xdr:row>80</xdr:row>
      <xdr:rowOff>85437</xdr:rowOff>
    </xdr:to>
    <xdr:cxnSp macro="">
      <xdr:nvCxnSpPr>
        <xdr:cNvPr id="196" name="直線コネクタ 195"/>
        <xdr:cNvCxnSpPr/>
      </xdr:nvCxnSpPr>
      <xdr:spPr>
        <a:xfrm>
          <a:off x="4114800" y="13777788"/>
          <a:ext cx="838200" cy="2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24034</xdr:rowOff>
    </xdr:from>
    <xdr:ext cx="762000" cy="259045"/>
    <xdr:sp macro="" textlink="">
      <xdr:nvSpPr>
        <xdr:cNvPr id="197" name="人件費・物件費等の状況平均値テキスト"/>
        <xdr:cNvSpPr txBox="1"/>
      </xdr:nvSpPr>
      <xdr:spPr>
        <a:xfrm>
          <a:off x="5041900" y="14254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114,225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51957</xdr:rowOff>
    </xdr:from>
    <xdr:to>
      <xdr:col>7</xdr:col>
      <xdr:colOff>203200</xdr:colOff>
      <xdr:row>83</xdr:row>
      <xdr:rowOff>153557</xdr:rowOff>
    </xdr:to>
    <xdr:sp macro="" textlink="">
      <xdr:nvSpPr>
        <xdr:cNvPr id="198" name="フローチャート : 判断 197"/>
        <xdr:cNvSpPr/>
      </xdr:nvSpPr>
      <xdr:spPr>
        <a:xfrm>
          <a:off x="49022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25405</xdr:rowOff>
    </xdr:from>
    <xdr:to>
      <xdr:col>6</xdr:col>
      <xdr:colOff>0</xdr:colOff>
      <xdr:row>80</xdr:row>
      <xdr:rowOff>61788</xdr:rowOff>
    </xdr:to>
    <xdr:cxnSp macro="">
      <xdr:nvCxnSpPr>
        <xdr:cNvPr id="199" name="直線コネクタ 198"/>
        <xdr:cNvCxnSpPr/>
      </xdr:nvCxnSpPr>
      <xdr:spPr>
        <a:xfrm>
          <a:off x="3225800" y="13741405"/>
          <a:ext cx="889000" cy="3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125819</xdr:rowOff>
    </xdr:from>
    <xdr:to>
      <xdr:col>6</xdr:col>
      <xdr:colOff>50800</xdr:colOff>
      <xdr:row>83</xdr:row>
      <xdr:rowOff>55969</xdr:rowOff>
    </xdr:to>
    <xdr:sp macro="" textlink="">
      <xdr:nvSpPr>
        <xdr:cNvPr id="200" name="フローチャート : 判断 199"/>
        <xdr:cNvSpPr/>
      </xdr:nvSpPr>
      <xdr:spPr>
        <a:xfrm>
          <a:off x="4064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40746</xdr:rowOff>
    </xdr:from>
    <xdr:ext cx="736600" cy="259045"/>
    <xdr:sp macro="" textlink="">
      <xdr:nvSpPr>
        <xdr:cNvPr id="201" name="テキスト ボックス 200"/>
        <xdr:cNvSpPr txBox="1"/>
      </xdr:nvSpPr>
      <xdr:spPr>
        <a:xfrm>
          <a:off x="3733800" y="14271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25405</xdr:rowOff>
    </xdr:from>
    <xdr:to>
      <xdr:col>4</xdr:col>
      <xdr:colOff>482600</xdr:colOff>
      <xdr:row>80</xdr:row>
      <xdr:rowOff>61151</xdr:rowOff>
    </xdr:to>
    <xdr:cxnSp macro="">
      <xdr:nvCxnSpPr>
        <xdr:cNvPr id="202" name="直線コネクタ 201"/>
        <xdr:cNvCxnSpPr/>
      </xdr:nvCxnSpPr>
      <xdr:spPr>
        <a:xfrm flipV="1">
          <a:off x="2336800" y="13741405"/>
          <a:ext cx="889000" cy="3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54566</xdr:rowOff>
    </xdr:from>
    <xdr:to>
      <xdr:col>4</xdr:col>
      <xdr:colOff>533400</xdr:colOff>
      <xdr:row>82</xdr:row>
      <xdr:rowOff>156166</xdr:rowOff>
    </xdr:to>
    <xdr:sp macro="" textlink="">
      <xdr:nvSpPr>
        <xdr:cNvPr id="203" name="フローチャート : 判断 202"/>
        <xdr:cNvSpPr/>
      </xdr:nvSpPr>
      <xdr:spPr>
        <a:xfrm>
          <a:off x="3175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140943</xdr:rowOff>
    </xdr:from>
    <xdr:ext cx="762000" cy="259045"/>
    <xdr:sp macro="" textlink="">
      <xdr:nvSpPr>
        <xdr:cNvPr id="204" name="テキスト ボックス 203"/>
        <xdr:cNvSpPr txBox="1"/>
      </xdr:nvSpPr>
      <xdr:spPr>
        <a:xfrm>
          <a:off x="2844800" y="1419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61151</xdr:rowOff>
    </xdr:from>
    <xdr:to>
      <xdr:col>3</xdr:col>
      <xdr:colOff>279400</xdr:colOff>
      <xdr:row>80</xdr:row>
      <xdr:rowOff>101862</xdr:rowOff>
    </xdr:to>
    <xdr:cxnSp macro="">
      <xdr:nvCxnSpPr>
        <xdr:cNvPr id="205" name="直線コネクタ 204"/>
        <xdr:cNvCxnSpPr/>
      </xdr:nvCxnSpPr>
      <xdr:spPr>
        <a:xfrm flipV="1">
          <a:off x="1447800" y="13777151"/>
          <a:ext cx="889000" cy="4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82091</xdr:rowOff>
    </xdr:from>
    <xdr:to>
      <xdr:col>3</xdr:col>
      <xdr:colOff>330200</xdr:colOff>
      <xdr:row>83</xdr:row>
      <xdr:rowOff>12241</xdr:rowOff>
    </xdr:to>
    <xdr:sp macro="" textlink="">
      <xdr:nvSpPr>
        <xdr:cNvPr id="206" name="フローチャート : 判断 205"/>
        <xdr:cNvSpPr/>
      </xdr:nvSpPr>
      <xdr:spPr>
        <a:xfrm>
          <a:off x="2286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168468</xdr:rowOff>
    </xdr:from>
    <xdr:ext cx="762000" cy="259045"/>
    <xdr:sp macro="" textlink="">
      <xdr:nvSpPr>
        <xdr:cNvPr id="207" name="テキスト ボックス 206"/>
        <xdr:cNvSpPr txBox="1"/>
      </xdr:nvSpPr>
      <xdr:spPr>
        <a:xfrm>
          <a:off x="1955800" y="1422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137055</xdr:rowOff>
    </xdr:from>
    <xdr:to>
      <xdr:col>2</xdr:col>
      <xdr:colOff>127000</xdr:colOff>
      <xdr:row>83</xdr:row>
      <xdr:rowOff>67205</xdr:rowOff>
    </xdr:to>
    <xdr:sp macro="" textlink="">
      <xdr:nvSpPr>
        <xdr:cNvPr id="208" name="フローチャート : 判断 207"/>
        <xdr:cNvSpPr/>
      </xdr:nvSpPr>
      <xdr:spPr>
        <a:xfrm>
          <a:off x="1397000" y="141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51982</xdr:rowOff>
    </xdr:from>
    <xdr:ext cx="762000" cy="259045"/>
    <xdr:sp macro="" textlink="">
      <xdr:nvSpPr>
        <xdr:cNvPr id="209" name="テキスト ボックス 208"/>
        <xdr:cNvSpPr txBox="1"/>
      </xdr:nvSpPr>
      <xdr:spPr>
        <a:xfrm>
          <a:off x="1066800" y="1428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34637</xdr:rowOff>
    </xdr:from>
    <xdr:to>
      <xdr:col>7</xdr:col>
      <xdr:colOff>203200</xdr:colOff>
      <xdr:row>80</xdr:row>
      <xdr:rowOff>136237</xdr:rowOff>
    </xdr:to>
    <xdr:sp macro="" textlink="">
      <xdr:nvSpPr>
        <xdr:cNvPr id="215" name="円/楕円 214"/>
        <xdr:cNvSpPr/>
      </xdr:nvSpPr>
      <xdr:spPr>
        <a:xfrm>
          <a:off x="4902200" y="1375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127364</xdr:rowOff>
    </xdr:from>
    <xdr:ext cx="762000" cy="259045"/>
    <xdr:sp macro="" textlink="">
      <xdr:nvSpPr>
        <xdr:cNvPr id="216" name="人件費・物件費等の状況該当値テキスト"/>
        <xdr:cNvSpPr txBox="1"/>
      </xdr:nvSpPr>
      <xdr:spPr>
        <a:xfrm>
          <a:off x="5041900" y="1367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83,378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10988</xdr:rowOff>
    </xdr:from>
    <xdr:to>
      <xdr:col>6</xdr:col>
      <xdr:colOff>50800</xdr:colOff>
      <xdr:row>80</xdr:row>
      <xdr:rowOff>112588</xdr:rowOff>
    </xdr:to>
    <xdr:sp macro="" textlink="">
      <xdr:nvSpPr>
        <xdr:cNvPr id="217" name="円/楕円 216"/>
        <xdr:cNvSpPr/>
      </xdr:nvSpPr>
      <xdr:spPr>
        <a:xfrm>
          <a:off x="4064000" y="137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122765</xdr:rowOff>
    </xdr:from>
    <xdr:ext cx="736600" cy="259045"/>
    <xdr:sp macro="" textlink="">
      <xdr:nvSpPr>
        <xdr:cNvPr id="218" name="テキスト ボックス 217"/>
        <xdr:cNvSpPr txBox="1"/>
      </xdr:nvSpPr>
      <xdr:spPr>
        <a:xfrm>
          <a:off x="3733800" y="13495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82,006</a:t>
          </a:r>
          <a:endParaRPr kumimoji="1" lang="ja-JP" altLang="en-US" sz="1000" b="1">
            <a:solidFill>
              <a:srgbClr val="FF0000"/>
            </a:solidFill>
            <a:latin typeface="ＭＳ Ｐゴシック"/>
          </a:endParaRPr>
        </a:p>
      </xdr:txBody>
    </xdr:sp>
    <xdr:clientData/>
  </xdr:oneCellAnchor>
  <xdr:twoCellAnchor>
    <xdr:from>
      <xdr:col>4</xdr:col>
      <xdr:colOff>431800</xdr:colOff>
      <xdr:row>79</xdr:row>
      <xdr:rowOff>146055</xdr:rowOff>
    </xdr:from>
    <xdr:to>
      <xdr:col>4</xdr:col>
      <xdr:colOff>533400</xdr:colOff>
      <xdr:row>80</xdr:row>
      <xdr:rowOff>76205</xdr:rowOff>
    </xdr:to>
    <xdr:sp macro="" textlink="">
      <xdr:nvSpPr>
        <xdr:cNvPr id="219" name="円/楕円 218"/>
        <xdr:cNvSpPr/>
      </xdr:nvSpPr>
      <xdr:spPr>
        <a:xfrm>
          <a:off x="3175000" y="136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86382</xdr:rowOff>
    </xdr:from>
    <xdr:ext cx="762000" cy="259045"/>
    <xdr:sp macro="" textlink="">
      <xdr:nvSpPr>
        <xdr:cNvPr id="220" name="テキスト ボックス 219"/>
        <xdr:cNvSpPr txBox="1"/>
      </xdr:nvSpPr>
      <xdr:spPr>
        <a:xfrm>
          <a:off x="2844800" y="1345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79,895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10351</xdr:rowOff>
    </xdr:from>
    <xdr:to>
      <xdr:col>3</xdr:col>
      <xdr:colOff>330200</xdr:colOff>
      <xdr:row>80</xdr:row>
      <xdr:rowOff>111951</xdr:rowOff>
    </xdr:to>
    <xdr:sp macro="" textlink="">
      <xdr:nvSpPr>
        <xdr:cNvPr id="221" name="円/楕円 220"/>
        <xdr:cNvSpPr/>
      </xdr:nvSpPr>
      <xdr:spPr>
        <a:xfrm>
          <a:off x="2286000" y="1372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122128</xdr:rowOff>
    </xdr:from>
    <xdr:ext cx="762000" cy="259045"/>
    <xdr:sp macro="" textlink="">
      <xdr:nvSpPr>
        <xdr:cNvPr id="222" name="テキスト ボックス 221"/>
        <xdr:cNvSpPr txBox="1"/>
      </xdr:nvSpPr>
      <xdr:spPr>
        <a:xfrm>
          <a:off x="1955800" y="1349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81,969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51062</xdr:rowOff>
    </xdr:from>
    <xdr:to>
      <xdr:col>2</xdr:col>
      <xdr:colOff>127000</xdr:colOff>
      <xdr:row>80</xdr:row>
      <xdr:rowOff>152662</xdr:rowOff>
    </xdr:to>
    <xdr:sp macro="" textlink="">
      <xdr:nvSpPr>
        <xdr:cNvPr id="223" name="円/楕円 222"/>
        <xdr:cNvSpPr/>
      </xdr:nvSpPr>
      <xdr:spPr>
        <a:xfrm>
          <a:off x="1397000" y="1376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162839</xdr:rowOff>
    </xdr:from>
    <xdr:ext cx="762000" cy="259045"/>
    <xdr:sp macro="" textlink="">
      <xdr:nvSpPr>
        <xdr:cNvPr id="224" name="テキスト ボックス 223"/>
        <xdr:cNvSpPr txBox="1"/>
      </xdr:nvSpPr>
      <xdr:spPr>
        <a:xfrm>
          <a:off x="1066800" y="13535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昨年度と比べて、</a:t>
          </a:r>
          <a:r>
            <a:rPr kumimoji="1" lang="en-US" altLang="ja-JP" sz="1300">
              <a:latin typeface="ＭＳ Ｐゴシック"/>
            </a:rPr>
            <a:t>0.8</a:t>
          </a:r>
          <a:r>
            <a:rPr kumimoji="1" lang="ja-JP" altLang="en-US" sz="1300">
              <a:latin typeface="ＭＳ Ｐゴシック"/>
            </a:rPr>
            <a:t>ポイント上昇し、類似団体平均を上回っている。</a:t>
          </a:r>
          <a:endParaRPr kumimoji="1" lang="en-US" altLang="ja-JP" sz="1300">
            <a:latin typeface="ＭＳ Ｐゴシック"/>
          </a:endParaRPr>
        </a:p>
        <a:p>
          <a:r>
            <a:rPr kumimoji="1" lang="ja-JP" altLang="en-US" sz="1300">
              <a:latin typeface="ＭＳ Ｐゴシック"/>
            </a:rPr>
            <a:t>　主な要因としては国の総合的見直しとの開始時期の相違により、平均給与が上がった影響が挙げられる。</a:t>
          </a:r>
          <a:endParaRPr kumimoji="1" lang="en-US" altLang="ja-JP" sz="1300">
            <a:latin typeface="ＭＳ Ｐゴシック"/>
          </a:endParaRPr>
        </a:p>
        <a:p>
          <a:r>
            <a:rPr kumimoji="1" lang="ja-JP" altLang="en-US" sz="1300">
              <a:latin typeface="ＭＳ Ｐゴシック"/>
            </a:rPr>
            <a:t>　引き続き給与水準の適正化に努める。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0" name="直線コネクタ 239"/>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1" name="テキスト ボックス 240"/>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4" name="直線コネクタ 243"/>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5" name="テキスト ボックス 244"/>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8" name="直線コネクタ 247"/>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9" name="テキスト ボックス 248"/>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0" name="直線コネクタ 24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1" name="テキスト ボックス 25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2" name="直線コネクタ 251"/>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3" name="テキスト ボックス 252"/>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86</xdr:row>
      <xdr:rowOff>21166</xdr:rowOff>
    </xdr:to>
    <xdr:cxnSp macro="">
      <xdr:nvCxnSpPr>
        <xdr:cNvPr id="257" name="直線コネクタ 256"/>
        <xdr:cNvCxnSpPr/>
      </xdr:nvCxnSpPr>
      <xdr:spPr>
        <a:xfrm flipV="1">
          <a:off x="17018000" y="13800666"/>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8"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9" name="直線コネクタ 258"/>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60"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61" name="直線コネクタ 260"/>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133350</xdr:rowOff>
    </xdr:from>
    <xdr:to>
      <xdr:col>24</xdr:col>
      <xdr:colOff>558800</xdr:colOff>
      <xdr:row>84</xdr:row>
      <xdr:rowOff>42334</xdr:rowOff>
    </xdr:to>
    <xdr:cxnSp macro="">
      <xdr:nvCxnSpPr>
        <xdr:cNvPr id="262" name="直線コネクタ 261"/>
        <xdr:cNvCxnSpPr/>
      </xdr:nvCxnSpPr>
      <xdr:spPr>
        <a:xfrm>
          <a:off x="16179800" y="1436370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28698</xdr:rowOff>
    </xdr:from>
    <xdr:ext cx="762000" cy="259045"/>
    <xdr:sp macro="" textlink="">
      <xdr:nvSpPr>
        <xdr:cNvPr id="263" name="給与水準   （国との比較）平均値テキスト"/>
        <xdr:cNvSpPr txBox="1"/>
      </xdr:nvSpPr>
      <xdr:spPr>
        <a:xfrm>
          <a:off x="17106900" y="14087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12171</xdr:rowOff>
    </xdr:from>
    <xdr:to>
      <xdr:col>24</xdr:col>
      <xdr:colOff>609600</xdr:colOff>
      <xdr:row>83</xdr:row>
      <xdr:rowOff>113771</xdr:rowOff>
    </xdr:to>
    <xdr:sp macro="" textlink="">
      <xdr:nvSpPr>
        <xdr:cNvPr id="264" name="フローチャート : 判断 263"/>
        <xdr:cNvSpPr/>
      </xdr:nvSpPr>
      <xdr:spPr>
        <a:xfrm>
          <a:off x="16967200" y="1424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123296</xdr:rowOff>
    </xdr:from>
    <xdr:to>
      <xdr:col>23</xdr:col>
      <xdr:colOff>406400</xdr:colOff>
      <xdr:row>83</xdr:row>
      <xdr:rowOff>133350</xdr:rowOff>
    </xdr:to>
    <xdr:cxnSp macro="">
      <xdr:nvCxnSpPr>
        <xdr:cNvPr id="265" name="直線コネクタ 264"/>
        <xdr:cNvCxnSpPr/>
      </xdr:nvCxnSpPr>
      <xdr:spPr>
        <a:xfrm>
          <a:off x="15290800" y="1435364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66" name="フローチャート : 判断 265"/>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154111</xdr:rowOff>
    </xdr:from>
    <xdr:ext cx="736600" cy="259045"/>
    <xdr:sp macro="" textlink="">
      <xdr:nvSpPr>
        <xdr:cNvPr id="267" name="テキスト ボックス 266"/>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123296</xdr:rowOff>
    </xdr:from>
    <xdr:to>
      <xdr:col>22</xdr:col>
      <xdr:colOff>203200</xdr:colOff>
      <xdr:row>88</xdr:row>
      <xdr:rowOff>30163</xdr:rowOff>
    </xdr:to>
    <xdr:cxnSp macro="">
      <xdr:nvCxnSpPr>
        <xdr:cNvPr id="268" name="直線コネクタ 267"/>
        <xdr:cNvCxnSpPr/>
      </xdr:nvCxnSpPr>
      <xdr:spPr>
        <a:xfrm flipV="1">
          <a:off x="14401800" y="14353646"/>
          <a:ext cx="889000" cy="76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12171</xdr:rowOff>
    </xdr:from>
    <xdr:to>
      <xdr:col>22</xdr:col>
      <xdr:colOff>254000</xdr:colOff>
      <xdr:row>83</xdr:row>
      <xdr:rowOff>113771</xdr:rowOff>
    </xdr:to>
    <xdr:sp macro="" textlink="">
      <xdr:nvSpPr>
        <xdr:cNvPr id="269" name="フローチャート : 判断 268"/>
        <xdr:cNvSpPr/>
      </xdr:nvSpPr>
      <xdr:spPr>
        <a:xfrm>
          <a:off x="15240000" y="1424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123948</xdr:rowOff>
    </xdr:from>
    <xdr:ext cx="762000" cy="259045"/>
    <xdr:sp macro="" textlink="">
      <xdr:nvSpPr>
        <xdr:cNvPr id="270" name="テキスト ボックス 269"/>
        <xdr:cNvSpPr txBox="1"/>
      </xdr:nvSpPr>
      <xdr:spPr>
        <a:xfrm>
          <a:off x="14909800" y="1401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30163</xdr:rowOff>
    </xdr:from>
    <xdr:to>
      <xdr:col>21</xdr:col>
      <xdr:colOff>0</xdr:colOff>
      <xdr:row>89</xdr:row>
      <xdr:rowOff>39688</xdr:rowOff>
    </xdr:to>
    <xdr:cxnSp macro="">
      <xdr:nvCxnSpPr>
        <xdr:cNvPr id="271" name="直線コネクタ 270"/>
        <xdr:cNvCxnSpPr/>
      </xdr:nvCxnSpPr>
      <xdr:spPr>
        <a:xfrm flipV="1">
          <a:off x="13512800" y="15117763"/>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150813</xdr:rowOff>
    </xdr:from>
    <xdr:to>
      <xdr:col>21</xdr:col>
      <xdr:colOff>50800</xdr:colOff>
      <xdr:row>88</xdr:row>
      <xdr:rowOff>80963</xdr:rowOff>
    </xdr:to>
    <xdr:sp macro="" textlink="">
      <xdr:nvSpPr>
        <xdr:cNvPr id="272" name="フローチャート : 判断 271"/>
        <xdr:cNvSpPr/>
      </xdr:nvSpPr>
      <xdr:spPr>
        <a:xfrm>
          <a:off x="14351000" y="1506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91140</xdr:rowOff>
    </xdr:from>
    <xdr:ext cx="762000" cy="259045"/>
    <xdr:sp macro="" textlink="">
      <xdr:nvSpPr>
        <xdr:cNvPr id="273" name="テキスト ボックス 272"/>
        <xdr:cNvSpPr txBox="1"/>
      </xdr:nvSpPr>
      <xdr:spPr>
        <a:xfrm>
          <a:off x="14020800" y="1483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9525</xdr:rowOff>
    </xdr:from>
    <xdr:to>
      <xdr:col>19</xdr:col>
      <xdr:colOff>533400</xdr:colOff>
      <xdr:row>88</xdr:row>
      <xdr:rowOff>111125</xdr:rowOff>
    </xdr:to>
    <xdr:sp macro="" textlink="">
      <xdr:nvSpPr>
        <xdr:cNvPr id="274" name="フローチャート : 判断 273"/>
        <xdr:cNvSpPr/>
      </xdr:nvSpPr>
      <xdr:spPr>
        <a:xfrm>
          <a:off x="13462000" y="1509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121302</xdr:rowOff>
    </xdr:from>
    <xdr:ext cx="762000" cy="259045"/>
    <xdr:sp macro="" textlink="">
      <xdr:nvSpPr>
        <xdr:cNvPr id="275" name="テキスト ボックス 274"/>
        <xdr:cNvSpPr txBox="1"/>
      </xdr:nvSpPr>
      <xdr:spPr>
        <a:xfrm>
          <a:off x="13131800" y="1486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81" name="円/楕円 280"/>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135061</xdr:rowOff>
    </xdr:from>
    <xdr:ext cx="762000" cy="259045"/>
    <xdr:sp macro="" textlink="">
      <xdr:nvSpPr>
        <xdr:cNvPr id="282" name="給与水準   （国との比較）該当値テキスト"/>
        <xdr:cNvSpPr txBox="1"/>
      </xdr:nvSpPr>
      <xdr:spPr>
        <a:xfrm>
          <a:off x="17106900" y="1436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83" name="円/楕円 282"/>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84" name="テキスト ボックス 283"/>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72496</xdr:rowOff>
    </xdr:from>
    <xdr:to>
      <xdr:col>22</xdr:col>
      <xdr:colOff>254000</xdr:colOff>
      <xdr:row>84</xdr:row>
      <xdr:rowOff>2646</xdr:rowOff>
    </xdr:to>
    <xdr:sp macro="" textlink="">
      <xdr:nvSpPr>
        <xdr:cNvPr id="285" name="円/楕円 284"/>
        <xdr:cNvSpPr/>
      </xdr:nvSpPr>
      <xdr:spPr>
        <a:xfrm>
          <a:off x="15240000" y="1430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158873</xdr:rowOff>
    </xdr:from>
    <xdr:ext cx="762000" cy="259045"/>
    <xdr:sp macro="" textlink="">
      <xdr:nvSpPr>
        <xdr:cNvPr id="286" name="テキスト ボックス 285"/>
        <xdr:cNvSpPr txBox="1"/>
      </xdr:nvSpPr>
      <xdr:spPr>
        <a:xfrm>
          <a:off x="14909800" y="1438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150813</xdr:rowOff>
    </xdr:from>
    <xdr:to>
      <xdr:col>21</xdr:col>
      <xdr:colOff>50800</xdr:colOff>
      <xdr:row>88</xdr:row>
      <xdr:rowOff>80963</xdr:rowOff>
    </xdr:to>
    <xdr:sp macro="" textlink="">
      <xdr:nvSpPr>
        <xdr:cNvPr id="287" name="円/楕円 286"/>
        <xdr:cNvSpPr/>
      </xdr:nvSpPr>
      <xdr:spPr>
        <a:xfrm>
          <a:off x="14351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65740</xdr:rowOff>
    </xdr:from>
    <xdr:ext cx="762000" cy="259045"/>
    <xdr:sp macro="" textlink="">
      <xdr:nvSpPr>
        <xdr:cNvPr id="288" name="テキスト ボックス 287"/>
        <xdr:cNvSpPr txBox="1"/>
      </xdr:nvSpPr>
      <xdr:spPr>
        <a:xfrm>
          <a:off x="14020800" y="1515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160338</xdr:rowOff>
    </xdr:from>
    <xdr:to>
      <xdr:col>19</xdr:col>
      <xdr:colOff>533400</xdr:colOff>
      <xdr:row>89</xdr:row>
      <xdr:rowOff>90488</xdr:rowOff>
    </xdr:to>
    <xdr:sp macro="" textlink="">
      <xdr:nvSpPr>
        <xdr:cNvPr id="289" name="円/楕円 288"/>
        <xdr:cNvSpPr/>
      </xdr:nvSpPr>
      <xdr:spPr>
        <a:xfrm>
          <a:off x="13462000" y="152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75265</xdr:rowOff>
    </xdr:from>
    <xdr:ext cx="762000" cy="259045"/>
    <xdr:sp macro="" textlink="">
      <xdr:nvSpPr>
        <xdr:cNvPr id="290" name="テキスト ボックス 289"/>
        <xdr:cNvSpPr txBox="1"/>
      </xdr:nvSpPr>
      <xdr:spPr>
        <a:xfrm>
          <a:off x="13131800" y="153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全国平均及び埼玉県平均を大きく下回っており類似団体では１位となっている。主な要因としては、定年退職者の再任用制度の運用により、昨年度と比べると職員数</a:t>
          </a:r>
          <a:r>
            <a:rPr kumimoji="1" lang="ja-JP" altLang="en-US" sz="1300" baseline="0">
              <a:latin typeface="ＭＳ Ｐゴシック"/>
            </a:rPr>
            <a:t>が</a:t>
          </a:r>
          <a:r>
            <a:rPr kumimoji="1" lang="ja-JP" altLang="ja-JP" sz="1300" baseline="0">
              <a:solidFill>
                <a:schemeClr val="dk1"/>
              </a:solidFill>
              <a:effectLst/>
              <a:latin typeface="+mn-lt"/>
              <a:ea typeface="+mn-ea"/>
              <a:cs typeface="+mn-cs"/>
            </a:rPr>
            <a:t>減少したことによるもの。</a:t>
          </a:r>
          <a:endParaRPr kumimoji="1" lang="en-US" altLang="ja-JP" sz="1300" baseline="0">
            <a:latin typeface="ＭＳ Ｐゴシック"/>
          </a:endParaRPr>
        </a:p>
        <a:p>
          <a:r>
            <a:rPr kumimoji="1" lang="ja-JP" altLang="en-US" sz="1300">
              <a:latin typeface="ＭＳ Ｐゴシック"/>
            </a:rPr>
            <a:t>　今後についても引き続き定員の適正な管理に努める。</a:t>
          </a:r>
        </a:p>
      </xdr:txBody>
    </xdr:sp>
    <xdr:clientData/>
  </xdr:twoCellAnchor>
  <xdr:oneCellAnchor>
    <xdr:from>
      <xdr:col>18</xdr:col>
      <xdr:colOff>444500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7" name="直線コネクタ 30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8" name="テキスト ボックス 30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9" name="直線コネクタ 30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10" name="テキスト ボックス 30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11" name="直線コネクタ 31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12" name="テキスト ボックス 31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13" name="直線コネクタ 31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4" name="テキスト ボックス 31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117221</xdr:rowOff>
    </xdr:from>
    <xdr:to>
      <xdr:col>24</xdr:col>
      <xdr:colOff>558800</xdr:colOff>
      <xdr:row>67</xdr:row>
      <xdr:rowOff>26924</xdr:rowOff>
    </xdr:to>
    <xdr:cxnSp macro="">
      <xdr:nvCxnSpPr>
        <xdr:cNvPr id="318" name="直線コネクタ 317"/>
        <xdr:cNvCxnSpPr/>
      </xdr:nvCxnSpPr>
      <xdr:spPr>
        <a:xfrm flipV="1">
          <a:off x="17018000" y="10232771"/>
          <a:ext cx="0" cy="12813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170451</xdr:rowOff>
    </xdr:from>
    <xdr:ext cx="762000" cy="259045"/>
    <xdr:sp macro="" textlink="">
      <xdr:nvSpPr>
        <xdr:cNvPr id="319" name="定員管理の状況最小値テキスト"/>
        <xdr:cNvSpPr txBox="1"/>
      </xdr:nvSpPr>
      <xdr:spPr>
        <a:xfrm>
          <a:off x="17106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67</xdr:row>
      <xdr:rowOff>26924</xdr:rowOff>
    </xdr:from>
    <xdr:to>
      <xdr:col>24</xdr:col>
      <xdr:colOff>647700</xdr:colOff>
      <xdr:row>67</xdr:row>
      <xdr:rowOff>26924</xdr:rowOff>
    </xdr:to>
    <xdr:cxnSp macro="">
      <xdr:nvCxnSpPr>
        <xdr:cNvPr id="320" name="直線コネクタ 319"/>
        <xdr:cNvCxnSpPr/>
      </xdr:nvCxnSpPr>
      <xdr:spPr>
        <a:xfrm>
          <a:off x="16929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32148</xdr:rowOff>
    </xdr:from>
    <xdr:ext cx="762000" cy="259045"/>
    <xdr:sp macro="" textlink="">
      <xdr:nvSpPr>
        <xdr:cNvPr id="321" name="定員管理の状況最大値テキスト"/>
        <xdr:cNvSpPr txBox="1"/>
      </xdr:nvSpPr>
      <xdr:spPr>
        <a:xfrm>
          <a:off x="17106900" y="997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a:t>
          </a:r>
          <a:endParaRPr kumimoji="1" lang="ja-JP" altLang="en-US" sz="1000" b="1">
            <a:latin typeface="ＭＳ Ｐゴシック"/>
          </a:endParaRPr>
        </a:p>
      </xdr:txBody>
    </xdr:sp>
    <xdr:clientData/>
  </xdr:oneCellAnchor>
  <xdr:twoCellAnchor>
    <xdr:from>
      <xdr:col>24</xdr:col>
      <xdr:colOff>469900</xdr:colOff>
      <xdr:row>59</xdr:row>
      <xdr:rowOff>117221</xdr:rowOff>
    </xdr:from>
    <xdr:to>
      <xdr:col>24</xdr:col>
      <xdr:colOff>647700</xdr:colOff>
      <xdr:row>59</xdr:row>
      <xdr:rowOff>117221</xdr:rowOff>
    </xdr:to>
    <xdr:cxnSp macro="">
      <xdr:nvCxnSpPr>
        <xdr:cNvPr id="322" name="直線コネクタ 321"/>
        <xdr:cNvCxnSpPr/>
      </xdr:nvCxnSpPr>
      <xdr:spPr>
        <a:xfrm>
          <a:off x="16929100" y="1023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117221</xdr:rowOff>
    </xdr:from>
    <xdr:to>
      <xdr:col>24</xdr:col>
      <xdr:colOff>558800</xdr:colOff>
      <xdr:row>59</xdr:row>
      <xdr:rowOff>141351</xdr:rowOff>
    </xdr:to>
    <xdr:cxnSp macro="">
      <xdr:nvCxnSpPr>
        <xdr:cNvPr id="323" name="直線コネクタ 322"/>
        <xdr:cNvCxnSpPr/>
      </xdr:nvCxnSpPr>
      <xdr:spPr>
        <a:xfrm flipV="1">
          <a:off x="16179800" y="10232771"/>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122699</xdr:rowOff>
    </xdr:from>
    <xdr:ext cx="762000" cy="259045"/>
    <xdr:sp macro="" textlink="">
      <xdr:nvSpPr>
        <xdr:cNvPr id="324" name="定員管理の状況平均値テキスト"/>
        <xdr:cNvSpPr txBox="1"/>
      </xdr:nvSpPr>
      <xdr:spPr>
        <a:xfrm>
          <a:off x="17106900" y="1058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150622</xdr:rowOff>
    </xdr:from>
    <xdr:to>
      <xdr:col>24</xdr:col>
      <xdr:colOff>609600</xdr:colOff>
      <xdr:row>62</xdr:row>
      <xdr:rowOff>80772</xdr:rowOff>
    </xdr:to>
    <xdr:sp macro="" textlink="">
      <xdr:nvSpPr>
        <xdr:cNvPr id="325" name="フローチャート : 判断 324"/>
        <xdr:cNvSpPr/>
      </xdr:nvSpPr>
      <xdr:spPr>
        <a:xfrm>
          <a:off x="169672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129286</xdr:rowOff>
    </xdr:from>
    <xdr:to>
      <xdr:col>23</xdr:col>
      <xdr:colOff>406400</xdr:colOff>
      <xdr:row>59</xdr:row>
      <xdr:rowOff>141351</xdr:rowOff>
    </xdr:to>
    <xdr:cxnSp macro="">
      <xdr:nvCxnSpPr>
        <xdr:cNvPr id="326" name="直線コネクタ 325"/>
        <xdr:cNvCxnSpPr/>
      </xdr:nvCxnSpPr>
      <xdr:spPr>
        <a:xfrm>
          <a:off x="15290800" y="1024483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7" name="フローチャート : 判断 326"/>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51071</xdr:rowOff>
    </xdr:from>
    <xdr:ext cx="736600" cy="259045"/>
    <xdr:sp macro="" textlink="">
      <xdr:nvSpPr>
        <xdr:cNvPr id="328" name="テキスト ボックス 327"/>
        <xdr:cNvSpPr txBox="1"/>
      </xdr:nvSpPr>
      <xdr:spPr>
        <a:xfrm>
          <a:off x="15798800" y="1068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122047</xdr:rowOff>
    </xdr:from>
    <xdr:to>
      <xdr:col>22</xdr:col>
      <xdr:colOff>203200</xdr:colOff>
      <xdr:row>59</xdr:row>
      <xdr:rowOff>129286</xdr:rowOff>
    </xdr:to>
    <xdr:cxnSp macro="">
      <xdr:nvCxnSpPr>
        <xdr:cNvPr id="329" name="直線コネクタ 328"/>
        <xdr:cNvCxnSpPr/>
      </xdr:nvCxnSpPr>
      <xdr:spPr>
        <a:xfrm>
          <a:off x="14401800" y="1023759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140970</xdr:rowOff>
    </xdr:from>
    <xdr:to>
      <xdr:col>22</xdr:col>
      <xdr:colOff>254000</xdr:colOff>
      <xdr:row>62</xdr:row>
      <xdr:rowOff>71120</xdr:rowOff>
    </xdr:to>
    <xdr:sp macro="" textlink="">
      <xdr:nvSpPr>
        <xdr:cNvPr id="330" name="フローチャート : 判断 329"/>
        <xdr:cNvSpPr/>
      </xdr:nvSpPr>
      <xdr:spPr>
        <a:xfrm>
          <a:off x="15240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55897</xdr:rowOff>
    </xdr:from>
    <xdr:ext cx="762000" cy="259045"/>
    <xdr:sp macro="" textlink="">
      <xdr:nvSpPr>
        <xdr:cNvPr id="331" name="テキスト ボックス 330"/>
        <xdr:cNvSpPr txBox="1"/>
      </xdr:nvSpPr>
      <xdr:spPr>
        <a:xfrm>
          <a:off x="14909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122047</xdr:rowOff>
    </xdr:from>
    <xdr:to>
      <xdr:col>21</xdr:col>
      <xdr:colOff>0</xdr:colOff>
      <xdr:row>59</xdr:row>
      <xdr:rowOff>158242</xdr:rowOff>
    </xdr:to>
    <xdr:cxnSp macro="">
      <xdr:nvCxnSpPr>
        <xdr:cNvPr id="332" name="直線コネクタ 331"/>
        <xdr:cNvCxnSpPr/>
      </xdr:nvCxnSpPr>
      <xdr:spPr>
        <a:xfrm flipV="1">
          <a:off x="13512800" y="1023759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148209</xdr:rowOff>
    </xdr:from>
    <xdr:to>
      <xdr:col>21</xdr:col>
      <xdr:colOff>50800</xdr:colOff>
      <xdr:row>62</xdr:row>
      <xdr:rowOff>78359</xdr:rowOff>
    </xdr:to>
    <xdr:sp macro="" textlink="">
      <xdr:nvSpPr>
        <xdr:cNvPr id="333" name="フローチャート : 判断 332"/>
        <xdr:cNvSpPr/>
      </xdr:nvSpPr>
      <xdr:spPr>
        <a:xfrm>
          <a:off x="14351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63136</xdr:rowOff>
    </xdr:from>
    <xdr:ext cx="762000" cy="259045"/>
    <xdr:sp macro="" textlink="">
      <xdr:nvSpPr>
        <xdr:cNvPr id="334" name="テキスト ボックス 333"/>
        <xdr:cNvSpPr txBox="1"/>
      </xdr:nvSpPr>
      <xdr:spPr>
        <a:xfrm>
          <a:off x="14020800" y="1069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29845</xdr:rowOff>
    </xdr:from>
    <xdr:to>
      <xdr:col>19</xdr:col>
      <xdr:colOff>533400</xdr:colOff>
      <xdr:row>62</xdr:row>
      <xdr:rowOff>131445</xdr:rowOff>
    </xdr:to>
    <xdr:sp macro="" textlink="">
      <xdr:nvSpPr>
        <xdr:cNvPr id="335" name="フローチャート : 判断 334"/>
        <xdr:cNvSpPr/>
      </xdr:nvSpPr>
      <xdr:spPr>
        <a:xfrm>
          <a:off x="13462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116222</xdr:rowOff>
    </xdr:from>
    <xdr:ext cx="762000" cy="259045"/>
    <xdr:sp macro="" textlink="">
      <xdr:nvSpPr>
        <xdr:cNvPr id="336" name="テキスト ボックス 335"/>
        <xdr:cNvSpPr txBox="1"/>
      </xdr:nvSpPr>
      <xdr:spPr>
        <a:xfrm>
          <a:off x="13131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66421</xdr:rowOff>
    </xdr:from>
    <xdr:to>
      <xdr:col>24</xdr:col>
      <xdr:colOff>609600</xdr:colOff>
      <xdr:row>59</xdr:row>
      <xdr:rowOff>168021</xdr:rowOff>
    </xdr:to>
    <xdr:sp macro="" textlink="">
      <xdr:nvSpPr>
        <xdr:cNvPr id="342" name="円/楕円 341"/>
        <xdr:cNvSpPr/>
      </xdr:nvSpPr>
      <xdr:spPr>
        <a:xfrm>
          <a:off x="16967200" y="1018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159148</xdr:rowOff>
    </xdr:from>
    <xdr:ext cx="762000" cy="259045"/>
    <xdr:sp macro="" textlink="">
      <xdr:nvSpPr>
        <xdr:cNvPr id="343" name="定員管理の状況該当値テキスト"/>
        <xdr:cNvSpPr txBox="1"/>
      </xdr:nvSpPr>
      <xdr:spPr>
        <a:xfrm>
          <a:off x="17106900" y="1010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90551</xdr:rowOff>
    </xdr:from>
    <xdr:to>
      <xdr:col>23</xdr:col>
      <xdr:colOff>457200</xdr:colOff>
      <xdr:row>60</xdr:row>
      <xdr:rowOff>20701</xdr:rowOff>
    </xdr:to>
    <xdr:sp macro="" textlink="">
      <xdr:nvSpPr>
        <xdr:cNvPr id="344" name="円/楕円 343"/>
        <xdr:cNvSpPr/>
      </xdr:nvSpPr>
      <xdr:spPr>
        <a:xfrm>
          <a:off x="16129000" y="102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30878</xdr:rowOff>
    </xdr:from>
    <xdr:ext cx="736600" cy="259045"/>
    <xdr:sp macro="" textlink="">
      <xdr:nvSpPr>
        <xdr:cNvPr id="345" name="テキスト ボックス 344"/>
        <xdr:cNvSpPr txBox="1"/>
      </xdr:nvSpPr>
      <xdr:spPr>
        <a:xfrm>
          <a:off x="15798800" y="997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78486</xdr:rowOff>
    </xdr:from>
    <xdr:to>
      <xdr:col>22</xdr:col>
      <xdr:colOff>254000</xdr:colOff>
      <xdr:row>60</xdr:row>
      <xdr:rowOff>8636</xdr:rowOff>
    </xdr:to>
    <xdr:sp macro="" textlink="">
      <xdr:nvSpPr>
        <xdr:cNvPr id="346" name="円/楕円 345"/>
        <xdr:cNvSpPr/>
      </xdr:nvSpPr>
      <xdr:spPr>
        <a:xfrm>
          <a:off x="15240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18813</xdr:rowOff>
    </xdr:from>
    <xdr:ext cx="762000" cy="259045"/>
    <xdr:sp macro="" textlink="">
      <xdr:nvSpPr>
        <xdr:cNvPr id="347" name="テキスト ボックス 346"/>
        <xdr:cNvSpPr txBox="1"/>
      </xdr:nvSpPr>
      <xdr:spPr>
        <a:xfrm>
          <a:off x="14909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71247</xdr:rowOff>
    </xdr:from>
    <xdr:to>
      <xdr:col>21</xdr:col>
      <xdr:colOff>50800</xdr:colOff>
      <xdr:row>60</xdr:row>
      <xdr:rowOff>1397</xdr:rowOff>
    </xdr:to>
    <xdr:sp macro="" textlink="">
      <xdr:nvSpPr>
        <xdr:cNvPr id="348" name="円/楕円 347"/>
        <xdr:cNvSpPr/>
      </xdr:nvSpPr>
      <xdr:spPr>
        <a:xfrm>
          <a:off x="14351000" y="101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11574</xdr:rowOff>
    </xdr:from>
    <xdr:ext cx="762000" cy="259045"/>
    <xdr:sp macro="" textlink="">
      <xdr:nvSpPr>
        <xdr:cNvPr id="349" name="テキスト ボックス 348"/>
        <xdr:cNvSpPr txBox="1"/>
      </xdr:nvSpPr>
      <xdr:spPr>
        <a:xfrm>
          <a:off x="14020800" y="995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107442</xdr:rowOff>
    </xdr:from>
    <xdr:to>
      <xdr:col>19</xdr:col>
      <xdr:colOff>533400</xdr:colOff>
      <xdr:row>60</xdr:row>
      <xdr:rowOff>37592</xdr:rowOff>
    </xdr:to>
    <xdr:sp macro="" textlink="">
      <xdr:nvSpPr>
        <xdr:cNvPr id="350" name="円/楕円 349"/>
        <xdr:cNvSpPr/>
      </xdr:nvSpPr>
      <xdr:spPr>
        <a:xfrm>
          <a:off x="13462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47769</xdr:rowOff>
    </xdr:from>
    <xdr:ext cx="762000" cy="259045"/>
    <xdr:sp macro="" textlink="">
      <xdr:nvSpPr>
        <xdr:cNvPr id="351" name="テキスト ボックス 350"/>
        <xdr:cNvSpPr txBox="1"/>
      </xdr:nvSpPr>
      <xdr:spPr>
        <a:xfrm>
          <a:off x="13131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類似団体平均及び埼玉県平均を下回っており、前年度と比較して</a:t>
          </a:r>
          <a:r>
            <a:rPr kumimoji="1" lang="en-US" altLang="ja-JP" sz="1300">
              <a:latin typeface="ＭＳ Ｐゴシック"/>
            </a:rPr>
            <a:t>0.1</a:t>
          </a:r>
          <a:r>
            <a:rPr kumimoji="1" lang="ja-JP" altLang="en-US" sz="1300">
              <a:latin typeface="ＭＳ Ｐゴシック"/>
            </a:rPr>
            <a:t>ポイント改善している。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主な要因としては、</a:t>
          </a:r>
          <a:r>
            <a:rPr kumimoji="1" lang="ja-JP" altLang="ja-JP" sz="1300" baseline="0">
              <a:solidFill>
                <a:schemeClr val="dk1"/>
              </a:solidFill>
              <a:effectLst/>
              <a:latin typeface="+mn-lt"/>
              <a:ea typeface="+mn-ea"/>
              <a:cs typeface="+mn-cs"/>
            </a:rPr>
            <a:t>高利率等の償還が終了したことに伴い元利償還金</a:t>
          </a:r>
          <a:r>
            <a:rPr kumimoji="1" lang="ja-JP" altLang="en-US" sz="1300" baseline="0">
              <a:solidFill>
                <a:schemeClr val="dk1"/>
              </a:solidFill>
              <a:effectLst/>
              <a:latin typeface="+mn-lt"/>
              <a:ea typeface="+mn-ea"/>
              <a:cs typeface="+mn-cs"/>
            </a:rPr>
            <a:t>が</a:t>
          </a:r>
          <a:r>
            <a:rPr kumimoji="1" lang="ja-JP" altLang="ja-JP" sz="1300" baseline="0">
              <a:solidFill>
                <a:schemeClr val="dk1"/>
              </a:solidFill>
              <a:effectLst/>
              <a:latin typeface="+mn-lt"/>
              <a:ea typeface="+mn-ea"/>
              <a:cs typeface="+mn-cs"/>
            </a:rPr>
            <a:t>減少したことによるもの。</a:t>
          </a:r>
          <a:endParaRPr kumimoji="0" lang="en-US" altLang="ja-JP" sz="13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0" lang="ja-JP" altLang="en-US" sz="1300" baseline="0">
              <a:solidFill>
                <a:schemeClr val="dk1"/>
              </a:solidFill>
              <a:effectLst/>
              <a:latin typeface="+mn-lt"/>
              <a:ea typeface="+mn-ea"/>
              <a:cs typeface="+mn-cs"/>
            </a:rPr>
            <a:t>　</a:t>
          </a:r>
          <a:r>
            <a:rPr kumimoji="1" lang="ja-JP" altLang="en-US" sz="1300" baseline="0">
              <a:solidFill>
                <a:schemeClr val="dk1"/>
              </a:solidFill>
              <a:effectLst/>
              <a:latin typeface="+mn-lt"/>
              <a:ea typeface="+mn-ea"/>
              <a:cs typeface="+mn-cs"/>
            </a:rPr>
            <a:t>また、標準財政規模が増加したことに伴い比率は改善している。</a:t>
          </a:r>
          <a:endParaRPr lang="ja-JP" altLang="ja-JP" sz="1300" baseline="0">
            <a:effectLst/>
          </a:endParaRPr>
        </a:p>
        <a:p>
          <a:r>
            <a:rPr kumimoji="1" lang="ja-JP" altLang="ja-JP" sz="1300" baseline="0">
              <a:solidFill>
                <a:schemeClr val="dk1"/>
              </a:solidFill>
              <a:effectLst/>
              <a:latin typeface="+mn-lt"/>
              <a:ea typeface="+mn-ea"/>
              <a:cs typeface="+mn-cs"/>
            </a:rPr>
            <a:t>　算入公債費等については、交付税措置のある地方債の優先的な借入を行い、</a:t>
          </a:r>
          <a:r>
            <a:rPr kumimoji="1" lang="ja-JP" altLang="en-US" sz="1300" baseline="0">
              <a:solidFill>
                <a:schemeClr val="dk1"/>
              </a:solidFill>
              <a:effectLst/>
              <a:latin typeface="+mn-lt"/>
              <a:ea typeface="+mn-ea"/>
              <a:cs typeface="+mn-cs"/>
            </a:rPr>
            <a:t>引き続き</a:t>
          </a:r>
          <a:r>
            <a:rPr kumimoji="1" lang="ja-JP" altLang="ja-JP" sz="1300" baseline="0">
              <a:solidFill>
                <a:schemeClr val="dk1"/>
              </a:solidFill>
              <a:effectLst/>
              <a:latin typeface="+mn-lt"/>
              <a:ea typeface="+mn-ea"/>
              <a:cs typeface="+mn-cs"/>
            </a:rPr>
            <a:t>比率の向上に努める。</a:t>
          </a:r>
          <a:endParaRPr lang="ja-JP" altLang="ja-JP" sz="1300" baseline="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11684</xdr:rowOff>
    </xdr:from>
    <xdr:to>
      <xdr:col>24</xdr:col>
      <xdr:colOff>558800</xdr:colOff>
      <xdr:row>45</xdr:row>
      <xdr:rowOff>12954</xdr:rowOff>
    </xdr:to>
    <xdr:cxnSp macro="">
      <xdr:nvCxnSpPr>
        <xdr:cNvPr id="378" name="直線コネクタ 377"/>
        <xdr:cNvCxnSpPr/>
      </xdr:nvCxnSpPr>
      <xdr:spPr>
        <a:xfrm flipV="1">
          <a:off x="17018000" y="6183884"/>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156481</xdr:rowOff>
    </xdr:from>
    <xdr:ext cx="762000" cy="259045"/>
    <xdr:sp macro="" textlink="">
      <xdr:nvSpPr>
        <xdr:cNvPr id="379"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45</xdr:row>
      <xdr:rowOff>12954</xdr:rowOff>
    </xdr:from>
    <xdr:to>
      <xdr:col>24</xdr:col>
      <xdr:colOff>647700</xdr:colOff>
      <xdr:row>45</xdr:row>
      <xdr:rowOff>12954</xdr:rowOff>
    </xdr:to>
    <xdr:cxnSp macro="">
      <xdr:nvCxnSpPr>
        <xdr:cNvPr id="380" name="直線コネクタ 379"/>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98061</xdr:rowOff>
    </xdr:from>
    <xdr:ext cx="762000" cy="259045"/>
    <xdr:sp macro="" textlink="">
      <xdr:nvSpPr>
        <xdr:cNvPr id="381"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11684</xdr:rowOff>
    </xdr:from>
    <xdr:to>
      <xdr:col>24</xdr:col>
      <xdr:colOff>647700</xdr:colOff>
      <xdr:row>36</xdr:row>
      <xdr:rowOff>11684</xdr:rowOff>
    </xdr:to>
    <xdr:cxnSp macro="">
      <xdr:nvCxnSpPr>
        <xdr:cNvPr id="382" name="直線コネクタ 381"/>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151384</xdr:rowOff>
    </xdr:from>
    <xdr:to>
      <xdr:col>24</xdr:col>
      <xdr:colOff>558800</xdr:colOff>
      <xdr:row>38</xdr:row>
      <xdr:rowOff>161036</xdr:rowOff>
    </xdr:to>
    <xdr:cxnSp macro="">
      <xdr:nvCxnSpPr>
        <xdr:cNvPr id="383" name="直線コネクタ 382"/>
        <xdr:cNvCxnSpPr/>
      </xdr:nvCxnSpPr>
      <xdr:spPr>
        <a:xfrm flipV="1">
          <a:off x="16179800" y="666648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19321</xdr:rowOff>
    </xdr:from>
    <xdr:ext cx="762000" cy="259045"/>
    <xdr:sp macro="" textlink="">
      <xdr:nvSpPr>
        <xdr:cNvPr id="384" name="公債費負担の状況平均値テキスト"/>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47244</xdr:rowOff>
    </xdr:from>
    <xdr:to>
      <xdr:col>24</xdr:col>
      <xdr:colOff>609600</xdr:colOff>
      <xdr:row>40</xdr:row>
      <xdr:rowOff>148844</xdr:rowOff>
    </xdr:to>
    <xdr:sp macro="" textlink="">
      <xdr:nvSpPr>
        <xdr:cNvPr id="385" name="フローチャート : 判断 384"/>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161036</xdr:rowOff>
    </xdr:from>
    <xdr:to>
      <xdr:col>23</xdr:col>
      <xdr:colOff>406400</xdr:colOff>
      <xdr:row>39</xdr:row>
      <xdr:rowOff>47498</xdr:rowOff>
    </xdr:to>
    <xdr:cxnSp macro="">
      <xdr:nvCxnSpPr>
        <xdr:cNvPr id="386" name="直線コネクタ 385"/>
        <xdr:cNvCxnSpPr/>
      </xdr:nvCxnSpPr>
      <xdr:spPr>
        <a:xfrm flipV="1">
          <a:off x="15290800" y="667613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37592</xdr:rowOff>
    </xdr:from>
    <xdr:to>
      <xdr:col>23</xdr:col>
      <xdr:colOff>457200</xdr:colOff>
      <xdr:row>40</xdr:row>
      <xdr:rowOff>139192</xdr:rowOff>
    </xdr:to>
    <xdr:sp macro="" textlink="">
      <xdr:nvSpPr>
        <xdr:cNvPr id="387" name="フローチャート : 判断 386"/>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123969</xdr:rowOff>
    </xdr:from>
    <xdr:ext cx="736600" cy="259045"/>
    <xdr:sp macro="" textlink="">
      <xdr:nvSpPr>
        <xdr:cNvPr id="388" name="テキスト ボックス 387"/>
        <xdr:cNvSpPr txBox="1"/>
      </xdr:nvSpPr>
      <xdr:spPr>
        <a:xfrm>
          <a:off x="15798800" y="698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47498</xdr:rowOff>
    </xdr:from>
    <xdr:to>
      <xdr:col>22</xdr:col>
      <xdr:colOff>203200</xdr:colOff>
      <xdr:row>39</xdr:row>
      <xdr:rowOff>144018</xdr:rowOff>
    </xdr:to>
    <xdr:cxnSp macro="">
      <xdr:nvCxnSpPr>
        <xdr:cNvPr id="389" name="直線コネクタ 388"/>
        <xdr:cNvCxnSpPr/>
      </xdr:nvCxnSpPr>
      <xdr:spPr>
        <a:xfrm flipV="1">
          <a:off x="14401800" y="673404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114808</xdr:rowOff>
    </xdr:from>
    <xdr:to>
      <xdr:col>22</xdr:col>
      <xdr:colOff>254000</xdr:colOff>
      <xdr:row>41</xdr:row>
      <xdr:rowOff>44958</xdr:rowOff>
    </xdr:to>
    <xdr:sp macro="" textlink="">
      <xdr:nvSpPr>
        <xdr:cNvPr id="390" name="フローチャート : 判断 389"/>
        <xdr:cNvSpPr/>
      </xdr:nvSpPr>
      <xdr:spPr>
        <a:xfrm>
          <a:off x="15240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29735</xdr:rowOff>
    </xdr:from>
    <xdr:ext cx="762000" cy="259045"/>
    <xdr:sp macro="" textlink="">
      <xdr:nvSpPr>
        <xdr:cNvPr id="391" name="テキスト ボックス 390"/>
        <xdr:cNvSpPr txBox="1"/>
      </xdr:nvSpPr>
      <xdr:spPr>
        <a:xfrm>
          <a:off x="14909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144018</xdr:rowOff>
    </xdr:from>
    <xdr:to>
      <xdr:col>21</xdr:col>
      <xdr:colOff>0</xdr:colOff>
      <xdr:row>40</xdr:row>
      <xdr:rowOff>107696</xdr:rowOff>
    </xdr:to>
    <xdr:cxnSp macro="">
      <xdr:nvCxnSpPr>
        <xdr:cNvPr id="392" name="直線コネクタ 391"/>
        <xdr:cNvCxnSpPr/>
      </xdr:nvCxnSpPr>
      <xdr:spPr>
        <a:xfrm flipV="1">
          <a:off x="13512800" y="683056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93" name="フローチャート : 判断 392"/>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4" name="テキスト ボックス 393"/>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78486</xdr:rowOff>
    </xdr:from>
    <xdr:to>
      <xdr:col>19</xdr:col>
      <xdr:colOff>533400</xdr:colOff>
      <xdr:row>42</xdr:row>
      <xdr:rowOff>8636</xdr:rowOff>
    </xdr:to>
    <xdr:sp macro="" textlink="">
      <xdr:nvSpPr>
        <xdr:cNvPr id="395" name="フローチャート : 判断 394"/>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164863</xdr:rowOff>
    </xdr:from>
    <xdr:ext cx="762000" cy="259045"/>
    <xdr:sp macro="" textlink="">
      <xdr:nvSpPr>
        <xdr:cNvPr id="396" name="テキスト ボックス 395"/>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100584</xdr:rowOff>
    </xdr:from>
    <xdr:to>
      <xdr:col>24</xdr:col>
      <xdr:colOff>609600</xdr:colOff>
      <xdr:row>39</xdr:row>
      <xdr:rowOff>30734</xdr:rowOff>
    </xdr:to>
    <xdr:sp macro="" textlink="">
      <xdr:nvSpPr>
        <xdr:cNvPr id="402" name="円/楕円 401"/>
        <xdr:cNvSpPr/>
      </xdr:nvSpPr>
      <xdr:spPr>
        <a:xfrm>
          <a:off x="169672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117111</xdr:rowOff>
    </xdr:from>
    <xdr:ext cx="762000" cy="259045"/>
    <xdr:sp macro="" textlink="">
      <xdr:nvSpPr>
        <xdr:cNvPr id="403" name="公債費負担の状況該当値テキスト"/>
        <xdr:cNvSpPr txBox="1"/>
      </xdr:nvSpPr>
      <xdr:spPr>
        <a:xfrm>
          <a:off x="17106900" y="64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110236</xdr:rowOff>
    </xdr:from>
    <xdr:to>
      <xdr:col>23</xdr:col>
      <xdr:colOff>457200</xdr:colOff>
      <xdr:row>39</xdr:row>
      <xdr:rowOff>40386</xdr:rowOff>
    </xdr:to>
    <xdr:sp macro="" textlink="">
      <xdr:nvSpPr>
        <xdr:cNvPr id="404" name="円/楕円 403"/>
        <xdr:cNvSpPr/>
      </xdr:nvSpPr>
      <xdr:spPr>
        <a:xfrm>
          <a:off x="16129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50563</xdr:rowOff>
    </xdr:from>
    <xdr:ext cx="736600" cy="259045"/>
    <xdr:sp macro="" textlink="">
      <xdr:nvSpPr>
        <xdr:cNvPr id="405" name="テキスト ボックス 404"/>
        <xdr:cNvSpPr txBox="1"/>
      </xdr:nvSpPr>
      <xdr:spPr>
        <a:xfrm>
          <a:off x="15798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168148</xdr:rowOff>
    </xdr:from>
    <xdr:to>
      <xdr:col>22</xdr:col>
      <xdr:colOff>254000</xdr:colOff>
      <xdr:row>39</xdr:row>
      <xdr:rowOff>98298</xdr:rowOff>
    </xdr:to>
    <xdr:sp macro="" textlink="">
      <xdr:nvSpPr>
        <xdr:cNvPr id="406" name="円/楕円 405"/>
        <xdr:cNvSpPr/>
      </xdr:nvSpPr>
      <xdr:spPr>
        <a:xfrm>
          <a:off x="15240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108475</xdr:rowOff>
    </xdr:from>
    <xdr:ext cx="762000" cy="259045"/>
    <xdr:sp macro="" textlink="">
      <xdr:nvSpPr>
        <xdr:cNvPr id="407" name="テキスト ボックス 406"/>
        <xdr:cNvSpPr txBox="1"/>
      </xdr:nvSpPr>
      <xdr:spPr>
        <a:xfrm>
          <a:off x="14909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93218</xdr:rowOff>
    </xdr:from>
    <xdr:to>
      <xdr:col>21</xdr:col>
      <xdr:colOff>50800</xdr:colOff>
      <xdr:row>40</xdr:row>
      <xdr:rowOff>23368</xdr:rowOff>
    </xdr:to>
    <xdr:sp macro="" textlink="">
      <xdr:nvSpPr>
        <xdr:cNvPr id="408" name="円/楕円 407"/>
        <xdr:cNvSpPr/>
      </xdr:nvSpPr>
      <xdr:spPr>
        <a:xfrm>
          <a:off x="14351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33545</xdr:rowOff>
    </xdr:from>
    <xdr:ext cx="762000" cy="259045"/>
    <xdr:sp macro="" textlink="">
      <xdr:nvSpPr>
        <xdr:cNvPr id="409" name="テキスト ボックス 408"/>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56896</xdr:rowOff>
    </xdr:from>
    <xdr:to>
      <xdr:col>19</xdr:col>
      <xdr:colOff>533400</xdr:colOff>
      <xdr:row>40</xdr:row>
      <xdr:rowOff>158496</xdr:rowOff>
    </xdr:to>
    <xdr:sp macro="" textlink="">
      <xdr:nvSpPr>
        <xdr:cNvPr id="410" name="円/楕円 409"/>
        <xdr:cNvSpPr/>
      </xdr:nvSpPr>
      <xdr:spPr>
        <a:xfrm>
          <a:off x="13462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168673</xdr:rowOff>
    </xdr:from>
    <xdr:ext cx="762000" cy="259045"/>
    <xdr:sp macro="" textlink="">
      <xdr:nvSpPr>
        <xdr:cNvPr id="411" name="テキスト ボックス 410"/>
        <xdr:cNvSpPr txBox="1"/>
      </xdr:nvSpPr>
      <xdr:spPr>
        <a:xfrm>
          <a:off x="13131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a:t>
          </a:r>
          <a:r>
            <a:rPr kumimoji="1" lang="ja-JP" altLang="en-US" sz="1300" baseline="0">
              <a:solidFill>
                <a:schemeClr val="dk1"/>
              </a:solidFill>
              <a:effectLst/>
              <a:latin typeface="+mn-lt"/>
              <a:ea typeface="+mn-ea"/>
              <a:cs typeface="+mn-cs"/>
            </a:rPr>
            <a:t>類似団体平均及び県平均を大幅に下回っており、前年度同様マイナスとなった。主な要因としては</a:t>
          </a:r>
          <a:r>
            <a:rPr kumimoji="1" lang="ja-JP" altLang="ja-JP" sz="1300" baseline="0">
              <a:solidFill>
                <a:schemeClr val="dk1"/>
              </a:solidFill>
              <a:effectLst/>
              <a:latin typeface="+mn-lt"/>
              <a:ea typeface="+mn-ea"/>
              <a:cs typeface="+mn-cs"/>
            </a:rPr>
            <a:t>、土地開発公社からの買戻しによる債務負担行為の支出予定額の減（△</a:t>
          </a:r>
          <a:r>
            <a:rPr kumimoji="1" lang="en-US" altLang="ja-JP" sz="1300" baseline="0">
              <a:solidFill>
                <a:schemeClr val="dk1"/>
              </a:solidFill>
              <a:effectLst/>
              <a:latin typeface="+mn-lt"/>
              <a:ea typeface="+mn-ea"/>
              <a:cs typeface="+mn-cs"/>
            </a:rPr>
            <a:t>427,422</a:t>
          </a:r>
          <a:r>
            <a:rPr kumimoji="1" lang="ja-JP" altLang="ja-JP" sz="1300" baseline="0">
              <a:solidFill>
                <a:schemeClr val="dk1"/>
              </a:solidFill>
              <a:effectLst/>
              <a:latin typeface="+mn-lt"/>
              <a:ea typeface="+mn-ea"/>
              <a:cs typeface="+mn-cs"/>
            </a:rPr>
            <a:t>千円）</a:t>
          </a:r>
          <a:r>
            <a:rPr kumimoji="1" lang="ja-JP" altLang="en-US" sz="1300" baseline="0">
              <a:solidFill>
                <a:schemeClr val="dk1"/>
              </a:solidFill>
              <a:effectLst/>
              <a:latin typeface="+mn-lt"/>
              <a:ea typeface="+mn-ea"/>
              <a:cs typeface="+mn-cs"/>
            </a:rPr>
            <a:t>、充当可能財源の増</a:t>
          </a:r>
          <a:r>
            <a:rPr kumimoji="1" lang="ja-JP" altLang="ja-JP" sz="1300" baseline="0">
              <a:solidFill>
                <a:schemeClr val="dk1"/>
              </a:solidFill>
              <a:effectLst/>
              <a:latin typeface="+mn-lt"/>
              <a:ea typeface="+mn-ea"/>
              <a:cs typeface="+mn-cs"/>
            </a:rPr>
            <a:t>などにより、将来負担総額が△</a:t>
          </a:r>
          <a:r>
            <a:rPr kumimoji="1" lang="en-US" altLang="ja-JP" sz="1300" baseline="0">
              <a:solidFill>
                <a:schemeClr val="dk1"/>
              </a:solidFill>
              <a:effectLst/>
              <a:latin typeface="+mn-lt"/>
              <a:ea typeface="+mn-ea"/>
              <a:cs typeface="+mn-cs"/>
            </a:rPr>
            <a:t>117,062</a:t>
          </a:r>
          <a:r>
            <a:rPr kumimoji="1" lang="ja-JP" altLang="ja-JP" sz="1300" baseline="0">
              <a:solidFill>
                <a:schemeClr val="dk1"/>
              </a:solidFill>
              <a:effectLst/>
              <a:latin typeface="+mn-lt"/>
              <a:ea typeface="+mn-ea"/>
              <a:cs typeface="+mn-cs"/>
            </a:rPr>
            <a:t>千円減少した。</a:t>
          </a:r>
          <a:endParaRPr lang="ja-JP" altLang="ja-JP" sz="1300" baseline="0">
            <a:effectLst/>
          </a:endParaRPr>
        </a:p>
        <a:p>
          <a:r>
            <a:rPr kumimoji="1" lang="ja-JP" altLang="ja-JP" sz="1300" baseline="0">
              <a:solidFill>
                <a:schemeClr val="dk1"/>
              </a:solidFill>
              <a:effectLst/>
              <a:latin typeface="+mn-lt"/>
              <a:ea typeface="+mn-ea"/>
              <a:cs typeface="+mn-cs"/>
            </a:rPr>
            <a:t>　</a:t>
          </a:r>
          <a:r>
            <a:rPr kumimoji="1" lang="ja-JP" altLang="en-US" sz="1300" baseline="0">
              <a:solidFill>
                <a:schemeClr val="dk1"/>
              </a:solidFill>
              <a:effectLst/>
              <a:latin typeface="+mn-lt"/>
              <a:ea typeface="+mn-ea"/>
              <a:cs typeface="+mn-cs"/>
            </a:rPr>
            <a:t>ただし、</a:t>
          </a:r>
          <a:r>
            <a:rPr kumimoji="1" lang="ja-JP" altLang="ja-JP" sz="1300" baseline="0">
              <a:solidFill>
                <a:schemeClr val="dk1"/>
              </a:solidFill>
              <a:effectLst/>
              <a:latin typeface="+mn-lt"/>
              <a:ea typeface="+mn-ea"/>
              <a:cs typeface="+mn-cs"/>
            </a:rPr>
            <a:t>一般会計等に係る地方債の現在高が増加して</a:t>
          </a:r>
          <a:r>
            <a:rPr kumimoji="1" lang="ja-JP" altLang="en-US" sz="1300" baseline="0">
              <a:solidFill>
                <a:schemeClr val="dk1"/>
              </a:solidFill>
              <a:effectLst/>
              <a:latin typeface="+mn-lt"/>
              <a:ea typeface="+mn-ea"/>
              <a:cs typeface="+mn-cs"/>
            </a:rPr>
            <a:t>いることから</a:t>
          </a:r>
          <a:r>
            <a:rPr kumimoji="1" lang="ja-JP" altLang="ja-JP" sz="1300" baseline="0">
              <a:solidFill>
                <a:schemeClr val="dk1"/>
              </a:solidFill>
              <a:effectLst/>
              <a:latin typeface="+mn-lt"/>
              <a:ea typeface="+mn-ea"/>
              <a:cs typeface="+mn-cs"/>
            </a:rPr>
            <a:t>、今後においても事業費の圧縮、債務の抑制を図るなど、適切な管理に努めていく。</a:t>
          </a:r>
          <a:endParaRPr lang="ja-JP" altLang="ja-JP" sz="1300" baseline="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19253</xdr:rowOff>
    </xdr:to>
    <xdr:cxnSp macro="">
      <xdr:nvCxnSpPr>
        <xdr:cNvPr id="438" name="直線コネクタ 437"/>
        <xdr:cNvCxnSpPr/>
      </xdr:nvCxnSpPr>
      <xdr:spPr>
        <a:xfrm flipV="1">
          <a:off x="17018000" y="2451100"/>
          <a:ext cx="0" cy="15115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162780</xdr:rowOff>
    </xdr:from>
    <xdr:ext cx="762000" cy="259045"/>
    <xdr:sp macro="" textlink="">
      <xdr:nvSpPr>
        <xdr:cNvPr id="439" name="将来負担の状況最小値テキスト"/>
        <xdr:cNvSpPr txBox="1"/>
      </xdr:nvSpPr>
      <xdr:spPr>
        <a:xfrm>
          <a:off x="17106900" y="393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156.6</a:t>
          </a:r>
          <a:endParaRPr kumimoji="1" lang="ja-JP" altLang="en-US" sz="1000" b="1">
            <a:latin typeface="ＭＳ Ｐゴシック"/>
          </a:endParaRPr>
        </a:p>
      </xdr:txBody>
    </xdr:sp>
    <xdr:clientData/>
  </xdr:oneCellAnchor>
  <xdr:twoCellAnchor>
    <xdr:from>
      <xdr:col>24</xdr:col>
      <xdr:colOff>469900</xdr:colOff>
      <xdr:row>23</xdr:row>
      <xdr:rowOff>19253</xdr:rowOff>
    </xdr:from>
    <xdr:to>
      <xdr:col>24</xdr:col>
      <xdr:colOff>647700</xdr:colOff>
      <xdr:row>23</xdr:row>
      <xdr:rowOff>19253</xdr:rowOff>
    </xdr:to>
    <xdr:cxnSp macro="">
      <xdr:nvCxnSpPr>
        <xdr:cNvPr id="440" name="直線コネクタ 439"/>
        <xdr:cNvCxnSpPr/>
      </xdr:nvCxnSpPr>
      <xdr:spPr>
        <a:xfrm>
          <a:off x="16929100" y="396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73000</xdr:rowOff>
    </xdr:from>
    <xdr:to>
      <xdr:col>22</xdr:col>
      <xdr:colOff>203200</xdr:colOff>
      <xdr:row>15</xdr:row>
      <xdr:rowOff>87833</xdr:rowOff>
    </xdr:to>
    <xdr:cxnSp macro="">
      <xdr:nvCxnSpPr>
        <xdr:cNvPr id="443" name="直線コネクタ 442"/>
        <xdr:cNvCxnSpPr/>
      </xdr:nvCxnSpPr>
      <xdr:spPr>
        <a:xfrm flipV="1">
          <a:off x="14401800" y="2473300"/>
          <a:ext cx="889000" cy="18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137482</xdr:rowOff>
    </xdr:from>
    <xdr:ext cx="762000" cy="259045"/>
    <xdr:sp macro="" textlink="">
      <xdr:nvSpPr>
        <xdr:cNvPr id="444" name="将来負担の状況平均値テキスト"/>
        <xdr:cNvSpPr txBox="1"/>
      </xdr:nvSpPr>
      <xdr:spPr>
        <a:xfrm>
          <a:off x="17106900" y="2709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165405</xdr:rowOff>
    </xdr:from>
    <xdr:to>
      <xdr:col>24</xdr:col>
      <xdr:colOff>609600</xdr:colOff>
      <xdr:row>16</xdr:row>
      <xdr:rowOff>95555</xdr:rowOff>
    </xdr:to>
    <xdr:sp macro="" textlink="">
      <xdr:nvSpPr>
        <xdr:cNvPr id="445" name="フローチャート : 判断 444"/>
        <xdr:cNvSpPr/>
      </xdr:nvSpPr>
      <xdr:spPr>
        <a:xfrm>
          <a:off x="16967200" y="273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87833</xdr:rowOff>
    </xdr:from>
    <xdr:to>
      <xdr:col>21</xdr:col>
      <xdr:colOff>0</xdr:colOff>
      <xdr:row>16</xdr:row>
      <xdr:rowOff>18694</xdr:rowOff>
    </xdr:to>
    <xdr:cxnSp macro="">
      <xdr:nvCxnSpPr>
        <xdr:cNvPr id="446" name="直線コネクタ 445"/>
        <xdr:cNvCxnSpPr/>
      </xdr:nvCxnSpPr>
      <xdr:spPr>
        <a:xfrm flipV="1">
          <a:off x="13512800" y="2659583"/>
          <a:ext cx="889000" cy="10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154788</xdr:rowOff>
    </xdr:from>
    <xdr:to>
      <xdr:col>23</xdr:col>
      <xdr:colOff>457200</xdr:colOff>
      <xdr:row>16</xdr:row>
      <xdr:rowOff>84938</xdr:rowOff>
    </xdr:to>
    <xdr:sp macro="" textlink="">
      <xdr:nvSpPr>
        <xdr:cNvPr id="447" name="フローチャート : 判断 446"/>
        <xdr:cNvSpPr/>
      </xdr:nvSpPr>
      <xdr:spPr>
        <a:xfrm>
          <a:off x="16129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95115</xdr:rowOff>
    </xdr:from>
    <xdr:ext cx="736600" cy="259045"/>
    <xdr:sp macro="" textlink="">
      <xdr:nvSpPr>
        <xdr:cNvPr id="448" name="テキスト ボックス 447"/>
        <xdr:cNvSpPr txBox="1"/>
      </xdr:nvSpPr>
      <xdr:spPr>
        <a:xfrm>
          <a:off x="15798800" y="2495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20015</xdr:rowOff>
    </xdr:from>
    <xdr:to>
      <xdr:col>22</xdr:col>
      <xdr:colOff>254000</xdr:colOff>
      <xdr:row>16</xdr:row>
      <xdr:rowOff>121615</xdr:rowOff>
    </xdr:to>
    <xdr:sp macro="" textlink="">
      <xdr:nvSpPr>
        <xdr:cNvPr id="449" name="フローチャート : 判断 448"/>
        <xdr:cNvSpPr/>
      </xdr:nvSpPr>
      <xdr:spPr>
        <a:xfrm>
          <a:off x="15240000" y="276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106392</xdr:rowOff>
    </xdr:from>
    <xdr:ext cx="762000" cy="259045"/>
    <xdr:sp macro="" textlink="">
      <xdr:nvSpPr>
        <xdr:cNvPr id="450" name="テキスト ボックス 449"/>
        <xdr:cNvSpPr txBox="1"/>
      </xdr:nvSpPr>
      <xdr:spPr>
        <a:xfrm>
          <a:off x="14909800" y="284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102057</xdr:rowOff>
    </xdr:from>
    <xdr:to>
      <xdr:col>21</xdr:col>
      <xdr:colOff>50800</xdr:colOff>
      <xdr:row>17</xdr:row>
      <xdr:rowOff>32207</xdr:rowOff>
    </xdr:to>
    <xdr:sp macro="" textlink="">
      <xdr:nvSpPr>
        <xdr:cNvPr id="451" name="フローチャート : 判断 450"/>
        <xdr:cNvSpPr/>
      </xdr:nvSpPr>
      <xdr:spPr>
        <a:xfrm>
          <a:off x="14351000" y="284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16984</xdr:rowOff>
    </xdr:from>
    <xdr:ext cx="762000" cy="259045"/>
    <xdr:sp macro="" textlink="">
      <xdr:nvSpPr>
        <xdr:cNvPr id="452" name="テキスト ボックス 451"/>
        <xdr:cNvSpPr txBox="1"/>
      </xdr:nvSpPr>
      <xdr:spPr>
        <a:xfrm>
          <a:off x="14020800" y="293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21336</xdr:rowOff>
    </xdr:from>
    <xdr:to>
      <xdr:col>19</xdr:col>
      <xdr:colOff>533400</xdr:colOff>
      <xdr:row>17</xdr:row>
      <xdr:rowOff>122936</xdr:rowOff>
    </xdr:to>
    <xdr:sp macro="" textlink="">
      <xdr:nvSpPr>
        <xdr:cNvPr id="453" name="フローチャート : 判断 452"/>
        <xdr:cNvSpPr/>
      </xdr:nvSpPr>
      <xdr:spPr>
        <a:xfrm>
          <a:off x="13462000" y="293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107713</xdr:rowOff>
    </xdr:from>
    <xdr:ext cx="762000" cy="259045"/>
    <xdr:sp macro="" textlink="">
      <xdr:nvSpPr>
        <xdr:cNvPr id="454" name="テキスト ボックス 453"/>
        <xdr:cNvSpPr txBox="1"/>
      </xdr:nvSpPr>
      <xdr:spPr>
        <a:xfrm>
          <a:off x="13131800" y="302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22</xdr:col>
      <xdr:colOff>152400</xdr:colOff>
      <xdr:row>14</xdr:row>
      <xdr:rowOff>22200</xdr:rowOff>
    </xdr:from>
    <xdr:to>
      <xdr:col>22</xdr:col>
      <xdr:colOff>254000</xdr:colOff>
      <xdr:row>14</xdr:row>
      <xdr:rowOff>123800</xdr:rowOff>
    </xdr:to>
    <xdr:sp macro="" textlink="">
      <xdr:nvSpPr>
        <xdr:cNvPr id="460" name="円/楕円 459"/>
        <xdr:cNvSpPr/>
      </xdr:nvSpPr>
      <xdr:spPr>
        <a:xfrm>
          <a:off x="15240000" y="24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133977</xdr:rowOff>
    </xdr:from>
    <xdr:ext cx="762000" cy="259045"/>
    <xdr:sp macro="" textlink="">
      <xdr:nvSpPr>
        <xdr:cNvPr id="461" name="テキスト ボックス 460"/>
        <xdr:cNvSpPr txBox="1"/>
      </xdr:nvSpPr>
      <xdr:spPr>
        <a:xfrm>
          <a:off x="14909800" y="21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37033</xdr:rowOff>
    </xdr:from>
    <xdr:to>
      <xdr:col>21</xdr:col>
      <xdr:colOff>50800</xdr:colOff>
      <xdr:row>15</xdr:row>
      <xdr:rowOff>138633</xdr:rowOff>
    </xdr:to>
    <xdr:sp macro="" textlink="">
      <xdr:nvSpPr>
        <xdr:cNvPr id="462" name="円/楕円 461"/>
        <xdr:cNvSpPr/>
      </xdr:nvSpPr>
      <xdr:spPr>
        <a:xfrm>
          <a:off x="14351000" y="260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148810</xdr:rowOff>
    </xdr:from>
    <xdr:ext cx="762000" cy="259045"/>
    <xdr:sp macro="" textlink="">
      <xdr:nvSpPr>
        <xdr:cNvPr id="463" name="テキスト ボックス 462"/>
        <xdr:cNvSpPr txBox="1"/>
      </xdr:nvSpPr>
      <xdr:spPr>
        <a:xfrm>
          <a:off x="14020800" y="2377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139344</xdr:rowOff>
    </xdr:from>
    <xdr:to>
      <xdr:col>19</xdr:col>
      <xdr:colOff>533400</xdr:colOff>
      <xdr:row>16</xdr:row>
      <xdr:rowOff>69494</xdr:rowOff>
    </xdr:to>
    <xdr:sp macro="" textlink="">
      <xdr:nvSpPr>
        <xdr:cNvPr id="464" name="円/楕円 463"/>
        <xdr:cNvSpPr/>
      </xdr:nvSpPr>
      <xdr:spPr>
        <a:xfrm>
          <a:off x="13462000" y="271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79671</xdr:rowOff>
    </xdr:from>
    <xdr:ext cx="762000" cy="259045"/>
    <xdr:sp macro="" textlink="">
      <xdr:nvSpPr>
        <xdr:cNvPr id="465" name="テキスト ボックス 464"/>
        <xdr:cNvSpPr txBox="1"/>
      </xdr:nvSpPr>
      <xdr:spPr>
        <a:xfrm>
          <a:off x="13131800" y="247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埼玉県富士見市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110,045
108,218
19.77
33,971,053
32,392,256
1,149,279
19,902,116
22,478,258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職員数が他の類似団体と比べて少なく、人件費に係る経常収支比率は低くなっており、対前年度比でも</a:t>
          </a:r>
          <a:r>
            <a:rPr kumimoji="1" lang="en-US" altLang="ja-JP" sz="1300">
              <a:latin typeface="ＭＳ Ｐゴシック"/>
            </a:rPr>
            <a:t>1.1</a:t>
          </a:r>
          <a:r>
            <a:rPr kumimoji="1" lang="ja-JP" altLang="en-US" sz="1300">
              <a:latin typeface="ＭＳ Ｐゴシック"/>
            </a:rPr>
            <a:t>ポイント改善となっている。</a:t>
          </a:r>
          <a:endParaRPr kumimoji="1" lang="en-US" altLang="ja-JP" sz="1300">
            <a:latin typeface="ＭＳ Ｐゴシック"/>
          </a:endParaRPr>
        </a:p>
        <a:p>
          <a:r>
            <a:rPr kumimoji="1" lang="ja-JP" altLang="en-US" sz="1300">
              <a:latin typeface="ＭＳ Ｐゴシック"/>
            </a:rPr>
            <a:t>　今後についても、引き続き適正な定員管理を行い、人件費の抑制に努める。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107950</xdr:rowOff>
    </xdr:from>
    <xdr:to>
      <xdr:col>7</xdr:col>
      <xdr:colOff>15875</xdr:colOff>
      <xdr:row>42</xdr:row>
      <xdr:rowOff>69850</xdr:rowOff>
    </xdr:to>
    <xdr:cxnSp macro="">
      <xdr:nvCxnSpPr>
        <xdr:cNvPr id="61" name="直線コネクタ 60"/>
        <xdr:cNvCxnSpPr/>
      </xdr:nvCxnSpPr>
      <xdr:spPr>
        <a:xfrm flipV="1">
          <a:off x="4826000" y="5765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41927</xdr:rowOff>
    </xdr:from>
    <xdr:ext cx="762000" cy="259045"/>
    <xdr:sp macro="" textlink="">
      <xdr:nvSpPr>
        <xdr:cNvPr id="62" name="人件費最小値テキスト"/>
        <xdr:cNvSpPr txBox="1"/>
      </xdr:nvSpPr>
      <xdr:spPr>
        <a:xfrm>
          <a:off x="4914900" y="724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42</xdr:row>
      <xdr:rowOff>69850</xdr:rowOff>
    </xdr:from>
    <xdr:to>
      <xdr:col>7</xdr:col>
      <xdr:colOff>104775</xdr:colOff>
      <xdr:row>42</xdr:row>
      <xdr:rowOff>69850</xdr:rowOff>
    </xdr:to>
    <xdr:cxnSp macro="">
      <xdr:nvCxnSpPr>
        <xdr:cNvPr id="63" name="直線コネクタ 62"/>
        <xdr:cNvCxnSpPr/>
      </xdr:nvCxnSpPr>
      <xdr:spPr>
        <a:xfrm>
          <a:off x="4737100" y="727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107950</xdr:rowOff>
    </xdr:from>
    <xdr:to>
      <xdr:col>7</xdr:col>
      <xdr:colOff>104775</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12700</xdr:rowOff>
    </xdr:from>
    <xdr:to>
      <xdr:col>7</xdr:col>
      <xdr:colOff>15875</xdr:colOff>
      <xdr:row>38</xdr:row>
      <xdr:rowOff>50800</xdr:rowOff>
    </xdr:to>
    <xdr:cxnSp macro="">
      <xdr:nvCxnSpPr>
        <xdr:cNvPr id="66" name="直線コネクタ 65"/>
        <xdr:cNvCxnSpPr/>
      </xdr:nvCxnSpPr>
      <xdr:spPr>
        <a:xfrm flipV="1">
          <a:off x="3987800" y="63563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10177</xdr:rowOff>
    </xdr:from>
    <xdr:ext cx="762000" cy="259045"/>
    <xdr:sp macro="" textlink="">
      <xdr:nvSpPr>
        <xdr:cNvPr id="67" name="人件費平均値テキスト"/>
        <xdr:cNvSpPr txBox="1"/>
      </xdr:nvSpPr>
      <xdr:spPr>
        <a:xfrm>
          <a:off x="4914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38100</xdr:rowOff>
    </xdr:from>
    <xdr:to>
      <xdr:col>7</xdr:col>
      <xdr:colOff>66675</xdr:colOff>
      <xdr:row>37</xdr:row>
      <xdr:rowOff>139700</xdr:rowOff>
    </xdr:to>
    <xdr:sp macro="" textlink="">
      <xdr:nvSpPr>
        <xdr:cNvPr id="68" name="フローチャート : 判断 67"/>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50800</xdr:rowOff>
    </xdr:from>
    <xdr:to>
      <xdr:col>5</xdr:col>
      <xdr:colOff>549275</xdr:colOff>
      <xdr:row>38</xdr:row>
      <xdr:rowOff>127000</xdr:rowOff>
    </xdr:to>
    <xdr:cxnSp macro="">
      <xdr:nvCxnSpPr>
        <xdr:cNvPr id="69" name="直線コネクタ 68"/>
        <xdr:cNvCxnSpPr/>
      </xdr:nvCxnSpPr>
      <xdr:spPr>
        <a:xfrm flipV="1">
          <a:off x="3098800" y="656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39</xdr:row>
      <xdr:rowOff>38100</xdr:rowOff>
    </xdr:from>
    <xdr:to>
      <xdr:col>5</xdr:col>
      <xdr:colOff>600075</xdr:colOff>
      <xdr:row>39</xdr:row>
      <xdr:rowOff>139700</xdr:rowOff>
    </xdr:to>
    <xdr:sp macro="" textlink="">
      <xdr:nvSpPr>
        <xdr:cNvPr id="70" name="フローチャート : 判断 69"/>
        <xdr:cNvSpPr/>
      </xdr:nvSpPr>
      <xdr:spPr>
        <a:xfrm>
          <a:off x="3937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124477</xdr:rowOff>
    </xdr:from>
    <xdr:ext cx="736600" cy="259045"/>
    <xdr:sp macro="" textlink="">
      <xdr:nvSpPr>
        <xdr:cNvPr id="71" name="テキスト ボックス 70"/>
        <xdr:cNvSpPr txBox="1"/>
      </xdr:nvSpPr>
      <xdr:spPr>
        <a:xfrm>
          <a:off x="3606800" y="681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127000</xdr:rowOff>
    </xdr:from>
    <xdr:to>
      <xdr:col>4</xdr:col>
      <xdr:colOff>346075</xdr:colOff>
      <xdr:row>39</xdr:row>
      <xdr:rowOff>165100</xdr:rowOff>
    </xdr:to>
    <xdr:cxnSp macro="">
      <xdr:nvCxnSpPr>
        <xdr:cNvPr id="72" name="直線コネクタ 71"/>
        <xdr:cNvCxnSpPr/>
      </xdr:nvCxnSpPr>
      <xdr:spPr>
        <a:xfrm flipV="1">
          <a:off x="2209800" y="66421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38100</xdr:rowOff>
    </xdr:from>
    <xdr:to>
      <xdr:col>4</xdr:col>
      <xdr:colOff>396875</xdr:colOff>
      <xdr:row>39</xdr:row>
      <xdr:rowOff>139700</xdr:rowOff>
    </xdr:to>
    <xdr:sp macro="" textlink="">
      <xdr:nvSpPr>
        <xdr:cNvPr id="73" name="フローチャート : 判断 72"/>
        <xdr:cNvSpPr/>
      </xdr:nvSpPr>
      <xdr:spPr>
        <a:xfrm>
          <a:off x="3048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124477</xdr:rowOff>
    </xdr:from>
    <xdr:ext cx="762000" cy="259045"/>
    <xdr:sp macro="" textlink="">
      <xdr:nvSpPr>
        <xdr:cNvPr id="74" name="テキスト ボックス 73"/>
        <xdr:cNvSpPr txBox="1"/>
      </xdr:nvSpPr>
      <xdr:spPr>
        <a:xfrm>
          <a:off x="2717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165100</xdr:rowOff>
    </xdr:from>
    <xdr:to>
      <xdr:col>3</xdr:col>
      <xdr:colOff>142875</xdr:colOff>
      <xdr:row>41</xdr:row>
      <xdr:rowOff>69850</xdr:rowOff>
    </xdr:to>
    <xdr:cxnSp macro="">
      <xdr:nvCxnSpPr>
        <xdr:cNvPr id="75" name="直線コネクタ 74"/>
        <xdr:cNvCxnSpPr/>
      </xdr:nvCxnSpPr>
      <xdr:spPr>
        <a:xfrm flipV="1">
          <a:off x="1320800" y="68516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40</xdr:row>
      <xdr:rowOff>133350</xdr:rowOff>
    </xdr:from>
    <xdr:to>
      <xdr:col>3</xdr:col>
      <xdr:colOff>193675</xdr:colOff>
      <xdr:row>41</xdr:row>
      <xdr:rowOff>63500</xdr:rowOff>
    </xdr:to>
    <xdr:sp macro="" textlink="">
      <xdr:nvSpPr>
        <xdr:cNvPr id="76" name="フローチャート : 判断 75"/>
        <xdr:cNvSpPr/>
      </xdr:nvSpPr>
      <xdr:spPr>
        <a:xfrm>
          <a:off x="2159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48277</xdr:rowOff>
    </xdr:from>
    <xdr:ext cx="762000" cy="259045"/>
    <xdr:sp macro="" textlink="">
      <xdr:nvSpPr>
        <xdr:cNvPr id="77" name="テキスト ボックス 76"/>
        <xdr:cNvSpPr txBox="1"/>
      </xdr:nvSpPr>
      <xdr:spPr>
        <a:xfrm>
          <a:off x="18288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41</xdr:row>
      <xdr:rowOff>95250</xdr:rowOff>
    </xdr:from>
    <xdr:to>
      <xdr:col>1</xdr:col>
      <xdr:colOff>676275</xdr:colOff>
      <xdr:row>42</xdr:row>
      <xdr:rowOff>25400</xdr:rowOff>
    </xdr:to>
    <xdr:sp macro="" textlink="">
      <xdr:nvSpPr>
        <xdr:cNvPr id="78" name="フローチャート : 判断 77"/>
        <xdr:cNvSpPr/>
      </xdr:nvSpPr>
      <xdr:spPr>
        <a:xfrm>
          <a:off x="1270000" y="71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10177</xdr:rowOff>
    </xdr:from>
    <xdr:ext cx="762000" cy="259045"/>
    <xdr:sp macro="" textlink="">
      <xdr:nvSpPr>
        <xdr:cNvPr id="79" name="テキスト ボックス 78"/>
        <xdr:cNvSpPr txBox="1"/>
      </xdr:nvSpPr>
      <xdr:spPr>
        <a:xfrm>
          <a:off x="939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133350</xdr:rowOff>
    </xdr:from>
    <xdr:to>
      <xdr:col>7</xdr:col>
      <xdr:colOff>66675</xdr:colOff>
      <xdr:row>37</xdr:row>
      <xdr:rowOff>63500</xdr:rowOff>
    </xdr:to>
    <xdr:sp macro="" textlink="">
      <xdr:nvSpPr>
        <xdr:cNvPr id="85" name="円/楕円 84"/>
        <xdr:cNvSpPr/>
      </xdr:nvSpPr>
      <xdr:spPr>
        <a:xfrm>
          <a:off x="47752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149877</xdr:rowOff>
    </xdr:from>
    <xdr:ext cx="762000" cy="259045"/>
    <xdr:sp macro="" textlink="">
      <xdr:nvSpPr>
        <xdr:cNvPr id="86" name="人件費該当値テキスト"/>
        <xdr:cNvSpPr txBox="1"/>
      </xdr:nvSpPr>
      <xdr:spPr>
        <a:xfrm>
          <a:off x="49149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0</xdr:rowOff>
    </xdr:from>
    <xdr:to>
      <xdr:col>5</xdr:col>
      <xdr:colOff>600075</xdr:colOff>
      <xdr:row>38</xdr:row>
      <xdr:rowOff>101600</xdr:rowOff>
    </xdr:to>
    <xdr:sp macro="" textlink="">
      <xdr:nvSpPr>
        <xdr:cNvPr id="87" name="円/楕円 86"/>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111777</xdr:rowOff>
    </xdr:from>
    <xdr:ext cx="736600" cy="259045"/>
    <xdr:sp macro="" textlink="">
      <xdr:nvSpPr>
        <xdr:cNvPr id="88" name="テキスト ボックス 87"/>
        <xdr:cNvSpPr txBox="1"/>
      </xdr:nvSpPr>
      <xdr:spPr>
        <a:xfrm>
          <a:off x="3606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76200</xdr:rowOff>
    </xdr:from>
    <xdr:to>
      <xdr:col>4</xdr:col>
      <xdr:colOff>396875</xdr:colOff>
      <xdr:row>39</xdr:row>
      <xdr:rowOff>6350</xdr:rowOff>
    </xdr:to>
    <xdr:sp macro="" textlink="">
      <xdr:nvSpPr>
        <xdr:cNvPr id="89" name="円/楕円 88"/>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16527</xdr:rowOff>
    </xdr:from>
    <xdr:ext cx="762000" cy="259045"/>
    <xdr:sp macro="" textlink="">
      <xdr:nvSpPr>
        <xdr:cNvPr id="90" name="テキスト ボックス 89"/>
        <xdr:cNvSpPr txBox="1"/>
      </xdr:nvSpPr>
      <xdr:spPr>
        <a:xfrm>
          <a:off x="2717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114300</xdr:rowOff>
    </xdr:from>
    <xdr:to>
      <xdr:col>3</xdr:col>
      <xdr:colOff>193675</xdr:colOff>
      <xdr:row>40</xdr:row>
      <xdr:rowOff>44450</xdr:rowOff>
    </xdr:to>
    <xdr:sp macro="" textlink="">
      <xdr:nvSpPr>
        <xdr:cNvPr id="91" name="円/楕円 90"/>
        <xdr:cNvSpPr/>
      </xdr:nvSpPr>
      <xdr:spPr>
        <a:xfrm>
          <a:off x="21590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54627</xdr:rowOff>
    </xdr:from>
    <xdr:ext cx="762000" cy="259045"/>
    <xdr:sp macro="" textlink="">
      <xdr:nvSpPr>
        <xdr:cNvPr id="92" name="テキスト ボックス 91"/>
        <xdr:cNvSpPr txBox="1"/>
      </xdr:nvSpPr>
      <xdr:spPr>
        <a:xfrm>
          <a:off x="1828800" y="656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19050</xdr:rowOff>
    </xdr:from>
    <xdr:to>
      <xdr:col>1</xdr:col>
      <xdr:colOff>676275</xdr:colOff>
      <xdr:row>41</xdr:row>
      <xdr:rowOff>120650</xdr:rowOff>
    </xdr:to>
    <xdr:sp macro="" textlink="">
      <xdr:nvSpPr>
        <xdr:cNvPr id="93" name="円/楕円 92"/>
        <xdr:cNvSpPr/>
      </xdr:nvSpPr>
      <xdr:spPr>
        <a:xfrm>
          <a:off x="1270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130827</xdr:rowOff>
    </xdr:from>
    <xdr:ext cx="762000" cy="259045"/>
    <xdr:sp macro="" textlink="">
      <xdr:nvSpPr>
        <xdr:cNvPr id="94" name="テキスト ボックス 93"/>
        <xdr:cNvSpPr txBox="1"/>
      </xdr:nvSpPr>
      <xdr:spPr>
        <a:xfrm>
          <a:off x="9398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類似団体の平均を上回る要因としては、職員数の削減に伴い、非常勤嘱託職員を活用したことなどがあげられる。</a:t>
          </a:r>
          <a:endParaRPr kumimoji="1" lang="en-US" altLang="ja-JP" sz="1300">
            <a:latin typeface="ＭＳ Ｐゴシック"/>
          </a:endParaRPr>
        </a:p>
        <a:p>
          <a:r>
            <a:rPr kumimoji="1" lang="ja-JP" altLang="en-US" sz="1300">
              <a:latin typeface="ＭＳ Ｐゴシック"/>
            </a:rPr>
            <a:t>　今後についても、民間委託等を進め、競争によるコスト削減を図る。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106426</xdr:rowOff>
    </xdr:from>
    <xdr:to>
      <xdr:col>24</xdr:col>
      <xdr:colOff>31750</xdr:colOff>
      <xdr:row>21</xdr:row>
      <xdr:rowOff>161290</xdr:rowOff>
    </xdr:to>
    <xdr:cxnSp macro="">
      <xdr:nvCxnSpPr>
        <xdr:cNvPr id="120" name="直線コネクタ 119"/>
        <xdr:cNvCxnSpPr/>
      </xdr:nvCxnSpPr>
      <xdr:spPr>
        <a:xfrm flipV="1">
          <a:off x="16510000" y="233527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21</xdr:row>
      <xdr:rowOff>161290</xdr:rowOff>
    </xdr:from>
    <xdr:to>
      <xdr:col>24</xdr:col>
      <xdr:colOff>120650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21353</xdr:rowOff>
    </xdr:from>
    <xdr:ext cx="762000" cy="259045"/>
    <xdr:sp macro="" textlink="">
      <xdr:nvSpPr>
        <xdr:cNvPr id="123" name="物件費最大値テキスト"/>
        <xdr:cNvSpPr txBox="1"/>
      </xdr:nvSpPr>
      <xdr:spPr>
        <a:xfrm>
          <a:off x="16598900" y="207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106426</xdr:rowOff>
    </xdr:from>
    <xdr:to>
      <xdr:col>24</xdr:col>
      <xdr:colOff>120650</xdr:colOff>
      <xdr:row>13</xdr:row>
      <xdr:rowOff>106426</xdr:rowOff>
    </xdr:to>
    <xdr:cxnSp macro="">
      <xdr:nvCxnSpPr>
        <xdr:cNvPr id="124" name="直線コネクタ 123"/>
        <xdr:cNvCxnSpPr/>
      </xdr:nvCxnSpPr>
      <xdr:spPr>
        <a:xfrm>
          <a:off x="16421100" y="23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113284</xdr:rowOff>
    </xdr:from>
    <xdr:to>
      <xdr:col>24</xdr:col>
      <xdr:colOff>31750</xdr:colOff>
      <xdr:row>16</xdr:row>
      <xdr:rowOff>168148</xdr:rowOff>
    </xdr:to>
    <xdr:cxnSp macro="">
      <xdr:nvCxnSpPr>
        <xdr:cNvPr id="125" name="直線コネクタ 124"/>
        <xdr:cNvCxnSpPr/>
      </xdr:nvCxnSpPr>
      <xdr:spPr>
        <a:xfrm flipV="1">
          <a:off x="15671800" y="285648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168165</xdr:rowOff>
    </xdr:from>
    <xdr:ext cx="762000" cy="259045"/>
    <xdr:sp macro="" textlink="">
      <xdr:nvSpPr>
        <xdr:cNvPr id="126" name="物件費平均値テキスト"/>
        <xdr:cNvSpPr txBox="1"/>
      </xdr:nvSpPr>
      <xdr:spPr>
        <a:xfrm>
          <a:off x="16598900" y="2568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151638</xdr:rowOff>
    </xdr:from>
    <xdr:to>
      <xdr:col>24</xdr:col>
      <xdr:colOff>82550</xdr:colOff>
      <xdr:row>16</xdr:row>
      <xdr:rowOff>81788</xdr:rowOff>
    </xdr:to>
    <xdr:sp macro="" textlink="">
      <xdr:nvSpPr>
        <xdr:cNvPr id="127" name="フローチャート : 判断 126"/>
        <xdr:cNvSpPr/>
      </xdr:nvSpPr>
      <xdr:spPr>
        <a:xfrm>
          <a:off x="164592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168148</xdr:rowOff>
    </xdr:from>
    <xdr:to>
      <xdr:col>22</xdr:col>
      <xdr:colOff>565150</xdr:colOff>
      <xdr:row>16</xdr:row>
      <xdr:rowOff>168148</xdr:rowOff>
    </xdr:to>
    <xdr:cxnSp macro="">
      <xdr:nvCxnSpPr>
        <xdr:cNvPr id="128" name="直線コネクタ 127"/>
        <xdr:cNvCxnSpPr/>
      </xdr:nvCxnSpPr>
      <xdr:spPr>
        <a:xfrm>
          <a:off x="14782800" y="2911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25908</xdr:rowOff>
    </xdr:from>
    <xdr:to>
      <xdr:col>22</xdr:col>
      <xdr:colOff>615950</xdr:colOff>
      <xdr:row>16</xdr:row>
      <xdr:rowOff>127508</xdr:rowOff>
    </xdr:to>
    <xdr:sp macro="" textlink="">
      <xdr:nvSpPr>
        <xdr:cNvPr id="129" name="フローチャート : 判断 128"/>
        <xdr:cNvSpPr/>
      </xdr:nvSpPr>
      <xdr:spPr>
        <a:xfrm>
          <a:off x="15621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137685</xdr:rowOff>
    </xdr:from>
    <xdr:ext cx="736600" cy="259045"/>
    <xdr:sp macro="" textlink="">
      <xdr:nvSpPr>
        <xdr:cNvPr id="130" name="テキスト ボックス 129"/>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67564</xdr:rowOff>
    </xdr:from>
    <xdr:to>
      <xdr:col>21</xdr:col>
      <xdr:colOff>361950</xdr:colOff>
      <xdr:row>16</xdr:row>
      <xdr:rowOff>168148</xdr:rowOff>
    </xdr:to>
    <xdr:cxnSp macro="">
      <xdr:nvCxnSpPr>
        <xdr:cNvPr id="131" name="直線コネクタ 130"/>
        <xdr:cNvCxnSpPr/>
      </xdr:nvCxnSpPr>
      <xdr:spPr>
        <a:xfrm>
          <a:off x="13893800" y="28107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2" name="フローチャート :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33" name="テキスト ボックス 13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67564</xdr:rowOff>
    </xdr:from>
    <xdr:to>
      <xdr:col>20</xdr:col>
      <xdr:colOff>158750</xdr:colOff>
      <xdr:row>16</xdr:row>
      <xdr:rowOff>67564</xdr:rowOff>
    </xdr:to>
    <xdr:cxnSp macro="">
      <xdr:nvCxnSpPr>
        <xdr:cNvPr id="134" name="直線コネクタ 133"/>
        <xdr:cNvCxnSpPr/>
      </xdr:nvCxnSpPr>
      <xdr:spPr>
        <a:xfrm>
          <a:off x="13004800" y="2810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96774</xdr:rowOff>
    </xdr:from>
    <xdr:to>
      <xdr:col>20</xdr:col>
      <xdr:colOff>209550</xdr:colOff>
      <xdr:row>16</xdr:row>
      <xdr:rowOff>26924</xdr:rowOff>
    </xdr:to>
    <xdr:sp macro="" textlink="">
      <xdr:nvSpPr>
        <xdr:cNvPr id="135" name="フローチャート :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37101</xdr:rowOff>
    </xdr:from>
    <xdr:ext cx="762000" cy="259045"/>
    <xdr:sp macro="" textlink="">
      <xdr:nvSpPr>
        <xdr:cNvPr id="136" name="テキスト ボックス 135"/>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69342</xdr:rowOff>
    </xdr:from>
    <xdr:to>
      <xdr:col>19</xdr:col>
      <xdr:colOff>6350</xdr:colOff>
      <xdr:row>15</xdr:row>
      <xdr:rowOff>170942</xdr:rowOff>
    </xdr:to>
    <xdr:sp macro="" textlink="">
      <xdr:nvSpPr>
        <xdr:cNvPr id="137" name="フローチャート : 判断 136"/>
        <xdr:cNvSpPr/>
      </xdr:nvSpPr>
      <xdr:spPr>
        <a:xfrm>
          <a:off x="12954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9669</xdr:rowOff>
    </xdr:from>
    <xdr:ext cx="762000" cy="259045"/>
    <xdr:sp macro="" textlink="">
      <xdr:nvSpPr>
        <xdr:cNvPr id="138" name="テキスト ボックス 137"/>
        <xdr:cNvSpPr txBox="1"/>
      </xdr:nvSpPr>
      <xdr:spPr>
        <a:xfrm>
          <a:off x="12623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62484</xdr:rowOff>
    </xdr:from>
    <xdr:to>
      <xdr:col>24</xdr:col>
      <xdr:colOff>82550</xdr:colOff>
      <xdr:row>16</xdr:row>
      <xdr:rowOff>164084</xdr:rowOff>
    </xdr:to>
    <xdr:sp macro="" textlink="">
      <xdr:nvSpPr>
        <xdr:cNvPr id="144" name="円/楕円 143"/>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34561</xdr:rowOff>
    </xdr:from>
    <xdr:ext cx="762000" cy="259045"/>
    <xdr:sp macro="" textlink="">
      <xdr:nvSpPr>
        <xdr:cNvPr id="145" name="物件費該当値テキスト"/>
        <xdr:cNvSpPr txBox="1"/>
      </xdr:nvSpPr>
      <xdr:spPr>
        <a:xfrm>
          <a:off x="16598900" y="277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117348</xdr:rowOff>
    </xdr:from>
    <xdr:to>
      <xdr:col>22</xdr:col>
      <xdr:colOff>615950</xdr:colOff>
      <xdr:row>17</xdr:row>
      <xdr:rowOff>47498</xdr:rowOff>
    </xdr:to>
    <xdr:sp macro="" textlink="">
      <xdr:nvSpPr>
        <xdr:cNvPr id="146" name="円/楕円 145"/>
        <xdr:cNvSpPr/>
      </xdr:nvSpPr>
      <xdr:spPr>
        <a:xfrm>
          <a:off x="15621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32275</xdr:rowOff>
    </xdr:from>
    <xdr:ext cx="736600" cy="259045"/>
    <xdr:sp macro="" textlink="">
      <xdr:nvSpPr>
        <xdr:cNvPr id="147" name="テキスト ボックス 146"/>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117348</xdr:rowOff>
    </xdr:from>
    <xdr:to>
      <xdr:col>21</xdr:col>
      <xdr:colOff>412750</xdr:colOff>
      <xdr:row>17</xdr:row>
      <xdr:rowOff>47498</xdr:rowOff>
    </xdr:to>
    <xdr:sp macro="" textlink="">
      <xdr:nvSpPr>
        <xdr:cNvPr id="148" name="円/楕円 147"/>
        <xdr:cNvSpPr/>
      </xdr:nvSpPr>
      <xdr:spPr>
        <a:xfrm>
          <a:off x="14732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32275</xdr:rowOff>
    </xdr:from>
    <xdr:ext cx="762000" cy="259045"/>
    <xdr:sp macro="" textlink="">
      <xdr:nvSpPr>
        <xdr:cNvPr id="149" name="テキスト ボックス 148"/>
        <xdr:cNvSpPr txBox="1"/>
      </xdr:nvSpPr>
      <xdr:spPr>
        <a:xfrm>
          <a:off x="14401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16764</xdr:rowOff>
    </xdr:from>
    <xdr:to>
      <xdr:col>20</xdr:col>
      <xdr:colOff>209550</xdr:colOff>
      <xdr:row>16</xdr:row>
      <xdr:rowOff>118364</xdr:rowOff>
    </xdr:to>
    <xdr:sp macro="" textlink="">
      <xdr:nvSpPr>
        <xdr:cNvPr id="150" name="円/楕円 149"/>
        <xdr:cNvSpPr/>
      </xdr:nvSpPr>
      <xdr:spPr>
        <a:xfrm>
          <a:off x="13843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103141</xdr:rowOff>
    </xdr:from>
    <xdr:ext cx="762000" cy="259045"/>
    <xdr:sp macro="" textlink="">
      <xdr:nvSpPr>
        <xdr:cNvPr id="151" name="テキスト ボックス 150"/>
        <xdr:cNvSpPr txBox="1"/>
      </xdr:nvSpPr>
      <xdr:spPr>
        <a:xfrm>
          <a:off x="13512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16764</xdr:rowOff>
    </xdr:from>
    <xdr:to>
      <xdr:col>19</xdr:col>
      <xdr:colOff>6350</xdr:colOff>
      <xdr:row>16</xdr:row>
      <xdr:rowOff>118364</xdr:rowOff>
    </xdr:to>
    <xdr:sp macro="" textlink="">
      <xdr:nvSpPr>
        <xdr:cNvPr id="152" name="円/楕円 151"/>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103141</xdr:rowOff>
    </xdr:from>
    <xdr:ext cx="762000" cy="259045"/>
    <xdr:sp macro="" textlink="">
      <xdr:nvSpPr>
        <xdr:cNvPr id="153" name="テキスト ボックス 152"/>
        <xdr:cNvSpPr txBox="1"/>
      </xdr:nvSpPr>
      <xdr:spPr>
        <a:xfrm>
          <a:off x="12623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扶助費に係る経常収支比率が類似団体平均を上回っている要因として、サービス利用者数の増加による障害介護給付費や保育給付費等の社会福祉費の増加があげられる。</a:t>
          </a:r>
          <a:endParaRPr kumimoji="1" lang="en-US" altLang="ja-JP" sz="1300">
            <a:latin typeface="ＭＳ Ｐゴシック"/>
          </a:endParaRPr>
        </a:p>
        <a:p>
          <a:r>
            <a:rPr kumimoji="1" lang="ja-JP" altLang="en-US" sz="1300">
              <a:latin typeface="ＭＳ Ｐゴシック"/>
            </a:rPr>
            <a:t>　本市はこれまで「子育てするなら富士見市で」のスローガンを掲げ、若い世代の転入を促進してきた。</a:t>
          </a:r>
          <a:endParaRPr kumimoji="1" lang="en-US" altLang="ja-JP" sz="1300">
            <a:latin typeface="ＭＳ Ｐゴシック"/>
          </a:endParaRPr>
        </a:p>
        <a:p>
          <a:r>
            <a:rPr kumimoji="1" lang="ja-JP" altLang="en-US" sz="1300">
              <a:latin typeface="ＭＳ Ｐゴシック"/>
            </a:rPr>
            <a:t>　今後も効果的な取組みを進めることで、扶助費の増加が見込まれるが、一方で賑わいと市の活性化を図っていく。</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156935</xdr:rowOff>
    </xdr:from>
    <xdr:to>
      <xdr:col>7</xdr:col>
      <xdr:colOff>15875</xdr:colOff>
      <xdr:row>61</xdr:row>
      <xdr:rowOff>135165</xdr:rowOff>
    </xdr:to>
    <xdr:cxnSp macro="">
      <xdr:nvCxnSpPr>
        <xdr:cNvPr id="183" name="直線コネクタ 182"/>
        <xdr:cNvCxnSpPr/>
      </xdr:nvCxnSpPr>
      <xdr:spPr>
        <a:xfrm flipV="1">
          <a:off x="4826000" y="9243785"/>
          <a:ext cx="0" cy="1349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4"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5" name="直線コネクタ 184"/>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71862</xdr:rowOff>
    </xdr:from>
    <xdr:ext cx="762000" cy="259045"/>
    <xdr:sp macro="" textlink="">
      <xdr:nvSpPr>
        <xdr:cNvPr id="186"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53</xdr:row>
      <xdr:rowOff>156935</xdr:rowOff>
    </xdr:from>
    <xdr:to>
      <xdr:col>7</xdr:col>
      <xdr:colOff>104775</xdr:colOff>
      <xdr:row>53</xdr:row>
      <xdr:rowOff>156935</xdr:rowOff>
    </xdr:to>
    <xdr:cxnSp macro="">
      <xdr:nvCxnSpPr>
        <xdr:cNvPr id="187" name="直線コネクタ 186"/>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132443</xdr:rowOff>
    </xdr:from>
    <xdr:to>
      <xdr:col>7</xdr:col>
      <xdr:colOff>15875</xdr:colOff>
      <xdr:row>57</xdr:row>
      <xdr:rowOff>113393</xdr:rowOff>
    </xdr:to>
    <xdr:cxnSp macro="">
      <xdr:nvCxnSpPr>
        <xdr:cNvPr id="188" name="直線コネクタ 187"/>
        <xdr:cNvCxnSpPr/>
      </xdr:nvCxnSpPr>
      <xdr:spPr>
        <a:xfrm>
          <a:off x="3987800" y="9733643"/>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0" name="フローチャート :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132443</xdr:rowOff>
    </xdr:from>
    <xdr:to>
      <xdr:col>5</xdr:col>
      <xdr:colOff>549275</xdr:colOff>
      <xdr:row>57</xdr:row>
      <xdr:rowOff>37193</xdr:rowOff>
    </xdr:to>
    <xdr:cxnSp macro="">
      <xdr:nvCxnSpPr>
        <xdr:cNvPr id="191" name="直線コネクタ 190"/>
        <xdr:cNvCxnSpPr/>
      </xdr:nvCxnSpPr>
      <xdr:spPr>
        <a:xfrm flipV="1">
          <a:off x="3098800" y="97336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144235</xdr:rowOff>
    </xdr:from>
    <xdr:to>
      <xdr:col>5</xdr:col>
      <xdr:colOff>600075</xdr:colOff>
      <xdr:row>56</xdr:row>
      <xdr:rowOff>74385</xdr:rowOff>
    </xdr:to>
    <xdr:sp macro="" textlink="">
      <xdr:nvSpPr>
        <xdr:cNvPr id="192" name="フローチャート : 判断 191"/>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84562</xdr:rowOff>
    </xdr:from>
    <xdr:ext cx="736600" cy="259045"/>
    <xdr:sp macro="" textlink="">
      <xdr:nvSpPr>
        <xdr:cNvPr id="193" name="テキスト ボックス 192"/>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165100</xdr:rowOff>
    </xdr:from>
    <xdr:to>
      <xdr:col>4</xdr:col>
      <xdr:colOff>346075</xdr:colOff>
      <xdr:row>57</xdr:row>
      <xdr:rowOff>37193</xdr:rowOff>
    </xdr:to>
    <xdr:cxnSp macro="">
      <xdr:nvCxnSpPr>
        <xdr:cNvPr id="194" name="直線コネクタ 193"/>
        <xdr:cNvCxnSpPr/>
      </xdr:nvCxnSpPr>
      <xdr:spPr>
        <a:xfrm>
          <a:off x="2209800" y="9766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5" name="フローチャート : 判断 194"/>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6" name="テキスト ボックス 195"/>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45357</xdr:rowOff>
    </xdr:from>
    <xdr:to>
      <xdr:col>3</xdr:col>
      <xdr:colOff>142875</xdr:colOff>
      <xdr:row>56</xdr:row>
      <xdr:rowOff>165100</xdr:rowOff>
    </xdr:to>
    <xdr:cxnSp macro="">
      <xdr:nvCxnSpPr>
        <xdr:cNvPr id="197" name="直線コネクタ 196"/>
        <xdr:cNvCxnSpPr/>
      </xdr:nvCxnSpPr>
      <xdr:spPr>
        <a:xfrm>
          <a:off x="1320800" y="96465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89807</xdr:rowOff>
    </xdr:from>
    <xdr:to>
      <xdr:col>3</xdr:col>
      <xdr:colOff>193675</xdr:colOff>
      <xdr:row>56</xdr:row>
      <xdr:rowOff>19957</xdr:rowOff>
    </xdr:to>
    <xdr:sp macro="" textlink="">
      <xdr:nvSpPr>
        <xdr:cNvPr id="198" name="フローチャート : 判断 197"/>
        <xdr:cNvSpPr/>
      </xdr:nvSpPr>
      <xdr:spPr>
        <a:xfrm>
          <a:off x="2159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30134</xdr:rowOff>
    </xdr:from>
    <xdr:ext cx="762000" cy="259045"/>
    <xdr:sp macro="" textlink="">
      <xdr:nvSpPr>
        <xdr:cNvPr id="199" name="テキスト ボックス 198"/>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0" name="フローチャート : 判断 199"/>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125384</xdr:rowOff>
    </xdr:from>
    <xdr:ext cx="762000" cy="259045"/>
    <xdr:sp macro="" textlink="">
      <xdr:nvSpPr>
        <xdr:cNvPr id="201" name="テキスト ボックス 200"/>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62593</xdr:rowOff>
    </xdr:from>
    <xdr:to>
      <xdr:col>7</xdr:col>
      <xdr:colOff>66675</xdr:colOff>
      <xdr:row>57</xdr:row>
      <xdr:rowOff>164193</xdr:rowOff>
    </xdr:to>
    <xdr:sp macro="" textlink="">
      <xdr:nvSpPr>
        <xdr:cNvPr id="207" name="円/楕円 206"/>
        <xdr:cNvSpPr/>
      </xdr:nvSpPr>
      <xdr:spPr>
        <a:xfrm>
          <a:off x="4775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34670</xdr:rowOff>
    </xdr:from>
    <xdr:ext cx="762000" cy="259045"/>
    <xdr:sp macro="" textlink="">
      <xdr:nvSpPr>
        <xdr:cNvPr id="208" name="扶助費該当値テキスト"/>
        <xdr:cNvSpPr txBox="1"/>
      </xdr:nvSpPr>
      <xdr:spPr>
        <a:xfrm>
          <a:off x="4914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81643</xdr:rowOff>
    </xdr:from>
    <xdr:to>
      <xdr:col>5</xdr:col>
      <xdr:colOff>600075</xdr:colOff>
      <xdr:row>57</xdr:row>
      <xdr:rowOff>11793</xdr:rowOff>
    </xdr:to>
    <xdr:sp macro="" textlink="">
      <xdr:nvSpPr>
        <xdr:cNvPr id="209" name="円/楕円 208"/>
        <xdr:cNvSpPr/>
      </xdr:nvSpPr>
      <xdr:spPr>
        <a:xfrm>
          <a:off x="3937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168020</xdr:rowOff>
    </xdr:from>
    <xdr:ext cx="736600" cy="259045"/>
    <xdr:sp macro="" textlink="">
      <xdr:nvSpPr>
        <xdr:cNvPr id="210" name="テキスト ボックス 209"/>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157843</xdr:rowOff>
    </xdr:from>
    <xdr:to>
      <xdr:col>4</xdr:col>
      <xdr:colOff>396875</xdr:colOff>
      <xdr:row>57</xdr:row>
      <xdr:rowOff>87993</xdr:rowOff>
    </xdr:to>
    <xdr:sp macro="" textlink="">
      <xdr:nvSpPr>
        <xdr:cNvPr id="211" name="円/楕円 210"/>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72770</xdr:rowOff>
    </xdr:from>
    <xdr:ext cx="762000" cy="259045"/>
    <xdr:sp macro="" textlink="">
      <xdr:nvSpPr>
        <xdr:cNvPr id="212" name="テキスト ボックス 211"/>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114300</xdr:rowOff>
    </xdr:from>
    <xdr:to>
      <xdr:col>3</xdr:col>
      <xdr:colOff>193675</xdr:colOff>
      <xdr:row>57</xdr:row>
      <xdr:rowOff>44450</xdr:rowOff>
    </xdr:to>
    <xdr:sp macro="" textlink="">
      <xdr:nvSpPr>
        <xdr:cNvPr id="213" name="円/楕円 212"/>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29227</xdr:rowOff>
    </xdr:from>
    <xdr:ext cx="762000" cy="259045"/>
    <xdr:sp macro="" textlink="">
      <xdr:nvSpPr>
        <xdr:cNvPr id="214" name="テキスト ボックス 213"/>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15" name="円/楕円 214"/>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16" name="テキスト ボックス 215"/>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国民健康保険特別会計の財政状況の悪化に伴い赤字補てんの繰出金の増等により比率は悪化した。（</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今後については、公共施設の老朽化により、維持補修費の増加が見込まれるため、計画的な施設修繕に努めるとともに、その他経費の削減に努める。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83457</xdr:rowOff>
    </xdr:from>
    <xdr:to>
      <xdr:col>24</xdr:col>
      <xdr:colOff>31750</xdr:colOff>
      <xdr:row>61</xdr:row>
      <xdr:rowOff>91622</xdr:rowOff>
    </xdr:to>
    <xdr:cxnSp macro="">
      <xdr:nvCxnSpPr>
        <xdr:cNvPr id="246" name="直線コネクタ 245"/>
        <xdr:cNvCxnSpPr/>
      </xdr:nvCxnSpPr>
      <xdr:spPr>
        <a:xfrm flipV="1">
          <a:off x="16510000" y="9341757"/>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63699</xdr:rowOff>
    </xdr:from>
    <xdr:ext cx="762000" cy="259045"/>
    <xdr:sp macro="" textlink="">
      <xdr:nvSpPr>
        <xdr:cNvPr id="247" name="その他最小値テキスト"/>
        <xdr:cNvSpPr txBox="1"/>
      </xdr:nvSpPr>
      <xdr:spPr>
        <a:xfrm>
          <a:off x="16598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628650</xdr:colOff>
      <xdr:row>61</xdr:row>
      <xdr:rowOff>91622</xdr:rowOff>
    </xdr:from>
    <xdr:to>
      <xdr:col>24</xdr:col>
      <xdr:colOff>120650</xdr:colOff>
      <xdr:row>61</xdr:row>
      <xdr:rowOff>91622</xdr:rowOff>
    </xdr:to>
    <xdr:cxnSp macro="">
      <xdr:nvCxnSpPr>
        <xdr:cNvPr id="248" name="直線コネクタ 247"/>
        <xdr:cNvCxnSpPr/>
      </xdr:nvCxnSpPr>
      <xdr:spPr>
        <a:xfrm>
          <a:off x="16421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169834</xdr:rowOff>
    </xdr:from>
    <xdr:ext cx="762000" cy="259045"/>
    <xdr:sp macro="" textlink="">
      <xdr:nvSpPr>
        <xdr:cNvPr id="249" name="その他最大値テキスト"/>
        <xdr:cNvSpPr txBox="1"/>
      </xdr:nvSpPr>
      <xdr:spPr>
        <a:xfrm>
          <a:off x="16598900" y="908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54</xdr:row>
      <xdr:rowOff>83457</xdr:rowOff>
    </xdr:from>
    <xdr:to>
      <xdr:col>24</xdr:col>
      <xdr:colOff>120650</xdr:colOff>
      <xdr:row>54</xdr:row>
      <xdr:rowOff>83457</xdr:rowOff>
    </xdr:to>
    <xdr:cxnSp macro="">
      <xdr:nvCxnSpPr>
        <xdr:cNvPr id="250" name="直線コネクタ 249"/>
        <xdr:cNvCxnSpPr/>
      </xdr:nvCxnSpPr>
      <xdr:spPr>
        <a:xfrm>
          <a:off x="16421100" y="934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116115</xdr:rowOff>
    </xdr:from>
    <xdr:to>
      <xdr:col>24</xdr:col>
      <xdr:colOff>31750</xdr:colOff>
      <xdr:row>54</xdr:row>
      <xdr:rowOff>148772</xdr:rowOff>
    </xdr:to>
    <xdr:cxnSp macro="">
      <xdr:nvCxnSpPr>
        <xdr:cNvPr id="251" name="直線コネクタ 250"/>
        <xdr:cNvCxnSpPr/>
      </xdr:nvCxnSpPr>
      <xdr:spPr>
        <a:xfrm>
          <a:off x="15671800" y="93744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2012</xdr:rowOff>
    </xdr:from>
    <xdr:ext cx="762000" cy="259045"/>
    <xdr:sp macro="" textlink="">
      <xdr:nvSpPr>
        <xdr:cNvPr id="252" name="その他平均値テキスト"/>
        <xdr:cNvSpPr txBox="1"/>
      </xdr:nvSpPr>
      <xdr:spPr>
        <a:xfrm>
          <a:off x="16598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29935</xdr:rowOff>
    </xdr:from>
    <xdr:to>
      <xdr:col>24</xdr:col>
      <xdr:colOff>82550</xdr:colOff>
      <xdr:row>57</xdr:row>
      <xdr:rowOff>131535</xdr:rowOff>
    </xdr:to>
    <xdr:sp macro="" textlink="">
      <xdr:nvSpPr>
        <xdr:cNvPr id="253" name="フローチャート : 判断 252"/>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39915</xdr:rowOff>
    </xdr:from>
    <xdr:to>
      <xdr:col>22</xdr:col>
      <xdr:colOff>565150</xdr:colOff>
      <xdr:row>54</xdr:row>
      <xdr:rowOff>116115</xdr:rowOff>
    </xdr:to>
    <xdr:cxnSp macro="">
      <xdr:nvCxnSpPr>
        <xdr:cNvPr id="254" name="直線コネクタ 253"/>
        <xdr:cNvCxnSpPr/>
      </xdr:nvCxnSpPr>
      <xdr:spPr>
        <a:xfrm>
          <a:off x="14782800" y="92982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84365</xdr:rowOff>
    </xdr:from>
    <xdr:to>
      <xdr:col>22</xdr:col>
      <xdr:colOff>615950</xdr:colOff>
      <xdr:row>58</xdr:row>
      <xdr:rowOff>14515</xdr:rowOff>
    </xdr:to>
    <xdr:sp macro="" textlink="">
      <xdr:nvSpPr>
        <xdr:cNvPr id="255" name="フローチャート : 判断 254"/>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170742</xdr:rowOff>
    </xdr:from>
    <xdr:ext cx="736600" cy="259045"/>
    <xdr:sp macro="" textlink="">
      <xdr:nvSpPr>
        <xdr:cNvPr id="256" name="テキスト ボックス 255"/>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39915</xdr:rowOff>
    </xdr:from>
    <xdr:to>
      <xdr:col>21</xdr:col>
      <xdr:colOff>361950</xdr:colOff>
      <xdr:row>54</xdr:row>
      <xdr:rowOff>83457</xdr:rowOff>
    </xdr:to>
    <xdr:cxnSp macro="">
      <xdr:nvCxnSpPr>
        <xdr:cNvPr id="257" name="直線コネクタ 256"/>
        <xdr:cNvCxnSpPr/>
      </xdr:nvCxnSpPr>
      <xdr:spPr>
        <a:xfrm flipV="1">
          <a:off x="13893800" y="9298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40822</xdr:rowOff>
    </xdr:from>
    <xdr:to>
      <xdr:col>21</xdr:col>
      <xdr:colOff>412750</xdr:colOff>
      <xdr:row>57</xdr:row>
      <xdr:rowOff>142422</xdr:rowOff>
    </xdr:to>
    <xdr:sp macro="" textlink="">
      <xdr:nvSpPr>
        <xdr:cNvPr id="258" name="フローチャート : 判断 257"/>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127199</xdr:rowOff>
    </xdr:from>
    <xdr:ext cx="762000" cy="259045"/>
    <xdr:sp macro="" textlink="">
      <xdr:nvSpPr>
        <xdr:cNvPr id="259" name="テキスト ボックス 258"/>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146050</xdr:rowOff>
    </xdr:from>
    <xdr:to>
      <xdr:col>20</xdr:col>
      <xdr:colOff>158750</xdr:colOff>
      <xdr:row>54</xdr:row>
      <xdr:rowOff>83457</xdr:rowOff>
    </xdr:to>
    <xdr:cxnSp macro="">
      <xdr:nvCxnSpPr>
        <xdr:cNvPr id="260" name="直線コネクタ 259"/>
        <xdr:cNvCxnSpPr/>
      </xdr:nvCxnSpPr>
      <xdr:spPr>
        <a:xfrm>
          <a:off x="13004800" y="92329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29935</xdr:rowOff>
    </xdr:from>
    <xdr:to>
      <xdr:col>20</xdr:col>
      <xdr:colOff>209550</xdr:colOff>
      <xdr:row>57</xdr:row>
      <xdr:rowOff>131535</xdr:rowOff>
    </xdr:to>
    <xdr:sp macro="" textlink="">
      <xdr:nvSpPr>
        <xdr:cNvPr id="261" name="フローチャート : 判断 260"/>
        <xdr:cNvSpPr/>
      </xdr:nvSpPr>
      <xdr:spPr>
        <a:xfrm>
          <a:off x="13843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116312</xdr:rowOff>
    </xdr:from>
    <xdr:ext cx="762000" cy="259045"/>
    <xdr:sp macro="" textlink="">
      <xdr:nvSpPr>
        <xdr:cNvPr id="262" name="テキスト ボックス 261"/>
        <xdr:cNvSpPr txBox="1"/>
      </xdr:nvSpPr>
      <xdr:spPr>
        <a:xfrm>
          <a:off x="13512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168728</xdr:rowOff>
    </xdr:from>
    <xdr:to>
      <xdr:col>19</xdr:col>
      <xdr:colOff>6350</xdr:colOff>
      <xdr:row>57</xdr:row>
      <xdr:rowOff>98878</xdr:rowOff>
    </xdr:to>
    <xdr:sp macro="" textlink="">
      <xdr:nvSpPr>
        <xdr:cNvPr id="263" name="フローチャート : 判断 262"/>
        <xdr:cNvSpPr/>
      </xdr:nvSpPr>
      <xdr:spPr>
        <a:xfrm>
          <a:off x="12954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83655</xdr:rowOff>
    </xdr:from>
    <xdr:ext cx="762000" cy="259045"/>
    <xdr:sp macro="" textlink="">
      <xdr:nvSpPr>
        <xdr:cNvPr id="264" name="テキスト ボックス 263"/>
        <xdr:cNvSpPr txBox="1"/>
      </xdr:nvSpPr>
      <xdr:spPr>
        <a:xfrm>
          <a:off x="12623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97972</xdr:rowOff>
    </xdr:from>
    <xdr:to>
      <xdr:col>24</xdr:col>
      <xdr:colOff>82550</xdr:colOff>
      <xdr:row>55</xdr:row>
      <xdr:rowOff>28122</xdr:rowOff>
    </xdr:to>
    <xdr:sp macro="" textlink="">
      <xdr:nvSpPr>
        <xdr:cNvPr id="270" name="円/楕円 269"/>
        <xdr:cNvSpPr/>
      </xdr:nvSpPr>
      <xdr:spPr>
        <a:xfrm>
          <a:off x="16459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6549</xdr:rowOff>
    </xdr:from>
    <xdr:ext cx="762000" cy="259045"/>
    <xdr:sp macro="" textlink="">
      <xdr:nvSpPr>
        <xdr:cNvPr id="271" name="その他該当値テキスト"/>
        <xdr:cNvSpPr txBox="1"/>
      </xdr:nvSpPr>
      <xdr:spPr>
        <a:xfrm>
          <a:off x="16598900" y="926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65315</xdr:rowOff>
    </xdr:from>
    <xdr:to>
      <xdr:col>22</xdr:col>
      <xdr:colOff>615950</xdr:colOff>
      <xdr:row>54</xdr:row>
      <xdr:rowOff>166915</xdr:rowOff>
    </xdr:to>
    <xdr:sp macro="" textlink="">
      <xdr:nvSpPr>
        <xdr:cNvPr id="272" name="円/楕円 271"/>
        <xdr:cNvSpPr/>
      </xdr:nvSpPr>
      <xdr:spPr>
        <a:xfrm>
          <a:off x="15621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5642</xdr:rowOff>
    </xdr:from>
    <xdr:ext cx="736600" cy="259045"/>
    <xdr:sp macro="" textlink="">
      <xdr:nvSpPr>
        <xdr:cNvPr id="273" name="テキスト ボックス 272"/>
        <xdr:cNvSpPr txBox="1"/>
      </xdr:nvSpPr>
      <xdr:spPr>
        <a:xfrm>
          <a:off x="15290800" y="909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160565</xdr:rowOff>
    </xdr:from>
    <xdr:to>
      <xdr:col>21</xdr:col>
      <xdr:colOff>412750</xdr:colOff>
      <xdr:row>54</xdr:row>
      <xdr:rowOff>90715</xdr:rowOff>
    </xdr:to>
    <xdr:sp macro="" textlink="">
      <xdr:nvSpPr>
        <xdr:cNvPr id="274" name="円/楕円 273"/>
        <xdr:cNvSpPr/>
      </xdr:nvSpPr>
      <xdr:spPr>
        <a:xfrm>
          <a:off x="14732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100892</xdr:rowOff>
    </xdr:from>
    <xdr:ext cx="762000" cy="259045"/>
    <xdr:sp macro="" textlink="">
      <xdr:nvSpPr>
        <xdr:cNvPr id="275" name="テキスト ボックス 274"/>
        <xdr:cNvSpPr txBox="1"/>
      </xdr:nvSpPr>
      <xdr:spPr>
        <a:xfrm>
          <a:off x="14401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32657</xdr:rowOff>
    </xdr:from>
    <xdr:to>
      <xdr:col>20</xdr:col>
      <xdr:colOff>209550</xdr:colOff>
      <xdr:row>54</xdr:row>
      <xdr:rowOff>134257</xdr:rowOff>
    </xdr:to>
    <xdr:sp macro="" textlink="">
      <xdr:nvSpPr>
        <xdr:cNvPr id="276" name="円/楕円 275"/>
        <xdr:cNvSpPr/>
      </xdr:nvSpPr>
      <xdr:spPr>
        <a:xfrm>
          <a:off x="13843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144434</xdr:rowOff>
    </xdr:from>
    <xdr:ext cx="762000" cy="259045"/>
    <xdr:sp macro="" textlink="">
      <xdr:nvSpPr>
        <xdr:cNvPr id="277" name="テキスト ボックス 276"/>
        <xdr:cNvSpPr txBox="1"/>
      </xdr:nvSpPr>
      <xdr:spPr>
        <a:xfrm>
          <a:off x="13512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95250</xdr:rowOff>
    </xdr:from>
    <xdr:to>
      <xdr:col>19</xdr:col>
      <xdr:colOff>6350</xdr:colOff>
      <xdr:row>54</xdr:row>
      <xdr:rowOff>25400</xdr:rowOff>
    </xdr:to>
    <xdr:sp macro="" textlink="">
      <xdr:nvSpPr>
        <xdr:cNvPr id="278" name="円/楕円 277"/>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35577</xdr:rowOff>
    </xdr:from>
    <xdr:ext cx="762000" cy="259045"/>
    <xdr:sp macro="" textlink="">
      <xdr:nvSpPr>
        <xdr:cNvPr id="279" name="テキスト ボックス 278"/>
        <xdr:cNvSpPr txBox="1"/>
      </xdr:nvSpPr>
      <xdr:spPr>
        <a:xfrm>
          <a:off x="12623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本市は、消防、ごみ、し尿処理、火葬場業務を一部事務組合で行っているため、例年類似団体の平均値を上回っている。</a:t>
          </a: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年度については、入間東部地区消防組合の負担金が増額となったことから、比率は悪化した。（</a:t>
          </a:r>
          <a:r>
            <a:rPr kumimoji="1" lang="en-US" altLang="ja-JP" sz="1300">
              <a:latin typeface="ＭＳ Ｐゴシック"/>
            </a:rPr>
            <a:t>12.8</a:t>
          </a:r>
          <a:r>
            <a:rPr kumimoji="1" lang="ja-JP" altLang="en-US" sz="1300">
              <a:latin typeface="ＭＳ Ｐゴシック"/>
            </a:rPr>
            <a:t>％⇒</a:t>
          </a:r>
          <a:r>
            <a:rPr kumimoji="1" lang="en-US" altLang="ja-JP" sz="1300">
              <a:latin typeface="ＭＳ Ｐゴシック"/>
            </a:rPr>
            <a:t>12.9</a:t>
          </a:r>
          <a:r>
            <a:rPr kumimoji="1" lang="ja-JP" altLang="en-US" sz="1300">
              <a:latin typeface="ＭＳ Ｐゴシック"/>
            </a:rPr>
            <a:t>％）</a:t>
          </a:r>
        </a:p>
        <a:p>
          <a:r>
            <a:rPr kumimoji="1" lang="ja-JP" altLang="en-US" sz="1300">
              <a:latin typeface="ＭＳ Ｐゴシック"/>
            </a:rPr>
            <a:t>　今後については、大規模な施設の更新時等に、一時的な負担金の増額が見込まれるが、適正な負担金とすべく構成市町と連携して、経費の削減に努める。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40</xdr:row>
      <xdr:rowOff>132443</xdr:rowOff>
    </xdr:to>
    <xdr:cxnSp macro="">
      <xdr:nvCxnSpPr>
        <xdr:cNvPr id="309" name="直線コネクタ 308"/>
        <xdr:cNvCxnSpPr/>
      </xdr:nvCxnSpPr>
      <xdr:spPr>
        <a:xfrm flipV="1">
          <a:off x="16510000" y="55861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104520</xdr:rowOff>
    </xdr:from>
    <xdr:ext cx="762000" cy="259045"/>
    <xdr:sp macro="" textlink="">
      <xdr:nvSpPr>
        <xdr:cNvPr id="310"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23</xdr:col>
      <xdr:colOff>628650</xdr:colOff>
      <xdr:row>40</xdr:row>
      <xdr:rowOff>132443</xdr:rowOff>
    </xdr:from>
    <xdr:to>
      <xdr:col>24</xdr:col>
      <xdr:colOff>120650</xdr:colOff>
      <xdr:row>40</xdr:row>
      <xdr:rowOff>132443</xdr:rowOff>
    </xdr:to>
    <xdr:cxnSp macro="">
      <xdr:nvCxnSpPr>
        <xdr:cNvPr id="311" name="直線コネクタ 310"/>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312"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313" name="直線コネクタ 312"/>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148772</xdr:rowOff>
    </xdr:from>
    <xdr:to>
      <xdr:col>24</xdr:col>
      <xdr:colOff>31750</xdr:colOff>
      <xdr:row>38</xdr:row>
      <xdr:rowOff>159657</xdr:rowOff>
    </xdr:to>
    <xdr:cxnSp macro="">
      <xdr:nvCxnSpPr>
        <xdr:cNvPr id="314" name="直線コネクタ 313"/>
        <xdr:cNvCxnSpPr/>
      </xdr:nvCxnSpPr>
      <xdr:spPr>
        <a:xfrm>
          <a:off x="15671800" y="66638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87284</xdr:rowOff>
    </xdr:from>
    <xdr:ext cx="762000" cy="259045"/>
    <xdr:sp macro="" textlink="">
      <xdr:nvSpPr>
        <xdr:cNvPr id="315" name="補助費等平均値テキスト"/>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70757</xdr:rowOff>
    </xdr:from>
    <xdr:to>
      <xdr:col>24</xdr:col>
      <xdr:colOff>82550</xdr:colOff>
      <xdr:row>37</xdr:row>
      <xdr:rowOff>907</xdr:rowOff>
    </xdr:to>
    <xdr:sp macro="" textlink="">
      <xdr:nvSpPr>
        <xdr:cNvPr id="316" name="フローチャート : 判断 315"/>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156936</xdr:rowOff>
    </xdr:from>
    <xdr:to>
      <xdr:col>22</xdr:col>
      <xdr:colOff>565150</xdr:colOff>
      <xdr:row>38</xdr:row>
      <xdr:rowOff>148772</xdr:rowOff>
    </xdr:to>
    <xdr:cxnSp macro="">
      <xdr:nvCxnSpPr>
        <xdr:cNvPr id="317" name="直線コネクタ 316"/>
        <xdr:cNvCxnSpPr/>
      </xdr:nvCxnSpPr>
      <xdr:spPr>
        <a:xfrm>
          <a:off x="14782800" y="6500586"/>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27214</xdr:rowOff>
    </xdr:from>
    <xdr:to>
      <xdr:col>22</xdr:col>
      <xdr:colOff>615950</xdr:colOff>
      <xdr:row>36</xdr:row>
      <xdr:rowOff>128814</xdr:rowOff>
    </xdr:to>
    <xdr:sp macro="" textlink="">
      <xdr:nvSpPr>
        <xdr:cNvPr id="318" name="フローチャート : 判断 317"/>
        <xdr:cNvSpPr/>
      </xdr:nvSpPr>
      <xdr:spPr>
        <a:xfrm>
          <a:off x="15621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138991</xdr:rowOff>
    </xdr:from>
    <xdr:ext cx="736600" cy="259045"/>
    <xdr:sp macro="" textlink="">
      <xdr:nvSpPr>
        <xdr:cNvPr id="319" name="テキスト ボックス 318"/>
        <xdr:cNvSpPr txBox="1"/>
      </xdr:nvSpPr>
      <xdr:spPr>
        <a:xfrm>
          <a:off x="15290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156936</xdr:rowOff>
    </xdr:from>
    <xdr:to>
      <xdr:col>21</xdr:col>
      <xdr:colOff>361950</xdr:colOff>
      <xdr:row>39</xdr:row>
      <xdr:rowOff>86178</xdr:rowOff>
    </xdr:to>
    <xdr:cxnSp macro="">
      <xdr:nvCxnSpPr>
        <xdr:cNvPr id="320" name="直線コネクタ 319"/>
        <xdr:cNvCxnSpPr/>
      </xdr:nvCxnSpPr>
      <xdr:spPr>
        <a:xfrm flipV="1">
          <a:off x="13893800" y="6500586"/>
          <a:ext cx="8890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16328</xdr:rowOff>
    </xdr:from>
    <xdr:to>
      <xdr:col>21</xdr:col>
      <xdr:colOff>412750</xdr:colOff>
      <xdr:row>36</xdr:row>
      <xdr:rowOff>117928</xdr:rowOff>
    </xdr:to>
    <xdr:sp macro="" textlink="">
      <xdr:nvSpPr>
        <xdr:cNvPr id="321" name="フローチャート : 判断 320"/>
        <xdr:cNvSpPr/>
      </xdr:nvSpPr>
      <xdr:spPr>
        <a:xfrm>
          <a:off x="14732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128105</xdr:rowOff>
    </xdr:from>
    <xdr:ext cx="762000" cy="259045"/>
    <xdr:sp macro="" textlink="">
      <xdr:nvSpPr>
        <xdr:cNvPr id="322" name="テキスト ボックス 321"/>
        <xdr:cNvSpPr txBox="1"/>
      </xdr:nvSpPr>
      <xdr:spPr>
        <a:xfrm>
          <a:off x="14401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86178</xdr:rowOff>
    </xdr:from>
    <xdr:to>
      <xdr:col>20</xdr:col>
      <xdr:colOff>158750</xdr:colOff>
      <xdr:row>39</xdr:row>
      <xdr:rowOff>129722</xdr:rowOff>
    </xdr:to>
    <xdr:cxnSp macro="">
      <xdr:nvCxnSpPr>
        <xdr:cNvPr id="323" name="直線コネクタ 322"/>
        <xdr:cNvCxnSpPr/>
      </xdr:nvCxnSpPr>
      <xdr:spPr>
        <a:xfrm flipV="1">
          <a:off x="13004800" y="6772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5443</xdr:rowOff>
    </xdr:from>
    <xdr:to>
      <xdr:col>20</xdr:col>
      <xdr:colOff>209550</xdr:colOff>
      <xdr:row>36</xdr:row>
      <xdr:rowOff>107043</xdr:rowOff>
    </xdr:to>
    <xdr:sp macro="" textlink="">
      <xdr:nvSpPr>
        <xdr:cNvPr id="324" name="フローチャート : 判断 323"/>
        <xdr:cNvSpPr/>
      </xdr:nvSpPr>
      <xdr:spPr>
        <a:xfrm>
          <a:off x="13843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117220</xdr:rowOff>
    </xdr:from>
    <xdr:ext cx="762000" cy="259045"/>
    <xdr:sp macro="" textlink="">
      <xdr:nvSpPr>
        <xdr:cNvPr id="325" name="テキスト ボックス 324"/>
        <xdr:cNvSpPr txBox="1"/>
      </xdr:nvSpPr>
      <xdr:spPr>
        <a:xfrm>
          <a:off x="13512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5443</xdr:rowOff>
    </xdr:from>
    <xdr:to>
      <xdr:col>19</xdr:col>
      <xdr:colOff>6350</xdr:colOff>
      <xdr:row>36</xdr:row>
      <xdr:rowOff>107043</xdr:rowOff>
    </xdr:to>
    <xdr:sp macro="" textlink="">
      <xdr:nvSpPr>
        <xdr:cNvPr id="326" name="フローチャート : 判断 325"/>
        <xdr:cNvSpPr/>
      </xdr:nvSpPr>
      <xdr:spPr>
        <a:xfrm>
          <a:off x="12954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117220</xdr:rowOff>
    </xdr:from>
    <xdr:ext cx="762000" cy="259045"/>
    <xdr:sp macro="" textlink="">
      <xdr:nvSpPr>
        <xdr:cNvPr id="327" name="テキスト ボックス 326"/>
        <xdr:cNvSpPr txBox="1"/>
      </xdr:nvSpPr>
      <xdr:spPr>
        <a:xfrm>
          <a:off x="12623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108857</xdr:rowOff>
    </xdr:from>
    <xdr:to>
      <xdr:col>24</xdr:col>
      <xdr:colOff>82550</xdr:colOff>
      <xdr:row>39</xdr:row>
      <xdr:rowOff>39007</xdr:rowOff>
    </xdr:to>
    <xdr:sp macro="" textlink="">
      <xdr:nvSpPr>
        <xdr:cNvPr id="333" name="円/楕円 332"/>
        <xdr:cNvSpPr/>
      </xdr:nvSpPr>
      <xdr:spPr>
        <a:xfrm>
          <a:off x="16459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80934</xdr:rowOff>
    </xdr:from>
    <xdr:ext cx="762000" cy="259045"/>
    <xdr:sp macro="" textlink="">
      <xdr:nvSpPr>
        <xdr:cNvPr id="334" name="補助費等該当値テキスト"/>
        <xdr:cNvSpPr txBox="1"/>
      </xdr:nvSpPr>
      <xdr:spPr>
        <a:xfrm>
          <a:off x="165989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97972</xdr:rowOff>
    </xdr:from>
    <xdr:to>
      <xdr:col>22</xdr:col>
      <xdr:colOff>615950</xdr:colOff>
      <xdr:row>39</xdr:row>
      <xdr:rowOff>28122</xdr:rowOff>
    </xdr:to>
    <xdr:sp macro="" textlink="">
      <xdr:nvSpPr>
        <xdr:cNvPr id="335" name="円/楕円 334"/>
        <xdr:cNvSpPr/>
      </xdr:nvSpPr>
      <xdr:spPr>
        <a:xfrm>
          <a:off x="15621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12899</xdr:rowOff>
    </xdr:from>
    <xdr:ext cx="736600" cy="259045"/>
    <xdr:sp macro="" textlink="">
      <xdr:nvSpPr>
        <xdr:cNvPr id="336" name="テキスト ボックス 335"/>
        <xdr:cNvSpPr txBox="1"/>
      </xdr:nvSpPr>
      <xdr:spPr>
        <a:xfrm>
          <a:off x="15290800" y="669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106136</xdr:rowOff>
    </xdr:from>
    <xdr:to>
      <xdr:col>21</xdr:col>
      <xdr:colOff>412750</xdr:colOff>
      <xdr:row>38</xdr:row>
      <xdr:rowOff>36286</xdr:rowOff>
    </xdr:to>
    <xdr:sp macro="" textlink="">
      <xdr:nvSpPr>
        <xdr:cNvPr id="337" name="円/楕円 336"/>
        <xdr:cNvSpPr/>
      </xdr:nvSpPr>
      <xdr:spPr>
        <a:xfrm>
          <a:off x="14732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21062</xdr:rowOff>
    </xdr:from>
    <xdr:ext cx="762000" cy="259045"/>
    <xdr:sp macro="" textlink="">
      <xdr:nvSpPr>
        <xdr:cNvPr id="338" name="テキスト ボックス 337"/>
        <xdr:cNvSpPr txBox="1"/>
      </xdr:nvSpPr>
      <xdr:spPr>
        <a:xfrm>
          <a:off x="14401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35378</xdr:rowOff>
    </xdr:from>
    <xdr:to>
      <xdr:col>20</xdr:col>
      <xdr:colOff>209550</xdr:colOff>
      <xdr:row>39</xdr:row>
      <xdr:rowOff>136978</xdr:rowOff>
    </xdr:to>
    <xdr:sp macro="" textlink="">
      <xdr:nvSpPr>
        <xdr:cNvPr id="339" name="円/楕円 338"/>
        <xdr:cNvSpPr/>
      </xdr:nvSpPr>
      <xdr:spPr>
        <a:xfrm>
          <a:off x="13843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121755</xdr:rowOff>
    </xdr:from>
    <xdr:ext cx="762000" cy="259045"/>
    <xdr:sp macro="" textlink="">
      <xdr:nvSpPr>
        <xdr:cNvPr id="340" name="テキスト ボックス 339"/>
        <xdr:cNvSpPr txBox="1"/>
      </xdr:nvSpPr>
      <xdr:spPr>
        <a:xfrm>
          <a:off x="13512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78922</xdr:rowOff>
    </xdr:from>
    <xdr:to>
      <xdr:col>19</xdr:col>
      <xdr:colOff>6350</xdr:colOff>
      <xdr:row>40</xdr:row>
      <xdr:rowOff>9072</xdr:rowOff>
    </xdr:to>
    <xdr:sp macro="" textlink="">
      <xdr:nvSpPr>
        <xdr:cNvPr id="341" name="円/楕円 340"/>
        <xdr:cNvSpPr/>
      </xdr:nvSpPr>
      <xdr:spPr>
        <a:xfrm>
          <a:off x="12954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165299</xdr:rowOff>
    </xdr:from>
    <xdr:ext cx="762000" cy="259045"/>
    <xdr:sp macro="" textlink="">
      <xdr:nvSpPr>
        <xdr:cNvPr id="342" name="テキスト ボックス 341"/>
        <xdr:cNvSpPr txBox="1"/>
      </xdr:nvSpPr>
      <xdr:spPr>
        <a:xfrm>
          <a:off x="12623800" y="685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類似団体の平均値を下回り、比率は改善（</a:t>
          </a:r>
          <a:r>
            <a:rPr kumimoji="1" lang="en-US" altLang="ja-JP" sz="1300">
              <a:latin typeface="ＭＳ Ｐゴシック"/>
            </a:rPr>
            <a:t>14.4</a:t>
          </a:r>
          <a:r>
            <a:rPr kumimoji="1" lang="ja-JP" altLang="en-US" sz="1300">
              <a:latin typeface="ＭＳ Ｐゴシック"/>
            </a:rPr>
            <a:t>％⇒</a:t>
          </a:r>
          <a:r>
            <a:rPr kumimoji="1" lang="en-US" altLang="ja-JP" sz="1300">
              <a:latin typeface="ＭＳ Ｐゴシック"/>
            </a:rPr>
            <a:t>13.2</a:t>
          </a:r>
          <a:r>
            <a:rPr kumimoji="1" lang="ja-JP" altLang="en-US" sz="1300">
              <a:latin typeface="ＭＳ Ｐゴシック"/>
            </a:rPr>
            <a:t>％）している。</a:t>
          </a:r>
          <a:endParaRPr kumimoji="1" lang="en-US" altLang="ja-JP" sz="1300">
            <a:latin typeface="ＭＳ Ｐゴシック"/>
          </a:endParaRPr>
        </a:p>
        <a:p>
          <a:r>
            <a:rPr kumimoji="1" lang="ja-JP" altLang="en-US" sz="1300">
              <a:latin typeface="ＭＳ Ｐゴシック"/>
            </a:rPr>
            <a:t>　しかし、債務残高全体に占める臨時財政対策債残高の割合が大幅に伸びてきており（約</a:t>
          </a:r>
          <a:r>
            <a:rPr kumimoji="1" lang="en-US" altLang="ja-JP" sz="1300">
              <a:latin typeface="ＭＳ Ｐゴシック"/>
            </a:rPr>
            <a:t>63</a:t>
          </a:r>
          <a:r>
            <a:rPr kumimoji="1" lang="ja-JP" altLang="en-US" sz="1300">
              <a:latin typeface="ＭＳ Ｐゴシック"/>
            </a:rPr>
            <a:t>％）、債務残高も増加してきている。</a:t>
          </a:r>
          <a:endParaRPr kumimoji="1" lang="en-US" altLang="ja-JP" sz="1300">
            <a:latin typeface="ＭＳ Ｐゴシック"/>
          </a:endParaRPr>
        </a:p>
        <a:p>
          <a:r>
            <a:rPr kumimoji="1" lang="ja-JP" altLang="en-US" sz="1300">
              <a:latin typeface="ＭＳ Ｐゴシック"/>
            </a:rPr>
            <a:t>　今後も、収支状況等を考慮しながら、臨時財政対策債を含めた地方債の新規借入れの抑制に努める。</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127000</xdr:rowOff>
    </xdr:from>
    <xdr:to>
      <xdr:col>7</xdr:col>
      <xdr:colOff>15875</xdr:colOff>
      <xdr:row>81</xdr:row>
      <xdr:rowOff>8889</xdr:rowOff>
    </xdr:to>
    <xdr:cxnSp macro="">
      <xdr:nvCxnSpPr>
        <xdr:cNvPr id="370" name="直線コネクタ 369"/>
        <xdr:cNvCxnSpPr/>
      </xdr:nvCxnSpPr>
      <xdr:spPr>
        <a:xfrm flipV="1">
          <a:off x="4826000" y="124714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152416</xdr:rowOff>
    </xdr:from>
    <xdr:ext cx="762000" cy="259045"/>
    <xdr:sp macro="" textlink="">
      <xdr:nvSpPr>
        <xdr:cNvPr id="371" name="公債費最小値テキスト"/>
        <xdr:cNvSpPr txBox="1"/>
      </xdr:nvSpPr>
      <xdr:spPr>
        <a:xfrm>
          <a:off x="4914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81</xdr:row>
      <xdr:rowOff>8889</xdr:rowOff>
    </xdr:from>
    <xdr:to>
      <xdr:col>7</xdr:col>
      <xdr:colOff>104775</xdr:colOff>
      <xdr:row>81</xdr:row>
      <xdr:rowOff>8889</xdr:rowOff>
    </xdr:to>
    <xdr:cxnSp macro="">
      <xdr:nvCxnSpPr>
        <xdr:cNvPr id="372" name="直線コネクタ 371"/>
        <xdr:cNvCxnSpPr/>
      </xdr:nvCxnSpPr>
      <xdr:spPr>
        <a:xfrm>
          <a:off x="4737100" y="1389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41927</xdr:rowOff>
    </xdr:from>
    <xdr:ext cx="762000" cy="259045"/>
    <xdr:sp macro="" textlink="">
      <xdr:nvSpPr>
        <xdr:cNvPr id="373"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72</xdr:row>
      <xdr:rowOff>127000</xdr:rowOff>
    </xdr:from>
    <xdr:to>
      <xdr:col>7</xdr:col>
      <xdr:colOff>104775</xdr:colOff>
      <xdr:row>72</xdr:row>
      <xdr:rowOff>127000</xdr:rowOff>
    </xdr:to>
    <xdr:cxnSp macro="">
      <xdr:nvCxnSpPr>
        <xdr:cNvPr id="374" name="直線コネクタ 373"/>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104139</xdr:rowOff>
    </xdr:from>
    <xdr:to>
      <xdr:col>7</xdr:col>
      <xdr:colOff>15875</xdr:colOff>
      <xdr:row>77</xdr:row>
      <xdr:rowOff>24130</xdr:rowOff>
    </xdr:to>
    <xdr:cxnSp macro="">
      <xdr:nvCxnSpPr>
        <xdr:cNvPr id="375" name="直線コネクタ 374"/>
        <xdr:cNvCxnSpPr/>
      </xdr:nvCxnSpPr>
      <xdr:spPr>
        <a:xfrm flipV="1">
          <a:off x="3987800" y="131343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21607</xdr:rowOff>
    </xdr:from>
    <xdr:ext cx="762000" cy="259045"/>
    <xdr:sp macro="" textlink="">
      <xdr:nvSpPr>
        <xdr:cNvPr id="376" name="公債費平均値テキスト"/>
        <xdr:cNvSpPr txBox="1"/>
      </xdr:nvSpPr>
      <xdr:spPr>
        <a:xfrm>
          <a:off x="4914900" y="1322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49530</xdr:rowOff>
    </xdr:from>
    <xdr:to>
      <xdr:col>7</xdr:col>
      <xdr:colOff>66675</xdr:colOff>
      <xdr:row>77</xdr:row>
      <xdr:rowOff>151130</xdr:rowOff>
    </xdr:to>
    <xdr:sp macro="" textlink="">
      <xdr:nvSpPr>
        <xdr:cNvPr id="377" name="フローチャート : 判断 376"/>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24130</xdr:rowOff>
    </xdr:from>
    <xdr:to>
      <xdr:col>5</xdr:col>
      <xdr:colOff>549275</xdr:colOff>
      <xdr:row>77</xdr:row>
      <xdr:rowOff>92711</xdr:rowOff>
    </xdr:to>
    <xdr:cxnSp macro="">
      <xdr:nvCxnSpPr>
        <xdr:cNvPr id="378" name="直線コネクタ 377"/>
        <xdr:cNvCxnSpPr/>
      </xdr:nvCxnSpPr>
      <xdr:spPr>
        <a:xfrm flipV="1">
          <a:off x="3098800" y="132257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140970</xdr:rowOff>
    </xdr:from>
    <xdr:to>
      <xdr:col>5</xdr:col>
      <xdr:colOff>600075</xdr:colOff>
      <xdr:row>78</xdr:row>
      <xdr:rowOff>71120</xdr:rowOff>
    </xdr:to>
    <xdr:sp macro="" textlink="">
      <xdr:nvSpPr>
        <xdr:cNvPr id="379" name="フローチャート : 判断 378"/>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55897</xdr:rowOff>
    </xdr:from>
    <xdr:ext cx="736600" cy="259045"/>
    <xdr:sp macro="" textlink="">
      <xdr:nvSpPr>
        <xdr:cNvPr id="380" name="テキスト ボックス 379"/>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92711</xdr:rowOff>
    </xdr:from>
    <xdr:to>
      <xdr:col>4</xdr:col>
      <xdr:colOff>346075</xdr:colOff>
      <xdr:row>77</xdr:row>
      <xdr:rowOff>123189</xdr:rowOff>
    </xdr:to>
    <xdr:cxnSp macro="">
      <xdr:nvCxnSpPr>
        <xdr:cNvPr id="381" name="直線コネクタ 380"/>
        <xdr:cNvCxnSpPr/>
      </xdr:nvCxnSpPr>
      <xdr:spPr>
        <a:xfrm flipV="1">
          <a:off x="2209800" y="132943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163830</xdr:rowOff>
    </xdr:from>
    <xdr:to>
      <xdr:col>4</xdr:col>
      <xdr:colOff>396875</xdr:colOff>
      <xdr:row>78</xdr:row>
      <xdr:rowOff>93980</xdr:rowOff>
    </xdr:to>
    <xdr:sp macro="" textlink="">
      <xdr:nvSpPr>
        <xdr:cNvPr id="382" name="フローチャート : 判断 381"/>
        <xdr:cNvSpPr/>
      </xdr:nvSpPr>
      <xdr:spPr>
        <a:xfrm>
          <a:off x="3048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78757</xdr:rowOff>
    </xdr:from>
    <xdr:ext cx="762000" cy="259045"/>
    <xdr:sp macro="" textlink="">
      <xdr:nvSpPr>
        <xdr:cNvPr id="383" name="テキスト ボックス 382"/>
        <xdr:cNvSpPr txBox="1"/>
      </xdr:nvSpPr>
      <xdr:spPr>
        <a:xfrm>
          <a:off x="2717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123189</xdr:rowOff>
    </xdr:from>
    <xdr:to>
      <xdr:col>3</xdr:col>
      <xdr:colOff>142875</xdr:colOff>
      <xdr:row>78</xdr:row>
      <xdr:rowOff>5080</xdr:rowOff>
    </xdr:to>
    <xdr:cxnSp macro="">
      <xdr:nvCxnSpPr>
        <xdr:cNvPr id="384" name="直線コネクタ 383"/>
        <xdr:cNvCxnSpPr/>
      </xdr:nvCxnSpPr>
      <xdr:spPr>
        <a:xfrm flipV="1">
          <a:off x="1320800" y="133248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5" name="フローチャート : 判断 384"/>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86377</xdr:rowOff>
    </xdr:from>
    <xdr:ext cx="762000" cy="259045"/>
    <xdr:sp macro="" textlink="">
      <xdr:nvSpPr>
        <xdr:cNvPr id="386" name="テキスト ボックス 385"/>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15239</xdr:rowOff>
    </xdr:from>
    <xdr:to>
      <xdr:col>1</xdr:col>
      <xdr:colOff>676275</xdr:colOff>
      <xdr:row>78</xdr:row>
      <xdr:rowOff>116839</xdr:rowOff>
    </xdr:to>
    <xdr:sp macro="" textlink="">
      <xdr:nvSpPr>
        <xdr:cNvPr id="387" name="フローチャート : 判断 386"/>
        <xdr:cNvSpPr/>
      </xdr:nvSpPr>
      <xdr:spPr>
        <a:xfrm>
          <a:off x="1270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101616</xdr:rowOff>
    </xdr:from>
    <xdr:ext cx="762000" cy="259045"/>
    <xdr:sp macro="" textlink="">
      <xdr:nvSpPr>
        <xdr:cNvPr id="388" name="テキスト ボックス 387"/>
        <xdr:cNvSpPr txBox="1"/>
      </xdr:nvSpPr>
      <xdr:spPr>
        <a:xfrm>
          <a:off x="939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94" name="円/楕円 393"/>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69867</xdr:rowOff>
    </xdr:from>
    <xdr:ext cx="762000" cy="259045"/>
    <xdr:sp macro="" textlink="">
      <xdr:nvSpPr>
        <xdr:cNvPr id="395"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144780</xdr:rowOff>
    </xdr:from>
    <xdr:to>
      <xdr:col>5</xdr:col>
      <xdr:colOff>600075</xdr:colOff>
      <xdr:row>77</xdr:row>
      <xdr:rowOff>74930</xdr:rowOff>
    </xdr:to>
    <xdr:sp macro="" textlink="">
      <xdr:nvSpPr>
        <xdr:cNvPr id="396" name="円/楕円 395"/>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97" name="テキスト ボックス 396"/>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41911</xdr:rowOff>
    </xdr:from>
    <xdr:to>
      <xdr:col>4</xdr:col>
      <xdr:colOff>396875</xdr:colOff>
      <xdr:row>77</xdr:row>
      <xdr:rowOff>143511</xdr:rowOff>
    </xdr:to>
    <xdr:sp macro="" textlink="">
      <xdr:nvSpPr>
        <xdr:cNvPr id="398" name="円/楕円 397"/>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153688</xdr:rowOff>
    </xdr:from>
    <xdr:ext cx="762000" cy="259045"/>
    <xdr:sp macro="" textlink="">
      <xdr:nvSpPr>
        <xdr:cNvPr id="399" name="テキスト ボックス 398"/>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72389</xdr:rowOff>
    </xdr:from>
    <xdr:to>
      <xdr:col>3</xdr:col>
      <xdr:colOff>193675</xdr:colOff>
      <xdr:row>78</xdr:row>
      <xdr:rowOff>2539</xdr:rowOff>
    </xdr:to>
    <xdr:sp macro="" textlink="">
      <xdr:nvSpPr>
        <xdr:cNvPr id="400" name="円/楕円 399"/>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12716</xdr:rowOff>
    </xdr:from>
    <xdr:ext cx="762000" cy="259045"/>
    <xdr:sp macro="" textlink="">
      <xdr:nvSpPr>
        <xdr:cNvPr id="401" name="テキスト ボックス 400"/>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125730</xdr:rowOff>
    </xdr:from>
    <xdr:to>
      <xdr:col>1</xdr:col>
      <xdr:colOff>676275</xdr:colOff>
      <xdr:row>78</xdr:row>
      <xdr:rowOff>55880</xdr:rowOff>
    </xdr:to>
    <xdr:sp macro="" textlink="">
      <xdr:nvSpPr>
        <xdr:cNvPr id="402" name="円/楕円 401"/>
        <xdr:cNvSpPr/>
      </xdr:nvSpPr>
      <xdr:spPr>
        <a:xfrm>
          <a:off x="1270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66057</xdr:rowOff>
    </xdr:from>
    <xdr:ext cx="762000" cy="259045"/>
    <xdr:sp macro="" textlink="">
      <xdr:nvSpPr>
        <xdr:cNvPr id="403" name="テキスト ボックス 402"/>
        <xdr:cNvSpPr txBox="1"/>
      </xdr:nvSpPr>
      <xdr:spPr>
        <a:xfrm>
          <a:off x="939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一部事務組合負担金の増や国民健康保険特別会計操出金の増等により比率は悪化した。（</a:t>
          </a:r>
          <a:r>
            <a:rPr kumimoji="1" lang="en-US" altLang="ja-JP" sz="1300">
              <a:latin typeface="ＭＳ Ｐゴシック"/>
            </a:rPr>
            <a:t>74.0</a:t>
          </a:r>
          <a:r>
            <a:rPr kumimoji="1" lang="ja-JP" altLang="en-US" sz="1300">
              <a:latin typeface="ＭＳ Ｐゴシック"/>
            </a:rPr>
            <a:t>％⇒</a:t>
          </a:r>
          <a:r>
            <a:rPr kumimoji="1" lang="en-US" altLang="ja-JP" sz="1300">
              <a:latin typeface="ＭＳ Ｐゴシック"/>
            </a:rPr>
            <a:t>74.1</a:t>
          </a:r>
          <a:r>
            <a:rPr kumimoji="1" lang="ja-JP" altLang="en-US" sz="1300">
              <a:latin typeface="ＭＳ Ｐゴシック"/>
            </a:rPr>
            <a:t>％）</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今後についても、</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引き続き、健全な財政運営に関する条例に基づき、計画的な財政運営により、弾力的かつ持続可能な財政基盤の確立を目指す。</a:t>
          </a: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66040</xdr:rowOff>
    </xdr:from>
    <xdr:to>
      <xdr:col>24</xdr:col>
      <xdr:colOff>31750</xdr:colOff>
      <xdr:row>80</xdr:row>
      <xdr:rowOff>142239</xdr:rowOff>
    </xdr:to>
    <xdr:cxnSp macro="">
      <xdr:nvCxnSpPr>
        <xdr:cNvPr id="431" name="直線コネクタ 430"/>
        <xdr:cNvCxnSpPr/>
      </xdr:nvCxnSpPr>
      <xdr:spPr>
        <a:xfrm flipV="1">
          <a:off x="16510000" y="12410440"/>
          <a:ext cx="0" cy="144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114316</xdr:rowOff>
    </xdr:from>
    <xdr:ext cx="762000" cy="259045"/>
    <xdr:sp macro="" textlink="">
      <xdr:nvSpPr>
        <xdr:cNvPr id="432"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142239</xdr:rowOff>
    </xdr:from>
    <xdr:to>
      <xdr:col>24</xdr:col>
      <xdr:colOff>120650</xdr:colOff>
      <xdr:row>80</xdr:row>
      <xdr:rowOff>142239</xdr:rowOff>
    </xdr:to>
    <xdr:cxnSp macro="">
      <xdr:nvCxnSpPr>
        <xdr:cNvPr id="433" name="直線コネクタ 432"/>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152417</xdr:rowOff>
    </xdr:from>
    <xdr:ext cx="762000" cy="259045"/>
    <xdr:sp macro="" textlink="">
      <xdr:nvSpPr>
        <xdr:cNvPr id="434" name="公債費以外最大値テキスト"/>
        <xdr:cNvSpPr txBox="1"/>
      </xdr:nvSpPr>
      <xdr:spPr>
        <a:xfrm>
          <a:off x="16598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a:t>
          </a:r>
          <a:endParaRPr kumimoji="1" lang="ja-JP" altLang="en-US" sz="1000" b="1">
            <a:latin typeface="ＭＳ Ｐゴシック"/>
          </a:endParaRPr>
        </a:p>
      </xdr:txBody>
    </xdr:sp>
    <xdr:clientData/>
  </xdr:oneCellAnchor>
  <xdr:twoCellAnchor>
    <xdr:from>
      <xdr:col>23</xdr:col>
      <xdr:colOff>628650</xdr:colOff>
      <xdr:row>72</xdr:row>
      <xdr:rowOff>66040</xdr:rowOff>
    </xdr:from>
    <xdr:to>
      <xdr:col>24</xdr:col>
      <xdr:colOff>120650</xdr:colOff>
      <xdr:row>72</xdr:row>
      <xdr:rowOff>66040</xdr:rowOff>
    </xdr:to>
    <xdr:cxnSp macro="">
      <xdr:nvCxnSpPr>
        <xdr:cNvPr id="435" name="直線コネクタ 434"/>
        <xdr:cNvCxnSpPr/>
      </xdr:nvCxnSpPr>
      <xdr:spPr>
        <a:xfrm>
          <a:off x="16421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165100</xdr:rowOff>
    </xdr:from>
    <xdr:to>
      <xdr:col>24</xdr:col>
      <xdr:colOff>31750</xdr:colOff>
      <xdr:row>77</xdr:row>
      <xdr:rowOff>1270</xdr:rowOff>
    </xdr:to>
    <xdr:cxnSp macro="">
      <xdr:nvCxnSpPr>
        <xdr:cNvPr id="436" name="直線コネクタ 435"/>
        <xdr:cNvCxnSpPr/>
      </xdr:nvCxnSpPr>
      <xdr:spPr>
        <a:xfrm>
          <a:off x="15671800" y="13195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37" name="公債費以外平均値テキスト"/>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38" name="フローチャート : 判断 437"/>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81280</xdr:rowOff>
    </xdr:from>
    <xdr:to>
      <xdr:col>22</xdr:col>
      <xdr:colOff>565150</xdr:colOff>
      <xdr:row>76</xdr:row>
      <xdr:rowOff>165100</xdr:rowOff>
    </xdr:to>
    <xdr:cxnSp macro="">
      <xdr:nvCxnSpPr>
        <xdr:cNvPr id="439" name="直線コネクタ 438"/>
        <xdr:cNvCxnSpPr/>
      </xdr:nvCxnSpPr>
      <xdr:spPr>
        <a:xfrm>
          <a:off x="14782800" y="13111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129539</xdr:rowOff>
    </xdr:from>
    <xdr:to>
      <xdr:col>22</xdr:col>
      <xdr:colOff>615950</xdr:colOff>
      <xdr:row>77</xdr:row>
      <xdr:rowOff>59689</xdr:rowOff>
    </xdr:to>
    <xdr:sp macro="" textlink="">
      <xdr:nvSpPr>
        <xdr:cNvPr id="440" name="フローチャート : 判断 439"/>
        <xdr:cNvSpPr/>
      </xdr:nvSpPr>
      <xdr:spPr>
        <a:xfrm>
          <a:off x="15621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44466</xdr:rowOff>
    </xdr:from>
    <xdr:ext cx="736600" cy="259045"/>
    <xdr:sp macro="" textlink="">
      <xdr:nvSpPr>
        <xdr:cNvPr id="441" name="テキスト ボックス 440"/>
        <xdr:cNvSpPr txBox="1"/>
      </xdr:nvSpPr>
      <xdr:spPr>
        <a:xfrm>
          <a:off x="15290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81280</xdr:rowOff>
    </xdr:from>
    <xdr:to>
      <xdr:col>21</xdr:col>
      <xdr:colOff>361950</xdr:colOff>
      <xdr:row>77</xdr:row>
      <xdr:rowOff>100330</xdr:rowOff>
    </xdr:to>
    <xdr:cxnSp macro="">
      <xdr:nvCxnSpPr>
        <xdr:cNvPr id="442" name="直線コネクタ 441"/>
        <xdr:cNvCxnSpPr/>
      </xdr:nvCxnSpPr>
      <xdr:spPr>
        <a:xfrm flipV="1">
          <a:off x="13893800" y="131114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7620</xdr:rowOff>
    </xdr:from>
    <xdr:to>
      <xdr:col>21</xdr:col>
      <xdr:colOff>412750</xdr:colOff>
      <xdr:row>76</xdr:row>
      <xdr:rowOff>109220</xdr:rowOff>
    </xdr:to>
    <xdr:sp macro="" textlink="">
      <xdr:nvSpPr>
        <xdr:cNvPr id="443" name="フローチャート : 判断 442"/>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119397</xdr:rowOff>
    </xdr:from>
    <xdr:ext cx="762000" cy="259045"/>
    <xdr:sp macro="" textlink="">
      <xdr:nvSpPr>
        <xdr:cNvPr id="444" name="テキスト ボックス 443"/>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69850</xdr:rowOff>
    </xdr:from>
    <xdr:to>
      <xdr:col>20</xdr:col>
      <xdr:colOff>158750</xdr:colOff>
      <xdr:row>77</xdr:row>
      <xdr:rowOff>100330</xdr:rowOff>
    </xdr:to>
    <xdr:cxnSp macro="">
      <xdr:nvCxnSpPr>
        <xdr:cNvPr id="445" name="直線コネクタ 444"/>
        <xdr:cNvCxnSpPr/>
      </xdr:nvCxnSpPr>
      <xdr:spPr>
        <a:xfrm>
          <a:off x="13004800" y="13271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60961</xdr:rowOff>
    </xdr:from>
    <xdr:to>
      <xdr:col>20</xdr:col>
      <xdr:colOff>209550</xdr:colOff>
      <xdr:row>76</xdr:row>
      <xdr:rowOff>162561</xdr:rowOff>
    </xdr:to>
    <xdr:sp macro="" textlink="">
      <xdr:nvSpPr>
        <xdr:cNvPr id="446" name="フローチャート : 判断 445"/>
        <xdr:cNvSpPr/>
      </xdr:nvSpPr>
      <xdr:spPr>
        <a:xfrm>
          <a:off x="13843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1287</xdr:rowOff>
    </xdr:from>
    <xdr:ext cx="762000" cy="259045"/>
    <xdr:sp macro="" textlink="">
      <xdr:nvSpPr>
        <xdr:cNvPr id="447" name="テキスト ボックス 446"/>
        <xdr:cNvSpPr txBox="1"/>
      </xdr:nvSpPr>
      <xdr:spPr>
        <a:xfrm>
          <a:off x="13512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15239</xdr:rowOff>
    </xdr:from>
    <xdr:to>
      <xdr:col>19</xdr:col>
      <xdr:colOff>6350</xdr:colOff>
      <xdr:row>76</xdr:row>
      <xdr:rowOff>116839</xdr:rowOff>
    </xdr:to>
    <xdr:sp macro="" textlink="">
      <xdr:nvSpPr>
        <xdr:cNvPr id="448" name="フローチャート : 判断 447"/>
        <xdr:cNvSpPr/>
      </xdr:nvSpPr>
      <xdr:spPr>
        <a:xfrm>
          <a:off x="12954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127017</xdr:rowOff>
    </xdr:from>
    <xdr:ext cx="762000" cy="259045"/>
    <xdr:sp macro="" textlink="">
      <xdr:nvSpPr>
        <xdr:cNvPr id="449" name="テキスト ボックス 448"/>
        <xdr:cNvSpPr txBox="1"/>
      </xdr:nvSpPr>
      <xdr:spPr>
        <a:xfrm>
          <a:off x="12623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55" name="円/楕円 454"/>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93997</xdr:rowOff>
    </xdr:from>
    <xdr:ext cx="762000" cy="259045"/>
    <xdr:sp macro="" textlink="">
      <xdr:nvSpPr>
        <xdr:cNvPr id="456" name="公債費以外該当値テキスト"/>
        <xdr:cNvSpPr txBox="1"/>
      </xdr:nvSpPr>
      <xdr:spPr>
        <a:xfrm>
          <a:off x="16598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114300</xdr:rowOff>
    </xdr:from>
    <xdr:to>
      <xdr:col>22</xdr:col>
      <xdr:colOff>615950</xdr:colOff>
      <xdr:row>77</xdr:row>
      <xdr:rowOff>44450</xdr:rowOff>
    </xdr:to>
    <xdr:sp macro="" textlink="">
      <xdr:nvSpPr>
        <xdr:cNvPr id="457" name="円/楕円 456"/>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54627</xdr:rowOff>
    </xdr:from>
    <xdr:ext cx="736600" cy="259045"/>
    <xdr:sp macro="" textlink="">
      <xdr:nvSpPr>
        <xdr:cNvPr id="458" name="テキスト ボックス 457"/>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30480</xdr:rowOff>
    </xdr:from>
    <xdr:to>
      <xdr:col>21</xdr:col>
      <xdr:colOff>412750</xdr:colOff>
      <xdr:row>76</xdr:row>
      <xdr:rowOff>132080</xdr:rowOff>
    </xdr:to>
    <xdr:sp macro="" textlink="">
      <xdr:nvSpPr>
        <xdr:cNvPr id="459" name="円/楕円 458"/>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116857</xdr:rowOff>
    </xdr:from>
    <xdr:ext cx="762000" cy="259045"/>
    <xdr:sp macro="" textlink="">
      <xdr:nvSpPr>
        <xdr:cNvPr id="460" name="テキスト ボックス 459"/>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49530</xdr:rowOff>
    </xdr:from>
    <xdr:to>
      <xdr:col>20</xdr:col>
      <xdr:colOff>209550</xdr:colOff>
      <xdr:row>77</xdr:row>
      <xdr:rowOff>151130</xdr:rowOff>
    </xdr:to>
    <xdr:sp macro="" textlink="">
      <xdr:nvSpPr>
        <xdr:cNvPr id="461" name="円/楕円 460"/>
        <xdr:cNvSpPr/>
      </xdr:nvSpPr>
      <xdr:spPr>
        <a:xfrm>
          <a:off x="13843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135907</xdr:rowOff>
    </xdr:from>
    <xdr:ext cx="762000" cy="259045"/>
    <xdr:sp macro="" textlink="">
      <xdr:nvSpPr>
        <xdr:cNvPr id="462" name="テキスト ボックス 461"/>
        <xdr:cNvSpPr txBox="1"/>
      </xdr:nvSpPr>
      <xdr:spPr>
        <a:xfrm>
          <a:off x="13512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19050</xdr:rowOff>
    </xdr:from>
    <xdr:to>
      <xdr:col>19</xdr:col>
      <xdr:colOff>6350</xdr:colOff>
      <xdr:row>77</xdr:row>
      <xdr:rowOff>120650</xdr:rowOff>
    </xdr:to>
    <xdr:sp macro="" textlink="">
      <xdr:nvSpPr>
        <xdr:cNvPr id="463" name="円/楕円 462"/>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105427</xdr:rowOff>
    </xdr:from>
    <xdr:ext cx="762000" cy="259045"/>
    <xdr:sp macro="" textlink="">
      <xdr:nvSpPr>
        <xdr:cNvPr id="464" name="テキスト ボックス 463"/>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埼玉県富士見市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56896</xdr:rowOff>
    </xdr:from>
    <xdr:to>
      <xdr:col>4</xdr:col>
      <xdr:colOff>1117600</xdr:colOff>
      <xdr:row>18</xdr:row>
      <xdr:rowOff>17371</xdr:rowOff>
    </xdr:to>
    <xdr:cxnSp macro="">
      <xdr:nvCxnSpPr>
        <xdr:cNvPr id="43" name="直線コネクタ 42"/>
        <xdr:cNvCxnSpPr/>
      </xdr:nvCxnSpPr>
      <xdr:spPr bwMode="auto">
        <a:xfrm flipV="1">
          <a:off x="5651500" y="1990471"/>
          <a:ext cx="0" cy="11606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11866</xdr:rowOff>
    </xdr:from>
    <xdr:ext cx="762000" cy="259045"/>
    <xdr:sp macro="" textlink="">
      <xdr:nvSpPr>
        <xdr:cNvPr id="44" name="人口1人当たり決算額の推移最小値テキスト130"/>
        <xdr:cNvSpPr txBox="1"/>
      </xdr:nvSpPr>
      <xdr:spPr>
        <a:xfrm>
          <a:off x="5740400" y="314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54,379</a:t>
          </a:r>
          <a:endParaRPr kumimoji="1" lang="ja-JP" altLang="en-US" sz="1000" b="1">
            <a:latin typeface="ＭＳ Ｐゴシック"/>
          </a:endParaRPr>
        </a:p>
      </xdr:txBody>
    </xdr:sp>
    <xdr:clientData/>
  </xdr:oneCellAnchor>
  <xdr:twoCellAnchor>
    <xdr:from>
      <xdr:col>4</xdr:col>
      <xdr:colOff>1028700</xdr:colOff>
      <xdr:row>18</xdr:row>
      <xdr:rowOff>17371</xdr:rowOff>
    </xdr:from>
    <xdr:to>
      <xdr:col>5</xdr:col>
      <xdr:colOff>73025</xdr:colOff>
      <xdr:row>18</xdr:row>
      <xdr:rowOff>17371</xdr:rowOff>
    </xdr:to>
    <xdr:cxnSp macro="">
      <xdr:nvCxnSpPr>
        <xdr:cNvPr id="45" name="直線コネクタ 44"/>
        <xdr:cNvCxnSpPr/>
      </xdr:nvCxnSpPr>
      <xdr:spPr bwMode="auto">
        <a:xfrm>
          <a:off x="5562600" y="3151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143273</xdr:rowOff>
    </xdr:from>
    <xdr:ext cx="762000" cy="259045"/>
    <xdr:sp macro="" textlink="">
      <xdr:nvSpPr>
        <xdr:cNvPr id="46" name="人口1人当たり決算額の推移最大値テキスト130"/>
        <xdr:cNvSpPr txBox="1"/>
      </xdr:nvSpPr>
      <xdr:spPr>
        <a:xfrm>
          <a:off x="5740400" y="173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105,150</a:t>
          </a:r>
          <a:endParaRPr kumimoji="1" lang="ja-JP" altLang="en-US" sz="1000" b="1">
            <a:latin typeface="ＭＳ Ｐゴシック"/>
          </a:endParaRPr>
        </a:p>
      </xdr:txBody>
    </xdr:sp>
    <xdr:clientData/>
  </xdr:oneCellAnchor>
  <xdr:twoCellAnchor>
    <xdr:from>
      <xdr:col>4</xdr:col>
      <xdr:colOff>1028700</xdr:colOff>
      <xdr:row>11</xdr:row>
      <xdr:rowOff>56896</xdr:rowOff>
    </xdr:from>
    <xdr:to>
      <xdr:col>5</xdr:col>
      <xdr:colOff>73025</xdr:colOff>
      <xdr:row>11</xdr:row>
      <xdr:rowOff>56896</xdr:rowOff>
    </xdr:to>
    <xdr:cxnSp macro="">
      <xdr:nvCxnSpPr>
        <xdr:cNvPr id="47" name="直線コネクタ 46"/>
        <xdr:cNvCxnSpPr/>
      </xdr:nvCxnSpPr>
      <xdr:spPr bwMode="auto">
        <a:xfrm>
          <a:off x="5562600" y="19904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1689</xdr:rowOff>
    </xdr:from>
    <xdr:to>
      <xdr:col>4</xdr:col>
      <xdr:colOff>1117600</xdr:colOff>
      <xdr:row>18</xdr:row>
      <xdr:rowOff>31750</xdr:rowOff>
    </xdr:to>
    <xdr:cxnSp macro="">
      <xdr:nvCxnSpPr>
        <xdr:cNvPr id="48" name="直線コネクタ 47"/>
        <xdr:cNvCxnSpPr/>
      </xdr:nvCxnSpPr>
      <xdr:spPr bwMode="auto">
        <a:xfrm flipV="1">
          <a:off x="5003800" y="3135414"/>
          <a:ext cx="647700" cy="30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34899</xdr:rowOff>
    </xdr:from>
    <xdr:ext cx="762000" cy="259045"/>
    <xdr:sp macro="" textlink="">
      <xdr:nvSpPr>
        <xdr:cNvPr id="49" name="人口1人当たり決算額の推移平均値テキスト130"/>
        <xdr:cNvSpPr txBox="1"/>
      </xdr:nvSpPr>
      <xdr:spPr>
        <a:xfrm>
          <a:off x="5740400" y="2654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18372</xdr:rowOff>
    </xdr:from>
    <xdr:to>
      <xdr:col>5</xdr:col>
      <xdr:colOff>34925</xdr:colOff>
      <xdr:row>16</xdr:row>
      <xdr:rowOff>119972</xdr:rowOff>
    </xdr:to>
    <xdr:sp macro="" textlink="">
      <xdr:nvSpPr>
        <xdr:cNvPr id="50" name="フローチャート : 判断 49"/>
        <xdr:cNvSpPr/>
      </xdr:nvSpPr>
      <xdr:spPr bwMode="auto">
        <a:xfrm>
          <a:off x="5600700" y="2809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31750</xdr:rowOff>
    </xdr:from>
    <xdr:to>
      <xdr:col>4</xdr:col>
      <xdr:colOff>469900</xdr:colOff>
      <xdr:row>18</xdr:row>
      <xdr:rowOff>120767</xdr:rowOff>
    </xdr:to>
    <xdr:cxnSp macro="">
      <xdr:nvCxnSpPr>
        <xdr:cNvPr id="51" name="直線コネクタ 50"/>
        <xdr:cNvCxnSpPr/>
      </xdr:nvCxnSpPr>
      <xdr:spPr bwMode="auto">
        <a:xfrm flipV="1">
          <a:off x="4305300" y="3165475"/>
          <a:ext cx="698500" cy="89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63086</xdr:rowOff>
    </xdr:from>
    <xdr:to>
      <xdr:col>4</xdr:col>
      <xdr:colOff>520700</xdr:colOff>
      <xdr:row>16</xdr:row>
      <xdr:rowOff>164686</xdr:rowOff>
    </xdr:to>
    <xdr:sp macro="" textlink="">
      <xdr:nvSpPr>
        <xdr:cNvPr id="52" name="フローチャート : 判断 51"/>
        <xdr:cNvSpPr/>
      </xdr:nvSpPr>
      <xdr:spPr bwMode="auto">
        <a:xfrm>
          <a:off x="4953000" y="28539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3413</xdr:rowOff>
    </xdr:from>
    <xdr:ext cx="736600" cy="259045"/>
    <xdr:sp macro="" textlink="">
      <xdr:nvSpPr>
        <xdr:cNvPr id="53" name="テキスト ボックス 52"/>
        <xdr:cNvSpPr txBox="1"/>
      </xdr:nvSpPr>
      <xdr:spPr>
        <a:xfrm>
          <a:off x="4622800" y="2622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151651</xdr:rowOff>
    </xdr:from>
    <xdr:to>
      <xdr:col>3</xdr:col>
      <xdr:colOff>904875</xdr:colOff>
      <xdr:row>18</xdr:row>
      <xdr:rowOff>120767</xdr:rowOff>
    </xdr:to>
    <xdr:cxnSp macro="">
      <xdr:nvCxnSpPr>
        <xdr:cNvPr id="54" name="直線コネクタ 53"/>
        <xdr:cNvCxnSpPr/>
      </xdr:nvCxnSpPr>
      <xdr:spPr bwMode="auto">
        <a:xfrm>
          <a:off x="3606800" y="3113926"/>
          <a:ext cx="698500" cy="140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93787</xdr:rowOff>
    </xdr:from>
    <xdr:to>
      <xdr:col>3</xdr:col>
      <xdr:colOff>955675</xdr:colOff>
      <xdr:row>17</xdr:row>
      <xdr:rowOff>23937</xdr:rowOff>
    </xdr:to>
    <xdr:sp macro="" textlink="">
      <xdr:nvSpPr>
        <xdr:cNvPr id="55" name="フローチャート : 判断 54"/>
        <xdr:cNvSpPr/>
      </xdr:nvSpPr>
      <xdr:spPr bwMode="auto">
        <a:xfrm>
          <a:off x="4254500" y="2884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34114</xdr:rowOff>
    </xdr:from>
    <xdr:ext cx="762000" cy="259045"/>
    <xdr:sp macro="" textlink="">
      <xdr:nvSpPr>
        <xdr:cNvPr id="56" name="テキスト ボックス 55"/>
        <xdr:cNvSpPr txBox="1"/>
      </xdr:nvSpPr>
      <xdr:spPr>
        <a:xfrm>
          <a:off x="3924300" y="26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133454</xdr:rowOff>
    </xdr:from>
    <xdr:to>
      <xdr:col>3</xdr:col>
      <xdr:colOff>206375</xdr:colOff>
      <xdr:row>17</xdr:row>
      <xdr:rowOff>151651</xdr:rowOff>
    </xdr:to>
    <xdr:cxnSp macro="">
      <xdr:nvCxnSpPr>
        <xdr:cNvPr id="57" name="直線コネクタ 56"/>
        <xdr:cNvCxnSpPr/>
      </xdr:nvCxnSpPr>
      <xdr:spPr bwMode="auto">
        <a:xfrm>
          <a:off x="2908300" y="3095729"/>
          <a:ext cx="698500" cy="18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45347</xdr:rowOff>
    </xdr:from>
    <xdr:to>
      <xdr:col>3</xdr:col>
      <xdr:colOff>257175</xdr:colOff>
      <xdr:row>16</xdr:row>
      <xdr:rowOff>146947</xdr:rowOff>
    </xdr:to>
    <xdr:sp macro="" textlink="">
      <xdr:nvSpPr>
        <xdr:cNvPr id="58" name="フローチャート : 判断 57"/>
        <xdr:cNvSpPr/>
      </xdr:nvSpPr>
      <xdr:spPr bwMode="auto">
        <a:xfrm>
          <a:off x="3556000" y="283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157124</xdr:rowOff>
    </xdr:from>
    <xdr:ext cx="762000" cy="259045"/>
    <xdr:sp macro="" textlink="">
      <xdr:nvSpPr>
        <xdr:cNvPr id="59" name="テキスト ボックス 58"/>
        <xdr:cNvSpPr txBox="1"/>
      </xdr:nvSpPr>
      <xdr:spPr>
        <a:xfrm>
          <a:off x="3225800" y="260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160744</xdr:rowOff>
    </xdr:from>
    <xdr:to>
      <xdr:col>2</xdr:col>
      <xdr:colOff>692150</xdr:colOff>
      <xdr:row>16</xdr:row>
      <xdr:rowOff>90894</xdr:rowOff>
    </xdr:to>
    <xdr:sp macro="" textlink="">
      <xdr:nvSpPr>
        <xdr:cNvPr id="60" name="フローチャート : 判断 59"/>
        <xdr:cNvSpPr/>
      </xdr:nvSpPr>
      <xdr:spPr bwMode="auto">
        <a:xfrm>
          <a:off x="2857500" y="2780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101071</xdr:rowOff>
    </xdr:from>
    <xdr:ext cx="762000" cy="259045"/>
    <xdr:sp macro="" textlink="">
      <xdr:nvSpPr>
        <xdr:cNvPr id="61" name="テキスト ボックス 60"/>
        <xdr:cNvSpPr txBox="1"/>
      </xdr:nvSpPr>
      <xdr:spPr>
        <a:xfrm>
          <a:off x="2527300" y="254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122339</xdr:rowOff>
    </xdr:from>
    <xdr:to>
      <xdr:col>5</xdr:col>
      <xdr:colOff>34925</xdr:colOff>
      <xdr:row>18</xdr:row>
      <xdr:rowOff>52489</xdr:rowOff>
    </xdr:to>
    <xdr:sp macro="" textlink="">
      <xdr:nvSpPr>
        <xdr:cNvPr id="67" name="円/楕円 66"/>
        <xdr:cNvSpPr/>
      </xdr:nvSpPr>
      <xdr:spPr bwMode="auto">
        <a:xfrm>
          <a:off x="5600700" y="3084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30916</xdr:rowOff>
    </xdr:from>
    <xdr:ext cx="762000" cy="259045"/>
    <xdr:sp macro="" textlink="">
      <xdr:nvSpPr>
        <xdr:cNvPr id="68" name="人口1人当たり決算額の推移該当値テキスト130"/>
        <xdr:cNvSpPr txBox="1"/>
      </xdr:nvSpPr>
      <xdr:spPr>
        <a:xfrm>
          <a:off x="5740400" y="299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55,065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152400</xdr:rowOff>
    </xdr:from>
    <xdr:to>
      <xdr:col>4</xdr:col>
      <xdr:colOff>520700</xdr:colOff>
      <xdr:row>18</xdr:row>
      <xdr:rowOff>82550</xdr:rowOff>
    </xdr:to>
    <xdr:sp macro="" textlink="">
      <xdr:nvSpPr>
        <xdr:cNvPr id="69" name="円/楕円 68"/>
        <xdr:cNvSpPr/>
      </xdr:nvSpPr>
      <xdr:spPr bwMode="auto">
        <a:xfrm>
          <a:off x="4953000" y="3114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67327</xdr:rowOff>
    </xdr:from>
    <xdr:ext cx="736600" cy="259045"/>
    <xdr:sp macro="" textlink="">
      <xdr:nvSpPr>
        <xdr:cNvPr id="70" name="テキスト ボックス 69"/>
        <xdr:cNvSpPr txBox="1"/>
      </xdr:nvSpPr>
      <xdr:spPr>
        <a:xfrm>
          <a:off x="4622800" y="3201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53,750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69967</xdr:rowOff>
    </xdr:from>
    <xdr:to>
      <xdr:col>3</xdr:col>
      <xdr:colOff>955675</xdr:colOff>
      <xdr:row>19</xdr:row>
      <xdr:rowOff>117</xdr:rowOff>
    </xdr:to>
    <xdr:sp macro="" textlink="">
      <xdr:nvSpPr>
        <xdr:cNvPr id="71" name="円/楕円 70"/>
        <xdr:cNvSpPr/>
      </xdr:nvSpPr>
      <xdr:spPr bwMode="auto">
        <a:xfrm>
          <a:off x="4254500" y="3203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156344</xdr:rowOff>
    </xdr:from>
    <xdr:ext cx="762000" cy="259045"/>
    <xdr:sp macro="" textlink="">
      <xdr:nvSpPr>
        <xdr:cNvPr id="72" name="テキスト ボックス 71"/>
        <xdr:cNvSpPr txBox="1"/>
      </xdr:nvSpPr>
      <xdr:spPr>
        <a:xfrm>
          <a:off x="3924300" y="329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49,856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100851</xdr:rowOff>
    </xdr:from>
    <xdr:to>
      <xdr:col>3</xdr:col>
      <xdr:colOff>257175</xdr:colOff>
      <xdr:row>18</xdr:row>
      <xdr:rowOff>31001</xdr:rowOff>
    </xdr:to>
    <xdr:sp macro="" textlink="">
      <xdr:nvSpPr>
        <xdr:cNvPr id="73" name="円/楕円 72"/>
        <xdr:cNvSpPr/>
      </xdr:nvSpPr>
      <xdr:spPr bwMode="auto">
        <a:xfrm>
          <a:off x="3556000" y="3063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15778</xdr:rowOff>
    </xdr:from>
    <xdr:ext cx="762000" cy="259045"/>
    <xdr:sp macro="" textlink="">
      <xdr:nvSpPr>
        <xdr:cNvPr id="74" name="テキスト ボックス 73"/>
        <xdr:cNvSpPr txBox="1"/>
      </xdr:nvSpPr>
      <xdr:spPr>
        <a:xfrm>
          <a:off x="3225800" y="314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56,005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82654</xdr:rowOff>
    </xdr:from>
    <xdr:to>
      <xdr:col>2</xdr:col>
      <xdr:colOff>692150</xdr:colOff>
      <xdr:row>18</xdr:row>
      <xdr:rowOff>12804</xdr:rowOff>
    </xdr:to>
    <xdr:sp macro="" textlink="">
      <xdr:nvSpPr>
        <xdr:cNvPr id="75" name="円/楕円 74"/>
        <xdr:cNvSpPr/>
      </xdr:nvSpPr>
      <xdr:spPr bwMode="auto">
        <a:xfrm>
          <a:off x="2857500" y="3044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169031</xdr:rowOff>
    </xdr:from>
    <xdr:ext cx="762000" cy="259045"/>
    <xdr:sp macro="" textlink="">
      <xdr:nvSpPr>
        <xdr:cNvPr id="76" name="テキスト ボックス 75"/>
        <xdr:cNvSpPr txBox="1"/>
      </xdr:nvSpPr>
      <xdr:spPr>
        <a:xfrm>
          <a:off x="2527300" y="313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171082</xdr:rowOff>
    </xdr:from>
    <xdr:to>
      <xdr:col>4</xdr:col>
      <xdr:colOff>1117600</xdr:colOff>
      <xdr:row>37</xdr:row>
      <xdr:rowOff>162890</xdr:rowOff>
    </xdr:to>
    <xdr:cxnSp macro="">
      <xdr:nvCxnSpPr>
        <xdr:cNvPr id="104" name="直線コネクタ 103"/>
        <xdr:cNvCxnSpPr/>
      </xdr:nvCxnSpPr>
      <xdr:spPr bwMode="auto">
        <a:xfrm flipV="1">
          <a:off x="5651500" y="5924182"/>
          <a:ext cx="0" cy="1363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134967</xdr:rowOff>
    </xdr:from>
    <xdr:ext cx="762000" cy="259045"/>
    <xdr:sp macro="" textlink="">
      <xdr:nvSpPr>
        <xdr:cNvPr id="105" name="人口1人当たり決算額の推移最小値テキスト445"/>
        <xdr:cNvSpPr txBox="1"/>
      </xdr:nvSpPr>
      <xdr:spPr>
        <a:xfrm>
          <a:off x="5740400" y="725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-2,942</a:t>
          </a:r>
          <a:endParaRPr kumimoji="1" lang="ja-JP" altLang="en-US" sz="1000" b="1">
            <a:latin typeface="ＭＳ Ｐゴシック"/>
          </a:endParaRPr>
        </a:p>
      </xdr:txBody>
    </xdr:sp>
    <xdr:clientData/>
  </xdr:oneCellAnchor>
  <xdr:twoCellAnchor>
    <xdr:from>
      <xdr:col>4</xdr:col>
      <xdr:colOff>1028700</xdr:colOff>
      <xdr:row>37</xdr:row>
      <xdr:rowOff>162890</xdr:rowOff>
    </xdr:from>
    <xdr:to>
      <xdr:col>5</xdr:col>
      <xdr:colOff>73025</xdr:colOff>
      <xdr:row>37</xdr:row>
      <xdr:rowOff>162890</xdr:rowOff>
    </xdr:to>
    <xdr:cxnSp macro="">
      <xdr:nvCxnSpPr>
        <xdr:cNvPr id="106" name="直線コネクタ 105"/>
        <xdr:cNvCxnSpPr/>
      </xdr:nvCxnSpPr>
      <xdr:spPr bwMode="auto">
        <a:xfrm>
          <a:off x="5562600" y="7287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257459</xdr:rowOff>
    </xdr:from>
    <xdr:ext cx="762000" cy="259045"/>
    <xdr:sp macro="" textlink="">
      <xdr:nvSpPr>
        <xdr:cNvPr id="107" name="人口1人当たり決算額の推移最大値テキスト445"/>
        <xdr:cNvSpPr txBox="1"/>
      </xdr:nvSpPr>
      <xdr:spPr>
        <a:xfrm>
          <a:off x="5740400" y="566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32,843</a:t>
          </a:r>
          <a:endParaRPr kumimoji="1" lang="ja-JP" altLang="en-US" sz="1000" b="1">
            <a:latin typeface="ＭＳ Ｐゴシック"/>
          </a:endParaRPr>
        </a:p>
      </xdr:txBody>
    </xdr:sp>
    <xdr:clientData/>
  </xdr:oneCellAnchor>
  <xdr:twoCellAnchor>
    <xdr:from>
      <xdr:col>4</xdr:col>
      <xdr:colOff>1028700</xdr:colOff>
      <xdr:row>32</xdr:row>
      <xdr:rowOff>171082</xdr:rowOff>
    </xdr:from>
    <xdr:to>
      <xdr:col>5</xdr:col>
      <xdr:colOff>73025</xdr:colOff>
      <xdr:row>32</xdr:row>
      <xdr:rowOff>171082</xdr:rowOff>
    </xdr:to>
    <xdr:cxnSp macro="">
      <xdr:nvCxnSpPr>
        <xdr:cNvPr id="108" name="直線コネクタ 107"/>
        <xdr:cNvCxnSpPr/>
      </xdr:nvCxnSpPr>
      <xdr:spPr bwMode="auto">
        <a:xfrm>
          <a:off x="5562600" y="5924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331863</xdr:rowOff>
    </xdr:from>
    <xdr:to>
      <xdr:col>4</xdr:col>
      <xdr:colOff>1117600</xdr:colOff>
      <xdr:row>36</xdr:row>
      <xdr:rowOff>19062</xdr:rowOff>
    </xdr:to>
    <xdr:cxnSp macro="">
      <xdr:nvCxnSpPr>
        <xdr:cNvPr id="109" name="直線コネクタ 108"/>
        <xdr:cNvCxnSpPr/>
      </xdr:nvCxnSpPr>
      <xdr:spPr bwMode="auto">
        <a:xfrm flipV="1">
          <a:off x="5003800" y="6942213"/>
          <a:ext cx="647700" cy="30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190416</xdr:rowOff>
    </xdr:from>
    <xdr:ext cx="762000" cy="259045"/>
    <xdr:sp macro="" textlink="">
      <xdr:nvSpPr>
        <xdr:cNvPr id="110" name="人口1人当たり決算額の推移平均値テキスト445"/>
        <xdr:cNvSpPr txBox="1"/>
      </xdr:nvSpPr>
      <xdr:spPr>
        <a:xfrm>
          <a:off x="5740400" y="6457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2439</xdr:rowOff>
    </xdr:from>
    <xdr:to>
      <xdr:col>5</xdr:col>
      <xdr:colOff>34925</xdr:colOff>
      <xdr:row>35</xdr:row>
      <xdr:rowOff>104039</xdr:rowOff>
    </xdr:to>
    <xdr:sp macro="" textlink="">
      <xdr:nvSpPr>
        <xdr:cNvPr id="111" name="フローチャート : 判断 110"/>
        <xdr:cNvSpPr/>
      </xdr:nvSpPr>
      <xdr:spPr bwMode="auto">
        <a:xfrm>
          <a:off x="5600700" y="6612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232461</xdr:rowOff>
    </xdr:from>
    <xdr:to>
      <xdr:col>4</xdr:col>
      <xdr:colOff>469900</xdr:colOff>
      <xdr:row>36</xdr:row>
      <xdr:rowOff>19062</xdr:rowOff>
    </xdr:to>
    <xdr:cxnSp macro="">
      <xdr:nvCxnSpPr>
        <xdr:cNvPr id="112" name="直線コネクタ 111"/>
        <xdr:cNvCxnSpPr/>
      </xdr:nvCxnSpPr>
      <xdr:spPr bwMode="auto">
        <a:xfrm>
          <a:off x="4305300" y="6842811"/>
          <a:ext cx="698500" cy="129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69114</xdr:rowOff>
    </xdr:from>
    <xdr:to>
      <xdr:col>4</xdr:col>
      <xdr:colOff>520700</xdr:colOff>
      <xdr:row>35</xdr:row>
      <xdr:rowOff>170714</xdr:rowOff>
    </xdr:to>
    <xdr:sp macro="" textlink="">
      <xdr:nvSpPr>
        <xdr:cNvPr id="113" name="フローチャート : 判断 112"/>
        <xdr:cNvSpPr/>
      </xdr:nvSpPr>
      <xdr:spPr bwMode="auto">
        <a:xfrm>
          <a:off x="4953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180891</xdr:rowOff>
    </xdr:from>
    <xdr:ext cx="736600" cy="259045"/>
    <xdr:sp macro="" textlink="">
      <xdr:nvSpPr>
        <xdr:cNvPr id="114" name="テキスト ボックス 113"/>
        <xdr:cNvSpPr txBox="1"/>
      </xdr:nvSpPr>
      <xdr:spPr>
        <a:xfrm>
          <a:off x="4622800" y="6448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232461</xdr:rowOff>
    </xdr:from>
    <xdr:to>
      <xdr:col>3</xdr:col>
      <xdr:colOff>904875</xdr:colOff>
      <xdr:row>35</xdr:row>
      <xdr:rowOff>329197</xdr:rowOff>
    </xdr:to>
    <xdr:cxnSp macro="">
      <xdr:nvCxnSpPr>
        <xdr:cNvPr id="115" name="直線コネクタ 114"/>
        <xdr:cNvCxnSpPr/>
      </xdr:nvCxnSpPr>
      <xdr:spPr bwMode="auto">
        <a:xfrm flipV="1">
          <a:off x="3606800" y="6842811"/>
          <a:ext cx="698500" cy="96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338404</xdr:rowOff>
    </xdr:from>
    <xdr:to>
      <xdr:col>3</xdr:col>
      <xdr:colOff>955675</xdr:colOff>
      <xdr:row>35</xdr:row>
      <xdr:rowOff>97104</xdr:rowOff>
    </xdr:to>
    <xdr:sp macro="" textlink="">
      <xdr:nvSpPr>
        <xdr:cNvPr id="116" name="フローチャート : 判断 115"/>
        <xdr:cNvSpPr/>
      </xdr:nvSpPr>
      <xdr:spPr bwMode="auto">
        <a:xfrm>
          <a:off x="4254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107281</xdr:rowOff>
    </xdr:from>
    <xdr:ext cx="762000" cy="259045"/>
    <xdr:sp macro="" textlink="">
      <xdr:nvSpPr>
        <xdr:cNvPr id="117" name="テキスト ボックス 116"/>
        <xdr:cNvSpPr txBox="1"/>
      </xdr:nvSpPr>
      <xdr:spPr>
        <a:xfrm>
          <a:off x="3924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241071</xdr:rowOff>
    </xdr:from>
    <xdr:to>
      <xdr:col>3</xdr:col>
      <xdr:colOff>206375</xdr:colOff>
      <xdr:row>35</xdr:row>
      <xdr:rowOff>329197</xdr:rowOff>
    </xdr:to>
    <xdr:cxnSp macro="">
      <xdr:nvCxnSpPr>
        <xdr:cNvPr id="118" name="直線コネクタ 117"/>
        <xdr:cNvCxnSpPr/>
      </xdr:nvCxnSpPr>
      <xdr:spPr bwMode="auto">
        <a:xfrm>
          <a:off x="2908300" y="6851421"/>
          <a:ext cx="698500" cy="88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303543</xdr:rowOff>
    </xdr:from>
    <xdr:to>
      <xdr:col>3</xdr:col>
      <xdr:colOff>257175</xdr:colOff>
      <xdr:row>35</xdr:row>
      <xdr:rowOff>62243</xdr:rowOff>
    </xdr:to>
    <xdr:sp macro="" textlink="">
      <xdr:nvSpPr>
        <xdr:cNvPr id="119" name="フローチャート : 判断 118"/>
        <xdr:cNvSpPr/>
      </xdr:nvSpPr>
      <xdr:spPr bwMode="auto">
        <a:xfrm>
          <a:off x="35560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72420</xdr:rowOff>
    </xdr:from>
    <xdr:ext cx="762000" cy="259045"/>
    <xdr:sp macro="" textlink="">
      <xdr:nvSpPr>
        <xdr:cNvPr id="120" name="テキスト ボックス 119"/>
        <xdr:cNvSpPr txBox="1"/>
      </xdr:nvSpPr>
      <xdr:spPr>
        <a:xfrm>
          <a:off x="3225800" y="633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250622</xdr:rowOff>
    </xdr:from>
    <xdr:to>
      <xdr:col>2</xdr:col>
      <xdr:colOff>692150</xdr:colOff>
      <xdr:row>35</xdr:row>
      <xdr:rowOff>9322</xdr:rowOff>
    </xdr:to>
    <xdr:sp macro="" textlink="">
      <xdr:nvSpPr>
        <xdr:cNvPr id="121" name="フローチャート : 判断 120"/>
        <xdr:cNvSpPr/>
      </xdr:nvSpPr>
      <xdr:spPr bwMode="auto">
        <a:xfrm>
          <a:off x="2857500" y="6518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19499</xdr:rowOff>
    </xdr:from>
    <xdr:ext cx="762000" cy="259045"/>
    <xdr:sp macro="" textlink="">
      <xdr:nvSpPr>
        <xdr:cNvPr id="122" name="テキスト ボックス 121"/>
        <xdr:cNvSpPr txBox="1"/>
      </xdr:nvSpPr>
      <xdr:spPr>
        <a:xfrm>
          <a:off x="2527300" y="628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281063</xdr:rowOff>
    </xdr:from>
    <xdr:to>
      <xdr:col>5</xdr:col>
      <xdr:colOff>34925</xdr:colOff>
      <xdr:row>36</xdr:row>
      <xdr:rowOff>39763</xdr:rowOff>
    </xdr:to>
    <xdr:sp macro="" textlink="">
      <xdr:nvSpPr>
        <xdr:cNvPr id="128" name="円/楕円 127"/>
        <xdr:cNvSpPr/>
      </xdr:nvSpPr>
      <xdr:spPr bwMode="auto">
        <a:xfrm>
          <a:off x="5600700" y="6891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253140</xdr:rowOff>
    </xdr:from>
    <xdr:ext cx="762000" cy="259045"/>
    <xdr:sp macro="" textlink="">
      <xdr:nvSpPr>
        <xdr:cNvPr id="129" name="人口1人当たり決算額の推移該当値テキスト445"/>
        <xdr:cNvSpPr txBox="1"/>
      </xdr:nvSpPr>
      <xdr:spPr>
        <a:xfrm>
          <a:off x="5740400" y="686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6,123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311162</xdr:rowOff>
    </xdr:from>
    <xdr:to>
      <xdr:col>4</xdr:col>
      <xdr:colOff>520700</xdr:colOff>
      <xdr:row>36</xdr:row>
      <xdr:rowOff>69862</xdr:rowOff>
    </xdr:to>
    <xdr:sp macro="" textlink="">
      <xdr:nvSpPr>
        <xdr:cNvPr id="130" name="円/楕円 129"/>
        <xdr:cNvSpPr/>
      </xdr:nvSpPr>
      <xdr:spPr bwMode="auto">
        <a:xfrm>
          <a:off x="4953000" y="6921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54639</xdr:rowOff>
    </xdr:from>
    <xdr:ext cx="736600" cy="259045"/>
    <xdr:sp macro="" textlink="">
      <xdr:nvSpPr>
        <xdr:cNvPr id="131" name="テキスト ボックス 130"/>
        <xdr:cNvSpPr txBox="1"/>
      </xdr:nvSpPr>
      <xdr:spPr>
        <a:xfrm>
          <a:off x="4622800" y="7007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181661</xdr:rowOff>
    </xdr:from>
    <xdr:to>
      <xdr:col>3</xdr:col>
      <xdr:colOff>955675</xdr:colOff>
      <xdr:row>35</xdr:row>
      <xdr:rowOff>283261</xdr:rowOff>
    </xdr:to>
    <xdr:sp macro="" textlink="">
      <xdr:nvSpPr>
        <xdr:cNvPr id="132" name="円/楕円 131"/>
        <xdr:cNvSpPr/>
      </xdr:nvSpPr>
      <xdr:spPr bwMode="auto">
        <a:xfrm>
          <a:off x="4254500" y="6792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268038</xdr:rowOff>
    </xdr:from>
    <xdr:ext cx="762000" cy="259045"/>
    <xdr:sp macro="" textlink="">
      <xdr:nvSpPr>
        <xdr:cNvPr id="133" name="テキスト ボックス 132"/>
        <xdr:cNvSpPr txBox="1"/>
      </xdr:nvSpPr>
      <xdr:spPr>
        <a:xfrm>
          <a:off x="3924300" y="687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278397</xdr:rowOff>
    </xdr:from>
    <xdr:to>
      <xdr:col>3</xdr:col>
      <xdr:colOff>257175</xdr:colOff>
      <xdr:row>36</xdr:row>
      <xdr:rowOff>37097</xdr:rowOff>
    </xdr:to>
    <xdr:sp macro="" textlink="">
      <xdr:nvSpPr>
        <xdr:cNvPr id="134" name="円/楕円 133"/>
        <xdr:cNvSpPr/>
      </xdr:nvSpPr>
      <xdr:spPr bwMode="auto">
        <a:xfrm>
          <a:off x="3556000" y="6888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21874</xdr:rowOff>
    </xdr:from>
    <xdr:ext cx="762000" cy="259045"/>
    <xdr:sp macro="" textlink="">
      <xdr:nvSpPr>
        <xdr:cNvPr id="135" name="テキスト ボックス 134"/>
        <xdr:cNvSpPr txBox="1"/>
      </xdr:nvSpPr>
      <xdr:spPr>
        <a:xfrm>
          <a:off x="3225800" y="697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190271</xdr:rowOff>
    </xdr:from>
    <xdr:to>
      <xdr:col>2</xdr:col>
      <xdr:colOff>692150</xdr:colOff>
      <xdr:row>35</xdr:row>
      <xdr:rowOff>291871</xdr:rowOff>
    </xdr:to>
    <xdr:sp macro="" textlink="">
      <xdr:nvSpPr>
        <xdr:cNvPr id="136" name="円/楕円 135"/>
        <xdr:cNvSpPr/>
      </xdr:nvSpPr>
      <xdr:spPr bwMode="auto">
        <a:xfrm>
          <a:off x="2857500" y="6800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276648</xdr:rowOff>
    </xdr:from>
    <xdr:ext cx="762000" cy="259045"/>
    <xdr:sp macro="" textlink="">
      <xdr:nvSpPr>
        <xdr:cNvPr id="137" name="テキスト ボックス 136"/>
        <xdr:cNvSpPr txBox="1"/>
      </xdr:nvSpPr>
      <xdr:spPr>
        <a:xfrm>
          <a:off x="2527300" y="688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埼玉県富士見市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110,045
108,218
19.77
33,971,053
32,392,256
1,149,279
19,902,116
22,478,258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60245</xdr:rowOff>
    </xdr:from>
    <xdr:to>
      <xdr:col>6</xdr:col>
      <xdr:colOff>510540</xdr:colOff>
      <xdr:row>38</xdr:row>
      <xdr:rowOff>127323</xdr:rowOff>
    </xdr:to>
    <xdr:cxnSp macro="">
      <xdr:nvCxnSpPr>
        <xdr:cNvPr id="58" name="直線コネクタ 57"/>
        <xdr:cNvCxnSpPr/>
      </xdr:nvCxnSpPr>
      <xdr:spPr>
        <a:xfrm flipV="1">
          <a:off x="4633595" y="5375195"/>
          <a:ext cx="1270" cy="1267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131150</xdr:rowOff>
    </xdr:from>
    <xdr:ext cx="534377" cy="259045"/>
    <xdr:sp macro="" textlink="">
      <xdr:nvSpPr>
        <xdr:cNvPr id="59" name="人件費最小値テキスト"/>
        <xdr:cNvSpPr txBox="1"/>
      </xdr:nvSpPr>
      <xdr:spPr>
        <a:xfrm>
          <a:off x="4686300" y="66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44,379</a:t>
          </a:r>
          <a:endParaRPr kumimoji="1" lang="ja-JP" altLang="en-US" sz="1000" b="1">
            <a:latin typeface="ＭＳ Ｐゴシック"/>
          </a:endParaRPr>
        </a:p>
      </xdr:txBody>
    </xdr:sp>
    <xdr:clientData/>
  </xdr:oneCellAnchor>
  <xdr:twoCellAnchor>
    <xdr:from>
      <xdr:col>6</xdr:col>
      <xdr:colOff>422275</xdr:colOff>
      <xdr:row>38</xdr:row>
      <xdr:rowOff>127323</xdr:rowOff>
    </xdr:from>
    <xdr:to>
      <xdr:col>6</xdr:col>
      <xdr:colOff>600075</xdr:colOff>
      <xdr:row>38</xdr:row>
      <xdr:rowOff>127323</xdr:rowOff>
    </xdr:to>
    <xdr:cxnSp macro="">
      <xdr:nvCxnSpPr>
        <xdr:cNvPr id="60" name="直線コネクタ 59"/>
        <xdr:cNvCxnSpPr/>
      </xdr:nvCxnSpPr>
      <xdr:spPr>
        <a:xfrm>
          <a:off x="4546600" y="6642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6922</xdr:rowOff>
    </xdr:from>
    <xdr:ext cx="534377" cy="259045"/>
    <xdr:sp macro="" textlink="">
      <xdr:nvSpPr>
        <xdr:cNvPr id="61" name="人件費最大値テキスト"/>
        <xdr:cNvSpPr txBox="1"/>
      </xdr:nvSpPr>
      <xdr:spPr>
        <a:xfrm>
          <a:off x="4686300" y="515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83,183</a:t>
          </a:r>
          <a:endParaRPr kumimoji="1" lang="ja-JP" altLang="en-US" sz="1000" b="1">
            <a:latin typeface="ＭＳ Ｐゴシック"/>
          </a:endParaRPr>
        </a:p>
      </xdr:txBody>
    </xdr:sp>
    <xdr:clientData/>
  </xdr:oneCellAnchor>
  <xdr:twoCellAnchor>
    <xdr:from>
      <xdr:col>6</xdr:col>
      <xdr:colOff>422275</xdr:colOff>
      <xdr:row>31</xdr:row>
      <xdr:rowOff>60245</xdr:rowOff>
    </xdr:from>
    <xdr:to>
      <xdr:col>6</xdr:col>
      <xdr:colOff>600075</xdr:colOff>
      <xdr:row>31</xdr:row>
      <xdr:rowOff>60245</xdr:rowOff>
    </xdr:to>
    <xdr:cxnSp macro="">
      <xdr:nvCxnSpPr>
        <xdr:cNvPr id="62" name="直線コネクタ 61"/>
        <xdr:cNvCxnSpPr/>
      </xdr:nvCxnSpPr>
      <xdr:spPr>
        <a:xfrm>
          <a:off x="4546600" y="53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127323</xdr:rowOff>
    </xdr:from>
    <xdr:to>
      <xdr:col>6</xdr:col>
      <xdr:colOff>511175</xdr:colOff>
      <xdr:row>38</xdr:row>
      <xdr:rowOff>134736</xdr:rowOff>
    </xdr:to>
    <xdr:cxnSp macro="">
      <xdr:nvCxnSpPr>
        <xdr:cNvPr id="63" name="直線コネクタ 62"/>
        <xdr:cNvCxnSpPr/>
      </xdr:nvCxnSpPr>
      <xdr:spPr>
        <a:xfrm flipV="1">
          <a:off x="3797300" y="6642423"/>
          <a:ext cx="8382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122391</xdr:rowOff>
    </xdr:from>
    <xdr:ext cx="534377" cy="259045"/>
    <xdr:sp macro="" textlink="">
      <xdr:nvSpPr>
        <xdr:cNvPr id="64" name="人件費平均値テキスト"/>
        <xdr:cNvSpPr txBox="1"/>
      </xdr:nvSpPr>
      <xdr:spPr>
        <a:xfrm>
          <a:off x="4686300" y="595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59,425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99514</xdr:rowOff>
    </xdr:from>
    <xdr:to>
      <xdr:col>6</xdr:col>
      <xdr:colOff>561975</xdr:colOff>
      <xdr:row>36</xdr:row>
      <xdr:rowOff>29664</xdr:rowOff>
    </xdr:to>
    <xdr:sp macro="" textlink="">
      <xdr:nvSpPr>
        <xdr:cNvPr id="65" name="フローチャート : 判断 64"/>
        <xdr:cNvSpPr/>
      </xdr:nvSpPr>
      <xdr:spPr>
        <a:xfrm>
          <a:off x="45847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134736</xdr:rowOff>
    </xdr:from>
    <xdr:to>
      <xdr:col>5</xdr:col>
      <xdr:colOff>358775</xdr:colOff>
      <xdr:row>38</xdr:row>
      <xdr:rowOff>151359</xdr:rowOff>
    </xdr:to>
    <xdr:cxnSp macro="">
      <xdr:nvCxnSpPr>
        <xdr:cNvPr id="66" name="直線コネクタ 65"/>
        <xdr:cNvCxnSpPr/>
      </xdr:nvCxnSpPr>
      <xdr:spPr>
        <a:xfrm flipV="1">
          <a:off x="2908300" y="6649836"/>
          <a:ext cx="889000" cy="1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114667</xdr:rowOff>
    </xdr:from>
    <xdr:to>
      <xdr:col>5</xdr:col>
      <xdr:colOff>409575</xdr:colOff>
      <xdr:row>36</xdr:row>
      <xdr:rowOff>44817</xdr:rowOff>
    </xdr:to>
    <xdr:sp macro="" textlink="">
      <xdr:nvSpPr>
        <xdr:cNvPr id="67" name="フローチャート : 判断 66"/>
        <xdr:cNvSpPr/>
      </xdr:nvSpPr>
      <xdr:spPr>
        <a:xfrm>
          <a:off x="3746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61344</xdr:rowOff>
    </xdr:from>
    <xdr:ext cx="534377" cy="259045"/>
    <xdr:sp macro="" textlink="">
      <xdr:nvSpPr>
        <xdr:cNvPr id="68" name="テキスト ボックス 67"/>
        <xdr:cNvSpPr txBox="1"/>
      </xdr:nvSpPr>
      <xdr:spPr>
        <a:xfrm>
          <a:off x="3530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72524</xdr:rowOff>
    </xdr:from>
    <xdr:to>
      <xdr:col>4</xdr:col>
      <xdr:colOff>155575</xdr:colOff>
      <xdr:row>38</xdr:row>
      <xdr:rowOff>151359</xdr:rowOff>
    </xdr:to>
    <xdr:cxnSp macro="">
      <xdr:nvCxnSpPr>
        <xdr:cNvPr id="69" name="直線コネクタ 68"/>
        <xdr:cNvCxnSpPr/>
      </xdr:nvCxnSpPr>
      <xdr:spPr>
        <a:xfrm>
          <a:off x="2019300" y="6587624"/>
          <a:ext cx="889000" cy="7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132922</xdr:rowOff>
    </xdr:from>
    <xdr:to>
      <xdr:col>4</xdr:col>
      <xdr:colOff>206375</xdr:colOff>
      <xdr:row>36</xdr:row>
      <xdr:rowOff>63072</xdr:rowOff>
    </xdr:to>
    <xdr:sp macro="" textlink="">
      <xdr:nvSpPr>
        <xdr:cNvPr id="70" name="フローチャート : 判断 69"/>
        <xdr:cNvSpPr/>
      </xdr:nvSpPr>
      <xdr:spPr>
        <a:xfrm>
          <a:off x="2857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79599</xdr:rowOff>
    </xdr:from>
    <xdr:ext cx="534377" cy="259045"/>
    <xdr:sp macro="" textlink="">
      <xdr:nvSpPr>
        <xdr:cNvPr id="71" name="テキスト ボックス 70"/>
        <xdr:cNvSpPr txBox="1"/>
      </xdr:nvSpPr>
      <xdr:spPr>
        <a:xfrm>
          <a:off x="2641111" y="5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168079</xdr:rowOff>
    </xdr:from>
    <xdr:to>
      <xdr:col>2</xdr:col>
      <xdr:colOff>638175</xdr:colOff>
      <xdr:row>38</xdr:row>
      <xdr:rowOff>72524</xdr:rowOff>
    </xdr:to>
    <xdr:cxnSp macro="">
      <xdr:nvCxnSpPr>
        <xdr:cNvPr id="72" name="直線コネクタ 71"/>
        <xdr:cNvCxnSpPr/>
      </xdr:nvCxnSpPr>
      <xdr:spPr>
        <a:xfrm>
          <a:off x="1130300" y="6511729"/>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37204</xdr:rowOff>
    </xdr:from>
    <xdr:to>
      <xdr:col>3</xdr:col>
      <xdr:colOff>3175</xdr:colOff>
      <xdr:row>35</xdr:row>
      <xdr:rowOff>138804</xdr:rowOff>
    </xdr:to>
    <xdr:sp macro="" textlink="">
      <xdr:nvSpPr>
        <xdr:cNvPr id="73" name="フローチャート : 判断 72"/>
        <xdr:cNvSpPr/>
      </xdr:nvSpPr>
      <xdr:spPr>
        <a:xfrm>
          <a:off x="196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155331</xdr:rowOff>
    </xdr:from>
    <xdr:ext cx="534377" cy="259045"/>
    <xdr:sp macro="" textlink="">
      <xdr:nvSpPr>
        <xdr:cNvPr id="74" name="テキスト ボックス 73"/>
        <xdr:cNvSpPr txBox="1"/>
      </xdr:nvSpPr>
      <xdr:spPr>
        <a:xfrm>
          <a:off x="1752111" y="581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123451</xdr:rowOff>
    </xdr:from>
    <xdr:to>
      <xdr:col>1</xdr:col>
      <xdr:colOff>485775</xdr:colOff>
      <xdr:row>35</xdr:row>
      <xdr:rowOff>53601</xdr:rowOff>
    </xdr:to>
    <xdr:sp macro="" textlink="">
      <xdr:nvSpPr>
        <xdr:cNvPr id="75" name="フローチャート : 判断 74"/>
        <xdr:cNvSpPr/>
      </xdr:nvSpPr>
      <xdr:spPr>
        <a:xfrm>
          <a:off x="1079500" y="59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70128</xdr:rowOff>
    </xdr:from>
    <xdr:ext cx="534377" cy="259045"/>
    <xdr:sp macro="" textlink="">
      <xdr:nvSpPr>
        <xdr:cNvPr id="76" name="テキスト ボックス 75"/>
        <xdr:cNvSpPr txBox="1"/>
      </xdr:nvSpPr>
      <xdr:spPr>
        <a:xfrm>
          <a:off x="863111" y="57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76523</xdr:rowOff>
    </xdr:from>
    <xdr:to>
      <xdr:col>6</xdr:col>
      <xdr:colOff>561975</xdr:colOff>
      <xdr:row>39</xdr:row>
      <xdr:rowOff>6673</xdr:rowOff>
    </xdr:to>
    <xdr:sp macro="" textlink="">
      <xdr:nvSpPr>
        <xdr:cNvPr id="82" name="円/楕円 81"/>
        <xdr:cNvSpPr/>
      </xdr:nvSpPr>
      <xdr:spPr>
        <a:xfrm>
          <a:off x="4584700" y="65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162900</xdr:rowOff>
    </xdr:from>
    <xdr:ext cx="534377" cy="259045"/>
    <xdr:sp macro="" textlink="">
      <xdr:nvSpPr>
        <xdr:cNvPr id="83" name="人件費該当値テキスト"/>
        <xdr:cNvSpPr txBox="1"/>
      </xdr:nvSpPr>
      <xdr:spPr>
        <a:xfrm>
          <a:off x="4686300" y="650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44,379</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83936</xdr:rowOff>
    </xdr:from>
    <xdr:to>
      <xdr:col>5</xdr:col>
      <xdr:colOff>409575</xdr:colOff>
      <xdr:row>39</xdr:row>
      <xdr:rowOff>14086</xdr:rowOff>
    </xdr:to>
    <xdr:sp macro="" textlink="">
      <xdr:nvSpPr>
        <xdr:cNvPr id="84" name="円/楕円 83"/>
        <xdr:cNvSpPr/>
      </xdr:nvSpPr>
      <xdr:spPr>
        <a:xfrm>
          <a:off x="3746500" y="659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5213</xdr:rowOff>
    </xdr:from>
    <xdr:ext cx="534377" cy="259045"/>
    <xdr:sp macro="" textlink="">
      <xdr:nvSpPr>
        <xdr:cNvPr id="85" name="テキスト ボックス 84"/>
        <xdr:cNvSpPr txBox="1"/>
      </xdr:nvSpPr>
      <xdr:spPr>
        <a:xfrm>
          <a:off x="3530111" y="669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100559</xdr:rowOff>
    </xdr:from>
    <xdr:to>
      <xdr:col>4</xdr:col>
      <xdr:colOff>206375</xdr:colOff>
      <xdr:row>39</xdr:row>
      <xdr:rowOff>30709</xdr:rowOff>
    </xdr:to>
    <xdr:sp macro="" textlink="">
      <xdr:nvSpPr>
        <xdr:cNvPr id="86" name="円/楕円 85"/>
        <xdr:cNvSpPr/>
      </xdr:nvSpPr>
      <xdr:spPr>
        <a:xfrm>
          <a:off x="2857500" y="661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21836</xdr:rowOff>
    </xdr:from>
    <xdr:ext cx="534377" cy="259045"/>
    <xdr:sp macro="" textlink="">
      <xdr:nvSpPr>
        <xdr:cNvPr id="87" name="テキスト ボックス 86"/>
        <xdr:cNvSpPr txBox="1"/>
      </xdr:nvSpPr>
      <xdr:spPr>
        <a:xfrm>
          <a:off x="2641111" y="67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43,643</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21724</xdr:rowOff>
    </xdr:from>
    <xdr:to>
      <xdr:col>3</xdr:col>
      <xdr:colOff>3175</xdr:colOff>
      <xdr:row>38</xdr:row>
      <xdr:rowOff>123324</xdr:rowOff>
    </xdr:to>
    <xdr:sp macro="" textlink="">
      <xdr:nvSpPr>
        <xdr:cNvPr id="88" name="円/楕円 87"/>
        <xdr:cNvSpPr/>
      </xdr:nvSpPr>
      <xdr:spPr>
        <a:xfrm>
          <a:off x="1968500" y="653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114451</xdr:rowOff>
    </xdr:from>
    <xdr:ext cx="534377" cy="259045"/>
    <xdr:sp macro="" textlink="">
      <xdr:nvSpPr>
        <xdr:cNvPr id="89" name="テキスト ボックス 88"/>
        <xdr:cNvSpPr txBox="1"/>
      </xdr:nvSpPr>
      <xdr:spPr>
        <a:xfrm>
          <a:off x="1752111" y="662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46,057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117279</xdr:rowOff>
    </xdr:from>
    <xdr:to>
      <xdr:col>1</xdr:col>
      <xdr:colOff>485775</xdr:colOff>
      <xdr:row>38</xdr:row>
      <xdr:rowOff>47429</xdr:rowOff>
    </xdr:to>
    <xdr:sp macro="" textlink="">
      <xdr:nvSpPr>
        <xdr:cNvPr id="90" name="円/楕円 89"/>
        <xdr:cNvSpPr/>
      </xdr:nvSpPr>
      <xdr:spPr>
        <a:xfrm>
          <a:off x="1079500" y="646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38556</xdr:rowOff>
    </xdr:from>
    <xdr:ext cx="534377" cy="259045"/>
    <xdr:sp macro="" textlink="">
      <xdr:nvSpPr>
        <xdr:cNvPr id="91" name="テキスト ボックス 90"/>
        <xdr:cNvSpPr txBox="1"/>
      </xdr:nvSpPr>
      <xdr:spPr>
        <a:xfrm>
          <a:off x="863111" y="65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90688</xdr:rowOff>
    </xdr:from>
    <xdr:to>
      <xdr:col>6</xdr:col>
      <xdr:colOff>510540</xdr:colOff>
      <xdr:row>58</xdr:row>
      <xdr:rowOff>165646</xdr:rowOff>
    </xdr:to>
    <xdr:cxnSp macro="">
      <xdr:nvCxnSpPr>
        <xdr:cNvPr id="114" name="直線コネクタ 113"/>
        <xdr:cNvCxnSpPr/>
      </xdr:nvCxnSpPr>
      <xdr:spPr>
        <a:xfrm flipV="1">
          <a:off x="4633595" y="8834638"/>
          <a:ext cx="1270" cy="1275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169473</xdr:rowOff>
    </xdr:from>
    <xdr:ext cx="534377" cy="259045"/>
    <xdr:sp macro="" textlink="">
      <xdr:nvSpPr>
        <xdr:cNvPr id="115" name="物件費最小値テキスト"/>
        <xdr:cNvSpPr txBox="1"/>
      </xdr:nvSpPr>
      <xdr:spPr>
        <a:xfrm>
          <a:off x="4686300" y="101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38,865</a:t>
          </a:r>
          <a:endParaRPr kumimoji="1" lang="ja-JP" altLang="en-US" sz="1000" b="1">
            <a:latin typeface="ＭＳ Ｐゴシック"/>
          </a:endParaRPr>
        </a:p>
      </xdr:txBody>
    </xdr:sp>
    <xdr:clientData/>
  </xdr:oneCellAnchor>
  <xdr:twoCellAnchor>
    <xdr:from>
      <xdr:col>6</xdr:col>
      <xdr:colOff>422275</xdr:colOff>
      <xdr:row>58</xdr:row>
      <xdr:rowOff>165646</xdr:rowOff>
    </xdr:from>
    <xdr:to>
      <xdr:col>6</xdr:col>
      <xdr:colOff>600075</xdr:colOff>
      <xdr:row>58</xdr:row>
      <xdr:rowOff>165646</xdr:rowOff>
    </xdr:to>
    <xdr:cxnSp macro="">
      <xdr:nvCxnSpPr>
        <xdr:cNvPr id="116" name="直線コネクタ 115"/>
        <xdr:cNvCxnSpPr/>
      </xdr:nvCxnSpPr>
      <xdr:spPr>
        <a:xfrm>
          <a:off x="4546600" y="10109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37365</xdr:rowOff>
    </xdr:from>
    <xdr:ext cx="534377" cy="259045"/>
    <xdr:sp macro="" textlink="">
      <xdr:nvSpPr>
        <xdr:cNvPr id="117" name="物件費最大値テキスト"/>
        <xdr:cNvSpPr txBox="1"/>
      </xdr:nvSpPr>
      <xdr:spPr>
        <a:xfrm>
          <a:off x="4686300" y="860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94,644</a:t>
          </a:r>
          <a:endParaRPr kumimoji="1" lang="ja-JP" altLang="en-US" sz="1000" b="1">
            <a:latin typeface="ＭＳ Ｐゴシック"/>
          </a:endParaRPr>
        </a:p>
      </xdr:txBody>
    </xdr:sp>
    <xdr:clientData/>
  </xdr:oneCellAnchor>
  <xdr:twoCellAnchor>
    <xdr:from>
      <xdr:col>6</xdr:col>
      <xdr:colOff>422275</xdr:colOff>
      <xdr:row>51</xdr:row>
      <xdr:rowOff>90688</xdr:rowOff>
    </xdr:from>
    <xdr:to>
      <xdr:col>6</xdr:col>
      <xdr:colOff>600075</xdr:colOff>
      <xdr:row>51</xdr:row>
      <xdr:rowOff>90688</xdr:rowOff>
    </xdr:to>
    <xdr:cxnSp macro="">
      <xdr:nvCxnSpPr>
        <xdr:cNvPr id="118" name="直線コネクタ 117"/>
        <xdr:cNvCxnSpPr/>
      </xdr:nvCxnSpPr>
      <xdr:spPr>
        <a:xfrm>
          <a:off x="4546600" y="883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107330</xdr:rowOff>
    </xdr:from>
    <xdr:to>
      <xdr:col>6</xdr:col>
      <xdr:colOff>511175</xdr:colOff>
      <xdr:row>58</xdr:row>
      <xdr:rowOff>122510</xdr:rowOff>
    </xdr:to>
    <xdr:cxnSp macro="">
      <xdr:nvCxnSpPr>
        <xdr:cNvPr id="119" name="直線コネクタ 118"/>
        <xdr:cNvCxnSpPr/>
      </xdr:nvCxnSpPr>
      <xdr:spPr>
        <a:xfrm flipV="1">
          <a:off x="3797300" y="10051430"/>
          <a:ext cx="838200" cy="1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116784</xdr:rowOff>
    </xdr:from>
    <xdr:ext cx="534377" cy="259045"/>
    <xdr:sp macro="" textlink="">
      <xdr:nvSpPr>
        <xdr:cNvPr id="120" name="物件費平均値テキスト"/>
        <xdr:cNvSpPr txBox="1"/>
      </xdr:nvSpPr>
      <xdr:spPr>
        <a:xfrm>
          <a:off x="4686300" y="9546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54,781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93907</xdr:rowOff>
    </xdr:from>
    <xdr:to>
      <xdr:col>6</xdr:col>
      <xdr:colOff>561975</xdr:colOff>
      <xdr:row>57</xdr:row>
      <xdr:rowOff>24057</xdr:rowOff>
    </xdr:to>
    <xdr:sp macro="" textlink="">
      <xdr:nvSpPr>
        <xdr:cNvPr id="121" name="フローチャート : 判断 120"/>
        <xdr:cNvSpPr/>
      </xdr:nvSpPr>
      <xdr:spPr>
        <a:xfrm>
          <a:off x="4584700" y="969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122510</xdr:rowOff>
    </xdr:from>
    <xdr:to>
      <xdr:col>5</xdr:col>
      <xdr:colOff>358775</xdr:colOff>
      <xdr:row>58</xdr:row>
      <xdr:rowOff>145552</xdr:rowOff>
    </xdr:to>
    <xdr:cxnSp macro="">
      <xdr:nvCxnSpPr>
        <xdr:cNvPr id="122" name="直線コネクタ 121"/>
        <xdr:cNvCxnSpPr/>
      </xdr:nvCxnSpPr>
      <xdr:spPr>
        <a:xfrm flipV="1">
          <a:off x="2908300" y="10066610"/>
          <a:ext cx="88900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26309</xdr:rowOff>
    </xdr:from>
    <xdr:to>
      <xdr:col>5</xdr:col>
      <xdr:colOff>409575</xdr:colOff>
      <xdr:row>57</xdr:row>
      <xdr:rowOff>127909</xdr:rowOff>
    </xdr:to>
    <xdr:sp macro="" textlink="">
      <xdr:nvSpPr>
        <xdr:cNvPr id="123" name="フローチャート : 判断 122"/>
        <xdr:cNvSpPr/>
      </xdr:nvSpPr>
      <xdr:spPr>
        <a:xfrm>
          <a:off x="3746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144436</xdr:rowOff>
    </xdr:from>
    <xdr:ext cx="534377" cy="259045"/>
    <xdr:sp macro="" textlink="">
      <xdr:nvSpPr>
        <xdr:cNvPr id="124" name="テキスト ボックス 123"/>
        <xdr:cNvSpPr txBox="1"/>
      </xdr:nvSpPr>
      <xdr:spPr>
        <a:xfrm>
          <a:off x="3530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145552</xdr:rowOff>
    </xdr:from>
    <xdr:to>
      <xdr:col>4</xdr:col>
      <xdr:colOff>155575</xdr:colOff>
      <xdr:row>58</xdr:row>
      <xdr:rowOff>148753</xdr:rowOff>
    </xdr:to>
    <xdr:cxnSp macro="">
      <xdr:nvCxnSpPr>
        <xdr:cNvPr id="125" name="直線コネクタ 124"/>
        <xdr:cNvCxnSpPr/>
      </xdr:nvCxnSpPr>
      <xdr:spPr>
        <a:xfrm flipV="1">
          <a:off x="2019300" y="10089652"/>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85745</xdr:rowOff>
    </xdr:from>
    <xdr:to>
      <xdr:col>4</xdr:col>
      <xdr:colOff>206375</xdr:colOff>
      <xdr:row>58</xdr:row>
      <xdr:rowOff>15895</xdr:rowOff>
    </xdr:to>
    <xdr:sp macro="" textlink="">
      <xdr:nvSpPr>
        <xdr:cNvPr id="126" name="フローチャート : 判断 125"/>
        <xdr:cNvSpPr/>
      </xdr:nvSpPr>
      <xdr:spPr>
        <a:xfrm>
          <a:off x="2857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32422</xdr:rowOff>
    </xdr:from>
    <xdr:ext cx="534377" cy="259045"/>
    <xdr:sp macro="" textlink="">
      <xdr:nvSpPr>
        <xdr:cNvPr id="127" name="テキスト ボックス 126"/>
        <xdr:cNvSpPr txBox="1"/>
      </xdr:nvSpPr>
      <xdr:spPr>
        <a:xfrm>
          <a:off x="2641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134648</xdr:rowOff>
    </xdr:from>
    <xdr:to>
      <xdr:col>2</xdr:col>
      <xdr:colOff>638175</xdr:colOff>
      <xdr:row>58</xdr:row>
      <xdr:rowOff>148753</xdr:rowOff>
    </xdr:to>
    <xdr:cxnSp macro="">
      <xdr:nvCxnSpPr>
        <xdr:cNvPr id="128" name="直線コネクタ 127"/>
        <xdr:cNvCxnSpPr/>
      </xdr:nvCxnSpPr>
      <xdr:spPr>
        <a:xfrm>
          <a:off x="1130300" y="10078748"/>
          <a:ext cx="889000" cy="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101381</xdr:rowOff>
    </xdr:from>
    <xdr:to>
      <xdr:col>3</xdr:col>
      <xdr:colOff>3175</xdr:colOff>
      <xdr:row>58</xdr:row>
      <xdr:rowOff>31531</xdr:rowOff>
    </xdr:to>
    <xdr:sp macro="" textlink="">
      <xdr:nvSpPr>
        <xdr:cNvPr id="129" name="フローチャート : 判断 128"/>
        <xdr:cNvSpPr/>
      </xdr:nvSpPr>
      <xdr:spPr>
        <a:xfrm>
          <a:off x="1968500" y="987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48058</xdr:rowOff>
    </xdr:from>
    <xdr:ext cx="534377" cy="259045"/>
    <xdr:sp macro="" textlink="">
      <xdr:nvSpPr>
        <xdr:cNvPr id="130" name="テキスト ボックス 129"/>
        <xdr:cNvSpPr txBox="1"/>
      </xdr:nvSpPr>
      <xdr:spPr>
        <a:xfrm>
          <a:off x="1752111" y="964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78018</xdr:rowOff>
    </xdr:from>
    <xdr:to>
      <xdr:col>1</xdr:col>
      <xdr:colOff>485775</xdr:colOff>
      <xdr:row>58</xdr:row>
      <xdr:rowOff>8168</xdr:rowOff>
    </xdr:to>
    <xdr:sp macro="" textlink="">
      <xdr:nvSpPr>
        <xdr:cNvPr id="131" name="フローチャート : 判断 130"/>
        <xdr:cNvSpPr/>
      </xdr:nvSpPr>
      <xdr:spPr>
        <a:xfrm>
          <a:off x="1079500" y="985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24695</xdr:rowOff>
    </xdr:from>
    <xdr:ext cx="534377" cy="259045"/>
    <xdr:sp macro="" textlink="">
      <xdr:nvSpPr>
        <xdr:cNvPr id="132" name="テキスト ボックス 131"/>
        <xdr:cNvSpPr txBox="1"/>
      </xdr:nvSpPr>
      <xdr:spPr>
        <a:xfrm>
          <a:off x="863111" y="96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56530</xdr:rowOff>
    </xdr:from>
    <xdr:to>
      <xdr:col>6</xdr:col>
      <xdr:colOff>561975</xdr:colOff>
      <xdr:row>58</xdr:row>
      <xdr:rowOff>158130</xdr:rowOff>
    </xdr:to>
    <xdr:sp macro="" textlink="">
      <xdr:nvSpPr>
        <xdr:cNvPr id="138" name="円/楕円 137"/>
        <xdr:cNvSpPr/>
      </xdr:nvSpPr>
      <xdr:spPr>
        <a:xfrm>
          <a:off x="4584700" y="1000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142907</xdr:rowOff>
    </xdr:from>
    <xdr:ext cx="534377" cy="259045"/>
    <xdr:sp macro="" textlink="">
      <xdr:nvSpPr>
        <xdr:cNvPr id="139" name="物件費該当値テキスト"/>
        <xdr:cNvSpPr txBox="1"/>
      </xdr:nvSpPr>
      <xdr:spPr>
        <a:xfrm>
          <a:off x="4686300" y="991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41,416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71710</xdr:rowOff>
    </xdr:from>
    <xdr:to>
      <xdr:col>5</xdr:col>
      <xdr:colOff>409575</xdr:colOff>
      <xdr:row>59</xdr:row>
      <xdr:rowOff>1860</xdr:rowOff>
    </xdr:to>
    <xdr:sp macro="" textlink="">
      <xdr:nvSpPr>
        <xdr:cNvPr id="140" name="円/楕円 139"/>
        <xdr:cNvSpPr/>
      </xdr:nvSpPr>
      <xdr:spPr>
        <a:xfrm>
          <a:off x="3746500" y="100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164437</xdr:rowOff>
    </xdr:from>
    <xdr:ext cx="534377" cy="259045"/>
    <xdr:sp macro="" textlink="">
      <xdr:nvSpPr>
        <xdr:cNvPr id="141" name="テキスト ボックス 140"/>
        <xdr:cNvSpPr txBox="1"/>
      </xdr:nvSpPr>
      <xdr:spPr>
        <a:xfrm>
          <a:off x="3530111" y="1010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40,752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94752</xdr:rowOff>
    </xdr:from>
    <xdr:to>
      <xdr:col>4</xdr:col>
      <xdr:colOff>206375</xdr:colOff>
      <xdr:row>59</xdr:row>
      <xdr:rowOff>24902</xdr:rowOff>
    </xdr:to>
    <xdr:sp macro="" textlink="">
      <xdr:nvSpPr>
        <xdr:cNvPr id="142" name="円/楕円 141"/>
        <xdr:cNvSpPr/>
      </xdr:nvSpPr>
      <xdr:spPr>
        <a:xfrm>
          <a:off x="2857500" y="1003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16029</xdr:rowOff>
    </xdr:from>
    <xdr:ext cx="534377" cy="259045"/>
    <xdr:sp macro="" textlink="">
      <xdr:nvSpPr>
        <xdr:cNvPr id="143" name="テキスト ボックス 142"/>
        <xdr:cNvSpPr txBox="1"/>
      </xdr:nvSpPr>
      <xdr:spPr>
        <a:xfrm>
          <a:off x="2641111" y="1013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39,744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97953</xdr:rowOff>
    </xdr:from>
    <xdr:to>
      <xdr:col>3</xdr:col>
      <xdr:colOff>3175</xdr:colOff>
      <xdr:row>59</xdr:row>
      <xdr:rowOff>28103</xdr:rowOff>
    </xdr:to>
    <xdr:sp macro="" textlink="">
      <xdr:nvSpPr>
        <xdr:cNvPr id="144" name="円/楕円 143"/>
        <xdr:cNvSpPr/>
      </xdr:nvSpPr>
      <xdr:spPr>
        <a:xfrm>
          <a:off x="1968500" y="1004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19230</xdr:rowOff>
    </xdr:from>
    <xdr:ext cx="534377" cy="259045"/>
    <xdr:sp macro="" textlink="">
      <xdr:nvSpPr>
        <xdr:cNvPr id="145" name="テキスト ボックス 144"/>
        <xdr:cNvSpPr txBox="1"/>
      </xdr:nvSpPr>
      <xdr:spPr>
        <a:xfrm>
          <a:off x="1752111" y="1013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39,604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83848</xdr:rowOff>
    </xdr:from>
    <xdr:to>
      <xdr:col>1</xdr:col>
      <xdr:colOff>485775</xdr:colOff>
      <xdr:row>59</xdr:row>
      <xdr:rowOff>13998</xdr:rowOff>
    </xdr:to>
    <xdr:sp macro="" textlink="">
      <xdr:nvSpPr>
        <xdr:cNvPr id="146" name="円/楕円 145"/>
        <xdr:cNvSpPr/>
      </xdr:nvSpPr>
      <xdr:spPr>
        <a:xfrm>
          <a:off x="1079500" y="1002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5125</xdr:rowOff>
    </xdr:from>
    <xdr:ext cx="534377" cy="259045"/>
    <xdr:sp macro="" textlink="">
      <xdr:nvSpPr>
        <xdr:cNvPr id="147" name="テキスト ボックス 146"/>
        <xdr:cNvSpPr txBox="1"/>
      </xdr:nvSpPr>
      <xdr:spPr>
        <a:xfrm>
          <a:off x="863111" y="1012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153530</xdr:rowOff>
    </xdr:from>
    <xdr:to>
      <xdr:col>6</xdr:col>
      <xdr:colOff>510540</xdr:colOff>
      <xdr:row>77</xdr:row>
      <xdr:rowOff>145986</xdr:rowOff>
    </xdr:to>
    <xdr:cxnSp macro="">
      <xdr:nvCxnSpPr>
        <xdr:cNvPr id="167" name="直線コネクタ 166"/>
        <xdr:cNvCxnSpPr/>
      </xdr:nvCxnSpPr>
      <xdr:spPr>
        <a:xfrm flipV="1">
          <a:off x="4633595" y="12155030"/>
          <a:ext cx="1270" cy="119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149813</xdr:rowOff>
    </xdr:from>
    <xdr:ext cx="378565" cy="259045"/>
    <xdr:sp macro="" textlink="">
      <xdr:nvSpPr>
        <xdr:cNvPr id="168" name="維持補修費最小値テキスト"/>
        <xdr:cNvSpPr txBox="1"/>
      </xdr:nvSpPr>
      <xdr:spPr>
        <a:xfrm>
          <a:off x="4686300" y="1335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6</xdr:col>
      <xdr:colOff>422275</xdr:colOff>
      <xdr:row>77</xdr:row>
      <xdr:rowOff>145986</xdr:rowOff>
    </xdr:from>
    <xdr:to>
      <xdr:col>6</xdr:col>
      <xdr:colOff>600075</xdr:colOff>
      <xdr:row>77</xdr:row>
      <xdr:rowOff>145986</xdr:rowOff>
    </xdr:to>
    <xdr:cxnSp macro="">
      <xdr:nvCxnSpPr>
        <xdr:cNvPr id="169" name="直線コネクタ 168"/>
        <xdr:cNvCxnSpPr/>
      </xdr:nvCxnSpPr>
      <xdr:spPr>
        <a:xfrm>
          <a:off x="4546600" y="13347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100207</xdr:rowOff>
    </xdr:from>
    <xdr:ext cx="534377" cy="259045"/>
    <xdr:sp macro="" textlink="">
      <xdr:nvSpPr>
        <xdr:cNvPr id="170" name="維持補修費最大値テキスト"/>
        <xdr:cNvSpPr txBox="1"/>
      </xdr:nvSpPr>
      <xdr:spPr>
        <a:xfrm>
          <a:off x="4686300" y="119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21,758</a:t>
          </a:r>
          <a:endParaRPr kumimoji="1" lang="ja-JP" altLang="en-US" sz="1000" b="1">
            <a:latin typeface="ＭＳ Ｐゴシック"/>
          </a:endParaRPr>
        </a:p>
      </xdr:txBody>
    </xdr:sp>
    <xdr:clientData/>
  </xdr:oneCellAnchor>
  <xdr:twoCellAnchor>
    <xdr:from>
      <xdr:col>6</xdr:col>
      <xdr:colOff>422275</xdr:colOff>
      <xdr:row>70</xdr:row>
      <xdr:rowOff>153530</xdr:rowOff>
    </xdr:from>
    <xdr:to>
      <xdr:col>6</xdr:col>
      <xdr:colOff>600075</xdr:colOff>
      <xdr:row>70</xdr:row>
      <xdr:rowOff>153530</xdr:rowOff>
    </xdr:to>
    <xdr:cxnSp macro="">
      <xdr:nvCxnSpPr>
        <xdr:cNvPr id="171" name="直線コネクタ 170"/>
        <xdr:cNvCxnSpPr/>
      </xdr:nvCxnSpPr>
      <xdr:spPr>
        <a:xfrm>
          <a:off x="4546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143415</xdr:rowOff>
    </xdr:from>
    <xdr:to>
      <xdr:col>6</xdr:col>
      <xdr:colOff>511175</xdr:colOff>
      <xdr:row>77</xdr:row>
      <xdr:rowOff>148786</xdr:rowOff>
    </xdr:to>
    <xdr:cxnSp macro="">
      <xdr:nvCxnSpPr>
        <xdr:cNvPr id="172" name="直線コネクタ 171"/>
        <xdr:cNvCxnSpPr/>
      </xdr:nvCxnSpPr>
      <xdr:spPr>
        <a:xfrm flipV="1">
          <a:off x="3797300" y="13345065"/>
          <a:ext cx="8382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108176</xdr:rowOff>
    </xdr:from>
    <xdr:ext cx="469744" cy="259045"/>
    <xdr:sp macro="" textlink="">
      <xdr:nvSpPr>
        <xdr:cNvPr id="173" name="維持補修費平均値テキスト"/>
        <xdr:cNvSpPr txBox="1"/>
      </xdr:nvSpPr>
      <xdr:spPr>
        <a:xfrm>
          <a:off x="4686300" y="12966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85300</xdr:rowOff>
    </xdr:from>
    <xdr:to>
      <xdr:col>6</xdr:col>
      <xdr:colOff>561975</xdr:colOff>
      <xdr:row>77</xdr:row>
      <xdr:rowOff>15450</xdr:rowOff>
    </xdr:to>
    <xdr:sp macro="" textlink="">
      <xdr:nvSpPr>
        <xdr:cNvPr id="174" name="フローチャート : 判断 173"/>
        <xdr:cNvSpPr/>
      </xdr:nvSpPr>
      <xdr:spPr>
        <a:xfrm>
          <a:off x="45847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139071</xdr:rowOff>
    </xdr:from>
    <xdr:to>
      <xdr:col>5</xdr:col>
      <xdr:colOff>358775</xdr:colOff>
      <xdr:row>77</xdr:row>
      <xdr:rowOff>148786</xdr:rowOff>
    </xdr:to>
    <xdr:cxnSp macro="">
      <xdr:nvCxnSpPr>
        <xdr:cNvPr id="175" name="直線コネクタ 174"/>
        <xdr:cNvCxnSpPr/>
      </xdr:nvCxnSpPr>
      <xdr:spPr>
        <a:xfrm>
          <a:off x="2908300" y="13340721"/>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90615</xdr:rowOff>
    </xdr:from>
    <xdr:to>
      <xdr:col>5</xdr:col>
      <xdr:colOff>409575</xdr:colOff>
      <xdr:row>77</xdr:row>
      <xdr:rowOff>20765</xdr:rowOff>
    </xdr:to>
    <xdr:sp macro="" textlink="">
      <xdr:nvSpPr>
        <xdr:cNvPr id="176" name="フローチャート : 判断 175"/>
        <xdr:cNvSpPr/>
      </xdr:nvSpPr>
      <xdr:spPr>
        <a:xfrm>
          <a:off x="3746500" y="131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37292</xdr:rowOff>
    </xdr:from>
    <xdr:ext cx="469744" cy="259045"/>
    <xdr:sp macro="" textlink="">
      <xdr:nvSpPr>
        <xdr:cNvPr id="177" name="テキスト ボックス 176"/>
        <xdr:cNvSpPr txBox="1"/>
      </xdr:nvSpPr>
      <xdr:spPr>
        <a:xfrm>
          <a:off x="3562427" y="128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139071</xdr:rowOff>
    </xdr:from>
    <xdr:to>
      <xdr:col>4</xdr:col>
      <xdr:colOff>155575</xdr:colOff>
      <xdr:row>77</xdr:row>
      <xdr:rowOff>153473</xdr:rowOff>
    </xdr:to>
    <xdr:cxnSp macro="">
      <xdr:nvCxnSpPr>
        <xdr:cNvPr id="178" name="直線コネクタ 177"/>
        <xdr:cNvCxnSpPr/>
      </xdr:nvCxnSpPr>
      <xdr:spPr>
        <a:xfrm flipV="1">
          <a:off x="2019300" y="13340721"/>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103415</xdr:rowOff>
    </xdr:from>
    <xdr:to>
      <xdr:col>4</xdr:col>
      <xdr:colOff>206375</xdr:colOff>
      <xdr:row>77</xdr:row>
      <xdr:rowOff>33565</xdr:rowOff>
    </xdr:to>
    <xdr:sp macro="" textlink="">
      <xdr:nvSpPr>
        <xdr:cNvPr id="179" name="フローチャート : 判断 178"/>
        <xdr:cNvSpPr/>
      </xdr:nvSpPr>
      <xdr:spPr>
        <a:xfrm>
          <a:off x="2857500" y="131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50093</xdr:rowOff>
    </xdr:from>
    <xdr:ext cx="469744" cy="259045"/>
    <xdr:sp macro="" textlink="">
      <xdr:nvSpPr>
        <xdr:cNvPr id="180" name="テキスト ボックス 179"/>
        <xdr:cNvSpPr txBox="1"/>
      </xdr:nvSpPr>
      <xdr:spPr>
        <a:xfrm>
          <a:off x="2673427" y="129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147129</xdr:rowOff>
    </xdr:from>
    <xdr:to>
      <xdr:col>2</xdr:col>
      <xdr:colOff>638175</xdr:colOff>
      <xdr:row>77</xdr:row>
      <xdr:rowOff>153473</xdr:rowOff>
    </xdr:to>
    <xdr:cxnSp macro="">
      <xdr:nvCxnSpPr>
        <xdr:cNvPr id="181" name="直線コネクタ 180"/>
        <xdr:cNvCxnSpPr/>
      </xdr:nvCxnSpPr>
      <xdr:spPr>
        <a:xfrm>
          <a:off x="1130300" y="13348779"/>
          <a:ext cx="889000" cy="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100673</xdr:rowOff>
    </xdr:from>
    <xdr:to>
      <xdr:col>3</xdr:col>
      <xdr:colOff>3175</xdr:colOff>
      <xdr:row>77</xdr:row>
      <xdr:rowOff>30823</xdr:rowOff>
    </xdr:to>
    <xdr:sp macro="" textlink="">
      <xdr:nvSpPr>
        <xdr:cNvPr id="182" name="フローチャート : 判断 181"/>
        <xdr:cNvSpPr/>
      </xdr:nvSpPr>
      <xdr:spPr>
        <a:xfrm>
          <a:off x="1968500" y="131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47350</xdr:rowOff>
    </xdr:from>
    <xdr:ext cx="469744" cy="259045"/>
    <xdr:sp macro="" textlink="">
      <xdr:nvSpPr>
        <xdr:cNvPr id="183" name="テキスト ボックス 182"/>
        <xdr:cNvSpPr txBox="1"/>
      </xdr:nvSpPr>
      <xdr:spPr>
        <a:xfrm>
          <a:off x="1784427" y="1290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99988</xdr:rowOff>
    </xdr:from>
    <xdr:to>
      <xdr:col>1</xdr:col>
      <xdr:colOff>485775</xdr:colOff>
      <xdr:row>77</xdr:row>
      <xdr:rowOff>30138</xdr:rowOff>
    </xdr:to>
    <xdr:sp macro="" textlink="">
      <xdr:nvSpPr>
        <xdr:cNvPr id="184" name="フローチャート : 判断 183"/>
        <xdr:cNvSpPr/>
      </xdr:nvSpPr>
      <xdr:spPr>
        <a:xfrm>
          <a:off x="1079500" y="1313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46664</xdr:rowOff>
    </xdr:from>
    <xdr:ext cx="469744" cy="259045"/>
    <xdr:sp macro="" textlink="">
      <xdr:nvSpPr>
        <xdr:cNvPr id="185" name="テキスト ボックス 184"/>
        <xdr:cNvSpPr txBox="1"/>
      </xdr:nvSpPr>
      <xdr:spPr>
        <a:xfrm>
          <a:off x="895427" y="1290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92615</xdr:rowOff>
    </xdr:from>
    <xdr:to>
      <xdr:col>6</xdr:col>
      <xdr:colOff>561975</xdr:colOff>
      <xdr:row>78</xdr:row>
      <xdr:rowOff>22765</xdr:rowOff>
    </xdr:to>
    <xdr:sp macro="" textlink="">
      <xdr:nvSpPr>
        <xdr:cNvPr id="191" name="円/楕円 190"/>
        <xdr:cNvSpPr/>
      </xdr:nvSpPr>
      <xdr:spPr>
        <a:xfrm>
          <a:off x="4584700" y="132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7542</xdr:rowOff>
    </xdr:from>
    <xdr:ext cx="378565" cy="259045"/>
    <xdr:sp macro="" textlink="">
      <xdr:nvSpPr>
        <xdr:cNvPr id="192" name="維持補修費該当値テキスト"/>
        <xdr:cNvSpPr txBox="1"/>
      </xdr:nvSpPr>
      <xdr:spPr>
        <a:xfrm>
          <a:off x="4686300" y="13209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97986</xdr:rowOff>
    </xdr:from>
    <xdr:to>
      <xdr:col>5</xdr:col>
      <xdr:colOff>409575</xdr:colOff>
      <xdr:row>78</xdr:row>
      <xdr:rowOff>28136</xdr:rowOff>
    </xdr:to>
    <xdr:sp macro="" textlink="">
      <xdr:nvSpPr>
        <xdr:cNvPr id="193" name="円/楕円 192"/>
        <xdr:cNvSpPr/>
      </xdr:nvSpPr>
      <xdr:spPr>
        <a:xfrm>
          <a:off x="3746500" y="1329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78</xdr:row>
      <xdr:rowOff>19263</xdr:rowOff>
    </xdr:from>
    <xdr:ext cx="378565" cy="259045"/>
    <xdr:sp macro="" textlink="">
      <xdr:nvSpPr>
        <xdr:cNvPr id="194" name="テキスト ボックス 193"/>
        <xdr:cNvSpPr txBox="1"/>
      </xdr:nvSpPr>
      <xdr:spPr>
        <a:xfrm>
          <a:off x="3608017" y="13392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88271</xdr:rowOff>
    </xdr:from>
    <xdr:to>
      <xdr:col>4</xdr:col>
      <xdr:colOff>206375</xdr:colOff>
      <xdr:row>78</xdr:row>
      <xdr:rowOff>18421</xdr:rowOff>
    </xdr:to>
    <xdr:sp macro="" textlink="">
      <xdr:nvSpPr>
        <xdr:cNvPr id="195" name="円/楕円 194"/>
        <xdr:cNvSpPr/>
      </xdr:nvSpPr>
      <xdr:spPr>
        <a:xfrm>
          <a:off x="2857500" y="1328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9548</xdr:rowOff>
    </xdr:from>
    <xdr:ext cx="469744" cy="259045"/>
    <xdr:sp macro="" textlink="">
      <xdr:nvSpPr>
        <xdr:cNvPr id="196" name="テキスト ボックス 195"/>
        <xdr:cNvSpPr txBox="1"/>
      </xdr:nvSpPr>
      <xdr:spPr>
        <a:xfrm>
          <a:off x="2673427" y="1338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102673</xdr:rowOff>
    </xdr:from>
    <xdr:to>
      <xdr:col>3</xdr:col>
      <xdr:colOff>3175</xdr:colOff>
      <xdr:row>78</xdr:row>
      <xdr:rowOff>32823</xdr:rowOff>
    </xdr:to>
    <xdr:sp macro="" textlink="">
      <xdr:nvSpPr>
        <xdr:cNvPr id="197" name="円/楕円 196"/>
        <xdr:cNvSpPr/>
      </xdr:nvSpPr>
      <xdr:spPr>
        <a:xfrm>
          <a:off x="1968500" y="1330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23950</xdr:rowOff>
    </xdr:from>
    <xdr:ext cx="378565" cy="259045"/>
    <xdr:sp macro="" textlink="">
      <xdr:nvSpPr>
        <xdr:cNvPr id="198" name="テキスト ボックス 197"/>
        <xdr:cNvSpPr txBox="1"/>
      </xdr:nvSpPr>
      <xdr:spPr>
        <a:xfrm>
          <a:off x="1830017" y="13397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96329</xdr:rowOff>
    </xdr:from>
    <xdr:to>
      <xdr:col>1</xdr:col>
      <xdr:colOff>485775</xdr:colOff>
      <xdr:row>78</xdr:row>
      <xdr:rowOff>26479</xdr:rowOff>
    </xdr:to>
    <xdr:sp macro="" textlink="">
      <xdr:nvSpPr>
        <xdr:cNvPr id="199" name="円/楕円 198"/>
        <xdr:cNvSpPr/>
      </xdr:nvSpPr>
      <xdr:spPr>
        <a:xfrm>
          <a:off x="1079500" y="1329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17606</xdr:rowOff>
    </xdr:from>
    <xdr:ext cx="378565" cy="259045"/>
    <xdr:sp macro="" textlink="">
      <xdr:nvSpPr>
        <xdr:cNvPr id="200" name="テキスト ボックス 199"/>
        <xdr:cNvSpPr txBox="1"/>
      </xdr:nvSpPr>
      <xdr:spPr>
        <a:xfrm>
          <a:off x="941017" y="1339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126082</xdr:rowOff>
    </xdr:from>
    <xdr:to>
      <xdr:col>6</xdr:col>
      <xdr:colOff>510540</xdr:colOff>
      <xdr:row>98</xdr:row>
      <xdr:rowOff>130524</xdr:rowOff>
    </xdr:to>
    <xdr:cxnSp macro="">
      <xdr:nvCxnSpPr>
        <xdr:cNvPr id="227" name="直線コネクタ 226"/>
        <xdr:cNvCxnSpPr/>
      </xdr:nvCxnSpPr>
      <xdr:spPr>
        <a:xfrm flipV="1">
          <a:off x="4633595" y="15385132"/>
          <a:ext cx="1270" cy="154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134351</xdr:rowOff>
    </xdr:from>
    <xdr:ext cx="534377" cy="259045"/>
    <xdr:sp macro="" textlink="">
      <xdr:nvSpPr>
        <xdr:cNvPr id="228" name="扶助費最小値テキスト"/>
        <xdr:cNvSpPr txBox="1"/>
      </xdr:nvSpPr>
      <xdr:spPr>
        <a:xfrm>
          <a:off x="4686300" y="1693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68,562</a:t>
          </a:r>
          <a:endParaRPr kumimoji="1" lang="ja-JP" altLang="en-US" sz="1000" b="1">
            <a:latin typeface="ＭＳ Ｐゴシック"/>
          </a:endParaRPr>
        </a:p>
      </xdr:txBody>
    </xdr:sp>
    <xdr:clientData/>
  </xdr:oneCellAnchor>
  <xdr:twoCellAnchor>
    <xdr:from>
      <xdr:col>6</xdr:col>
      <xdr:colOff>422275</xdr:colOff>
      <xdr:row>98</xdr:row>
      <xdr:rowOff>130524</xdr:rowOff>
    </xdr:from>
    <xdr:to>
      <xdr:col>6</xdr:col>
      <xdr:colOff>600075</xdr:colOff>
      <xdr:row>98</xdr:row>
      <xdr:rowOff>130524</xdr:rowOff>
    </xdr:to>
    <xdr:cxnSp macro="">
      <xdr:nvCxnSpPr>
        <xdr:cNvPr id="229" name="直線コネクタ 228"/>
        <xdr:cNvCxnSpPr/>
      </xdr:nvCxnSpPr>
      <xdr:spPr>
        <a:xfrm>
          <a:off x="4546600" y="16932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72759</xdr:rowOff>
    </xdr:from>
    <xdr:ext cx="599010" cy="259045"/>
    <xdr:sp macro="" textlink="">
      <xdr:nvSpPr>
        <xdr:cNvPr id="230" name="扶助費最大値テキスト"/>
        <xdr:cNvSpPr txBox="1"/>
      </xdr:nvSpPr>
      <xdr:spPr>
        <a:xfrm>
          <a:off x="4686300" y="1516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163,334</a:t>
          </a:r>
          <a:endParaRPr kumimoji="1" lang="ja-JP" altLang="en-US" sz="1000" b="1">
            <a:latin typeface="ＭＳ Ｐゴシック"/>
          </a:endParaRPr>
        </a:p>
      </xdr:txBody>
    </xdr:sp>
    <xdr:clientData/>
  </xdr:oneCellAnchor>
  <xdr:twoCellAnchor>
    <xdr:from>
      <xdr:col>6</xdr:col>
      <xdr:colOff>422275</xdr:colOff>
      <xdr:row>89</xdr:row>
      <xdr:rowOff>126082</xdr:rowOff>
    </xdr:from>
    <xdr:to>
      <xdr:col>6</xdr:col>
      <xdr:colOff>600075</xdr:colOff>
      <xdr:row>89</xdr:row>
      <xdr:rowOff>126082</xdr:rowOff>
    </xdr:to>
    <xdr:cxnSp macro="">
      <xdr:nvCxnSpPr>
        <xdr:cNvPr id="231" name="直線コネクタ 230"/>
        <xdr:cNvCxnSpPr/>
      </xdr:nvCxnSpPr>
      <xdr:spPr>
        <a:xfrm>
          <a:off x="4546600" y="1538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118636</xdr:rowOff>
    </xdr:from>
    <xdr:to>
      <xdr:col>6</xdr:col>
      <xdr:colOff>511175</xdr:colOff>
      <xdr:row>98</xdr:row>
      <xdr:rowOff>14232</xdr:rowOff>
    </xdr:to>
    <xdr:cxnSp macro="">
      <xdr:nvCxnSpPr>
        <xdr:cNvPr id="232" name="直線コネクタ 231"/>
        <xdr:cNvCxnSpPr/>
      </xdr:nvCxnSpPr>
      <xdr:spPr>
        <a:xfrm flipV="1">
          <a:off x="3797300" y="16749286"/>
          <a:ext cx="838200" cy="6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57729</xdr:rowOff>
    </xdr:from>
    <xdr:ext cx="599010" cy="259045"/>
    <xdr:sp macro="" textlink="">
      <xdr:nvSpPr>
        <xdr:cNvPr id="233" name="扶助費平均値テキスト"/>
        <xdr:cNvSpPr txBox="1"/>
      </xdr:nvSpPr>
      <xdr:spPr>
        <a:xfrm>
          <a:off x="4686300" y="16174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102,810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34852</xdr:rowOff>
    </xdr:from>
    <xdr:to>
      <xdr:col>6</xdr:col>
      <xdr:colOff>561975</xdr:colOff>
      <xdr:row>95</xdr:row>
      <xdr:rowOff>136452</xdr:rowOff>
    </xdr:to>
    <xdr:sp macro="" textlink="">
      <xdr:nvSpPr>
        <xdr:cNvPr id="234" name="フローチャート : 判断 233"/>
        <xdr:cNvSpPr/>
      </xdr:nvSpPr>
      <xdr:spPr>
        <a:xfrm>
          <a:off x="4584700" y="1632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14232</xdr:rowOff>
    </xdr:from>
    <xdr:to>
      <xdr:col>5</xdr:col>
      <xdr:colOff>358775</xdr:colOff>
      <xdr:row>98</xdr:row>
      <xdr:rowOff>84150</xdr:rowOff>
    </xdr:to>
    <xdr:cxnSp macro="">
      <xdr:nvCxnSpPr>
        <xdr:cNvPr id="235" name="直線コネクタ 234"/>
        <xdr:cNvCxnSpPr/>
      </xdr:nvCxnSpPr>
      <xdr:spPr>
        <a:xfrm flipV="1">
          <a:off x="2908300" y="16816332"/>
          <a:ext cx="889000" cy="6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137086</xdr:rowOff>
    </xdr:from>
    <xdr:to>
      <xdr:col>5</xdr:col>
      <xdr:colOff>409575</xdr:colOff>
      <xdr:row>97</xdr:row>
      <xdr:rowOff>67236</xdr:rowOff>
    </xdr:to>
    <xdr:sp macro="" textlink="">
      <xdr:nvSpPr>
        <xdr:cNvPr id="236" name="フローチャート : 判断 235"/>
        <xdr:cNvSpPr/>
      </xdr:nvSpPr>
      <xdr:spPr>
        <a:xfrm>
          <a:off x="3746500" y="1659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83763</xdr:rowOff>
    </xdr:from>
    <xdr:ext cx="534377" cy="259045"/>
    <xdr:sp macro="" textlink="">
      <xdr:nvSpPr>
        <xdr:cNvPr id="237" name="テキスト ボックス 236"/>
        <xdr:cNvSpPr txBox="1"/>
      </xdr:nvSpPr>
      <xdr:spPr>
        <a:xfrm>
          <a:off x="3530111" y="1637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84150</xdr:rowOff>
    </xdr:from>
    <xdr:to>
      <xdr:col>4</xdr:col>
      <xdr:colOff>155575</xdr:colOff>
      <xdr:row>98</xdr:row>
      <xdr:rowOff>130344</xdr:rowOff>
    </xdr:to>
    <xdr:cxnSp macro="">
      <xdr:nvCxnSpPr>
        <xdr:cNvPr id="238" name="直線コネクタ 237"/>
        <xdr:cNvCxnSpPr/>
      </xdr:nvCxnSpPr>
      <xdr:spPr>
        <a:xfrm flipV="1">
          <a:off x="2019300" y="16886250"/>
          <a:ext cx="889000" cy="4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63264</xdr:rowOff>
    </xdr:from>
    <xdr:to>
      <xdr:col>4</xdr:col>
      <xdr:colOff>206375</xdr:colOff>
      <xdr:row>97</xdr:row>
      <xdr:rowOff>164864</xdr:rowOff>
    </xdr:to>
    <xdr:sp macro="" textlink="">
      <xdr:nvSpPr>
        <xdr:cNvPr id="239" name="フローチャート : 判断 238"/>
        <xdr:cNvSpPr/>
      </xdr:nvSpPr>
      <xdr:spPr>
        <a:xfrm>
          <a:off x="2857500" y="1669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9941</xdr:rowOff>
    </xdr:from>
    <xdr:ext cx="534377" cy="259045"/>
    <xdr:sp macro="" textlink="">
      <xdr:nvSpPr>
        <xdr:cNvPr id="240" name="テキスト ボックス 239"/>
        <xdr:cNvSpPr txBox="1"/>
      </xdr:nvSpPr>
      <xdr:spPr>
        <a:xfrm>
          <a:off x="2641111" y="1646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130344</xdr:rowOff>
    </xdr:from>
    <xdr:to>
      <xdr:col>2</xdr:col>
      <xdr:colOff>638175</xdr:colOff>
      <xdr:row>98</xdr:row>
      <xdr:rowOff>143309</xdr:rowOff>
    </xdr:to>
    <xdr:cxnSp macro="">
      <xdr:nvCxnSpPr>
        <xdr:cNvPr id="241" name="直線コネクタ 240"/>
        <xdr:cNvCxnSpPr/>
      </xdr:nvCxnSpPr>
      <xdr:spPr>
        <a:xfrm flipV="1">
          <a:off x="1130300" y="16932444"/>
          <a:ext cx="8890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75527</xdr:rowOff>
    </xdr:from>
    <xdr:to>
      <xdr:col>3</xdr:col>
      <xdr:colOff>3175</xdr:colOff>
      <xdr:row>98</xdr:row>
      <xdr:rowOff>5677</xdr:rowOff>
    </xdr:to>
    <xdr:sp macro="" textlink="">
      <xdr:nvSpPr>
        <xdr:cNvPr id="242" name="フローチャート : 判断 241"/>
        <xdr:cNvSpPr/>
      </xdr:nvSpPr>
      <xdr:spPr>
        <a:xfrm>
          <a:off x="1968500" y="167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22204</xdr:rowOff>
    </xdr:from>
    <xdr:ext cx="534377" cy="259045"/>
    <xdr:sp macro="" textlink="">
      <xdr:nvSpPr>
        <xdr:cNvPr id="243" name="テキスト ボックス 242"/>
        <xdr:cNvSpPr txBox="1"/>
      </xdr:nvSpPr>
      <xdr:spPr>
        <a:xfrm>
          <a:off x="1752111" y="164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105440</xdr:rowOff>
    </xdr:from>
    <xdr:to>
      <xdr:col>1</xdr:col>
      <xdr:colOff>485775</xdr:colOff>
      <xdr:row>98</xdr:row>
      <xdr:rowOff>35590</xdr:rowOff>
    </xdr:to>
    <xdr:sp macro="" textlink="">
      <xdr:nvSpPr>
        <xdr:cNvPr id="244" name="フローチャート : 判断 243"/>
        <xdr:cNvSpPr/>
      </xdr:nvSpPr>
      <xdr:spPr>
        <a:xfrm>
          <a:off x="1079500" y="1673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52117</xdr:rowOff>
    </xdr:from>
    <xdr:ext cx="534377" cy="259045"/>
    <xdr:sp macro="" textlink="">
      <xdr:nvSpPr>
        <xdr:cNvPr id="245" name="テキスト ボックス 244"/>
        <xdr:cNvSpPr txBox="1"/>
      </xdr:nvSpPr>
      <xdr:spPr>
        <a:xfrm>
          <a:off x="863111" y="1651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67836</xdr:rowOff>
    </xdr:from>
    <xdr:to>
      <xdr:col>6</xdr:col>
      <xdr:colOff>561975</xdr:colOff>
      <xdr:row>97</xdr:row>
      <xdr:rowOff>169436</xdr:rowOff>
    </xdr:to>
    <xdr:sp macro="" textlink="">
      <xdr:nvSpPr>
        <xdr:cNvPr id="251" name="円/楕円 250"/>
        <xdr:cNvSpPr/>
      </xdr:nvSpPr>
      <xdr:spPr>
        <a:xfrm>
          <a:off x="4584700" y="1669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46263</xdr:rowOff>
    </xdr:from>
    <xdr:ext cx="534377" cy="259045"/>
    <xdr:sp macro="" textlink="">
      <xdr:nvSpPr>
        <xdr:cNvPr id="252" name="扶助費該当値テキスト"/>
        <xdr:cNvSpPr txBox="1"/>
      </xdr:nvSpPr>
      <xdr:spPr>
        <a:xfrm>
          <a:off x="4686300" y="1667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79,790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134882</xdr:rowOff>
    </xdr:from>
    <xdr:to>
      <xdr:col>5</xdr:col>
      <xdr:colOff>409575</xdr:colOff>
      <xdr:row>98</xdr:row>
      <xdr:rowOff>65032</xdr:rowOff>
    </xdr:to>
    <xdr:sp macro="" textlink="">
      <xdr:nvSpPr>
        <xdr:cNvPr id="253" name="円/楕円 252"/>
        <xdr:cNvSpPr/>
      </xdr:nvSpPr>
      <xdr:spPr>
        <a:xfrm>
          <a:off x="3746500" y="1676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56159</xdr:rowOff>
    </xdr:from>
    <xdr:ext cx="534377" cy="259045"/>
    <xdr:sp macro="" textlink="">
      <xdr:nvSpPr>
        <xdr:cNvPr id="254" name="テキスト ボックス 253"/>
        <xdr:cNvSpPr txBox="1"/>
      </xdr:nvSpPr>
      <xdr:spPr>
        <a:xfrm>
          <a:off x="3530111" y="1685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75,684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33350</xdr:rowOff>
    </xdr:from>
    <xdr:to>
      <xdr:col>4</xdr:col>
      <xdr:colOff>206375</xdr:colOff>
      <xdr:row>98</xdr:row>
      <xdr:rowOff>134950</xdr:rowOff>
    </xdr:to>
    <xdr:sp macro="" textlink="">
      <xdr:nvSpPr>
        <xdr:cNvPr id="255" name="円/楕円 254"/>
        <xdr:cNvSpPr/>
      </xdr:nvSpPr>
      <xdr:spPr>
        <a:xfrm>
          <a:off x="2857500" y="1683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126077</xdr:rowOff>
    </xdr:from>
    <xdr:ext cx="534377" cy="259045"/>
    <xdr:sp macro="" textlink="">
      <xdr:nvSpPr>
        <xdr:cNvPr id="256" name="テキスト ボックス 255"/>
        <xdr:cNvSpPr txBox="1"/>
      </xdr:nvSpPr>
      <xdr:spPr>
        <a:xfrm>
          <a:off x="2641111" y="1692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71,402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79544</xdr:rowOff>
    </xdr:from>
    <xdr:to>
      <xdr:col>3</xdr:col>
      <xdr:colOff>3175</xdr:colOff>
      <xdr:row>99</xdr:row>
      <xdr:rowOff>9694</xdr:rowOff>
    </xdr:to>
    <xdr:sp macro="" textlink="">
      <xdr:nvSpPr>
        <xdr:cNvPr id="257" name="円/楕円 256"/>
        <xdr:cNvSpPr/>
      </xdr:nvSpPr>
      <xdr:spPr>
        <a:xfrm>
          <a:off x="1968500" y="1688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821</xdr:rowOff>
    </xdr:from>
    <xdr:ext cx="534377" cy="259045"/>
    <xdr:sp macro="" textlink="">
      <xdr:nvSpPr>
        <xdr:cNvPr id="258" name="テキスト ボックス 257"/>
        <xdr:cNvSpPr txBox="1"/>
      </xdr:nvSpPr>
      <xdr:spPr>
        <a:xfrm>
          <a:off x="1752111" y="1697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68,573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92509</xdr:rowOff>
    </xdr:from>
    <xdr:to>
      <xdr:col>1</xdr:col>
      <xdr:colOff>485775</xdr:colOff>
      <xdr:row>99</xdr:row>
      <xdr:rowOff>22659</xdr:rowOff>
    </xdr:to>
    <xdr:sp macro="" textlink="">
      <xdr:nvSpPr>
        <xdr:cNvPr id="259" name="円/楕円 258"/>
        <xdr:cNvSpPr/>
      </xdr:nvSpPr>
      <xdr:spPr>
        <a:xfrm>
          <a:off x="1079500" y="1689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13786</xdr:rowOff>
    </xdr:from>
    <xdr:ext cx="534377" cy="259045"/>
    <xdr:sp macro="" textlink="">
      <xdr:nvSpPr>
        <xdr:cNvPr id="260" name="テキスト ボックス 259"/>
        <xdr:cNvSpPr txBox="1"/>
      </xdr:nvSpPr>
      <xdr:spPr>
        <a:xfrm>
          <a:off x="863111" y="1698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102045</xdr:rowOff>
    </xdr:from>
    <xdr:to>
      <xdr:col>15</xdr:col>
      <xdr:colOff>180340</xdr:colOff>
      <xdr:row>38</xdr:row>
      <xdr:rowOff>1816</xdr:rowOff>
    </xdr:to>
    <xdr:cxnSp macro="">
      <xdr:nvCxnSpPr>
        <xdr:cNvPr id="284" name="直線コネクタ 283"/>
        <xdr:cNvCxnSpPr/>
      </xdr:nvCxnSpPr>
      <xdr:spPr>
        <a:xfrm flipV="1">
          <a:off x="10475595" y="5245545"/>
          <a:ext cx="1270" cy="127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5643</xdr:rowOff>
    </xdr:from>
    <xdr:ext cx="534377" cy="259045"/>
    <xdr:sp macro="" textlink="">
      <xdr:nvSpPr>
        <xdr:cNvPr id="285" name="補助費等最小値テキスト"/>
        <xdr:cNvSpPr txBox="1"/>
      </xdr:nvSpPr>
      <xdr:spPr>
        <a:xfrm>
          <a:off x="10528300" y="652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16,857</a:t>
          </a:r>
          <a:endParaRPr kumimoji="1" lang="ja-JP" altLang="en-US" sz="1000" b="1">
            <a:latin typeface="ＭＳ Ｐゴシック"/>
          </a:endParaRPr>
        </a:p>
      </xdr:txBody>
    </xdr:sp>
    <xdr:clientData/>
  </xdr:oneCellAnchor>
  <xdr:twoCellAnchor>
    <xdr:from>
      <xdr:col>15</xdr:col>
      <xdr:colOff>92075</xdr:colOff>
      <xdr:row>38</xdr:row>
      <xdr:rowOff>1816</xdr:rowOff>
    </xdr:from>
    <xdr:to>
      <xdr:col>15</xdr:col>
      <xdr:colOff>269875</xdr:colOff>
      <xdr:row>38</xdr:row>
      <xdr:rowOff>1816</xdr:rowOff>
    </xdr:to>
    <xdr:cxnSp macro="">
      <xdr:nvCxnSpPr>
        <xdr:cNvPr id="286" name="直線コネクタ 285"/>
        <xdr:cNvCxnSpPr/>
      </xdr:nvCxnSpPr>
      <xdr:spPr>
        <a:xfrm>
          <a:off x="10388600" y="651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48722</xdr:rowOff>
    </xdr:from>
    <xdr:ext cx="599010" cy="259045"/>
    <xdr:sp macro="" textlink="">
      <xdr:nvSpPr>
        <xdr:cNvPr id="287" name="補助費等最大値テキスト"/>
        <xdr:cNvSpPr txBox="1"/>
      </xdr:nvSpPr>
      <xdr:spPr>
        <a:xfrm>
          <a:off x="10528300" y="502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116,965</a:t>
          </a:r>
          <a:endParaRPr kumimoji="1" lang="ja-JP" altLang="en-US" sz="1000" b="1">
            <a:latin typeface="ＭＳ Ｐゴシック"/>
          </a:endParaRPr>
        </a:p>
      </xdr:txBody>
    </xdr:sp>
    <xdr:clientData/>
  </xdr:oneCellAnchor>
  <xdr:twoCellAnchor>
    <xdr:from>
      <xdr:col>15</xdr:col>
      <xdr:colOff>92075</xdr:colOff>
      <xdr:row>30</xdr:row>
      <xdr:rowOff>102045</xdr:rowOff>
    </xdr:from>
    <xdr:to>
      <xdr:col>15</xdr:col>
      <xdr:colOff>269875</xdr:colOff>
      <xdr:row>30</xdr:row>
      <xdr:rowOff>102045</xdr:rowOff>
    </xdr:to>
    <xdr:cxnSp macro="">
      <xdr:nvCxnSpPr>
        <xdr:cNvPr id="288" name="直線コネクタ 287"/>
        <xdr:cNvCxnSpPr/>
      </xdr:nvCxnSpPr>
      <xdr:spPr>
        <a:xfrm>
          <a:off x="10388600" y="524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114262</xdr:rowOff>
    </xdr:from>
    <xdr:to>
      <xdr:col>15</xdr:col>
      <xdr:colOff>180975</xdr:colOff>
      <xdr:row>36</xdr:row>
      <xdr:rowOff>141605</xdr:rowOff>
    </xdr:to>
    <xdr:cxnSp macro="">
      <xdr:nvCxnSpPr>
        <xdr:cNvPr id="289" name="直線コネクタ 288"/>
        <xdr:cNvCxnSpPr/>
      </xdr:nvCxnSpPr>
      <xdr:spPr>
        <a:xfrm flipV="1">
          <a:off x="9639300" y="6286462"/>
          <a:ext cx="838200" cy="2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7535</xdr:rowOff>
    </xdr:from>
    <xdr:ext cx="534377" cy="259045"/>
    <xdr:sp macro="" textlink="">
      <xdr:nvSpPr>
        <xdr:cNvPr id="290" name="補助費等平均値テキスト"/>
        <xdr:cNvSpPr txBox="1"/>
      </xdr:nvSpPr>
      <xdr:spPr>
        <a:xfrm>
          <a:off x="10528300" y="6008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41,208</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156108</xdr:rowOff>
    </xdr:from>
    <xdr:to>
      <xdr:col>15</xdr:col>
      <xdr:colOff>231775</xdr:colOff>
      <xdr:row>36</xdr:row>
      <xdr:rowOff>86258</xdr:rowOff>
    </xdr:to>
    <xdr:sp macro="" textlink="">
      <xdr:nvSpPr>
        <xdr:cNvPr id="291" name="フローチャート : 判断 290"/>
        <xdr:cNvSpPr/>
      </xdr:nvSpPr>
      <xdr:spPr>
        <a:xfrm>
          <a:off x="10426700" y="61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141605</xdr:rowOff>
    </xdr:from>
    <xdr:to>
      <xdr:col>14</xdr:col>
      <xdr:colOff>28575</xdr:colOff>
      <xdr:row>37</xdr:row>
      <xdr:rowOff>40627</xdr:rowOff>
    </xdr:to>
    <xdr:cxnSp macro="">
      <xdr:nvCxnSpPr>
        <xdr:cNvPr id="292" name="直線コネクタ 291"/>
        <xdr:cNvCxnSpPr/>
      </xdr:nvCxnSpPr>
      <xdr:spPr>
        <a:xfrm flipV="1">
          <a:off x="8750300" y="6313805"/>
          <a:ext cx="889000" cy="7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100457</xdr:rowOff>
    </xdr:from>
    <xdr:to>
      <xdr:col>14</xdr:col>
      <xdr:colOff>79375</xdr:colOff>
      <xdr:row>37</xdr:row>
      <xdr:rowOff>30607</xdr:rowOff>
    </xdr:to>
    <xdr:sp macro="" textlink="">
      <xdr:nvSpPr>
        <xdr:cNvPr id="293" name="フローチャート : 判断 292"/>
        <xdr:cNvSpPr/>
      </xdr:nvSpPr>
      <xdr:spPr>
        <a:xfrm>
          <a:off x="9588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21734</xdr:rowOff>
    </xdr:from>
    <xdr:ext cx="534377" cy="259045"/>
    <xdr:sp macro="" textlink="">
      <xdr:nvSpPr>
        <xdr:cNvPr id="294" name="テキスト ボックス 293"/>
        <xdr:cNvSpPr txBox="1"/>
      </xdr:nvSpPr>
      <xdr:spPr>
        <a:xfrm>
          <a:off x="9372111" y="636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147701</xdr:rowOff>
    </xdr:from>
    <xdr:to>
      <xdr:col>12</xdr:col>
      <xdr:colOff>511175</xdr:colOff>
      <xdr:row>37</xdr:row>
      <xdr:rowOff>40627</xdr:rowOff>
    </xdr:to>
    <xdr:cxnSp macro="">
      <xdr:nvCxnSpPr>
        <xdr:cNvPr id="295" name="直線コネクタ 294"/>
        <xdr:cNvCxnSpPr/>
      </xdr:nvCxnSpPr>
      <xdr:spPr>
        <a:xfrm>
          <a:off x="7861300" y="6319901"/>
          <a:ext cx="889000" cy="6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99111</xdr:rowOff>
    </xdr:from>
    <xdr:to>
      <xdr:col>12</xdr:col>
      <xdr:colOff>561975</xdr:colOff>
      <xdr:row>37</xdr:row>
      <xdr:rowOff>29261</xdr:rowOff>
    </xdr:to>
    <xdr:sp macro="" textlink="">
      <xdr:nvSpPr>
        <xdr:cNvPr id="296" name="フローチャート : 判断 295"/>
        <xdr:cNvSpPr/>
      </xdr:nvSpPr>
      <xdr:spPr>
        <a:xfrm>
          <a:off x="8699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45788</xdr:rowOff>
    </xdr:from>
    <xdr:ext cx="534377" cy="259045"/>
    <xdr:sp macro="" textlink="">
      <xdr:nvSpPr>
        <xdr:cNvPr id="297" name="テキスト ボックス 296"/>
        <xdr:cNvSpPr txBox="1"/>
      </xdr:nvSpPr>
      <xdr:spPr>
        <a:xfrm>
          <a:off x="8483111" y="60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138468</xdr:rowOff>
    </xdr:from>
    <xdr:to>
      <xdr:col>11</xdr:col>
      <xdr:colOff>307975</xdr:colOff>
      <xdr:row>36</xdr:row>
      <xdr:rowOff>147701</xdr:rowOff>
    </xdr:to>
    <xdr:cxnSp macro="">
      <xdr:nvCxnSpPr>
        <xdr:cNvPr id="298" name="直線コネクタ 297"/>
        <xdr:cNvCxnSpPr/>
      </xdr:nvCxnSpPr>
      <xdr:spPr>
        <a:xfrm>
          <a:off x="6972300" y="6310668"/>
          <a:ext cx="889000" cy="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131216</xdr:rowOff>
    </xdr:from>
    <xdr:to>
      <xdr:col>11</xdr:col>
      <xdr:colOff>358775</xdr:colOff>
      <xdr:row>37</xdr:row>
      <xdr:rowOff>61366</xdr:rowOff>
    </xdr:to>
    <xdr:sp macro="" textlink="">
      <xdr:nvSpPr>
        <xdr:cNvPr id="299" name="フローチャート : 判断 298"/>
        <xdr:cNvSpPr/>
      </xdr:nvSpPr>
      <xdr:spPr>
        <a:xfrm>
          <a:off x="7810500" y="63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52493</xdr:rowOff>
    </xdr:from>
    <xdr:ext cx="534377" cy="259045"/>
    <xdr:sp macro="" textlink="">
      <xdr:nvSpPr>
        <xdr:cNvPr id="300" name="テキスト ボックス 299"/>
        <xdr:cNvSpPr txBox="1"/>
      </xdr:nvSpPr>
      <xdr:spPr>
        <a:xfrm>
          <a:off x="7594111" y="639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136639</xdr:rowOff>
    </xdr:from>
    <xdr:to>
      <xdr:col>10</xdr:col>
      <xdr:colOff>155575</xdr:colOff>
      <xdr:row>37</xdr:row>
      <xdr:rowOff>66789</xdr:rowOff>
    </xdr:to>
    <xdr:sp macro="" textlink="">
      <xdr:nvSpPr>
        <xdr:cNvPr id="301" name="フローチャート : 判断 300"/>
        <xdr:cNvSpPr/>
      </xdr:nvSpPr>
      <xdr:spPr>
        <a:xfrm>
          <a:off x="6921500" y="630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57916</xdr:rowOff>
    </xdr:from>
    <xdr:ext cx="534377" cy="259045"/>
    <xdr:sp macro="" textlink="">
      <xdr:nvSpPr>
        <xdr:cNvPr id="302" name="テキスト ボックス 301"/>
        <xdr:cNvSpPr txBox="1"/>
      </xdr:nvSpPr>
      <xdr:spPr>
        <a:xfrm>
          <a:off x="6705111" y="640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63462</xdr:rowOff>
    </xdr:from>
    <xdr:to>
      <xdr:col>15</xdr:col>
      <xdr:colOff>231775</xdr:colOff>
      <xdr:row>36</xdr:row>
      <xdr:rowOff>165062</xdr:rowOff>
    </xdr:to>
    <xdr:sp macro="" textlink="">
      <xdr:nvSpPr>
        <xdr:cNvPr id="308" name="円/楕円 307"/>
        <xdr:cNvSpPr/>
      </xdr:nvSpPr>
      <xdr:spPr>
        <a:xfrm>
          <a:off x="10426700" y="62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41889</xdr:rowOff>
    </xdr:from>
    <xdr:ext cx="534377" cy="259045"/>
    <xdr:sp macro="" textlink="">
      <xdr:nvSpPr>
        <xdr:cNvPr id="309" name="補助費等該当値テキスト"/>
        <xdr:cNvSpPr txBox="1"/>
      </xdr:nvSpPr>
      <xdr:spPr>
        <a:xfrm>
          <a:off x="10528300" y="621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35,003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90805</xdr:rowOff>
    </xdr:from>
    <xdr:to>
      <xdr:col>14</xdr:col>
      <xdr:colOff>79375</xdr:colOff>
      <xdr:row>37</xdr:row>
      <xdr:rowOff>20955</xdr:rowOff>
    </xdr:to>
    <xdr:sp macro="" textlink="">
      <xdr:nvSpPr>
        <xdr:cNvPr id="310" name="円/楕円 309"/>
        <xdr:cNvSpPr/>
      </xdr:nvSpPr>
      <xdr:spPr>
        <a:xfrm>
          <a:off x="95885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37482</xdr:rowOff>
    </xdr:from>
    <xdr:ext cx="534377" cy="259045"/>
    <xdr:sp macro="" textlink="">
      <xdr:nvSpPr>
        <xdr:cNvPr id="311" name="テキスト ボックス 310"/>
        <xdr:cNvSpPr txBox="1"/>
      </xdr:nvSpPr>
      <xdr:spPr>
        <a:xfrm>
          <a:off x="9372111" y="603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32,850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161277</xdr:rowOff>
    </xdr:from>
    <xdr:to>
      <xdr:col>12</xdr:col>
      <xdr:colOff>561975</xdr:colOff>
      <xdr:row>37</xdr:row>
      <xdr:rowOff>91427</xdr:rowOff>
    </xdr:to>
    <xdr:sp macro="" textlink="">
      <xdr:nvSpPr>
        <xdr:cNvPr id="312" name="円/楕円 311"/>
        <xdr:cNvSpPr/>
      </xdr:nvSpPr>
      <xdr:spPr>
        <a:xfrm>
          <a:off x="8699500" y="633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82554</xdr:rowOff>
    </xdr:from>
    <xdr:ext cx="534377" cy="259045"/>
    <xdr:sp macro="" textlink="">
      <xdr:nvSpPr>
        <xdr:cNvPr id="313" name="テキスト ボックス 312"/>
        <xdr:cNvSpPr txBox="1"/>
      </xdr:nvSpPr>
      <xdr:spPr>
        <a:xfrm>
          <a:off x="8483111" y="642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27,301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96901</xdr:rowOff>
    </xdr:from>
    <xdr:to>
      <xdr:col>11</xdr:col>
      <xdr:colOff>358775</xdr:colOff>
      <xdr:row>37</xdr:row>
      <xdr:rowOff>27051</xdr:rowOff>
    </xdr:to>
    <xdr:sp macro="" textlink="">
      <xdr:nvSpPr>
        <xdr:cNvPr id="314" name="円/楕円 313"/>
        <xdr:cNvSpPr/>
      </xdr:nvSpPr>
      <xdr:spPr>
        <a:xfrm>
          <a:off x="7810500" y="62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43578</xdr:rowOff>
    </xdr:from>
    <xdr:ext cx="534377" cy="259045"/>
    <xdr:sp macro="" textlink="">
      <xdr:nvSpPr>
        <xdr:cNvPr id="315" name="テキスト ボックス 314"/>
        <xdr:cNvSpPr txBox="1"/>
      </xdr:nvSpPr>
      <xdr:spPr>
        <a:xfrm>
          <a:off x="7594111" y="604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32,370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87668</xdr:rowOff>
    </xdr:from>
    <xdr:to>
      <xdr:col>10</xdr:col>
      <xdr:colOff>155575</xdr:colOff>
      <xdr:row>37</xdr:row>
      <xdr:rowOff>17818</xdr:rowOff>
    </xdr:to>
    <xdr:sp macro="" textlink="">
      <xdr:nvSpPr>
        <xdr:cNvPr id="316" name="円/楕円 315"/>
        <xdr:cNvSpPr/>
      </xdr:nvSpPr>
      <xdr:spPr>
        <a:xfrm>
          <a:off x="6921500" y="625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34345</xdr:rowOff>
    </xdr:from>
    <xdr:ext cx="534377" cy="259045"/>
    <xdr:sp macro="" textlink="">
      <xdr:nvSpPr>
        <xdr:cNvPr id="317" name="テキスト ボックス 316"/>
        <xdr:cNvSpPr txBox="1"/>
      </xdr:nvSpPr>
      <xdr:spPr>
        <a:xfrm>
          <a:off x="6705111" y="60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143405</xdr:rowOff>
    </xdr:from>
    <xdr:to>
      <xdr:col>15</xdr:col>
      <xdr:colOff>180340</xdr:colOff>
      <xdr:row>59</xdr:row>
      <xdr:rowOff>19506</xdr:rowOff>
    </xdr:to>
    <xdr:cxnSp macro="">
      <xdr:nvCxnSpPr>
        <xdr:cNvPr id="341" name="直線コネクタ 340"/>
        <xdr:cNvCxnSpPr/>
      </xdr:nvCxnSpPr>
      <xdr:spPr>
        <a:xfrm flipV="1">
          <a:off x="10475595" y="8715905"/>
          <a:ext cx="1270" cy="141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23333</xdr:rowOff>
    </xdr:from>
    <xdr:ext cx="534377" cy="259045"/>
    <xdr:sp macro="" textlink="">
      <xdr:nvSpPr>
        <xdr:cNvPr id="342" name="普通建設事業費最小値テキスト"/>
        <xdr:cNvSpPr txBox="1"/>
      </xdr:nvSpPr>
      <xdr:spPr>
        <a:xfrm>
          <a:off x="10528300" y="1013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13,094</a:t>
          </a:r>
          <a:endParaRPr kumimoji="1" lang="ja-JP" altLang="en-US" sz="1000" b="1">
            <a:latin typeface="ＭＳ Ｐゴシック"/>
          </a:endParaRPr>
        </a:p>
      </xdr:txBody>
    </xdr:sp>
    <xdr:clientData/>
  </xdr:oneCellAnchor>
  <xdr:twoCellAnchor>
    <xdr:from>
      <xdr:col>15</xdr:col>
      <xdr:colOff>92075</xdr:colOff>
      <xdr:row>59</xdr:row>
      <xdr:rowOff>19506</xdr:rowOff>
    </xdr:from>
    <xdr:to>
      <xdr:col>15</xdr:col>
      <xdr:colOff>269875</xdr:colOff>
      <xdr:row>59</xdr:row>
      <xdr:rowOff>19506</xdr:rowOff>
    </xdr:to>
    <xdr:cxnSp macro="">
      <xdr:nvCxnSpPr>
        <xdr:cNvPr id="343" name="直線コネクタ 342"/>
        <xdr:cNvCxnSpPr/>
      </xdr:nvCxnSpPr>
      <xdr:spPr>
        <a:xfrm>
          <a:off x="10388600" y="101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90082</xdr:rowOff>
    </xdr:from>
    <xdr:ext cx="599010" cy="259045"/>
    <xdr:sp macro="" textlink="">
      <xdr:nvSpPr>
        <xdr:cNvPr id="344" name="普通建設事業費最大値テキスト"/>
        <xdr:cNvSpPr txBox="1"/>
      </xdr:nvSpPr>
      <xdr:spPr>
        <a:xfrm>
          <a:off x="10528300" y="849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758,055</a:t>
          </a:r>
          <a:endParaRPr kumimoji="1" lang="ja-JP" altLang="en-US" sz="1000" b="1">
            <a:latin typeface="ＭＳ Ｐゴシック"/>
          </a:endParaRPr>
        </a:p>
      </xdr:txBody>
    </xdr:sp>
    <xdr:clientData/>
  </xdr:oneCellAnchor>
  <xdr:twoCellAnchor>
    <xdr:from>
      <xdr:col>15</xdr:col>
      <xdr:colOff>92075</xdr:colOff>
      <xdr:row>50</xdr:row>
      <xdr:rowOff>143405</xdr:rowOff>
    </xdr:from>
    <xdr:to>
      <xdr:col>15</xdr:col>
      <xdr:colOff>269875</xdr:colOff>
      <xdr:row>50</xdr:row>
      <xdr:rowOff>143405</xdr:rowOff>
    </xdr:to>
    <xdr:cxnSp macro="">
      <xdr:nvCxnSpPr>
        <xdr:cNvPr id="345" name="直線コネクタ 344"/>
        <xdr:cNvCxnSpPr/>
      </xdr:nvCxnSpPr>
      <xdr:spPr>
        <a:xfrm>
          <a:off x="10388600" y="871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113190</xdr:rowOff>
    </xdr:from>
    <xdr:to>
      <xdr:col>15</xdr:col>
      <xdr:colOff>180975</xdr:colOff>
      <xdr:row>58</xdr:row>
      <xdr:rowOff>143632</xdr:rowOff>
    </xdr:to>
    <xdr:cxnSp macro="">
      <xdr:nvCxnSpPr>
        <xdr:cNvPr id="346" name="直線コネクタ 345"/>
        <xdr:cNvCxnSpPr/>
      </xdr:nvCxnSpPr>
      <xdr:spPr>
        <a:xfrm>
          <a:off x="9639300" y="10057290"/>
          <a:ext cx="838200" cy="3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77390</xdr:rowOff>
    </xdr:from>
    <xdr:ext cx="534377" cy="259045"/>
    <xdr:sp macro="" textlink="">
      <xdr:nvSpPr>
        <xdr:cNvPr id="347" name="普通建設事業費平均値テキスト"/>
        <xdr:cNvSpPr txBox="1"/>
      </xdr:nvSpPr>
      <xdr:spPr>
        <a:xfrm>
          <a:off x="10528300" y="9850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58,051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54513</xdr:rowOff>
    </xdr:from>
    <xdr:to>
      <xdr:col>15</xdr:col>
      <xdr:colOff>231775</xdr:colOff>
      <xdr:row>58</xdr:row>
      <xdr:rowOff>156113</xdr:rowOff>
    </xdr:to>
    <xdr:sp macro="" textlink="">
      <xdr:nvSpPr>
        <xdr:cNvPr id="348" name="フローチャート : 判断 347"/>
        <xdr:cNvSpPr/>
      </xdr:nvSpPr>
      <xdr:spPr>
        <a:xfrm>
          <a:off x="10426700" y="999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113190</xdr:rowOff>
    </xdr:from>
    <xdr:to>
      <xdr:col>14</xdr:col>
      <xdr:colOff>28575</xdr:colOff>
      <xdr:row>58</xdr:row>
      <xdr:rowOff>131059</xdr:rowOff>
    </xdr:to>
    <xdr:cxnSp macro="">
      <xdr:nvCxnSpPr>
        <xdr:cNvPr id="349" name="直線コネクタ 348"/>
        <xdr:cNvCxnSpPr/>
      </xdr:nvCxnSpPr>
      <xdr:spPr>
        <a:xfrm flipV="1">
          <a:off x="8750300" y="10057290"/>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62982</xdr:rowOff>
    </xdr:from>
    <xdr:to>
      <xdr:col>14</xdr:col>
      <xdr:colOff>79375</xdr:colOff>
      <xdr:row>58</xdr:row>
      <xdr:rowOff>164582</xdr:rowOff>
    </xdr:to>
    <xdr:sp macro="" textlink="">
      <xdr:nvSpPr>
        <xdr:cNvPr id="350" name="フローチャート : 判断 349"/>
        <xdr:cNvSpPr/>
      </xdr:nvSpPr>
      <xdr:spPr>
        <a:xfrm>
          <a:off x="9588500" y="1000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155709</xdr:rowOff>
    </xdr:from>
    <xdr:ext cx="534377" cy="259045"/>
    <xdr:sp macro="" textlink="">
      <xdr:nvSpPr>
        <xdr:cNvPr id="351" name="テキスト ボックス 350"/>
        <xdr:cNvSpPr txBox="1"/>
      </xdr:nvSpPr>
      <xdr:spPr>
        <a:xfrm>
          <a:off x="9372111" y="1009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131059</xdr:rowOff>
    </xdr:from>
    <xdr:to>
      <xdr:col>12</xdr:col>
      <xdr:colOff>511175</xdr:colOff>
      <xdr:row>58</xdr:row>
      <xdr:rowOff>165398</xdr:rowOff>
    </xdr:to>
    <xdr:cxnSp macro="">
      <xdr:nvCxnSpPr>
        <xdr:cNvPr id="352" name="直線コネクタ 351"/>
        <xdr:cNvCxnSpPr/>
      </xdr:nvCxnSpPr>
      <xdr:spPr>
        <a:xfrm flipV="1">
          <a:off x="7861300" y="10075159"/>
          <a:ext cx="889000" cy="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68250</xdr:rowOff>
    </xdr:from>
    <xdr:to>
      <xdr:col>12</xdr:col>
      <xdr:colOff>561975</xdr:colOff>
      <xdr:row>58</xdr:row>
      <xdr:rowOff>169850</xdr:rowOff>
    </xdr:to>
    <xdr:sp macro="" textlink="">
      <xdr:nvSpPr>
        <xdr:cNvPr id="353" name="フローチャート : 判断 352"/>
        <xdr:cNvSpPr/>
      </xdr:nvSpPr>
      <xdr:spPr>
        <a:xfrm>
          <a:off x="8699500" y="100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14927</xdr:rowOff>
    </xdr:from>
    <xdr:ext cx="534377" cy="259045"/>
    <xdr:sp macro="" textlink="">
      <xdr:nvSpPr>
        <xdr:cNvPr id="354" name="テキスト ボックス 353"/>
        <xdr:cNvSpPr txBox="1"/>
      </xdr:nvSpPr>
      <xdr:spPr>
        <a:xfrm>
          <a:off x="8483111" y="978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165398</xdr:rowOff>
    </xdr:from>
    <xdr:to>
      <xdr:col>11</xdr:col>
      <xdr:colOff>307975</xdr:colOff>
      <xdr:row>59</xdr:row>
      <xdr:rowOff>9168</xdr:rowOff>
    </xdr:to>
    <xdr:cxnSp macro="">
      <xdr:nvCxnSpPr>
        <xdr:cNvPr id="355" name="直線コネクタ 354"/>
        <xdr:cNvCxnSpPr/>
      </xdr:nvCxnSpPr>
      <xdr:spPr>
        <a:xfrm flipV="1">
          <a:off x="6972300" y="10109498"/>
          <a:ext cx="889000" cy="1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82246</xdr:rowOff>
    </xdr:from>
    <xdr:to>
      <xdr:col>11</xdr:col>
      <xdr:colOff>358775</xdr:colOff>
      <xdr:row>59</xdr:row>
      <xdr:rowOff>12396</xdr:rowOff>
    </xdr:to>
    <xdr:sp macro="" textlink="">
      <xdr:nvSpPr>
        <xdr:cNvPr id="356" name="フローチャート : 判断 355"/>
        <xdr:cNvSpPr/>
      </xdr:nvSpPr>
      <xdr:spPr>
        <a:xfrm>
          <a:off x="7810500" y="1002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28923</xdr:rowOff>
    </xdr:from>
    <xdr:ext cx="534377" cy="259045"/>
    <xdr:sp macro="" textlink="">
      <xdr:nvSpPr>
        <xdr:cNvPr id="357" name="テキスト ボックス 356"/>
        <xdr:cNvSpPr txBox="1"/>
      </xdr:nvSpPr>
      <xdr:spPr>
        <a:xfrm>
          <a:off x="7594111" y="980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86170</xdr:rowOff>
    </xdr:from>
    <xdr:to>
      <xdr:col>10</xdr:col>
      <xdr:colOff>155575</xdr:colOff>
      <xdr:row>59</xdr:row>
      <xdr:rowOff>16320</xdr:rowOff>
    </xdr:to>
    <xdr:sp macro="" textlink="">
      <xdr:nvSpPr>
        <xdr:cNvPr id="358" name="フローチャート : 判断 357"/>
        <xdr:cNvSpPr/>
      </xdr:nvSpPr>
      <xdr:spPr>
        <a:xfrm>
          <a:off x="6921500" y="100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32847</xdr:rowOff>
    </xdr:from>
    <xdr:ext cx="534377" cy="259045"/>
    <xdr:sp macro="" textlink="">
      <xdr:nvSpPr>
        <xdr:cNvPr id="359" name="テキスト ボックス 358"/>
        <xdr:cNvSpPr txBox="1"/>
      </xdr:nvSpPr>
      <xdr:spPr>
        <a:xfrm>
          <a:off x="6705111" y="980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92832</xdr:rowOff>
    </xdr:from>
    <xdr:to>
      <xdr:col>15</xdr:col>
      <xdr:colOff>231775</xdr:colOff>
      <xdr:row>59</xdr:row>
      <xdr:rowOff>22982</xdr:rowOff>
    </xdr:to>
    <xdr:sp macro="" textlink="">
      <xdr:nvSpPr>
        <xdr:cNvPr id="365" name="円/楕円 364"/>
        <xdr:cNvSpPr/>
      </xdr:nvSpPr>
      <xdr:spPr>
        <a:xfrm>
          <a:off x="10426700" y="1003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32940</xdr:rowOff>
    </xdr:from>
    <xdr:ext cx="534377" cy="259045"/>
    <xdr:sp macro="" textlink="">
      <xdr:nvSpPr>
        <xdr:cNvPr id="366" name="普通建設事業費該当値テキスト"/>
        <xdr:cNvSpPr txBox="1"/>
      </xdr:nvSpPr>
      <xdr:spPr>
        <a:xfrm>
          <a:off x="10528300" y="997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37,936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62390</xdr:rowOff>
    </xdr:from>
    <xdr:to>
      <xdr:col>14</xdr:col>
      <xdr:colOff>79375</xdr:colOff>
      <xdr:row>58</xdr:row>
      <xdr:rowOff>163990</xdr:rowOff>
    </xdr:to>
    <xdr:sp macro="" textlink="">
      <xdr:nvSpPr>
        <xdr:cNvPr id="367" name="円/楕円 366"/>
        <xdr:cNvSpPr/>
      </xdr:nvSpPr>
      <xdr:spPr>
        <a:xfrm>
          <a:off x="9588500" y="100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9067</xdr:rowOff>
    </xdr:from>
    <xdr:ext cx="534377" cy="259045"/>
    <xdr:sp macro="" textlink="">
      <xdr:nvSpPr>
        <xdr:cNvPr id="368" name="テキスト ボックス 367"/>
        <xdr:cNvSpPr txBox="1"/>
      </xdr:nvSpPr>
      <xdr:spPr>
        <a:xfrm>
          <a:off x="9372111" y="978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53,916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80259</xdr:rowOff>
    </xdr:from>
    <xdr:to>
      <xdr:col>12</xdr:col>
      <xdr:colOff>561975</xdr:colOff>
      <xdr:row>59</xdr:row>
      <xdr:rowOff>10409</xdr:rowOff>
    </xdr:to>
    <xdr:sp macro="" textlink="">
      <xdr:nvSpPr>
        <xdr:cNvPr id="369" name="円/楕円 368"/>
        <xdr:cNvSpPr/>
      </xdr:nvSpPr>
      <xdr:spPr>
        <a:xfrm>
          <a:off x="8699500" y="1002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1536</xdr:rowOff>
    </xdr:from>
    <xdr:ext cx="534377" cy="259045"/>
    <xdr:sp macro="" textlink="">
      <xdr:nvSpPr>
        <xdr:cNvPr id="370" name="テキスト ボックス 369"/>
        <xdr:cNvSpPr txBox="1"/>
      </xdr:nvSpPr>
      <xdr:spPr>
        <a:xfrm>
          <a:off x="8483111" y="1011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114598</xdr:rowOff>
    </xdr:from>
    <xdr:to>
      <xdr:col>11</xdr:col>
      <xdr:colOff>358775</xdr:colOff>
      <xdr:row>59</xdr:row>
      <xdr:rowOff>44748</xdr:rowOff>
    </xdr:to>
    <xdr:sp macro="" textlink="">
      <xdr:nvSpPr>
        <xdr:cNvPr id="371" name="円/楕円 370"/>
        <xdr:cNvSpPr/>
      </xdr:nvSpPr>
      <xdr:spPr>
        <a:xfrm>
          <a:off x="7810500" y="1005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35875</xdr:rowOff>
    </xdr:from>
    <xdr:ext cx="534377" cy="259045"/>
    <xdr:sp macro="" textlink="">
      <xdr:nvSpPr>
        <xdr:cNvPr id="372" name="テキスト ボックス 371"/>
        <xdr:cNvSpPr txBox="1"/>
      </xdr:nvSpPr>
      <xdr:spPr>
        <a:xfrm>
          <a:off x="7594111" y="1015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26,510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129818</xdr:rowOff>
    </xdr:from>
    <xdr:to>
      <xdr:col>10</xdr:col>
      <xdr:colOff>155575</xdr:colOff>
      <xdr:row>59</xdr:row>
      <xdr:rowOff>59968</xdr:rowOff>
    </xdr:to>
    <xdr:sp macro="" textlink="">
      <xdr:nvSpPr>
        <xdr:cNvPr id="373" name="円/楕円 372"/>
        <xdr:cNvSpPr/>
      </xdr:nvSpPr>
      <xdr:spPr>
        <a:xfrm>
          <a:off x="6921500" y="1007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51095</xdr:rowOff>
    </xdr:from>
    <xdr:ext cx="534377" cy="259045"/>
    <xdr:sp macro="" textlink="">
      <xdr:nvSpPr>
        <xdr:cNvPr id="374" name="テキスト ボックス 373"/>
        <xdr:cNvSpPr txBox="1"/>
      </xdr:nvSpPr>
      <xdr:spPr>
        <a:xfrm>
          <a:off x="6705111" y="1016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153526</xdr:rowOff>
    </xdr:from>
    <xdr:to>
      <xdr:col>15</xdr:col>
      <xdr:colOff>180340</xdr:colOff>
      <xdr:row>78</xdr:row>
      <xdr:rowOff>136472</xdr:rowOff>
    </xdr:to>
    <xdr:cxnSp macro="">
      <xdr:nvCxnSpPr>
        <xdr:cNvPr id="396" name="直線コネクタ 395"/>
        <xdr:cNvCxnSpPr/>
      </xdr:nvCxnSpPr>
      <xdr:spPr>
        <a:xfrm flipV="1">
          <a:off x="10475595" y="12155026"/>
          <a:ext cx="1270" cy="135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142983</xdr:rowOff>
    </xdr:from>
    <xdr:ext cx="469744" cy="259045"/>
    <xdr:sp macro="" textlink="">
      <xdr:nvSpPr>
        <xdr:cNvPr id="397" name="普通建設事業費 （ うち新規整備　）最小値テキスト"/>
        <xdr:cNvSpPr txBox="1"/>
      </xdr:nvSpPr>
      <xdr:spPr>
        <a:xfrm>
          <a:off x="10528300" y="1351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1,412</a:t>
          </a:r>
          <a:endParaRPr kumimoji="1" lang="ja-JP" altLang="en-US" sz="1000" b="1">
            <a:latin typeface="ＭＳ Ｐゴシック"/>
          </a:endParaRPr>
        </a:p>
      </xdr:txBody>
    </xdr:sp>
    <xdr:clientData/>
  </xdr:oneCellAnchor>
  <xdr:twoCellAnchor>
    <xdr:from>
      <xdr:col>15</xdr:col>
      <xdr:colOff>92075</xdr:colOff>
      <xdr:row>78</xdr:row>
      <xdr:rowOff>136472</xdr:rowOff>
    </xdr:from>
    <xdr:to>
      <xdr:col>15</xdr:col>
      <xdr:colOff>269875</xdr:colOff>
      <xdr:row>78</xdr:row>
      <xdr:rowOff>136472</xdr:rowOff>
    </xdr:to>
    <xdr:cxnSp macro="">
      <xdr:nvCxnSpPr>
        <xdr:cNvPr id="398" name="直線コネクタ 397"/>
        <xdr:cNvCxnSpPr/>
      </xdr:nvCxnSpPr>
      <xdr:spPr>
        <a:xfrm>
          <a:off x="10388600" y="1350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100203</xdr:rowOff>
    </xdr:from>
    <xdr:ext cx="599010" cy="259045"/>
    <xdr:sp macro="" textlink="">
      <xdr:nvSpPr>
        <xdr:cNvPr id="399" name="普通建設事業費 （ うち新規整備　）最大値テキスト"/>
        <xdr:cNvSpPr txBox="1"/>
      </xdr:nvSpPr>
      <xdr:spPr>
        <a:xfrm>
          <a:off x="10528300" y="1193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593,952</a:t>
          </a:r>
          <a:endParaRPr kumimoji="1" lang="ja-JP" altLang="en-US" sz="1000" b="1">
            <a:latin typeface="ＭＳ Ｐゴシック"/>
          </a:endParaRPr>
        </a:p>
      </xdr:txBody>
    </xdr:sp>
    <xdr:clientData/>
  </xdr:oneCellAnchor>
  <xdr:twoCellAnchor>
    <xdr:from>
      <xdr:col>15</xdr:col>
      <xdr:colOff>92075</xdr:colOff>
      <xdr:row>70</xdr:row>
      <xdr:rowOff>153526</xdr:rowOff>
    </xdr:from>
    <xdr:to>
      <xdr:col>15</xdr:col>
      <xdr:colOff>269875</xdr:colOff>
      <xdr:row>70</xdr:row>
      <xdr:rowOff>153526</xdr:rowOff>
    </xdr:to>
    <xdr:cxnSp macro="">
      <xdr:nvCxnSpPr>
        <xdr:cNvPr id="400" name="直線コネクタ 399"/>
        <xdr:cNvCxnSpPr/>
      </xdr:nvCxnSpPr>
      <xdr:spPr>
        <a:xfrm>
          <a:off x="10388600" y="121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84919</xdr:rowOff>
    </xdr:from>
    <xdr:to>
      <xdr:col>15</xdr:col>
      <xdr:colOff>180975</xdr:colOff>
      <xdr:row>78</xdr:row>
      <xdr:rowOff>94038</xdr:rowOff>
    </xdr:to>
    <xdr:cxnSp macro="">
      <xdr:nvCxnSpPr>
        <xdr:cNvPr id="401" name="直線コネクタ 400"/>
        <xdr:cNvCxnSpPr/>
      </xdr:nvCxnSpPr>
      <xdr:spPr>
        <a:xfrm>
          <a:off x="9639300" y="13458019"/>
          <a:ext cx="838200" cy="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60433</xdr:rowOff>
    </xdr:from>
    <xdr:ext cx="534377" cy="259045"/>
    <xdr:sp macro="" textlink="">
      <xdr:nvSpPr>
        <xdr:cNvPr id="402" name="普通建設事業費 （ うち新規整備　）平均値テキスト"/>
        <xdr:cNvSpPr txBox="1"/>
      </xdr:nvSpPr>
      <xdr:spPr>
        <a:xfrm>
          <a:off x="10528300" y="1326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37556</xdr:rowOff>
    </xdr:from>
    <xdr:to>
      <xdr:col>15</xdr:col>
      <xdr:colOff>231775</xdr:colOff>
      <xdr:row>78</xdr:row>
      <xdr:rowOff>139156</xdr:rowOff>
    </xdr:to>
    <xdr:sp macro="" textlink="">
      <xdr:nvSpPr>
        <xdr:cNvPr id="403" name="フローチャート : 判断 402"/>
        <xdr:cNvSpPr/>
      </xdr:nvSpPr>
      <xdr:spPr>
        <a:xfrm>
          <a:off x="10426700" y="1341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40300</xdr:rowOff>
    </xdr:from>
    <xdr:to>
      <xdr:col>14</xdr:col>
      <xdr:colOff>79375</xdr:colOff>
      <xdr:row>78</xdr:row>
      <xdr:rowOff>141900</xdr:rowOff>
    </xdr:to>
    <xdr:sp macro="" textlink="">
      <xdr:nvSpPr>
        <xdr:cNvPr id="404" name="フローチャート : 判断 403"/>
        <xdr:cNvSpPr/>
      </xdr:nvSpPr>
      <xdr:spPr>
        <a:xfrm>
          <a:off x="9588500" y="134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133027</xdr:rowOff>
    </xdr:from>
    <xdr:ext cx="534377" cy="259045"/>
    <xdr:sp macro="" textlink="">
      <xdr:nvSpPr>
        <xdr:cNvPr id="405" name="テキスト ボックス 404"/>
        <xdr:cNvSpPr txBox="1"/>
      </xdr:nvSpPr>
      <xdr:spPr>
        <a:xfrm>
          <a:off x="9372111" y="1350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43238</xdr:rowOff>
    </xdr:from>
    <xdr:to>
      <xdr:col>15</xdr:col>
      <xdr:colOff>231775</xdr:colOff>
      <xdr:row>78</xdr:row>
      <xdr:rowOff>144838</xdr:rowOff>
    </xdr:to>
    <xdr:sp macro="" textlink="">
      <xdr:nvSpPr>
        <xdr:cNvPr id="411" name="円/楕円 410"/>
        <xdr:cNvSpPr/>
      </xdr:nvSpPr>
      <xdr:spPr>
        <a:xfrm>
          <a:off x="10426700" y="1341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15984</xdr:rowOff>
    </xdr:from>
    <xdr:ext cx="534377" cy="259045"/>
    <xdr:sp macro="" textlink="">
      <xdr:nvSpPr>
        <xdr:cNvPr id="412" name="普通建設事業費 （ うち新規整備　）該当値テキスト"/>
        <xdr:cNvSpPr txBox="1"/>
      </xdr:nvSpPr>
      <xdr:spPr>
        <a:xfrm>
          <a:off x="10528300" y="1338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19,975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34119</xdr:rowOff>
    </xdr:from>
    <xdr:to>
      <xdr:col>14</xdr:col>
      <xdr:colOff>79375</xdr:colOff>
      <xdr:row>78</xdr:row>
      <xdr:rowOff>135719</xdr:rowOff>
    </xdr:to>
    <xdr:sp macro="" textlink="">
      <xdr:nvSpPr>
        <xdr:cNvPr id="413" name="円/楕円 412"/>
        <xdr:cNvSpPr/>
      </xdr:nvSpPr>
      <xdr:spPr>
        <a:xfrm>
          <a:off x="9588500" y="134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152246</xdr:rowOff>
    </xdr:from>
    <xdr:ext cx="534377" cy="259045"/>
    <xdr:sp macro="" textlink="">
      <xdr:nvSpPr>
        <xdr:cNvPr id="414" name="テキスト ボックス 413"/>
        <xdr:cNvSpPr txBox="1"/>
      </xdr:nvSpPr>
      <xdr:spPr>
        <a:xfrm>
          <a:off x="9372111" y="131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80525</xdr:rowOff>
    </xdr:from>
    <xdr:to>
      <xdr:col>15</xdr:col>
      <xdr:colOff>180340</xdr:colOff>
      <xdr:row>99</xdr:row>
      <xdr:rowOff>98879</xdr:rowOff>
    </xdr:to>
    <xdr:cxnSp macro="">
      <xdr:nvCxnSpPr>
        <xdr:cNvPr id="440" name="直線コネクタ 439"/>
        <xdr:cNvCxnSpPr/>
      </xdr:nvCxnSpPr>
      <xdr:spPr>
        <a:xfrm flipV="1">
          <a:off x="10475595" y="15511025"/>
          <a:ext cx="1270" cy="1561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1"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2" name="直線コネクタ 441"/>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27202</xdr:rowOff>
    </xdr:from>
    <xdr:ext cx="534377" cy="259045"/>
    <xdr:sp macro="" textlink="">
      <xdr:nvSpPr>
        <xdr:cNvPr id="443" name="普通建設事業費 （ うち更新整備　）最大値テキスト"/>
        <xdr:cNvSpPr txBox="1"/>
      </xdr:nvSpPr>
      <xdr:spPr>
        <a:xfrm>
          <a:off x="10528300" y="152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47,812</a:t>
          </a:r>
          <a:endParaRPr kumimoji="1" lang="ja-JP" altLang="en-US" sz="1000" b="1">
            <a:latin typeface="ＭＳ Ｐゴシック"/>
          </a:endParaRPr>
        </a:p>
      </xdr:txBody>
    </xdr:sp>
    <xdr:clientData/>
  </xdr:oneCellAnchor>
  <xdr:twoCellAnchor>
    <xdr:from>
      <xdr:col>15</xdr:col>
      <xdr:colOff>92075</xdr:colOff>
      <xdr:row>90</xdr:row>
      <xdr:rowOff>80525</xdr:rowOff>
    </xdr:from>
    <xdr:to>
      <xdr:col>15</xdr:col>
      <xdr:colOff>269875</xdr:colOff>
      <xdr:row>90</xdr:row>
      <xdr:rowOff>80525</xdr:rowOff>
    </xdr:to>
    <xdr:cxnSp macro="">
      <xdr:nvCxnSpPr>
        <xdr:cNvPr id="444" name="直線コネクタ 443"/>
        <xdr:cNvCxnSpPr/>
      </xdr:nvCxnSpPr>
      <xdr:spPr>
        <a:xfrm>
          <a:off x="10388600" y="155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116579</xdr:rowOff>
    </xdr:from>
    <xdr:to>
      <xdr:col>15</xdr:col>
      <xdr:colOff>180975</xdr:colOff>
      <xdr:row>97</xdr:row>
      <xdr:rowOff>22658</xdr:rowOff>
    </xdr:to>
    <xdr:cxnSp macro="">
      <xdr:nvCxnSpPr>
        <xdr:cNvPr id="445" name="直線コネクタ 444"/>
        <xdr:cNvCxnSpPr/>
      </xdr:nvCxnSpPr>
      <xdr:spPr>
        <a:xfrm>
          <a:off x="9639300" y="16575779"/>
          <a:ext cx="838200" cy="7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23570</xdr:rowOff>
    </xdr:from>
    <xdr:ext cx="534377" cy="259045"/>
    <xdr:sp macro="" textlink="">
      <xdr:nvSpPr>
        <xdr:cNvPr id="446" name="普通建設事業費 （ うち更新整備　）平均値テキスト"/>
        <xdr:cNvSpPr txBox="1"/>
      </xdr:nvSpPr>
      <xdr:spPr>
        <a:xfrm>
          <a:off x="10528300" y="16139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22,451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693</xdr:rowOff>
    </xdr:from>
    <xdr:to>
      <xdr:col>15</xdr:col>
      <xdr:colOff>231775</xdr:colOff>
      <xdr:row>95</xdr:row>
      <xdr:rowOff>102293</xdr:rowOff>
    </xdr:to>
    <xdr:sp macro="" textlink="">
      <xdr:nvSpPr>
        <xdr:cNvPr id="447" name="フローチャート : 判断 446"/>
        <xdr:cNvSpPr/>
      </xdr:nvSpPr>
      <xdr:spPr>
        <a:xfrm>
          <a:off x="10426700" y="162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36061</xdr:rowOff>
    </xdr:from>
    <xdr:to>
      <xdr:col>14</xdr:col>
      <xdr:colOff>79375</xdr:colOff>
      <xdr:row>95</xdr:row>
      <xdr:rowOff>137661</xdr:rowOff>
    </xdr:to>
    <xdr:sp macro="" textlink="">
      <xdr:nvSpPr>
        <xdr:cNvPr id="448" name="フローチャート : 判断 447"/>
        <xdr:cNvSpPr/>
      </xdr:nvSpPr>
      <xdr:spPr>
        <a:xfrm>
          <a:off x="9588500" y="163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154188</xdr:rowOff>
    </xdr:from>
    <xdr:ext cx="534377" cy="259045"/>
    <xdr:sp macro="" textlink="">
      <xdr:nvSpPr>
        <xdr:cNvPr id="449" name="テキスト ボックス 448"/>
        <xdr:cNvSpPr txBox="1"/>
      </xdr:nvSpPr>
      <xdr:spPr>
        <a:xfrm>
          <a:off x="9372111" y="1609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143308</xdr:rowOff>
    </xdr:from>
    <xdr:to>
      <xdr:col>15</xdr:col>
      <xdr:colOff>231775</xdr:colOff>
      <xdr:row>97</xdr:row>
      <xdr:rowOff>73458</xdr:rowOff>
    </xdr:to>
    <xdr:sp macro="" textlink="">
      <xdr:nvSpPr>
        <xdr:cNvPr id="455" name="円/楕円 454"/>
        <xdr:cNvSpPr/>
      </xdr:nvSpPr>
      <xdr:spPr>
        <a:xfrm>
          <a:off x="10426700" y="166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121735</xdr:rowOff>
    </xdr:from>
    <xdr:ext cx="534377" cy="259045"/>
    <xdr:sp macro="" textlink="">
      <xdr:nvSpPr>
        <xdr:cNvPr id="456" name="普通建設事業費 （ うち更新整備　）該当値テキスト"/>
        <xdr:cNvSpPr txBox="1"/>
      </xdr:nvSpPr>
      <xdr:spPr>
        <a:xfrm>
          <a:off x="10528300" y="1658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12,834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65779</xdr:rowOff>
    </xdr:from>
    <xdr:to>
      <xdr:col>14</xdr:col>
      <xdr:colOff>79375</xdr:colOff>
      <xdr:row>96</xdr:row>
      <xdr:rowOff>167379</xdr:rowOff>
    </xdr:to>
    <xdr:sp macro="" textlink="">
      <xdr:nvSpPr>
        <xdr:cNvPr id="457" name="円/楕円 456"/>
        <xdr:cNvSpPr/>
      </xdr:nvSpPr>
      <xdr:spPr>
        <a:xfrm>
          <a:off x="9588500" y="1652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158506</xdr:rowOff>
    </xdr:from>
    <xdr:ext cx="534377" cy="259045"/>
    <xdr:sp macro="" textlink="">
      <xdr:nvSpPr>
        <xdr:cNvPr id="458" name="テキスト ボックス 457"/>
        <xdr:cNvSpPr txBox="1"/>
      </xdr:nvSpPr>
      <xdr:spPr>
        <a:xfrm>
          <a:off x="9372111" y="1661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69" name="直線コネクタ 46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0" name="テキスト ボックス 46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1" name="直線コネクタ 47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72" name="テキスト ボックス 47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3" name="直線コネクタ 47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74" name="テキスト ボックス 47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75" name="直線コネクタ 47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76" name="テキスト ボックス 47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77" name="直線コネクタ 47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78" name="テキスト ボックス 47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79" name="直線コネクタ 47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80" name="テキスト ボックス 47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2" name="テキスト ボックス 48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94862</xdr:rowOff>
    </xdr:from>
    <xdr:to>
      <xdr:col>23</xdr:col>
      <xdr:colOff>516889</xdr:colOff>
      <xdr:row>39</xdr:row>
      <xdr:rowOff>98878</xdr:rowOff>
    </xdr:to>
    <xdr:cxnSp macro="">
      <xdr:nvCxnSpPr>
        <xdr:cNvPr id="484" name="直線コネクタ 483"/>
        <xdr:cNvCxnSpPr/>
      </xdr:nvCxnSpPr>
      <xdr:spPr>
        <a:xfrm flipV="1">
          <a:off x="16317595" y="5238362"/>
          <a:ext cx="1269" cy="154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140801</xdr:rowOff>
    </xdr:from>
    <xdr:ext cx="249299" cy="259045"/>
    <xdr:sp macro="" textlink="">
      <xdr:nvSpPr>
        <xdr:cNvPr id="485" name="災害復旧事業費最小値テキスト"/>
        <xdr:cNvSpPr txBox="1"/>
      </xdr:nvSpPr>
      <xdr:spPr>
        <a:xfrm>
          <a:off x="16370300" y="68273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86" name="直線コネクタ 48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41539</xdr:rowOff>
    </xdr:from>
    <xdr:ext cx="534377" cy="259045"/>
    <xdr:sp macro="" textlink="">
      <xdr:nvSpPr>
        <xdr:cNvPr id="487" name="災害復旧事業費最大値テキスト"/>
        <xdr:cNvSpPr txBox="1"/>
      </xdr:nvSpPr>
      <xdr:spPr>
        <a:xfrm>
          <a:off x="16370300" y="501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94,746</a:t>
          </a:r>
          <a:endParaRPr kumimoji="1" lang="ja-JP" altLang="en-US" sz="1000" b="1">
            <a:latin typeface="ＭＳ Ｐゴシック"/>
          </a:endParaRPr>
        </a:p>
      </xdr:txBody>
    </xdr:sp>
    <xdr:clientData/>
  </xdr:oneCellAnchor>
  <xdr:twoCellAnchor>
    <xdr:from>
      <xdr:col>23</xdr:col>
      <xdr:colOff>428625</xdr:colOff>
      <xdr:row>30</xdr:row>
      <xdr:rowOff>94862</xdr:rowOff>
    </xdr:from>
    <xdr:to>
      <xdr:col>23</xdr:col>
      <xdr:colOff>606425</xdr:colOff>
      <xdr:row>30</xdr:row>
      <xdr:rowOff>94862</xdr:rowOff>
    </xdr:to>
    <xdr:cxnSp macro="">
      <xdr:nvCxnSpPr>
        <xdr:cNvPr id="488" name="直線コネクタ 487"/>
        <xdr:cNvCxnSpPr/>
      </xdr:nvCxnSpPr>
      <xdr:spPr>
        <a:xfrm>
          <a:off x="16230600" y="523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92853</xdr:rowOff>
    </xdr:from>
    <xdr:to>
      <xdr:col>23</xdr:col>
      <xdr:colOff>517525</xdr:colOff>
      <xdr:row>39</xdr:row>
      <xdr:rowOff>95744</xdr:rowOff>
    </xdr:to>
    <xdr:cxnSp macro="">
      <xdr:nvCxnSpPr>
        <xdr:cNvPr id="489" name="直線コネクタ 488"/>
        <xdr:cNvCxnSpPr/>
      </xdr:nvCxnSpPr>
      <xdr:spPr>
        <a:xfrm>
          <a:off x="15481300" y="6779403"/>
          <a:ext cx="838200" cy="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58252</xdr:rowOff>
    </xdr:from>
    <xdr:ext cx="378565" cy="259045"/>
    <xdr:sp macro="" textlink="">
      <xdr:nvSpPr>
        <xdr:cNvPr id="490" name="災害復旧事業費平均値テキスト"/>
        <xdr:cNvSpPr txBox="1"/>
      </xdr:nvSpPr>
      <xdr:spPr>
        <a:xfrm>
          <a:off x="16370300" y="65733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35375</xdr:rowOff>
    </xdr:from>
    <xdr:to>
      <xdr:col>23</xdr:col>
      <xdr:colOff>568325</xdr:colOff>
      <xdr:row>39</xdr:row>
      <xdr:rowOff>136975</xdr:rowOff>
    </xdr:to>
    <xdr:sp macro="" textlink="">
      <xdr:nvSpPr>
        <xdr:cNvPr id="491" name="フローチャート : 判断 490"/>
        <xdr:cNvSpPr/>
      </xdr:nvSpPr>
      <xdr:spPr>
        <a:xfrm>
          <a:off x="16268700" y="67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92853</xdr:rowOff>
    </xdr:from>
    <xdr:to>
      <xdr:col>22</xdr:col>
      <xdr:colOff>365125</xdr:colOff>
      <xdr:row>39</xdr:row>
      <xdr:rowOff>98878</xdr:rowOff>
    </xdr:to>
    <xdr:cxnSp macro="">
      <xdr:nvCxnSpPr>
        <xdr:cNvPr id="492" name="直線コネクタ 491"/>
        <xdr:cNvCxnSpPr/>
      </xdr:nvCxnSpPr>
      <xdr:spPr>
        <a:xfrm flipV="1">
          <a:off x="14592300" y="6779403"/>
          <a:ext cx="889000" cy="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36861</xdr:rowOff>
    </xdr:from>
    <xdr:to>
      <xdr:col>22</xdr:col>
      <xdr:colOff>415925</xdr:colOff>
      <xdr:row>39</xdr:row>
      <xdr:rowOff>138461</xdr:rowOff>
    </xdr:to>
    <xdr:sp macro="" textlink="">
      <xdr:nvSpPr>
        <xdr:cNvPr id="493" name="フローチャート : 判断 492"/>
        <xdr:cNvSpPr/>
      </xdr:nvSpPr>
      <xdr:spPr>
        <a:xfrm>
          <a:off x="15430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154988</xdr:rowOff>
    </xdr:from>
    <xdr:ext cx="378565" cy="259045"/>
    <xdr:sp macro="" textlink="">
      <xdr:nvSpPr>
        <xdr:cNvPr id="494" name="テキスト ボックス 493"/>
        <xdr:cNvSpPr txBox="1"/>
      </xdr:nvSpPr>
      <xdr:spPr>
        <a:xfrm>
          <a:off x="15292017" y="6498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98846</xdr:rowOff>
    </xdr:from>
    <xdr:to>
      <xdr:col>21</xdr:col>
      <xdr:colOff>161925</xdr:colOff>
      <xdr:row>39</xdr:row>
      <xdr:rowOff>98878</xdr:rowOff>
    </xdr:to>
    <xdr:cxnSp macro="">
      <xdr:nvCxnSpPr>
        <xdr:cNvPr id="495" name="直線コネクタ 494"/>
        <xdr:cNvCxnSpPr/>
      </xdr:nvCxnSpPr>
      <xdr:spPr>
        <a:xfrm>
          <a:off x="13703300" y="6785396"/>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36550</xdr:rowOff>
    </xdr:from>
    <xdr:to>
      <xdr:col>21</xdr:col>
      <xdr:colOff>212725</xdr:colOff>
      <xdr:row>39</xdr:row>
      <xdr:rowOff>138150</xdr:rowOff>
    </xdr:to>
    <xdr:sp macro="" textlink="">
      <xdr:nvSpPr>
        <xdr:cNvPr id="496" name="フローチャート : 判断 495"/>
        <xdr:cNvSpPr/>
      </xdr:nvSpPr>
      <xdr:spPr>
        <a:xfrm>
          <a:off x="14541500" y="67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154677</xdr:rowOff>
    </xdr:from>
    <xdr:ext cx="378565" cy="259045"/>
    <xdr:sp macro="" textlink="">
      <xdr:nvSpPr>
        <xdr:cNvPr id="497" name="テキスト ボックス 496"/>
        <xdr:cNvSpPr txBox="1"/>
      </xdr:nvSpPr>
      <xdr:spPr>
        <a:xfrm>
          <a:off x="14403017" y="6498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98765</xdr:rowOff>
    </xdr:from>
    <xdr:to>
      <xdr:col>19</xdr:col>
      <xdr:colOff>644525</xdr:colOff>
      <xdr:row>39</xdr:row>
      <xdr:rowOff>98846</xdr:rowOff>
    </xdr:to>
    <xdr:cxnSp macro="">
      <xdr:nvCxnSpPr>
        <xdr:cNvPr id="498" name="直線コネクタ 497"/>
        <xdr:cNvCxnSpPr/>
      </xdr:nvCxnSpPr>
      <xdr:spPr>
        <a:xfrm>
          <a:off x="12814300" y="6785315"/>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28387</xdr:rowOff>
    </xdr:from>
    <xdr:to>
      <xdr:col>20</xdr:col>
      <xdr:colOff>9525</xdr:colOff>
      <xdr:row>39</xdr:row>
      <xdr:rowOff>129987</xdr:rowOff>
    </xdr:to>
    <xdr:sp macro="" textlink="">
      <xdr:nvSpPr>
        <xdr:cNvPr id="499" name="フローチャート : 判断 498"/>
        <xdr:cNvSpPr/>
      </xdr:nvSpPr>
      <xdr:spPr>
        <a:xfrm>
          <a:off x="13652500" y="67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146514</xdr:rowOff>
    </xdr:from>
    <xdr:ext cx="469744" cy="259045"/>
    <xdr:sp macro="" textlink="">
      <xdr:nvSpPr>
        <xdr:cNvPr id="500" name="テキスト ボックス 499"/>
        <xdr:cNvSpPr txBox="1"/>
      </xdr:nvSpPr>
      <xdr:spPr>
        <a:xfrm>
          <a:off x="13468427" y="649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27374</xdr:rowOff>
    </xdr:from>
    <xdr:to>
      <xdr:col>18</xdr:col>
      <xdr:colOff>492125</xdr:colOff>
      <xdr:row>39</xdr:row>
      <xdr:rowOff>128974</xdr:rowOff>
    </xdr:to>
    <xdr:sp macro="" textlink="">
      <xdr:nvSpPr>
        <xdr:cNvPr id="501" name="フローチャート : 判断 500"/>
        <xdr:cNvSpPr/>
      </xdr:nvSpPr>
      <xdr:spPr>
        <a:xfrm>
          <a:off x="12763500" y="67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145501</xdr:rowOff>
    </xdr:from>
    <xdr:ext cx="469744" cy="259045"/>
    <xdr:sp macro="" textlink="">
      <xdr:nvSpPr>
        <xdr:cNvPr id="502" name="テキスト ボックス 501"/>
        <xdr:cNvSpPr txBox="1"/>
      </xdr:nvSpPr>
      <xdr:spPr>
        <a:xfrm>
          <a:off x="12579427" y="64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44944</xdr:rowOff>
    </xdr:from>
    <xdr:to>
      <xdr:col>23</xdr:col>
      <xdr:colOff>568325</xdr:colOff>
      <xdr:row>39</xdr:row>
      <xdr:rowOff>146544</xdr:rowOff>
    </xdr:to>
    <xdr:sp macro="" textlink="">
      <xdr:nvSpPr>
        <xdr:cNvPr id="508" name="円/楕円 507"/>
        <xdr:cNvSpPr/>
      </xdr:nvSpPr>
      <xdr:spPr>
        <a:xfrm>
          <a:off x="16268700" y="67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13802</xdr:rowOff>
    </xdr:from>
    <xdr:ext cx="378565" cy="259045"/>
    <xdr:sp macro="" textlink="">
      <xdr:nvSpPr>
        <xdr:cNvPr id="509" name="災害復旧事業費該当値テキスト"/>
        <xdr:cNvSpPr txBox="1"/>
      </xdr:nvSpPr>
      <xdr:spPr>
        <a:xfrm>
          <a:off x="16370300" y="6700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42053</xdr:rowOff>
    </xdr:from>
    <xdr:to>
      <xdr:col>22</xdr:col>
      <xdr:colOff>415925</xdr:colOff>
      <xdr:row>39</xdr:row>
      <xdr:rowOff>143653</xdr:rowOff>
    </xdr:to>
    <xdr:sp macro="" textlink="">
      <xdr:nvSpPr>
        <xdr:cNvPr id="510" name="円/楕円 509"/>
        <xdr:cNvSpPr/>
      </xdr:nvSpPr>
      <xdr:spPr>
        <a:xfrm>
          <a:off x="15430500" y="672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134780</xdr:rowOff>
    </xdr:from>
    <xdr:ext cx="378565" cy="259045"/>
    <xdr:sp macro="" textlink="">
      <xdr:nvSpPr>
        <xdr:cNvPr id="511" name="テキスト ボックス 510"/>
        <xdr:cNvSpPr txBox="1"/>
      </xdr:nvSpPr>
      <xdr:spPr>
        <a:xfrm>
          <a:off x="15292017" y="6821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12" name="円/楕円 51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13" name="テキスト ボックス 512"/>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48046</xdr:rowOff>
    </xdr:from>
    <xdr:to>
      <xdr:col>20</xdr:col>
      <xdr:colOff>9525</xdr:colOff>
      <xdr:row>39</xdr:row>
      <xdr:rowOff>149646</xdr:rowOff>
    </xdr:to>
    <xdr:sp macro="" textlink="">
      <xdr:nvSpPr>
        <xdr:cNvPr id="514" name="円/楕円 513"/>
        <xdr:cNvSpPr/>
      </xdr:nvSpPr>
      <xdr:spPr>
        <a:xfrm>
          <a:off x="13652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140773</xdr:rowOff>
    </xdr:from>
    <xdr:ext cx="249299" cy="259045"/>
    <xdr:sp macro="" textlink="">
      <xdr:nvSpPr>
        <xdr:cNvPr id="515" name="テキスト ボックス 514"/>
        <xdr:cNvSpPr txBox="1"/>
      </xdr:nvSpPr>
      <xdr:spPr>
        <a:xfrm>
          <a:off x="13578649"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47965</xdr:rowOff>
    </xdr:from>
    <xdr:to>
      <xdr:col>18</xdr:col>
      <xdr:colOff>492125</xdr:colOff>
      <xdr:row>39</xdr:row>
      <xdr:rowOff>149565</xdr:rowOff>
    </xdr:to>
    <xdr:sp macro="" textlink="">
      <xdr:nvSpPr>
        <xdr:cNvPr id="516" name="円/楕円 515"/>
        <xdr:cNvSpPr/>
      </xdr:nvSpPr>
      <xdr:spPr>
        <a:xfrm>
          <a:off x="12763500" y="673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140692</xdr:rowOff>
    </xdr:from>
    <xdr:ext cx="249299" cy="259045"/>
    <xdr:sp macro="" textlink="">
      <xdr:nvSpPr>
        <xdr:cNvPr id="517" name="テキスト ボックス 516"/>
        <xdr:cNvSpPr txBox="1"/>
      </xdr:nvSpPr>
      <xdr:spPr>
        <a:xfrm>
          <a:off x="12689649" y="68272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0" name="直線コネクタ 52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1" name="テキスト ボックス 53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3" name="直線コネクタ 53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8" name="直線コネクタ 53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フローチャート : 判断 53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1" name="直線コネクタ 54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2" name="フローチャート : 判断 54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3" name="テキスト ボックス 54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4" name="直線コネクタ 54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5" name="フローチャート : 判断 54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6" name="テキスト ボックス 54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7" name="直線コネクタ 54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8" name="フローチャート : 判断 54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9" name="テキスト ボックス 54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フローチャート : 判断 54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1" name="テキスト ボックス 55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2" name="テキスト ボックス 55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3" name="テキスト ボックス 55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4" name="テキスト ボックス 55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5" name="テキスト ボックス 55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6" name="テキスト ボックス 55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円/楕円 55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9" name="円/楕円 55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0" name="テキスト ボックス 55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1" name="円/楕円 56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2" name="テキスト ボックス 56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3" name="円/楕円 56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4" name="テキスト ボックス 56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円/楕円 56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6" name="テキスト ボックス 56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7" name="正方形/長方形 56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8" name="正方形/長方形 56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9" name="正方形/長方形 56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0" name="正方形/長方形 56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1" name="正方形/長方形 57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2" name="正方形/長方形 57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3" name="正方形/長方形 57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4" name="正方形/長方形 57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5" name="テキスト ボックス 57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6" name="直線コネクタ 57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7" name="直線コネクタ 57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8" name="テキスト ボックス 57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9" name="直線コネクタ 57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0" name="テキスト ボックス 57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1" name="直線コネクタ 58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2" name="テキスト ボックス 58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3" name="直線コネクタ 58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4" name="テキスト ボックス 58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5" name="直線コネクタ 58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86" name="テキスト ボックス 58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48813</xdr:rowOff>
    </xdr:from>
    <xdr:to>
      <xdr:col>23</xdr:col>
      <xdr:colOff>516889</xdr:colOff>
      <xdr:row>77</xdr:row>
      <xdr:rowOff>131471</xdr:rowOff>
    </xdr:to>
    <xdr:cxnSp macro="">
      <xdr:nvCxnSpPr>
        <xdr:cNvPr id="590" name="直線コネクタ 589"/>
        <xdr:cNvCxnSpPr/>
      </xdr:nvCxnSpPr>
      <xdr:spPr>
        <a:xfrm flipV="1">
          <a:off x="16317595" y="12221763"/>
          <a:ext cx="1269" cy="1111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135298</xdr:rowOff>
    </xdr:from>
    <xdr:ext cx="534377" cy="259045"/>
    <xdr:sp macro="" textlink="">
      <xdr:nvSpPr>
        <xdr:cNvPr id="591" name="公債費最小値テキスト"/>
        <xdr:cNvSpPr txBox="1"/>
      </xdr:nvSpPr>
      <xdr:spPr>
        <a:xfrm>
          <a:off x="16370300" y="1333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13,432</a:t>
          </a:r>
          <a:endParaRPr kumimoji="1" lang="ja-JP" altLang="en-US" sz="1000" b="1">
            <a:latin typeface="ＭＳ Ｐゴシック"/>
          </a:endParaRPr>
        </a:p>
      </xdr:txBody>
    </xdr:sp>
    <xdr:clientData/>
  </xdr:oneCellAnchor>
  <xdr:twoCellAnchor>
    <xdr:from>
      <xdr:col>23</xdr:col>
      <xdr:colOff>428625</xdr:colOff>
      <xdr:row>77</xdr:row>
      <xdr:rowOff>131471</xdr:rowOff>
    </xdr:from>
    <xdr:to>
      <xdr:col>23</xdr:col>
      <xdr:colOff>606425</xdr:colOff>
      <xdr:row>77</xdr:row>
      <xdr:rowOff>131471</xdr:rowOff>
    </xdr:to>
    <xdr:cxnSp macro="">
      <xdr:nvCxnSpPr>
        <xdr:cNvPr id="592" name="直線コネクタ 591"/>
        <xdr:cNvCxnSpPr/>
      </xdr:nvCxnSpPr>
      <xdr:spPr>
        <a:xfrm>
          <a:off x="16230600" y="13333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166940</xdr:rowOff>
    </xdr:from>
    <xdr:ext cx="534377" cy="259045"/>
    <xdr:sp macro="" textlink="">
      <xdr:nvSpPr>
        <xdr:cNvPr id="593" name="公債費最大値テキスト"/>
        <xdr:cNvSpPr txBox="1"/>
      </xdr:nvSpPr>
      <xdr:spPr>
        <a:xfrm>
          <a:off x="16370300" y="1199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71,771</a:t>
          </a:r>
          <a:endParaRPr kumimoji="1" lang="ja-JP" altLang="en-US" sz="1000" b="1">
            <a:latin typeface="ＭＳ Ｐゴシック"/>
          </a:endParaRPr>
        </a:p>
      </xdr:txBody>
    </xdr:sp>
    <xdr:clientData/>
  </xdr:oneCellAnchor>
  <xdr:twoCellAnchor>
    <xdr:from>
      <xdr:col>23</xdr:col>
      <xdr:colOff>428625</xdr:colOff>
      <xdr:row>71</xdr:row>
      <xdr:rowOff>48813</xdr:rowOff>
    </xdr:from>
    <xdr:to>
      <xdr:col>23</xdr:col>
      <xdr:colOff>606425</xdr:colOff>
      <xdr:row>71</xdr:row>
      <xdr:rowOff>48813</xdr:rowOff>
    </xdr:to>
    <xdr:cxnSp macro="">
      <xdr:nvCxnSpPr>
        <xdr:cNvPr id="594" name="直線コネクタ 593"/>
        <xdr:cNvCxnSpPr/>
      </xdr:nvCxnSpPr>
      <xdr:spPr>
        <a:xfrm>
          <a:off x="16230600" y="1222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64548</xdr:rowOff>
    </xdr:from>
    <xdr:to>
      <xdr:col>23</xdr:col>
      <xdr:colOff>517525</xdr:colOff>
      <xdr:row>76</xdr:row>
      <xdr:rowOff>85122</xdr:rowOff>
    </xdr:to>
    <xdr:cxnSp macro="">
      <xdr:nvCxnSpPr>
        <xdr:cNvPr id="595" name="直線コネクタ 594"/>
        <xdr:cNvCxnSpPr/>
      </xdr:nvCxnSpPr>
      <xdr:spPr>
        <a:xfrm>
          <a:off x="15481300" y="1309474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122178</xdr:rowOff>
    </xdr:from>
    <xdr:ext cx="534377" cy="259045"/>
    <xdr:sp macro="" textlink="">
      <xdr:nvSpPr>
        <xdr:cNvPr id="596" name="公債費平均値テキスト"/>
        <xdr:cNvSpPr txBox="1"/>
      </xdr:nvSpPr>
      <xdr:spPr>
        <a:xfrm>
          <a:off x="16370300" y="12638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39,454</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99301</xdr:rowOff>
    </xdr:from>
    <xdr:to>
      <xdr:col>23</xdr:col>
      <xdr:colOff>568325</xdr:colOff>
      <xdr:row>75</xdr:row>
      <xdr:rowOff>29451</xdr:rowOff>
    </xdr:to>
    <xdr:sp macro="" textlink="">
      <xdr:nvSpPr>
        <xdr:cNvPr id="597" name="フローチャート : 判断 596"/>
        <xdr:cNvSpPr/>
      </xdr:nvSpPr>
      <xdr:spPr>
        <a:xfrm>
          <a:off x="16268700" y="127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50488</xdr:rowOff>
    </xdr:from>
    <xdr:to>
      <xdr:col>22</xdr:col>
      <xdr:colOff>365125</xdr:colOff>
      <xdr:row>76</xdr:row>
      <xdr:rowOff>64548</xdr:rowOff>
    </xdr:to>
    <xdr:cxnSp macro="">
      <xdr:nvCxnSpPr>
        <xdr:cNvPr id="598" name="直線コネクタ 597"/>
        <xdr:cNvCxnSpPr/>
      </xdr:nvCxnSpPr>
      <xdr:spPr>
        <a:xfrm>
          <a:off x="14592300" y="13080688"/>
          <a:ext cx="889000" cy="1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116770</xdr:rowOff>
    </xdr:from>
    <xdr:to>
      <xdr:col>22</xdr:col>
      <xdr:colOff>415925</xdr:colOff>
      <xdr:row>75</xdr:row>
      <xdr:rowOff>46920</xdr:rowOff>
    </xdr:to>
    <xdr:sp macro="" textlink="">
      <xdr:nvSpPr>
        <xdr:cNvPr id="599" name="フローチャート : 判断 598"/>
        <xdr:cNvSpPr/>
      </xdr:nvSpPr>
      <xdr:spPr>
        <a:xfrm>
          <a:off x="15430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63447</xdr:rowOff>
    </xdr:from>
    <xdr:ext cx="534377" cy="259045"/>
    <xdr:sp macro="" textlink="">
      <xdr:nvSpPr>
        <xdr:cNvPr id="600" name="テキスト ボックス 599"/>
        <xdr:cNvSpPr txBox="1"/>
      </xdr:nvSpPr>
      <xdr:spPr>
        <a:xfrm>
          <a:off x="15214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34582</xdr:rowOff>
    </xdr:from>
    <xdr:to>
      <xdr:col>21</xdr:col>
      <xdr:colOff>161925</xdr:colOff>
      <xdr:row>76</xdr:row>
      <xdr:rowOff>50488</xdr:rowOff>
    </xdr:to>
    <xdr:cxnSp macro="">
      <xdr:nvCxnSpPr>
        <xdr:cNvPr id="601" name="直線コネクタ 600"/>
        <xdr:cNvCxnSpPr/>
      </xdr:nvCxnSpPr>
      <xdr:spPr>
        <a:xfrm>
          <a:off x="13703300" y="13064782"/>
          <a:ext cx="889000" cy="1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106255</xdr:rowOff>
    </xdr:from>
    <xdr:to>
      <xdr:col>21</xdr:col>
      <xdr:colOff>212725</xdr:colOff>
      <xdr:row>75</xdr:row>
      <xdr:rowOff>36405</xdr:rowOff>
    </xdr:to>
    <xdr:sp macro="" textlink="">
      <xdr:nvSpPr>
        <xdr:cNvPr id="602" name="フローチャート : 判断 601"/>
        <xdr:cNvSpPr/>
      </xdr:nvSpPr>
      <xdr:spPr>
        <a:xfrm>
          <a:off x="14541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52932</xdr:rowOff>
    </xdr:from>
    <xdr:ext cx="534377" cy="259045"/>
    <xdr:sp macro="" textlink="">
      <xdr:nvSpPr>
        <xdr:cNvPr id="603" name="テキスト ボックス 602"/>
        <xdr:cNvSpPr txBox="1"/>
      </xdr:nvSpPr>
      <xdr:spPr>
        <a:xfrm>
          <a:off x="14325111" y="12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8807</xdr:rowOff>
    </xdr:from>
    <xdr:to>
      <xdr:col>19</xdr:col>
      <xdr:colOff>644525</xdr:colOff>
      <xdr:row>76</xdr:row>
      <xdr:rowOff>34582</xdr:rowOff>
    </xdr:to>
    <xdr:cxnSp macro="">
      <xdr:nvCxnSpPr>
        <xdr:cNvPr id="604" name="直線コネクタ 603"/>
        <xdr:cNvCxnSpPr/>
      </xdr:nvCxnSpPr>
      <xdr:spPr>
        <a:xfrm>
          <a:off x="12814300" y="13039007"/>
          <a:ext cx="889000" cy="2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110351</xdr:rowOff>
    </xdr:from>
    <xdr:to>
      <xdr:col>20</xdr:col>
      <xdr:colOff>9525</xdr:colOff>
      <xdr:row>75</xdr:row>
      <xdr:rowOff>40501</xdr:rowOff>
    </xdr:to>
    <xdr:sp macro="" textlink="">
      <xdr:nvSpPr>
        <xdr:cNvPr id="605" name="フローチャート : 判断 604"/>
        <xdr:cNvSpPr/>
      </xdr:nvSpPr>
      <xdr:spPr>
        <a:xfrm>
          <a:off x="13652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57028</xdr:rowOff>
    </xdr:from>
    <xdr:ext cx="534377" cy="259045"/>
    <xdr:sp macro="" textlink="">
      <xdr:nvSpPr>
        <xdr:cNvPr id="606" name="テキスト ボックス 605"/>
        <xdr:cNvSpPr txBox="1"/>
      </xdr:nvSpPr>
      <xdr:spPr>
        <a:xfrm>
          <a:off x="13436111" y="1257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89738</xdr:rowOff>
    </xdr:from>
    <xdr:to>
      <xdr:col>18</xdr:col>
      <xdr:colOff>492125</xdr:colOff>
      <xdr:row>75</xdr:row>
      <xdr:rowOff>19888</xdr:rowOff>
    </xdr:to>
    <xdr:sp macro="" textlink="">
      <xdr:nvSpPr>
        <xdr:cNvPr id="607" name="フローチャート : 判断 606"/>
        <xdr:cNvSpPr/>
      </xdr:nvSpPr>
      <xdr:spPr>
        <a:xfrm>
          <a:off x="12763500" y="1277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36415</xdr:rowOff>
    </xdr:from>
    <xdr:ext cx="534377" cy="259045"/>
    <xdr:sp macro="" textlink="">
      <xdr:nvSpPr>
        <xdr:cNvPr id="608" name="テキスト ボックス 607"/>
        <xdr:cNvSpPr txBox="1"/>
      </xdr:nvSpPr>
      <xdr:spPr>
        <a:xfrm>
          <a:off x="12547111" y="1255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34322</xdr:rowOff>
    </xdr:from>
    <xdr:to>
      <xdr:col>23</xdr:col>
      <xdr:colOff>568325</xdr:colOff>
      <xdr:row>76</xdr:row>
      <xdr:rowOff>135922</xdr:rowOff>
    </xdr:to>
    <xdr:sp macro="" textlink="">
      <xdr:nvSpPr>
        <xdr:cNvPr id="614" name="円/楕円 613"/>
        <xdr:cNvSpPr/>
      </xdr:nvSpPr>
      <xdr:spPr>
        <a:xfrm>
          <a:off x="16268700" y="1306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12749</xdr:rowOff>
    </xdr:from>
    <xdr:ext cx="534377" cy="259045"/>
    <xdr:sp macro="" textlink="">
      <xdr:nvSpPr>
        <xdr:cNvPr id="615" name="公債費該当値テキスト"/>
        <xdr:cNvSpPr txBox="1"/>
      </xdr:nvSpPr>
      <xdr:spPr>
        <a:xfrm>
          <a:off x="16370300" y="1304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24,865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13748</xdr:rowOff>
    </xdr:from>
    <xdr:to>
      <xdr:col>22</xdr:col>
      <xdr:colOff>415925</xdr:colOff>
      <xdr:row>76</xdr:row>
      <xdr:rowOff>115348</xdr:rowOff>
    </xdr:to>
    <xdr:sp macro="" textlink="">
      <xdr:nvSpPr>
        <xdr:cNvPr id="616" name="円/楕円 615"/>
        <xdr:cNvSpPr/>
      </xdr:nvSpPr>
      <xdr:spPr>
        <a:xfrm>
          <a:off x="15430500" y="130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106475</xdr:rowOff>
    </xdr:from>
    <xdr:ext cx="534377" cy="259045"/>
    <xdr:sp macro="" textlink="">
      <xdr:nvSpPr>
        <xdr:cNvPr id="617" name="テキスト ボックス 616"/>
        <xdr:cNvSpPr txBox="1"/>
      </xdr:nvSpPr>
      <xdr:spPr>
        <a:xfrm>
          <a:off x="15214111" y="1313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25,945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171138</xdr:rowOff>
    </xdr:from>
    <xdr:to>
      <xdr:col>21</xdr:col>
      <xdr:colOff>212725</xdr:colOff>
      <xdr:row>76</xdr:row>
      <xdr:rowOff>101288</xdr:rowOff>
    </xdr:to>
    <xdr:sp macro="" textlink="">
      <xdr:nvSpPr>
        <xdr:cNvPr id="618" name="円/楕円 617"/>
        <xdr:cNvSpPr/>
      </xdr:nvSpPr>
      <xdr:spPr>
        <a:xfrm>
          <a:off x="14541500" y="1302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92415</xdr:rowOff>
    </xdr:from>
    <xdr:ext cx="534377" cy="259045"/>
    <xdr:sp macro="" textlink="">
      <xdr:nvSpPr>
        <xdr:cNvPr id="619" name="テキスト ボックス 618"/>
        <xdr:cNvSpPr txBox="1"/>
      </xdr:nvSpPr>
      <xdr:spPr>
        <a:xfrm>
          <a:off x="14325111" y="131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26,683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155232</xdr:rowOff>
    </xdr:from>
    <xdr:to>
      <xdr:col>20</xdr:col>
      <xdr:colOff>9525</xdr:colOff>
      <xdr:row>76</xdr:row>
      <xdr:rowOff>85382</xdr:rowOff>
    </xdr:to>
    <xdr:sp macro="" textlink="">
      <xdr:nvSpPr>
        <xdr:cNvPr id="620" name="円/楕円 619"/>
        <xdr:cNvSpPr/>
      </xdr:nvSpPr>
      <xdr:spPr>
        <a:xfrm>
          <a:off x="13652500" y="1301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76509</xdr:rowOff>
    </xdr:from>
    <xdr:ext cx="534377" cy="259045"/>
    <xdr:sp macro="" textlink="">
      <xdr:nvSpPr>
        <xdr:cNvPr id="621" name="テキスト ボックス 620"/>
        <xdr:cNvSpPr txBox="1"/>
      </xdr:nvSpPr>
      <xdr:spPr>
        <a:xfrm>
          <a:off x="13436111" y="1310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129457</xdr:rowOff>
    </xdr:from>
    <xdr:to>
      <xdr:col>18</xdr:col>
      <xdr:colOff>492125</xdr:colOff>
      <xdr:row>76</xdr:row>
      <xdr:rowOff>59607</xdr:rowOff>
    </xdr:to>
    <xdr:sp macro="" textlink="">
      <xdr:nvSpPr>
        <xdr:cNvPr id="622" name="円/楕円 621"/>
        <xdr:cNvSpPr/>
      </xdr:nvSpPr>
      <xdr:spPr>
        <a:xfrm>
          <a:off x="12763500" y="1298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50734</xdr:rowOff>
    </xdr:from>
    <xdr:ext cx="534377" cy="259045"/>
    <xdr:sp macro="" textlink="">
      <xdr:nvSpPr>
        <xdr:cNvPr id="623" name="テキスト ボックス 622"/>
        <xdr:cNvSpPr txBox="1"/>
      </xdr:nvSpPr>
      <xdr:spPr>
        <a:xfrm>
          <a:off x="12547111" y="1308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4" name="直線コネクタ 63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5" name="テキスト ボックス 63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6" name="直線コネクタ 63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37" name="テキスト ボックス 63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8" name="直線コネクタ 63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39" name="テキスト ボックス 63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0" name="直線コネクタ 63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1" name="テキスト ボックス 64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2" name="直線コネクタ 64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3" name="テキスト ボックス 64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4" name="直線コネクタ 64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5" name="テキスト ボックス 64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34106</xdr:rowOff>
    </xdr:from>
    <xdr:to>
      <xdr:col>23</xdr:col>
      <xdr:colOff>516889</xdr:colOff>
      <xdr:row>99</xdr:row>
      <xdr:rowOff>98003</xdr:rowOff>
    </xdr:to>
    <xdr:cxnSp macro="">
      <xdr:nvCxnSpPr>
        <xdr:cNvPr id="649" name="直線コネクタ 648"/>
        <xdr:cNvCxnSpPr/>
      </xdr:nvCxnSpPr>
      <xdr:spPr>
        <a:xfrm flipV="1">
          <a:off x="16317595" y="15464606"/>
          <a:ext cx="1269" cy="1606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110248</xdr:rowOff>
    </xdr:from>
    <xdr:ext cx="378565" cy="259045"/>
    <xdr:sp macro="" textlink="">
      <xdr:nvSpPr>
        <xdr:cNvPr id="650" name="積立金最小値テキスト"/>
        <xdr:cNvSpPr txBox="1"/>
      </xdr:nvSpPr>
      <xdr:spPr>
        <a:xfrm>
          <a:off x="16370300" y="17083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99</xdr:row>
      <xdr:rowOff>98003</xdr:rowOff>
    </xdr:from>
    <xdr:to>
      <xdr:col>23</xdr:col>
      <xdr:colOff>606425</xdr:colOff>
      <xdr:row>99</xdr:row>
      <xdr:rowOff>98003</xdr:rowOff>
    </xdr:to>
    <xdr:cxnSp macro="">
      <xdr:nvCxnSpPr>
        <xdr:cNvPr id="651" name="直線コネクタ 650"/>
        <xdr:cNvCxnSpPr/>
      </xdr:nvCxnSpPr>
      <xdr:spPr>
        <a:xfrm>
          <a:off x="16230600" y="1707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152233</xdr:rowOff>
    </xdr:from>
    <xdr:ext cx="599010" cy="259045"/>
    <xdr:sp macro="" textlink="">
      <xdr:nvSpPr>
        <xdr:cNvPr id="652" name="積立金最大値テキスト"/>
        <xdr:cNvSpPr txBox="1"/>
      </xdr:nvSpPr>
      <xdr:spPr>
        <a:xfrm>
          <a:off x="16370300" y="1523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492,334</a:t>
          </a:r>
          <a:endParaRPr kumimoji="1" lang="ja-JP" altLang="en-US" sz="1000" b="1">
            <a:latin typeface="ＭＳ Ｐゴシック"/>
          </a:endParaRPr>
        </a:p>
      </xdr:txBody>
    </xdr:sp>
    <xdr:clientData/>
  </xdr:oneCellAnchor>
  <xdr:twoCellAnchor>
    <xdr:from>
      <xdr:col>23</xdr:col>
      <xdr:colOff>428625</xdr:colOff>
      <xdr:row>90</xdr:row>
      <xdr:rowOff>34106</xdr:rowOff>
    </xdr:from>
    <xdr:to>
      <xdr:col>23</xdr:col>
      <xdr:colOff>606425</xdr:colOff>
      <xdr:row>90</xdr:row>
      <xdr:rowOff>34106</xdr:rowOff>
    </xdr:to>
    <xdr:cxnSp macro="">
      <xdr:nvCxnSpPr>
        <xdr:cNvPr id="653" name="直線コネクタ 652"/>
        <xdr:cNvCxnSpPr/>
      </xdr:nvCxnSpPr>
      <xdr:spPr>
        <a:xfrm>
          <a:off x="16230600" y="1546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94025</xdr:rowOff>
    </xdr:from>
    <xdr:to>
      <xdr:col>23</xdr:col>
      <xdr:colOff>517525</xdr:colOff>
      <xdr:row>99</xdr:row>
      <xdr:rowOff>97089</xdr:rowOff>
    </xdr:to>
    <xdr:cxnSp macro="">
      <xdr:nvCxnSpPr>
        <xdr:cNvPr id="654" name="直線コネクタ 653"/>
        <xdr:cNvCxnSpPr/>
      </xdr:nvCxnSpPr>
      <xdr:spPr>
        <a:xfrm flipV="1">
          <a:off x="15481300" y="17067575"/>
          <a:ext cx="8382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27698</xdr:rowOff>
    </xdr:from>
    <xdr:ext cx="534377" cy="259045"/>
    <xdr:sp macro="" textlink="">
      <xdr:nvSpPr>
        <xdr:cNvPr id="655" name="積立金平均値テキスト"/>
        <xdr:cNvSpPr txBox="1"/>
      </xdr:nvSpPr>
      <xdr:spPr>
        <a:xfrm>
          <a:off x="16370300" y="16829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13,246</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4821</xdr:rowOff>
    </xdr:from>
    <xdr:to>
      <xdr:col>23</xdr:col>
      <xdr:colOff>568325</xdr:colOff>
      <xdr:row>99</xdr:row>
      <xdr:rowOff>106421</xdr:rowOff>
    </xdr:to>
    <xdr:sp macro="" textlink="">
      <xdr:nvSpPr>
        <xdr:cNvPr id="656" name="フローチャート : 判断 655"/>
        <xdr:cNvSpPr/>
      </xdr:nvSpPr>
      <xdr:spPr>
        <a:xfrm>
          <a:off x="16268700" y="169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78977</xdr:rowOff>
    </xdr:from>
    <xdr:to>
      <xdr:col>22</xdr:col>
      <xdr:colOff>365125</xdr:colOff>
      <xdr:row>99</xdr:row>
      <xdr:rowOff>97089</xdr:rowOff>
    </xdr:to>
    <xdr:cxnSp macro="">
      <xdr:nvCxnSpPr>
        <xdr:cNvPr id="657" name="直線コネクタ 656"/>
        <xdr:cNvCxnSpPr/>
      </xdr:nvCxnSpPr>
      <xdr:spPr>
        <a:xfrm>
          <a:off x="14592300" y="17052527"/>
          <a:ext cx="889000" cy="1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14918</xdr:rowOff>
    </xdr:from>
    <xdr:to>
      <xdr:col>22</xdr:col>
      <xdr:colOff>415925</xdr:colOff>
      <xdr:row>99</xdr:row>
      <xdr:rowOff>116518</xdr:rowOff>
    </xdr:to>
    <xdr:sp macro="" textlink="">
      <xdr:nvSpPr>
        <xdr:cNvPr id="658" name="フローチャート : 判断 657"/>
        <xdr:cNvSpPr/>
      </xdr:nvSpPr>
      <xdr:spPr>
        <a:xfrm>
          <a:off x="15430500" y="169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133045</xdr:rowOff>
    </xdr:from>
    <xdr:ext cx="534377" cy="259045"/>
    <xdr:sp macro="" textlink="">
      <xdr:nvSpPr>
        <xdr:cNvPr id="659" name="テキスト ボックス 658"/>
        <xdr:cNvSpPr txBox="1"/>
      </xdr:nvSpPr>
      <xdr:spPr>
        <a:xfrm>
          <a:off x="15214111" y="1676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78977</xdr:rowOff>
    </xdr:from>
    <xdr:to>
      <xdr:col>21</xdr:col>
      <xdr:colOff>161925</xdr:colOff>
      <xdr:row>99</xdr:row>
      <xdr:rowOff>97132</xdr:rowOff>
    </xdr:to>
    <xdr:cxnSp macro="">
      <xdr:nvCxnSpPr>
        <xdr:cNvPr id="660" name="直線コネクタ 659"/>
        <xdr:cNvCxnSpPr/>
      </xdr:nvCxnSpPr>
      <xdr:spPr>
        <a:xfrm flipV="1">
          <a:off x="13703300" y="17052527"/>
          <a:ext cx="889000" cy="1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7489</xdr:rowOff>
    </xdr:from>
    <xdr:to>
      <xdr:col>21</xdr:col>
      <xdr:colOff>212725</xdr:colOff>
      <xdr:row>99</xdr:row>
      <xdr:rowOff>109089</xdr:rowOff>
    </xdr:to>
    <xdr:sp macro="" textlink="">
      <xdr:nvSpPr>
        <xdr:cNvPr id="661" name="フローチャート : 判断 660"/>
        <xdr:cNvSpPr/>
      </xdr:nvSpPr>
      <xdr:spPr>
        <a:xfrm>
          <a:off x="14541500" y="169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125616</xdr:rowOff>
    </xdr:from>
    <xdr:ext cx="534377" cy="259045"/>
    <xdr:sp macro="" textlink="">
      <xdr:nvSpPr>
        <xdr:cNvPr id="662" name="テキスト ボックス 661"/>
        <xdr:cNvSpPr txBox="1"/>
      </xdr:nvSpPr>
      <xdr:spPr>
        <a:xfrm>
          <a:off x="14325111" y="1675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96690</xdr:rowOff>
    </xdr:from>
    <xdr:to>
      <xdr:col>19</xdr:col>
      <xdr:colOff>644525</xdr:colOff>
      <xdr:row>99</xdr:row>
      <xdr:rowOff>97132</xdr:rowOff>
    </xdr:to>
    <xdr:cxnSp macro="">
      <xdr:nvCxnSpPr>
        <xdr:cNvPr id="663" name="直線コネクタ 662"/>
        <xdr:cNvCxnSpPr/>
      </xdr:nvCxnSpPr>
      <xdr:spPr>
        <a:xfrm>
          <a:off x="12814300" y="17070240"/>
          <a:ext cx="8890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17669</xdr:rowOff>
    </xdr:from>
    <xdr:to>
      <xdr:col>20</xdr:col>
      <xdr:colOff>9525</xdr:colOff>
      <xdr:row>99</xdr:row>
      <xdr:rowOff>119269</xdr:rowOff>
    </xdr:to>
    <xdr:sp macro="" textlink="">
      <xdr:nvSpPr>
        <xdr:cNvPr id="664" name="フローチャート : 判断 663"/>
        <xdr:cNvSpPr/>
      </xdr:nvSpPr>
      <xdr:spPr>
        <a:xfrm>
          <a:off x="13652500" y="1699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135796</xdr:rowOff>
    </xdr:from>
    <xdr:ext cx="469744" cy="259045"/>
    <xdr:sp macro="" textlink="">
      <xdr:nvSpPr>
        <xdr:cNvPr id="665" name="テキスト ボックス 664"/>
        <xdr:cNvSpPr txBox="1"/>
      </xdr:nvSpPr>
      <xdr:spPr>
        <a:xfrm>
          <a:off x="13468427" y="1676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99</xdr:row>
      <xdr:rowOff>13889</xdr:rowOff>
    </xdr:from>
    <xdr:to>
      <xdr:col>18</xdr:col>
      <xdr:colOff>492125</xdr:colOff>
      <xdr:row>99</xdr:row>
      <xdr:rowOff>115489</xdr:rowOff>
    </xdr:to>
    <xdr:sp macro="" textlink="">
      <xdr:nvSpPr>
        <xdr:cNvPr id="666" name="フローチャート : 判断 665"/>
        <xdr:cNvSpPr/>
      </xdr:nvSpPr>
      <xdr:spPr>
        <a:xfrm>
          <a:off x="12763500" y="169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132016</xdr:rowOff>
    </xdr:from>
    <xdr:ext cx="534377" cy="259045"/>
    <xdr:sp macro="" textlink="">
      <xdr:nvSpPr>
        <xdr:cNvPr id="667" name="テキスト ボックス 666"/>
        <xdr:cNvSpPr txBox="1"/>
      </xdr:nvSpPr>
      <xdr:spPr>
        <a:xfrm>
          <a:off x="12547111" y="167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43225</xdr:rowOff>
    </xdr:from>
    <xdr:to>
      <xdr:col>23</xdr:col>
      <xdr:colOff>568325</xdr:colOff>
      <xdr:row>99</xdr:row>
      <xdr:rowOff>144825</xdr:rowOff>
    </xdr:to>
    <xdr:sp macro="" textlink="">
      <xdr:nvSpPr>
        <xdr:cNvPr id="673" name="円/楕円 672"/>
        <xdr:cNvSpPr/>
      </xdr:nvSpPr>
      <xdr:spPr>
        <a:xfrm>
          <a:off x="16268700" y="1701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154697</xdr:rowOff>
    </xdr:from>
    <xdr:ext cx="469744" cy="259045"/>
    <xdr:sp macro="" textlink="">
      <xdr:nvSpPr>
        <xdr:cNvPr id="674" name="積立金該当値テキスト"/>
        <xdr:cNvSpPr txBox="1"/>
      </xdr:nvSpPr>
      <xdr:spPr>
        <a:xfrm>
          <a:off x="16370300" y="1695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1,486</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46289</xdr:rowOff>
    </xdr:from>
    <xdr:to>
      <xdr:col>22</xdr:col>
      <xdr:colOff>415925</xdr:colOff>
      <xdr:row>99</xdr:row>
      <xdr:rowOff>147889</xdr:rowOff>
    </xdr:to>
    <xdr:sp macro="" textlink="">
      <xdr:nvSpPr>
        <xdr:cNvPr id="675" name="円/楕円 674"/>
        <xdr:cNvSpPr/>
      </xdr:nvSpPr>
      <xdr:spPr>
        <a:xfrm>
          <a:off x="15430500" y="1701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139016</xdr:rowOff>
    </xdr:from>
    <xdr:ext cx="378565" cy="259045"/>
    <xdr:sp macro="" textlink="">
      <xdr:nvSpPr>
        <xdr:cNvPr id="676" name="テキスト ボックス 675"/>
        <xdr:cNvSpPr txBox="1"/>
      </xdr:nvSpPr>
      <xdr:spPr>
        <a:xfrm>
          <a:off x="15292017" y="17112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28177</xdr:rowOff>
    </xdr:from>
    <xdr:to>
      <xdr:col>21</xdr:col>
      <xdr:colOff>212725</xdr:colOff>
      <xdr:row>99</xdr:row>
      <xdr:rowOff>129777</xdr:rowOff>
    </xdr:to>
    <xdr:sp macro="" textlink="">
      <xdr:nvSpPr>
        <xdr:cNvPr id="677" name="円/楕円 676"/>
        <xdr:cNvSpPr/>
      </xdr:nvSpPr>
      <xdr:spPr>
        <a:xfrm>
          <a:off x="14541500" y="1700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120904</xdr:rowOff>
    </xdr:from>
    <xdr:ext cx="469744" cy="259045"/>
    <xdr:sp macro="" textlink="">
      <xdr:nvSpPr>
        <xdr:cNvPr id="678" name="テキスト ボックス 677"/>
        <xdr:cNvSpPr txBox="1"/>
      </xdr:nvSpPr>
      <xdr:spPr>
        <a:xfrm>
          <a:off x="14357427" y="1709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6,094</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46332</xdr:rowOff>
    </xdr:from>
    <xdr:to>
      <xdr:col>20</xdr:col>
      <xdr:colOff>9525</xdr:colOff>
      <xdr:row>99</xdr:row>
      <xdr:rowOff>147932</xdr:rowOff>
    </xdr:to>
    <xdr:sp macro="" textlink="">
      <xdr:nvSpPr>
        <xdr:cNvPr id="679" name="円/楕円 678"/>
        <xdr:cNvSpPr/>
      </xdr:nvSpPr>
      <xdr:spPr>
        <a:xfrm>
          <a:off x="13652500" y="1701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139059</xdr:rowOff>
    </xdr:from>
    <xdr:ext cx="378565" cy="259045"/>
    <xdr:sp macro="" textlink="">
      <xdr:nvSpPr>
        <xdr:cNvPr id="680" name="テキスト ボックス 679"/>
        <xdr:cNvSpPr txBox="1"/>
      </xdr:nvSpPr>
      <xdr:spPr>
        <a:xfrm>
          <a:off x="13514017" y="17112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45890</xdr:rowOff>
    </xdr:from>
    <xdr:to>
      <xdr:col>18</xdr:col>
      <xdr:colOff>492125</xdr:colOff>
      <xdr:row>99</xdr:row>
      <xdr:rowOff>147490</xdr:rowOff>
    </xdr:to>
    <xdr:sp macro="" textlink="">
      <xdr:nvSpPr>
        <xdr:cNvPr id="681" name="円/楕円 680"/>
        <xdr:cNvSpPr/>
      </xdr:nvSpPr>
      <xdr:spPr>
        <a:xfrm>
          <a:off x="12763500" y="1701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138617</xdr:rowOff>
    </xdr:from>
    <xdr:ext cx="378565" cy="259045"/>
    <xdr:sp macro="" textlink="">
      <xdr:nvSpPr>
        <xdr:cNvPr id="682" name="テキスト ボックス 681"/>
        <xdr:cNvSpPr txBox="1"/>
      </xdr:nvSpPr>
      <xdr:spPr>
        <a:xfrm>
          <a:off x="12625017" y="17112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6" name="テキスト ボックス 69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8" name="テキスト ボックス 69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0" name="テキスト ボックス 69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30625</xdr:rowOff>
    </xdr:from>
    <xdr:to>
      <xdr:col>32</xdr:col>
      <xdr:colOff>186689</xdr:colOff>
      <xdr:row>39</xdr:row>
      <xdr:rowOff>98878</xdr:rowOff>
    </xdr:to>
    <xdr:cxnSp macro="">
      <xdr:nvCxnSpPr>
        <xdr:cNvPr id="708" name="直線コネクタ 707"/>
        <xdr:cNvCxnSpPr/>
      </xdr:nvCxnSpPr>
      <xdr:spPr>
        <a:xfrm flipV="1">
          <a:off x="22159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148752</xdr:rowOff>
    </xdr:from>
    <xdr:ext cx="534377" cy="259045"/>
    <xdr:sp macro="" textlink="">
      <xdr:nvSpPr>
        <xdr:cNvPr id="711" name="投資及び出資金最大値テキスト"/>
        <xdr:cNvSpPr txBox="1"/>
      </xdr:nvSpPr>
      <xdr:spPr>
        <a:xfrm>
          <a:off x="22212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14,802</a:t>
          </a:r>
          <a:endParaRPr kumimoji="1" lang="ja-JP" altLang="en-US" sz="1000" b="1">
            <a:latin typeface="ＭＳ Ｐゴシック"/>
          </a:endParaRPr>
        </a:p>
      </xdr:txBody>
    </xdr:sp>
    <xdr:clientData/>
  </xdr:oneCellAnchor>
  <xdr:twoCellAnchor>
    <xdr:from>
      <xdr:col>32</xdr:col>
      <xdr:colOff>98425</xdr:colOff>
      <xdr:row>30</xdr:row>
      <xdr:rowOff>30625</xdr:rowOff>
    </xdr:from>
    <xdr:to>
      <xdr:col>32</xdr:col>
      <xdr:colOff>276225</xdr:colOff>
      <xdr:row>30</xdr:row>
      <xdr:rowOff>30625</xdr:rowOff>
    </xdr:to>
    <xdr:cxnSp macro="">
      <xdr:nvCxnSpPr>
        <xdr:cNvPr id="712" name="直線コネクタ 711"/>
        <xdr:cNvCxnSpPr/>
      </xdr:nvCxnSpPr>
      <xdr:spPr>
        <a:xfrm>
          <a:off x="22072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3" name="直線コネクタ 71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134419</xdr:rowOff>
    </xdr:from>
    <xdr:ext cx="378565" cy="259045"/>
    <xdr:sp macro="" textlink="">
      <xdr:nvSpPr>
        <xdr:cNvPr id="714" name="投資及び出資金平均値テキスト"/>
        <xdr:cNvSpPr txBox="1"/>
      </xdr:nvSpPr>
      <xdr:spPr>
        <a:xfrm>
          <a:off x="22212300" y="6478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111542</xdr:rowOff>
    </xdr:from>
    <xdr:to>
      <xdr:col>32</xdr:col>
      <xdr:colOff>238125</xdr:colOff>
      <xdr:row>39</xdr:row>
      <xdr:rowOff>41692</xdr:rowOff>
    </xdr:to>
    <xdr:sp macro="" textlink="">
      <xdr:nvSpPr>
        <xdr:cNvPr id="715" name="フローチャート : 判断 714"/>
        <xdr:cNvSpPr/>
      </xdr:nvSpPr>
      <xdr:spPr>
        <a:xfrm>
          <a:off x="22110700" y="662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6" name="直線コネクタ 71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106535</xdr:rowOff>
    </xdr:from>
    <xdr:to>
      <xdr:col>31</xdr:col>
      <xdr:colOff>85725</xdr:colOff>
      <xdr:row>39</xdr:row>
      <xdr:rowOff>36685</xdr:rowOff>
    </xdr:to>
    <xdr:sp macro="" textlink="">
      <xdr:nvSpPr>
        <xdr:cNvPr id="717" name="フローチャート : 判断 716"/>
        <xdr:cNvSpPr/>
      </xdr:nvSpPr>
      <xdr:spPr>
        <a:xfrm>
          <a:off x="21272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53212</xdr:rowOff>
    </xdr:from>
    <xdr:ext cx="469744" cy="259045"/>
    <xdr:sp macro="" textlink="">
      <xdr:nvSpPr>
        <xdr:cNvPr id="718" name="テキスト ボックス 717"/>
        <xdr:cNvSpPr txBox="1"/>
      </xdr:nvSpPr>
      <xdr:spPr>
        <a:xfrm>
          <a:off x="21088427" y="63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9" name="直線コネクタ 71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56678</xdr:rowOff>
    </xdr:from>
    <xdr:to>
      <xdr:col>29</xdr:col>
      <xdr:colOff>568325</xdr:colOff>
      <xdr:row>38</xdr:row>
      <xdr:rowOff>158278</xdr:rowOff>
    </xdr:to>
    <xdr:sp macro="" textlink="">
      <xdr:nvSpPr>
        <xdr:cNvPr id="720" name="フローチャート : 判断 719"/>
        <xdr:cNvSpPr/>
      </xdr:nvSpPr>
      <xdr:spPr>
        <a:xfrm>
          <a:off x="20383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3355</xdr:rowOff>
    </xdr:from>
    <xdr:ext cx="469744" cy="259045"/>
    <xdr:sp macro="" textlink="">
      <xdr:nvSpPr>
        <xdr:cNvPr id="721" name="テキスト ボックス 720"/>
        <xdr:cNvSpPr txBox="1"/>
      </xdr:nvSpPr>
      <xdr:spPr>
        <a:xfrm>
          <a:off x="20199427" y="63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2" name="直線コネクタ 72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84328</xdr:rowOff>
    </xdr:from>
    <xdr:to>
      <xdr:col>28</xdr:col>
      <xdr:colOff>365125</xdr:colOff>
      <xdr:row>39</xdr:row>
      <xdr:rowOff>14478</xdr:rowOff>
    </xdr:to>
    <xdr:sp macro="" textlink="">
      <xdr:nvSpPr>
        <xdr:cNvPr id="723" name="フローチャート : 判断 722"/>
        <xdr:cNvSpPr/>
      </xdr:nvSpPr>
      <xdr:spPr>
        <a:xfrm>
          <a:off x="19494500" y="659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31005</xdr:rowOff>
    </xdr:from>
    <xdr:ext cx="469744" cy="259045"/>
    <xdr:sp macro="" textlink="">
      <xdr:nvSpPr>
        <xdr:cNvPr id="724" name="テキスト ボックス 723"/>
        <xdr:cNvSpPr txBox="1"/>
      </xdr:nvSpPr>
      <xdr:spPr>
        <a:xfrm>
          <a:off x="19310427" y="637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111434</xdr:rowOff>
    </xdr:from>
    <xdr:to>
      <xdr:col>27</xdr:col>
      <xdr:colOff>161925</xdr:colOff>
      <xdr:row>39</xdr:row>
      <xdr:rowOff>41584</xdr:rowOff>
    </xdr:to>
    <xdr:sp macro="" textlink="">
      <xdr:nvSpPr>
        <xdr:cNvPr id="725" name="フローチャート : 判断 724"/>
        <xdr:cNvSpPr/>
      </xdr:nvSpPr>
      <xdr:spPr>
        <a:xfrm>
          <a:off x="18605500" y="662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58111</xdr:rowOff>
    </xdr:from>
    <xdr:ext cx="378565" cy="259045"/>
    <xdr:sp macro="" textlink="">
      <xdr:nvSpPr>
        <xdr:cNvPr id="726" name="テキスト ボックス 725"/>
        <xdr:cNvSpPr txBox="1"/>
      </xdr:nvSpPr>
      <xdr:spPr>
        <a:xfrm>
          <a:off x="18467017" y="6401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2" name="円/楕円 73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4" name="円/楕円 73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5" name="テキスト ボックス 734"/>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6" name="円/楕円 73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7" name="テキスト ボックス 73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8" name="円/楕円 73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9" name="テキスト ボックス 738"/>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0" name="円/楕円 73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1" name="テキスト ボックス 740"/>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2" name="直線コネクタ 75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3" name="テキスト ボックス 75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4" name="直線コネクタ 75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5" name="テキスト ボックス 75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6" name="直線コネクタ 75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7" name="テキスト ボックス 75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8" name="直線コネクタ 75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9" name="テキスト ボックス 75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0" name="直線コネクタ 75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1" name="テキスト ボックス 76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136042</xdr:rowOff>
    </xdr:from>
    <xdr:to>
      <xdr:col>32</xdr:col>
      <xdr:colOff>186689</xdr:colOff>
      <xdr:row>59</xdr:row>
      <xdr:rowOff>44450</xdr:rowOff>
    </xdr:to>
    <xdr:cxnSp macro="">
      <xdr:nvCxnSpPr>
        <xdr:cNvPr id="765" name="直線コネクタ 764"/>
        <xdr:cNvCxnSpPr/>
      </xdr:nvCxnSpPr>
      <xdr:spPr>
        <a:xfrm flipV="1">
          <a:off x="22159595" y="8537092"/>
          <a:ext cx="1269" cy="1622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7" name="直線コネクタ 76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82719</xdr:rowOff>
    </xdr:from>
    <xdr:ext cx="534377" cy="259045"/>
    <xdr:sp macro="" textlink="">
      <xdr:nvSpPr>
        <xdr:cNvPr id="768" name="貸付金最大値テキスト"/>
        <xdr:cNvSpPr txBox="1"/>
      </xdr:nvSpPr>
      <xdr:spPr>
        <a:xfrm>
          <a:off x="22212300" y="831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42,596</a:t>
          </a:r>
          <a:endParaRPr kumimoji="1" lang="ja-JP" altLang="en-US" sz="1000" b="1">
            <a:latin typeface="ＭＳ Ｐゴシック"/>
          </a:endParaRPr>
        </a:p>
      </xdr:txBody>
    </xdr:sp>
    <xdr:clientData/>
  </xdr:oneCellAnchor>
  <xdr:twoCellAnchor>
    <xdr:from>
      <xdr:col>32</xdr:col>
      <xdr:colOff>98425</xdr:colOff>
      <xdr:row>49</xdr:row>
      <xdr:rowOff>136042</xdr:rowOff>
    </xdr:from>
    <xdr:to>
      <xdr:col>32</xdr:col>
      <xdr:colOff>276225</xdr:colOff>
      <xdr:row>49</xdr:row>
      <xdr:rowOff>136042</xdr:rowOff>
    </xdr:to>
    <xdr:cxnSp macro="">
      <xdr:nvCxnSpPr>
        <xdr:cNvPr id="769" name="直線コネクタ 768"/>
        <xdr:cNvCxnSpPr/>
      </xdr:nvCxnSpPr>
      <xdr:spPr>
        <a:xfrm>
          <a:off x="22072600" y="8537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30620</xdr:rowOff>
    </xdr:from>
    <xdr:to>
      <xdr:col>32</xdr:col>
      <xdr:colOff>187325</xdr:colOff>
      <xdr:row>59</xdr:row>
      <xdr:rowOff>42507</xdr:rowOff>
    </xdr:to>
    <xdr:cxnSp macro="">
      <xdr:nvCxnSpPr>
        <xdr:cNvPr id="770" name="直線コネクタ 769"/>
        <xdr:cNvCxnSpPr/>
      </xdr:nvCxnSpPr>
      <xdr:spPr>
        <a:xfrm>
          <a:off x="21323300" y="10146170"/>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92956</xdr:rowOff>
    </xdr:from>
    <xdr:ext cx="469744" cy="259045"/>
    <xdr:sp macro="" textlink="">
      <xdr:nvSpPr>
        <xdr:cNvPr id="771" name="貸付金平均値テキスト"/>
        <xdr:cNvSpPr txBox="1"/>
      </xdr:nvSpPr>
      <xdr:spPr>
        <a:xfrm>
          <a:off x="22212300" y="9694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70079</xdr:rowOff>
    </xdr:from>
    <xdr:to>
      <xdr:col>32</xdr:col>
      <xdr:colOff>238125</xdr:colOff>
      <xdr:row>58</xdr:row>
      <xdr:rowOff>229</xdr:rowOff>
    </xdr:to>
    <xdr:sp macro="" textlink="">
      <xdr:nvSpPr>
        <xdr:cNvPr id="772" name="フローチャート : 判断 771"/>
        <xdr:cNvSpPr/>
      </xdr:nvSpPr>
      <xdr:spPr>
        <a:xfrm>
          <a:off x="221107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30620</xdr:rowOff>
    </xdr:from>
    <xdr:to>
      <xdr:col>31</xdr:col>
      <xdr:colOff>34925</xdr:colOff>
      <xdr:row>59</xdr:row>
      <xdr:rowOff>41097</xdr:rowOff>
    </xdr:to>
    <xdr:cxnSp macro="">
      <xdr:nvCxnSpPr>
        <xdr:cNvPr id="773" name="直線コネクタ 772"/>
        <xdr:cNvCxnSpPr/>
      </xdr:nvCxnSpPr>
      <xdr:spPr>
        <a:xfrm flipV="1">
          <a:off x="20434300" y="10146170"/>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110045</xdr:rowOff>
    </xdr:from>
    <xdr:to>
      <xdr:col>31</xdr:col>
      <xdr:colOff>85725</xdr:colOff>
      <xdr:row>58</xdr:row>
      <xdr:rowOff>40195</xdr:rowOff>
    </xdr:to>
    <xdr:sp macro="" textlink="">
      <xdr:nvSpPr>
        <xdr:cNvPr id="774" name="フローチャート : 判断 773"/>
        <xdr:cNvSpPr/>
      </xdr:nvSpPr>
      <xdr:spPr>
        <a:xfrm>
          <a:off x="21272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56722</xdr:rowOff>
    </xdr:from>
    <xdr:ext cx="469744" cy="259045"/>
    <xdr:sp macro="" textlink="">
      <xdr:nvSpPr>
        <xdr:cNvPr id="775" name="テキスト ボックス 774"/>
        <xdr:cNvSpPr txBox="1"/>
      </xdr:nvSpPr>
      <xdr:spPr>
        <a:xfrm>
          <a:off x="21088427" y="965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40030</xdr:rowOff>
    </xdr:from>
    <xdr:to>
      <xdr:col>29</xdr:col>
      <xdr:colOff>517525</xdr:colOff>
      <xdr:row>59</xdr:row>
      <xdr:rowOff>41097</xdr:rowOff>
    </xdr:to>
    <xdr:cxnSp macro="">
      <xdr:nvCxnSpPr>
        <xdr:cNvPr id="776" name="直線コネクタ 775"/>
        <xdr:cNvCxnSpPr/>
      </xdr:nvCxnSpPr>
      <xdr:spPr>
        <a:xfrm>
          <a:off x="19545300" y="10155580"/>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94691</xdr:rowOff>
    </xdr:from>
    <xdr:to>
      <xdr:col>29</xdr:col>
      <xdr:colOff>568325</xdr:colOff>
      <xdr:row>58</xdr:row>
      <xdr:rowOff>24841</xdr:rowOff>
    </xdr:to>
    <xdr:sp macro="" textlink="">
      <xdr:nvSpPr>
        <xdr:cNvPr id="777" name="フローチャート : 判断 776"/>
        <xdr:cNvSpPr/>
      </xdr:nvSpPr>
      <xdr:spPr>
        <a:xfrm>
          <a:off x="20383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41368</xdr:rowOff>
    </xdr:from>
    <xdr:ext cx="469744" cy="259045"/>
    <xdr:sp macro="" textlink="">
      <xdr:nvSpPr>
        <xdr:cNvPr id="778" name="テキスト ボックス 777"/>
        <xdr:cNvSpPr txBox="1"/>
      </xdr:nvSpPr>
      <xdr:spPr>
        <a:xfrm>
          <a:off x="20199427" y="964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38888</xdr:rowOff>
    </xdr:from>
    <xdr:to>
      <xdr:col>28</xdr:col>
      <xdr:colOff>314325</xdr:colOff>
      <xdr:row>59</xdr:row>
      <xdr:rowOff>40030</xdr:rowOff>
    </xdr:to>
    <xdr:cxnSp macro="">
      <xdr:nvCxnSpPr>
        <xdr:cNvPr id="779" name="直線コネクタ 778"/>
        <xdr:cNvCxnSpPr/>
      </xdr:nvCxnSpPr>
      <xdr:spPr>
        <a:xfrm>
          <a:off x="18656300" y="1015443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70726</xdr:rowOff>
    </xdr:from>
    <xdr:to>
      <xdr:col>28</xdr:col>
      <xdr:colOff>365125</xdr:colOff>
      <xdr:row>58</xdr:row>
      <xdr:rowOff>876</xdr:rowOff>
    </xdr:to>
    <xdr:sp macro="" textlink="">
      <xdr:nvSpPr>
        <xdr:cNvPr id="780" name="フローチャート : 判断 779"/>
        <xdr:cNvSpPr/>
      </xdr:nvSpPr>
      <xdr:spPr>
        <a:xfrm>
          <a:off x="194945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17403</xdr:rowOff>
    </xdr:from>
    <xdr:ext cx="469744" cy="259045"/>
    <xdr:sp macro="" textlink="">
      <xdr:nvSpPr>
        <xdr:cNvPr id="781" name="テキスト ボックス 780"/>
        <xdr:cNvSpPr txBox="1"/>
      </xdr:nvSpPr>
      <xdr:spPr>
        <a:xfrm>
          <a:off x="19310427" y="961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58610</xdr:rowOff>
    </xdr:from>
    <xdr:to>
      <xdr:col>27</xdr:col>
      <xdr:colOff>161925</xdr:colOff>
      <xdr:row>57</xdr:row>
      <xdr:rowOff>160210</xdr:rowOff>
    </xdr:to>
    <xdr:sp macro="" textlink="">
      <xdr:nvSpPr>
        <xdr:cNvPr id="782" name="フローチャート : 判断 781"/>
        <xdr:cNvSpPr/>
      </xdr:nvSpPr>
      <xdr:spPr>
        <a:xfrm>
          <a:off x="18605500" y="983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5287</xdr:rowOff>
    </xdr:from>
    <xdr:ext cx="469744" cy="259045"/>
    <xdr:sp macro="" textlink="">
      <xdr:nvSpPr>
        <xdr:cNvPr id="783" name="テキスト ボックス 782"/>
        <xdr:cNvSpPr txBox="1"/>
      </xdr:nvSpPr>
      <xdr:spPr>
        <a:xfrm>
          <a:off x="18421427" y="960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163157</xdr:rowOff>
    </xdr:from>
    <xdr:to>
      <xdr:col>32</xdr:col>
      <xdr:colOff>238125</xdr:colOff>
      <xdr:row>59</xdr:row>
      <xdr:rowOff>93307</xdr:rowOff>
    </xdr:to>
    <xdr:sp macro="" textlink="">
      <xdr:nvSpPr>
        <xdr:cNvPr id="789" name="円/楕円 788"/>
        <xdr:cNvSpPr/>
      </xdr:nvSpPr>
      <xdr:spPr>
        <a:xfrm>
          <a:off x="22110700" y="1010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78084</xdr:rowOff>
    </xdr:from>
    <xdr:ext cx="313932" cy="259045"/>
    <xdr:sp macro="" textlink="">
      <xdr:nvSpPr>
        <xdr:cNvPr id="790" name="貸付金該当値テキスト"/>
        <xdr:cNvSpPr txBox="1"/>
      </xdr:nvSpPr>
      <xdr:spPr>
        <a:xfrm>
          <a:off x="22212300" y="10022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151270</xdr:rowOff>
    </xdr:from>
    <xdr:to>
      <xdr:col>31</xdr:col>
      <xdr:colOff>85725</xdr:colOff>
      <xdr:row>59</xdr:row>
      <xdr:rowOff>81420</xdr:rowOff>
    </xdr:to>
    <xdr:sp macro="" textlink="">
      <xdr:nvSpPr>
        <xdr:cNvPr id="791" name="円/楕円 790"/>
        <xdr:cNvSpPr/>
      </xdr:nvSpPr>
      <xdr:spPr>
        <a:xfrm>
          <a:off x="21272500" y="1009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72547</xdr:rowOff>
    </xdr:from>
    <xdr:ext cx="378565" cy="259045"/>
    <xdr:sp macro="" textlink="">
      <xdr:nvSpPr>
        <xdr:cNvPr id="792" name="テキスト ボックス 791"/>
        <xdr:cNvSpPr txBox="1"/>
      </xdr:nvSpPr>
      <xdr:spPr>
        <a:xfrm>
          <a:off x="21134017" y="1018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161747</xdr:rowOff>
    </xdr:from>
    <xdr:to>
      <xdr:col>29</xdr:col>
      <xdr:colOff>568325</xdr:colOff>
      <xdr:row>59</xdr:row>
      <xdr:rowOff>91897</xdr:rowOff>
    </xdr:to>
    <xdr:sp macro="" textlink="">
      <xdr:nvSpPr>
        <xdr:cNvPr id="793" name="円/楕円 792"/>
        <xdr:cNvSpPr/>
      </xdr:nvSpPr>
      <xdr:spPr>
        <a:xfrm>
          <a:off x="20383500" y="1010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83024</xdr:rowOff>
    </xdr:from>
    <xdr:ext cx="313932" cy="259045"/>
    <xdr:sp macro="" textlink="">
      <xdr:nvSpPr>
        <xdr:cNvPr id="794" name="テキスト ボックス 793"/>
        <xdr:cNvSpPr txBox="1"/>
      </xdr:nvSpPr>
      <xdr:spPr>
        <a:xfrm>
          <a:off x="20277333" y="10198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160680</xdr:rowOff>
    </xdr:from>
    <xdr:to>
      <xdr:col>28</xdr:col>
      <xdr:colOff>365125</xdr:colOff>
      <xdr:row>59</xdr:row>
      <xdr:rowOff>90830</xdr:rowOff>
    </xdr:to>
    <xdr:sp macro="" textlink="">
      <xdr:nvSpPr>
        <xdr:cNvPr id="795" name="円/楕円 794"/>
        <xdr:cNvSpPr/>
      </xdr:nvSpPr>
      <xdr:spPr>
        <a:xfrm>
          <a:off x="19494500" y="101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81957</xdr:rowOff>
    </xdr:from>
    <xdr:ext cx="378565" cy="259045"/>
    <xdr:sp macro="" textlink="">
      <xdr:nvSpPr>
        <xdr:cNvPr id="796" name="テキスト ボックス 795"/>
        <xdr:cNvSpPr txBox="1"/>
      </xdr:nvSpPr>
      <xdr:spPr>
        <a:xfrm>
          <a:off x="19356017" y="10197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159538</xdr:rowOff>
    </xdr:from>
    <xdr:to>
      <xdr:col>27</xdr:col>
      <xdr:colOff>161925</xdr:colOff>
      <xdr:row>59</xdr:row>
      <xdr:rowOff>89688</xdr:rowOff>
    </xdr:to>
    <xdr:sp macro="" textlink="">
      <xdr:nvSpPr>
        <xdr:cNvPr id="797" name="円/楕円 796"/>
        <xdr:cNvSpPr/>
      </xdr:nvSpPr>
      <xdr:spPr>
        <a:xfrm>
          <a:off x="18605500" y="101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80815</xdr:rowOff>
    </xdr:from>
    <xdr:ext cx="378565" cy="259045"/>
    <xdr:sp macro="" textlink="">
      <xdr:nvSpPr>
        <xdr:cNvPr id="798" name="テキスト ボックス 797"/>
        <xdr:cNvSpPr txBox="1"/>
      </xdr:nvSpPr>
      <xdr:spPr>
        <a:xfrm>
          <a:off x="18467017" y="10196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29221</xdr:rowOff>
    </xdr:from>
    <xdr:to>
      <xdr:col>32</xdr:col>
      <xdr:colOff>186689</xdr:colOff>
      <xdr:row>78</xdr:row>
      <xdr:rowOff>170545</xdr:rowOff>
    </xdr:to>
    <xdr:cxnSp macro="">
      <xdr:nvCxnSpPr>
        <xdr:cNvPr id="825" name="直線コネクタ 824"/>
        <xdr:cNvCxnSpPr/>
      </xdr:nvCxnSpPr>
      <xdr:spPr>
        <a:xfrm flipV="1">
          <a:off x="22159595" y="12030721"/>
          <a:ext cx="1269" cy="1512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2922</xdr:rowOff>
    </xdr:from>
    <xdr:ext cx="534377" cy="259045"/>
    <xdr:sp macro="" textlink="">
      <xdr:nvSpPr>
        <xdr:cNvPr id="826" name="繰出金最小値テキスト"/>
        <xdr:cNvSpPr txBox="1"/>
      </xdr:nvSpPr>
      <xdr:spPr>
        <a:xfrm>
          <a:off x="22212300" y="1354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26,111</a:t>
          </a:r>
          <a:endParaRPr kumimoji="1" lang="ja-JP" altLang="en-US" sz="1000" b="1">
            <a:latin typeface="ＭＳ Ｐゴシック"/>
          </a:endParaRPr>
        </a:p>
      </xdr:txBody>
    </xdr:sp>
    <xdr:clientData/>
  </xdr:oneCellAnchor>
  <xdr:twoCellAnchor>
    <xdr:from>
      <xdr:col>32</xdr:col>
      <xdr:colOff>98425</xdr:colOff>
      <xdr:row>78</xdr:row>
      <xdr:rowOff>170545</xdr:rowOff>
    </xdr:from>
    <xdr:to>
      <xdr:col>32</xdr:col>
      <xdr:colOff>276225</xdr:colOff>
      <xdr:row>78</xdr:row>
      <xdr:rowOff>170545</xdr:rowOff>
    </xdr:to>
    <xdr:cxnSp macro="">
      <xdr:nvCxnSpPr>
        <xdr:cNvPr id="827" name="直線コネクタ 826"/>
        <xdr:cNvCxnSpPr/>
      </xdr:nvCxnSpPr>
      <xdr:spPr>
        <a:xfrm>
          <a:off x="22072600" y="13543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147348</xdr:rowOff>
    </xdr:from>
    <xdr:ext cx="599010" cy="259045"/>
    <xdr:sp macro="" textlink="">
      <xdr:nvSpPr>
        <xdr:cNvPr id="828" name="繰出金最大値テキスト"/>
        <xdr:cNvSpPr txBox="1"/>
      </xdr:nvSpPr>
      <xdr:spPr>
        <a:xfrm>
          <a:off x="22212300" y="1180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118,766</a:t>
          </a:r>
          <a:endParaRPr kumimoji="1" lang="ja-JP" altLang="en-US" sz="1000" b="1">
            <a:latin typeface="ＭＳ Ｐゴシック"/>
          </a:endParaRPr>
        </a:p>
      </xdr:txBody>
    </xdr:sp>
    <xdr:clientData/>
  </xdr:oneCellAnchor>
  <xdr:twoCellAnchor>
    <xdr:from>
      <xdr:col>32</xdr:col>
      <xdr:colOff>98425</xdr:colOff>
      <xdr:row>70</xdr:row>
      <xdr:rowOff>29221</xdr:rowOff>
    </xdr:from>
    <xdr:to>
      <xdr:col>32</xdr:col>
      <xdr:colOff>276225</xdr:colOff>
      <xdr:row>70</xdr:row>
      <xdr:rowOff>29221</xdr:rowOff>
    </xdr:to>
    <xdr:cxnSp macro="">
      <xdr:nvCxnSpPr>
        <xdr:cNvPr id="829" name="直線コネクタ 828"/>
        <xdr:cNvCxnSpPr/>
      </xdr:nvCxnSpPr>
      <xdr:spPr>
        <a:xfrm>
          <a:off x="22072600" y="1203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134786</xdr:rowOff>
    </xdr:from>
    <xdr:to>
      <xdr:col>32</xdr:col>
      <xdr:colOff>187325</xdr:colOff>
      <xdr:row>79</xdr:row>
      <xdr:rowOff>6263</xdr:rowOff>
    </xdr:to>
    <xdr:cxnSp macro="">
      <xdr:nvCxnSpPr>
        <xdr:cNvPr id="830" name="直線コネクタ 829"/>
        <xdr:cNvCxnSpPr/>
      </xdr:nvCxnSpPr>
      <xdr:spPr>
        <a:xfrm flipV="1">
          <a:off x="21323300" y="13507886"/>
          <a:ext cx="838200" cy="4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30216</xdr:rowOff>
    </xdr:from>
    <xdr:ext cx="534377" cy="259045"/>
    <xdr:sp macro="" textlink="">
      <xdr:nvSpPr>
        <xdr:cNvPr id="831" name="繰出金平均値テキスト"/>
        <xdr:cNvSpPr txBox="1"/>
      </xdr:nvSpPr>
      <xdr:spPr>
        <a:xfrm>
          <a:off x="22212300" y="13060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43,495</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7339</xdr:rowOff>
    </xdr:from>
    <xdr:to>
      <xdr:col>32</xdr:col>
      <xdr:colOff>238125</xdr:colOff>
      <xdr:row>77</xdr:row>
      <xdr:rowOff>108939</xdr:rowOff>
    </xdr:to>
    <xdr:sp macro="" textlink="">
      <xdr:nvSpPr>
        <xdr:cNvPr id="832" name="フローチャート : 判断 831"/>
        <xdr:cNvSpPr/>
      </xdr:nvSpPr>
      <xdr:spPr>
        <a:xfrm>
          <a:off x="22110700" y="132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79</xdr:row>
      <xdr:rowOff>6263</xdr:rowOff>
    </xdr:from>
    <xdr:to>
      <xdr:col>31</xdr:col>
      <xdr:colOff>34925</xdr:colOff>
      <xdr:row>79</xdr:row>
      <xdr:rowOff>49451</xdr:rowOff>
    </xdr:to>
    <xdr:cxnSp macro="">
      <xdr:nvCxnSpPr>
        <xdr:cNvPr id="833" name="直線コネクタ 832"/>
        <xdr:cNvCxnSpPr/>
      </xdr:nvCxnSpPr>
      <xdr:spPr>
        <a:xfrm flipV="1">
          <a:off x="20434300" y="13550813"/>
          <a:ext cx="889000" cy="4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69453</xdr:rowOff>
    </xdr:from>
    <xdr:to>
      <xdr:col>31</xdr:col>
      <xdr:colOff>85725</xdr:colOff>
      <xdr:row>77</xdr:row>
      <xdr:rowOff>171053</xdr:rowOff>
    </xdr:to>
    <xdr:sp macro="" textlink="">
      <xdr:nvSpPr>
        <xdr:cNvPr id="834" name="フローチャート : 判断 833"/>
        <xdr:cNvSpPr/>
      </xdr:nvSpPr>
      <xdr:spPr>
        <a:xfrm>
          <a:off x="21272500" y="132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16130</xdr:rowOff>
    </xdr:from>
    <xdr:ext cx="534377" cy="259045"/>
    <xdr:sp macro="" textlink="">
      <xdr:nvSpPr>
        <xdr:cNvPr id="835" name="テキスト ボックス 834"/>
        <xdr:cNvSpPr txBox="1"/>
      </xdr:nvSpPr>
      <xdr:spPr>
        <a:xfrm>
          <a:off x="21056111" y="1304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79</xdr:row>
      <xdr:rowOff>20176</xdr:rowOff>
    </xdr:from>
    <xdr:to>
      <xdr:col>29</xdr:col>
      <xdr:colOff>517525</xdr:colOff>
      <xdr:row>79</xdr:row>
      <xdr:rowOff>49451</xdr:rowOff>
    </xdr:to>
    <xdr:cxnSp macro="">
      <xdr:nvCxnSpPr>
        <xdr:cNvPr id="836" name="直線コネクタ 835"/>
        <xdr:cNvCxnSpPr/>
      </xdr:nvCxnSpPr>
      <xdr:spPr>
        <a:xfrm>
          <a:off x="19545300" y="13564726"/>
          <a:ext cx="889000" cy="2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84066</xdr:rowOff>
    </xdr:from>
    <xdr:to>
      <xdr:col>29</xdr:col>
      <xdr:colOff>568325</xdr:colOff>
      <xdr:row>78</xdr:row>
      <xdr:rowOff>14216</xdr:rowOff>
    </xdr:to>
    <xdr:sp macro="" textlink="">
      <xdr:nvSpPr>
        <xdr:cNvPr id="837" name="フローチャート : 判断 836"/>
        <xdr:cNvSpPr/>
      </xdr:nvSpPr>
      <xdr:spPr>
        <a:xfrm>
          <a:off x="20383500" y="1328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30743</xdr:rowOff>
    </xdr:from>
    <xdr:ext cx="534377" cy="259045"/>
    <xdr:sp macro="" textlink="">
      <xdr:nvSpPr>
        <xdr:cNvPr id="838" name="テキスト ボックス 837"/>
        <xdr:cNvSpPr txBox="1"/>
      </xdr:nvSpPr>
      <xdr:spPr>
        <a:xfrm>
          <a:off x="20167111" y="130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79</xdr:row>
      <xdr:rowOff>20176</xdr:rowOff>
    </xdr:from>
    <xdr:to>
      <xdr:col>28</xdr:col>
      <xdr:colOff>314325</xdr:colOff>
      <xdr:row>79</xdr:row>
      <xdr:rowOff>99205</xdr:rowOff>
    </xdr:to>
    <xdr:cxnSp macro="">
      <xdr:nvCxnSpPr>
        <xdr:cNvPr id="839" name="直線コネクタ 838"/>
        <xdr:cNvCxnSpPr/>
      </xdr:nvCxnSpPr>
      <xdr:spPr>
        <a:xfrm flipV="1">
          <a:off x="18656300" y="13564726"/>
          <a:ext cx="889000" cy="7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98289</xdr:rowOff>
    </xdr:from>
    <xdr:to>
      <xdr:col>28</xdr:col>
      <xdr:colOff>365125</xdr:colOff>
      <xdr:row>78</xdr:row>
      <xdr:rowOff>28439</xdr:rowOff>
    </xdr:to>
    <xdr:sp macro="" textlink="">
      <xdr:nvSpPr>
        <xdr:cNvPr id="840" name="フローチャート : 判断 839"/>
        <xdr:cNvSpPr/>
      </xdr:nvSpPr>
      <xdr:spPr>
        <a:xfrm>
          <a:off x="19494500" y="1329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44966</xdr:rowOff>
    </xdr:from>
    <xdr:ext cx="534377" cy="259045"/>
    <xdr:sp macro="" textlink="">
      <xdr:nvSpPr>
        <xdr:cNvPr id="841" name="テキスト ボックス 840"/>
        <xdr:cNvSpPr txBox="1"/>
      </xdr:nvSpPr>
      <xdr:spPr>
        <a:xfrm>
          <a:off x="19278111" y="1307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105490</xdr:rowOff>
    </xdr:from>
    <xdr:to>
      <xdr:col>27</xdr:col>
      <xdr:colOff>161925</xdr:colOff>
      <xdr:row>78</xdr:row>
      <xdr:rowOff>35640</xdr:rowOff>
    </xdr:to>
    <xdr:sp macro="" textlink="">
      <xdr:nvSpPr>
        <xdr:cNvPr id="842" name="フローチャート : 判断 841"/>
        <xdr:cNvSpPr/>
      </xdr:nvSpPr>
      <xdr:spPr>
        <a:xfrm>
          <a:off x="18605500" y="1330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52167</xdr:rowOff>
    </xdr:from>
    <xdr:ext cx="534377" cy="259045"/>
    <xdr:sp macro="" textlink="">
      <xdr:nvSpPr>
        <xdr:cNvPr id="843" name="テキスト ボックス 842"/>
        <xdr:cNvSpPr txBox="1"/>
      </xdr:nvSpPr>
      <xdr:spPr>
        <a:xfrm>
          <a:off x="18389111" y="1308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83986</xdr:rowOff>
    </xdr:from>
    <xdr:to>
      <xdr:col>32</xdr:col>
      <xdr:colOff>238125</xdr:colOff>
      <xdr:row>79</xdr:row>
      <xdr:rowOff>14136</xdr:rowOff>
    </xdr:to>
    <xdr:sp macro="" textlink="">
      <xdr:nvSpPr>
        <xdr:cNvPr id="849" name="円/楕円 848"/>
        <xdr:cNvSpPr/>
      </xdr:nvSpPr>
      <xdr:spPr>
        <a:xfrm>
          <a:off x="22110700" y="134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170363</xdr:rowOff>
    </xdr:from>
    <xdr:ext cx="534377" cy="259045"/>
    <xdr:sp macro="" textlink="">
      <xdr:nvSpPr>
        <xdr:cNvPr id="850" name="繰出金該当値テキスト"/>
        <xdr:cNvSpPr txBox="1"/>
      </xdr:nvSpPr>
      <xdr:spPr>
        <a:xfrm>
          <a:off x="22212300" y="1337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28,301</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126913</xdr:rowOff>
    </xdr:from>
    <xdr:to>
      <xdr:col>31</xdr:col>
      <xdr:colOff>85725</xdr:colOff>
      <xdr:row>79</xdr:row>
      <xdr:rowOff>57063</xdr:rowOff>
    </xdr:to>
    <xdr:sp macro="" textlink="">
      <xdr:nvSpPr>
        <xdr:cNvPr id="851" name="円/楕円 850"/>
        <xdr:cNvSpPr/>
      </xdr:nvSpPr>
      <xdr:spPr>
        <a:xfrm>
          <a:off x="21272500" y="1350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79</xdr:row>
      <xdr:rowOff>48190</xdr:rowOff>
    </xdr:from>
    <xdr:ext cx="534377" cy="259045"/>
    <xdr:sp macro="" textlink="">
      <xdr:nvSpPr>
        <xdr:cNvPr id="852" name="テキスト ボックス 851"/>
        <xdr:cNvSpPr txBox="1"/>
      </xdr:nvSpPr>
      <xdr:spPr>
        <a:xfrm>
          <a:off x="21056111" y="135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25,672</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170101</xdr:rowOff>
    </xdr:from>
    <xdr:to>
      <xdr:col>29</xdr:col>
      <xdr:colOff>568325</xdr:colOff>
      <xdr:row>79</xdr:row>
      <xdr:rowOff>100251</xdr:rowOff>
    </xdr:to>
    <xdr:sp macro="" textlink="">
      <xdr:nvSpPr>
        <xdr:cNvPr id="853" name="円/楕円 852"/>
        <xdr:cNvSpPr/>
      </xdr:nvSpPr>
      <xdr:spPr>
        <a:xfrm>
          <a:off x="20383500" y="1354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91378</xdr:rowOff>
    </xdr:from>
    <xdr:ext cx="534377" cy="259045"/>
    <xdr:sp macro="" textlink="">
      <xdr:nvSpPr>
        <xdr:cNvPr id="854" name="テキスト ボックス 853"/>
        <xdr:cNvSpPr txBox="1"/>
      </xdr:nvSpPr>
      <xdr:spPr>
        <a:xfrm>
          <a:off x="20167111" y="1363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23,027</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140826</xdr:rowOff>
    </xdr:from>
    <xdr:to>
      <xdr:col>28</xdr:col>
      <xdr:colOff>365125</xdr:colOff>
      <xdr:row>79</xdr:row>
      <xdr:rowOff>70976</xdr:rowOff>
    </xdr:to>
    <xdr:sp macro="" textlink="">
      <xdr:nvSpPr>
        <xdr:cNvPr id="855" name="円/楕円 854"/>
        <xdr:cNvSpPr/>
      </xdr:nvSpPr>
      <xdr:spPr>
        <a:xfrm>
          <a:off x="19494500" y="1351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62103</xdr:rowOff>
    </xdr:from>
    <xdr:ext cx="534377" cy="259045"/>
    <xdr:sp macro="" textlink="">
      <xdr:nvSpPr>
        <xdr:cNvPr id="856" name="テキスト ボックス 855"/>
        <xdr:cNvSpPr txBox="1"/>
      </xdr:nvSpPr>
      <xdr:spPr>
        <a:xfrm>
          <a:off x="19278111" y="1360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24,820</a:t>
          </a:r>
          <a:endParaRPr kumimoji="1" lang="ja-JP" altLang="en-US" sz="1000" b="1">
            <a:solidFill>
              <a:srgbClr val="FF0000"/>
            </a:solidFill>
            <a:latin typeface="ＭＳ Ｐゴシック"/>
          </a:endParaRPr>
        </a:p>
      </xdr:txBody>
    </xdr:sp>
    <xdr:clientData/>
  </xdr:oneCellAnchor>
  <xdr:twoCellAnchor>
    <xdr:from>
      <xdr:col>27</xdr:col>
      <xdr:colOff>60325</xdr:colOff>
      <xdr:row>79</xdr:row>
      <xdr:rowOff>48405</xdr:rowOff>
    </xdr:from>
    <xdr:to>
      <xdr:col>27</xdr:col>
      <xdr:colOff>161925</xdr:colOff>
      <xdr:row>79</xdr:row>
      <xdr:rowOff>150005</xdr:rowOff>
    </xdr:to>
    <xdr:sp macro="" textlink="">
      <xdr:nvSpPr>
        <xdr:cNvPr id="857" name="円/楕円 856"/>
        <xdr:cNvSpPr/>
      </xdr:nvSpPr>
      <xdr:spPr>
        <a:xfrm>
          <a:off x="18605500" y="1359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141132</xdr:rowOff>
    </xdr:from>
    <xdr:ext cx="534377" cy="259045"/>
    <xdr:sp macro="" textlink="">
      <xdr:nvSpPr>
        <xdr:cNvPr id="858" name="テキスト ボックス 857"/>
        <xdr:cNvSpPr txBox="1"/>
      </xdr:nvSpPr>
      <xdr:spPr>
        <a:xfrm>
          <a:off x="18389111" y="1368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9" name="直線コネクタ 86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0" name="テキスト ボックス 86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1" name="直線コネクタ 87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2" name="テキスト ボックス 87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3" name="直線コネクタ 87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74" name="テキスト ボックス 87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5" name="直線コネクタ 87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76" name="テキスト ボックス 87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80" name="直線コネクタ 87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8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4" name="直線コネクタ 88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5" name="直線コネクタ 88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7" name="フローチャート : 判断 88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8" name="直線コネクタ 88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9" name="フローチャート : 判断 88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0" name="テキスト ボックス 889"/>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1" name="直線コネクタ 89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2" name="フローチャート : 判断 89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3" name="テキスト ボックス 892"/>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4" name="直線コネクタ 89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95" name="フローチャート : 判断 894"/>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96" name="テキスト ボックス 895"/>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97" name="フローチャート : 判断 896"/>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98" name="テキスト ボックス 897"/>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4" name="円/楕円 90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6" name="円/楕円 90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7" name="テキスト ボックス 906"/>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8" name="円/楕円 90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9" name="テキスト ボックス 908"/>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0" name="円/楕円 90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11" name="テキスト ボックス 910"/>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2" name="円/楕円 91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3" name="テキスト ボックス 912"/>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294,355</a:t>
          </a:r>
          <a:r>
            <a:rPr kumimoji="1" lang="ja-JP" altLang="en-US" sz="1300">
              <a:latin typeface="ＭＳ Ｐゴシック"/>
            </a:rPr>
            <a:t>円となっている。主な構成項目である人件費は、住民一人当たり</a:t>
          </a:r>
          <a:r>
            <a:rPr kumimoji="1" lang="en-US" altLang="ja-JP" sz="1300">
              <a:latin typeface="ＭＳ Ｐゴシック"/>
            </a:rPr>
            <a:t>44,379</a:t>
          </a:r>
          <a:r>
            <a:rPr kumimoji="1" lang="ja-JP" altLang="en-US" sz="1300">
              <a:latin typeface="ＭＳ Ｐゴシック"/>
            </a:rPr>
            <a:t>円となっており、類似団体内平均と比較すると、最低水準となっている。これは、職員数が他の類似団体と比べて少ないことが要因であり、今後についても、引き続き適正な定員管理を行い、人件費の抑制に努める。</a:t>
          </a:r>
          <a:endParaRPr kumimoji="1" lang="en-US" altLang="ja-JP" sz="1300">
            <a:latin typeface="ＭＳ Ｐゴシック"/>
          </a:endParaRPr>
        </a:p>
        <a:p>
          <a:r>
            <a:rPr kumimoji="1" lang="ja-JP" altLang="en-US" sz="1300">
              <a:latin typeface="ＭＳ Ｐゴシック"/>
            </a:rPr>
            <a:t>　扶助費は、住民一人当たり</a:t>
          </a:r>
          <a:r>
            <a:rPr kumimoji="1" lang="en-US" altLang="ja-JP" sz="1300">
              <a:latin typeface="ＭＳ Ｐゴシック"/>
            </a:rPr>
            <a:t>79,790</a:t>
          </a:r>
          <a:r>
            <a:rPr kumimoji="1" lang="ja-JP" altLang="en-US" sz="1300">
              <a:latin typeface="ＭＳ Ｐゴシック"/>
            </a:rPr>
            <a:t>円となっており、類似団体内平均以下の水準となっているが、平成</a:t>
          </a:r>
          <a:r>
            <a:rPr kumimoji="1" lang="en-US" altLang="ja-JP" sz="1300">
              <a:latin typeface="ＭＳ Ｐゴシック"/>
            </a:rPr>
            <a:t>23</a:t>
          </a:r>
          <a:r>
            <a:rPr kumimoji="1" lang="ja-JP" altLang="en-US" sz="1300">
              <a:latin typeface="ＭＳ Ｐゴシック"/>
            </a:rPr>
            <a:t>年度以降毎年度増加している。これは、サービス利用者数の増加に伴う障害介護給付費の増加等によるものであり、前年度決算と比較すると、</a:t>
          </a:r>
          <a:r>
            <a:rPr kumimoji="1" lang="en-US" altLang="ja-JP" sz="1300">
              <a:latin typeface="ＭＳ Ｐゴシック"/>
            </a:rPr>
            <a:t>5.4</a:t>
          </a:r>
          <a:r>
            <a:rPr kumimoji="1" lang="ja-JP" altLang="en-US" sz="1300">
              <a:latin typeface="ＭＳ Ｐゴシック"/>
            </a:rPr>
            <a:t>％増となっている。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埼玉県富士見市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110,045
108,218
19.77
33,971,053
32,392,256
1,149,279
19,902,116
22,478,258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139700</xdr:rowOff>
    </xdr:from>
    <xdr:to>
      <xdr:col>6</xdr:col>
      <xdr:colOff>510540</xdr:colOff>
      <xdr:row>37</xdr:row>
      <xdr:rowOff>147129</xdr:rowOff>
    </xdr:to>
    <xdr:cxnSp macro="">
      <xdr:nvCxnSpPr>
        <xdr:cNvPr id="52" name="直線コネクタ 51"/>
        <xdr:cNvCxnSpPr/>
      </xdr:nvCxnSpPr>
      <xdr:spPr>
        <a:xfrm flipV="1">
          <a:off x="4633595" y="5283200"/>
          <a:ext cx="1270"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150957</xdr:rowOff>
    </xdr:from>
    <xdr:ext cx="469744" cy="259045"/>
    <xdr:sp macro="" textlink="">
      <xdr:nvSpPr>
        <xdr:cNvPr id="53" name="議会費最小値テキスト"/>
        <xdr:cNvSpPr txBox="1"/>
      </xdr:nvSpPr>
      <xdr:spPr>
        <a:xfrm>
          <a:off x="4686300" y="64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a:t>
          </a:r>
          <a:endParaRPr kumimoji="1" lang="ja-JP" altLang="en-US" sz="1000" b="1">
            <a:latin typeface="ＭＳ Ｐゴシック"/>
          </a:endParaRPr>
        </a:p>
      </xdr:txBody>
    </xdr:sp>
    <xdr:clientData/>
  </xdr:oneCellAnchor>
  <xdr:twoCellAnchor>
    <xdr:from>
      <xdr:col>6</xdr:col>
      <xdr:colOff>422275</xdr:colOff>
      <xdr:row>37</xdr:row>
      <xdr:rowOff>147129</xdr:rowOff>
    </xdr:from>
    <xdr:to>
      <xdr:col>6</xdr:col>
      <xdr:colOff>600075</xdr:colOff>
      <xdr:row>37</xdr:row>
      <xdr:rowOff>147129</xdr:rowOff>
    </xdr:to>
    <xdr:cxnSp macro="">
      <xdr:nvCxnSpPr>
        <xdr:cNvPr id="54" name="直線コネクタ 53"/>
        <xdr:cNvCxnSpPr/>
      </xdr:nvCxnSpPr>
      <xdr:spPr>
        <a:xfrm>
          <a:off x="4546600" y="649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86377</xdr:rowOff>
    </xdr:from>
    <xdr:ext cx="469744" cy="259045"/>
    <xdr:sp macro="" textlink="">
      <xdr:nvSpPr>
        <xdr:cNvPr id="55" name="議会費最大値テキスト"/>
        <xdr:cNvSpPr txBox="1"/>
      </xdr:nvSpPr>
      <xdr:spPr>
        <a:xfrm>
          <a:off x="4686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a:t>
          </a:r>
          <a:endParaRPr kumimoji="1" lang="ja-JP" altLang="en-US" sz="1000" b="1">
            <a:latin typeface="ＭＳ Ｐゴシック"/>
          </a:endParaRPr>
        </a:p>
      </xdr:txBody>
    </xdr:sp>
    <xdr:clientData/>
  </xdr:oneCellAnchor>
  <xdr:twoCellAnchor>
    <xdr:from>
      <xdr:col>6</xdr:col>
      <xdr:colOff>422275</xdr:colOff>
      <xdr:row>30</xdr:row>
      <xdr:rowOff>139700</xdr:rowOff>
    </xdr:from>
    <xdr:to>
      <xdr:col>6</xdr:col>
      <xdr:colOff>600075</xdr:colOff>
      <xdr:row>30</xdr:row>
      <xdr:rowOff>139700</xdr:rowOff>
    </xdr:to>
    <xdr:cxnSp macro="">
      <xdr:nvCxnSpPr>
        <xdr:cNvPr id="56" name="直線コネクタ 55"/>
        <xdr:cNvCxnSpPr/>
      </xdr:nvCxnSpPr>
      <xdr:spPr>
        <a:xfrm>
          <a:off x="4546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128270</xdr:rowOff>
    </xdr:from>
    <xdr:to>
      <xdr:col>6</xdr:col>
      <xdr:colOff>511175</xdr:colOff>
      <xdr:row>36</xdr:row>
      <xdr:rowOff>141415</xdr:rowOff>
    </xdr:to>
    <xdr:cxnSp macro="">
      <xdr:nvCxnSpPr>
        <xdr:cNvPr id="57" name="直線コネクタ 56"/>
        <xdr:cNvCxnSpPr/>
      </xdr:nvCxnSpPr>
      <xdr:spPr>
        <a:xfrm flipV="1">
          <a:off x="3797300" y="6300470"/>
          <a:ext cx="8382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101490</xdr:rowOff>
    </xdr:from>
    <xdr:ext cx="469744" cy="259045"/>
    <xdr:sp macro="" textlink="">
      <xdr:nvSpPr>
        <xdr:cNvPr id="58" name="議会費平均値テキスト"/>
        <xdr:cNvSpPr txBox="1"/>
      </xdr:nvSpPr>
      <xdr:spPr>
        <a:xfrm>
          <a:off x="4686300" y="5759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3,018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78613</xdr:rowOff>
    </xdr:from>
    <xdr:to>
      <xdr:col>6</xdr:col>
      <xdr:colOff>561975</xdr:colOff>
      <xdr:row>35</xdr:row>
      <xdr:rowOff>8763</xdr:rowOff>
    </xdr:to>
    <xdr:sp macro="" textlink="">
      <xdr:nvSpPr>
        <xdr:cNvPr id="59" name="フローチャート : 判断 58"/>
        <xdr:cNvSpPr/>
      </xdr:nvSpPr>
      <xdr:spPr>
        <a:xfrm>
          <a:off x="4584700" y="59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141415</xdr:rowOff>
    </xdr:from>
    <xdr:to>
      <xdr:col>5</xdr:col>
      <xdr:colOff>358775</xdr:colOff>
      <xdr:row>37</xdr:row>
      <xdr:rowOff>50546</xdr:rowOff>
    </xdr:to>
    <xdr:cxnSp macro="">
      <xdr:nvCxnSpPr>
        <xdr:cNvPr id="60" name="直線コネクタ 59"/>
        <xdr:cNvCxnSpPr/>
      </xdr:nvCxnSpPr>
      <xdr:spPr>
        <a:xfrm flipV="1">
          <a:off x="2908300" y="6313615"/>
          <a:ext cx="889000" cy="8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3175</xdr:rowOff>
    </xdr:from>
    <xdr:to>
      <xdr:col>5</xdr:col>
      <xdr:colOff>409575</xdr:colOff>
      <xdr:row>35</xdr:row>
      <xdr:rowOff>104775</xdr:rowOff>
    </xdr:to>
    <xdr:sp macro="" textlink="">
      <xdr:nvSpPr>
        <xdr:cNvPr id="61" name="フローチャート : 判断 60"/>
        <xdr:cNvSpPr/>
      </xdr:nvSpPr>
      <xdr:spPr>
        <a:xfrm>
          <a:off x="3746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121302</xdr:rowOff>
    </xdr:from>
    <xdr:ext cx="469744" cy="259045"/>
    <xdr:sp macro="" textlink="">
      <xdr:nvSpPr>
        <xdr:cNvPr id="62" name="テキスト ボックス 61"/>
        <xdr:cNvSpPr txBox="1"/>
      </xdr:nvSpPr>
      <xdr:spPr>
        <a:xfrm>
          <a:off x="3562427" y="57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43688</xdr:rowOff>
    </xdr:from>
    <xdr:to>
      <xdr:col>4</xdr:col>
      <xdr:colOff>155575</xdr:colOff>
      <xdr:row>37</xdr:row>
      <xdr:rowOff>50546</xdr:rowOff>
    </xdr:to>
    <xdr:cxnSp macro="">
      <xdr:nvCxnSpPr>
        <xdr:cNvPr id="63" name="直線コネクタ 62"/>
        <xdr:cNvCxnSpPr/>
      </xdr:nvCxnSpPr>
      <xdr:spPr>
        <a:xfrm>
          <a:off x="2019300" y="638733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4" name="フローチャート : 判断 63"/>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149877</xdr:rowOff>
    </xdr:from>
    <xdr:ext cx="469744" cy="259045"/>
    <xdr:sp macro="" textlink="">
      <xdr:nvSpPr>
        <xdr:cNvPr id="65" name="テキスト ボックス 64"/>
        <xdr:cNvSpPr txBox="1"/>
      </xdr:nvSpPr>
      <xdr:spPr>
        <a:xfrm>
          <a:off x="2673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163132</xdr:rowOff>
    </xdr:from>
    <xdr:to>
      <xdr:col>2</xdr:col>
      <xdr:colOff>638175</xdr:colOff>
      <xdr:row>37</xdr:row>
      <xdr:rowOff>43688</xdr:rowOff>
    </xdr:to>
    <xdr:cxnSp macro="">
      <xdr:nvCxnSpPr>
        <xdr:cNvPr id="66" name="直線コネクタ 65"/>
        <xdr:cNvCxnSpPr/>
      </xdr:nvCxnSpPr>
      <xdr:spPr>
        <a:xfrm>
          <a:off x="1130300" y="6163882"/>
          <a:ext cx="889000" cy="22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138621</xdr:rowOff>
    </xdr:from>
    <xdr:to>
      <xdr:col>3</xdr:col>
      <xdr:colOff>3175</xdr:colOff>
      <xdr:row>35</xdr:row>
      <xdr:rowOff>68771</xdr:rowOff>
    </xdr:to>
    <xdr:sp macro="" textlink="">
      <xdr:nvSpPr>
        <xdr:cNvPr id="67" name="フローチャート : 判断 66"/>
        <xdr:cNvSpPr/>
      </xdr:nvSpPr>
      <xdr:spPr>
        <a:xfrm>
          <a:off x="1968500" y="596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85298</xdr:rowOff>
    </xdr:from>
    <xdr:ext cx="469744" cy="259045"/>
    <xdr:sp macro="" textlink="">
      <xdr:nvSpPr>
        <xdr:cNvPr id="68" name="テキスト ボックス 67"/>
        <xdr:cNvSpPr txBox="1"/>
      </xdr:nvSpPr>
      <xdr:spPr>
        <a:xfrm>
          <a:off x="1784427" y="574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65468</xdr:rowOff>
    </xdr:from>
    <xdr:to>
      <xdr:col>1</xdr:col>
      <xdr:colOff>485775</xdr:colOff>
      <xdr:row>33</xdr:row>
      <xdr:rowOff>167068</xdr:rowOff>
    </xdr:to>
    <xdr:sp macro="" textlink="">
      <xdr:nvSpPr>
        <xdr:cNvPr id="69" name="フローチャート : 判断 68"/>
        <xdr:cNvSpPr/>
      </xdr:nvSpPr>
      <xdr:spPr>
        <a:xfrm>
          <a:off x="1079500" y="572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12145</xdr:rowOff>
    </xdr:from>
    <xdr:ext cx="469744" cy="259045"/>
    <xdr:sp macro="" textlink="">
      <xdr:nvSpPr>
        <xdr:cNvPr id="70" name="テキスト ボックス 69"/>
        <xdr:cNvSpPr txBox="1"/>
      </xdr:nvSpPr>
      <xdr:spPr>
        <a:xfrm>
          <a:off x="895427" y="549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77470</xdr:rowOff>
    </xdr:from>
    <xdr:to>
      <xdr:col>6</xdr:col>
      <xdr:colOff>561975</xdr:colOff>
      <xdr:row>37</xdr:row>
      <xdr:rowOff>7620</xdr:rowOff>
    </xdr:to>
    <xdr:sp macro="" textlink="">
      <xdr:nvSpPr>
        <xdr:cNvPr id="76" name="円/楕円 75"/>
        <xdr:cNvSpPr/>
      </xdr:nvSpPr>
      <xdr:spPr>
        <a:xfrm>
          <a:off x="45847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55897</xdr:rowOff>
    </xdr:from>
    <xdr:ext cx="469744" cy="259045"/>
    <xdr:sp macro="" textlink="">
      <xdr:nvSpPr>
        <xdr:cNvPr id="77" name="議会費該当値テキスト"/>
        <xdr:cNvSpPr txBox="1"/>
      </xdr:nvSpPr>
      <xdr:spPr>
        <a:xfrm>
          <a:off x="4686300"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90615</xdr:rowOff>
    </xdr:from>
    <xdr:to>
      <xdr:col>5</xdr:col>
      <xdr:colOff>409575</xdr:colOff>
      <xdr:row>37</xdr:row>
      <xdr:rowOff>20765</xdr:rowOff>
    </xdr:to>
    <xdr:sp macro="" textlink="">
      <xdr:nvSpPr>
        <xdr:cNvPr id="78" name="円/楕円 77"/>
        <xdr:cNvSpPr/>
      </xdr:nvSpPr>
      <xdr:spPr>
        <a:xfrm>
          <a:off x="3746500" y="626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11892</xdr:rowOff>
    </xdr:from>
    <xdr:ext cx="469744" cy="259045"/>
    <xdr:sp macro="" textlink="">
      <xdr:nvSpPr>
        <xdr:cNvPr id="79" name="テキスト ボックス 78"/>
        <xdr:cNvSpPr txBox="1"/>
      </xdr:nvSpPr>
      <xdr:spPr>
        <a:xfrm>
          <a:off x="3562427" y="635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171196</xdr:rowOff>
    </xdr:from>
    <xdr:to>
      <xdr:col>4</xdr:col>
      <xdr:colOff>206375</xdr:colOff>
      <xdr:row>37</xdr:row>
      <xdr:rowOff>101346</xdr:rowOff>
    </xdr:to>
    <xdr:sp macro="" textlink="">
      <xdr:nvSpPr>
        <xdr:cNvPr id="80" name="円/楕円 79"/>
        <xdr:cNvSpPr/>
      </xdr:nvSpPr>
      <xdr:spPr>
        <a:xfrm>
          <a:off x="2857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92473</xdr:rowOff>
    </xdr:from>
    <xdr:ext cx="469744" cy="259045"/>
    <xdr:sp macro="" textlink="">
      <xdr:nvSpPr>
        <xdr:cNvPr id="81" name="テキスト ボックス 80"/>
        <xdr:cNvSpPr txBox="1"/>
      </xdr:nvSpPr>
      <xdr:spPr>
        <a:xfrm>
          <a:off x="2673427" y="64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164338</xdr:rowOff>
    </xdr:from>
    <xdr:to>
      <xdr:col>3</xdr:col>
      <xdr:colOff>3175</xdr:colOff>
      <xdr:row>37</xdr:row>
      <xdr:rowOff>94488</xdr:rowOff>
    </xdr:to>
    <xdr:sp macro="" textlink="">
      <xdr:nvSpPr>
        <xdr:cNvPr id="82" name="円/楕円 81"/>
        <xdr:cNvSpPr/>
      </xdr:nvSpPr>
      <xdr:spPr>
        <a:xfrm>
          <a:off x="1968500" y="63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85615</xdr:rowOff>
    </xdr:from>
    <xdr:ext cx="469744" cy="259045"/>
    <xdr:sp macro="" textlink="">
      <xdr:nvSpPr>
        <xdr:cNvPr id="83" name="テキスト ボックス 82"/>
        <xdr:cNvSpPr txBox="1"/>
      </xdr:nvSpPr>
      <xdr:spPr>
        <a:xfrm>
          <a:off x="1784427" y="642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112332</xdr:rowOff>
    </xdr:from>
    <xdr:to>
      <xdr:col>1</xdr:col>
      <xdr:colOff>485775</xdr:colOff>
      <xdr:row>36</xdr:row>
      <xdr:rowOff>42482</xdr:rowOff>
    </xdr:to>
    <xdr:sp macro="" textlink="">
      <xdr:nvSpPr>
        <xdr:cNvPr id="84" name="円/楕円 83"/>
        <xdr:cNvSpPr/>
      </xdr:nvSpPr>
      <xdr:spPr>
        <a:xfrm>
          <a:off x="1079500" y="611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33609</xdr:rowOff>
    </xdr:from>
    <xdr:ext cx="469744" cy="259045"/>
    <xdr:sp macro="" textlink="">
      <xdr:nvSpPr>
        <xdr:cNvPr id="85" name="テキスト ボックス 84"/>
        <xdr:cNvSpPr txBox="1"/>
      </xdr:nvSpPr>
      <xdr:spPr>
        <a:xfrm>
          <a:off x="895427" y="620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95414</xdr:rowOff>
    </xdr:from>
    <xdr:to>
      <xdr:col>6</xdr:col>
      <xdr:colOff>510540</xdr:colOff>
      <xdr:row>58</xdr:row>
      <xdr:rowOff>74268</xdr:rowOff>
    </xdr:to>
    <xdr:cxnSp macro="">
      <xdr:nvCxnSpPr>
        <xdr:cNvPr id="107" name="直線コネクタ 106"/>
        <xdr:cNvCxnSpPr/>
      </xdr:nvCxnSpPr>
      <xdr:spPr>
        <a:xfrm flipV="1">
          <a:off x="4633595" y="8839364"/>
          <a:ext cx="1270" cy="117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78095</xdr:rowOff>
    </xdr:from>
    <xdr:ext cx="534377" cy="259045"/>
    <xdr:sp macro="" textlink="">
      <xdr:nvSpPr>
        <xdr:cNvPr id="108" name="総務費最小値テキスト"/>
        <xdr:cNvSpPr txBox="1"/>
      </xdr:nvSpPr>
      <xdr:spPr>
        <a:xfrm>
          <a:off x="4686300" y="1002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28,623</a:t>
          </a:r>
          <a:endParaRPr kumimoji="1" lang="ja-JP" altLang="en-US" sz="1000" b="1">
            <a:latin typeface="ＭＳ Ｐゴシック"/>
          </a:endParaRPr>
        </a:p>
      </xdr:txBody>
    </xdr:sp>
    <xdr:clientData/>
  </xdr:oneCellAnchor>
  <xdr:twoCellAnchor>
    <xdr:from>
      <xdr:col>6</xdr:col>
      <xdr:colOff>422275</xdr:colOff>
      <xdr:row>58</xdr:row>
      <xdr:rowOff>74268</xdr:rowOff>
    </xdr:from>
    <xdr:to>
      <xdr:col>6</xdr:col>
      <xdr:colOff>600075</xdr:colOff>
      <xdr:row>58</xdr:row>
      <xdr:rowOff>74268</xdr:rowOff>
    </xdr:to>
    <xdr:cxnSp macro="">
      <xdr:nvCxnSpPr>
        <xdr:cNvPr id="109" name="直線コネクタ 108"/>
        <xdr:cNvCxnSpPr/>
      </xdr:nvCxnSpPr>
      <xdr:spPr>
        <a:xfrm>
          <a:off x="4546600" y="1001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42091</xdr:rowOff>
    </xdr:from>
    <xdr:ext cx="599010" cy="259045"/>
    <xdr:sp macro="" textlink="">
      <xdr:nvSpPr>
        <xdr:cNvPr id="110" name="総務費最大値テキスト"/>
        <xdr:cNvSpPr txBox="1"/>
      </xdr:nvSpPr>
      <xdr:spPr>
        <a:xfrm>
          <a:off x="4686300" y="8614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544,373</a:t>
          </a:r>
          <a:endParaRPr kumimoji="1" lang="ja-JP" altLang="en-US" sz="1000" b="1">
            <a:latin typeface="ＭＳ Ｐゴシック"/>
          </a:endParaRPr>
        </a:p>
      </xdr:txBody>
    </xdr:sp>
    <xdr:clientData/>
  </xdr:oneCellAnchor>
  <xdr:twoCellAnchor>
    <xdr:from>
      <xdr:col>6</xdr:col>
      <xdr:colOff>422275</xdr:colOff>
      <xdr:row>51</xdr:row>
      <xdr:rowOff>95414</xdr:rowOff>
    </xdr:from>
    <xdr:to>
      <xdr:col>6</xdr:col>
      <xdr:colOff>600075</xdr:colOff>
      <xdr:row>51</xdr:row>
      <xdr:rowOff>95414</xdr:rowOff>
    </xdr:to>
    <xdr:cxnSp macro="">
      <xdr:nvCxnSpPr>
        <xdr:cNvPr id="111" name="直線コネクタ 110"/>
        <xdr:cNvCxnSpPr/>
      </xdr:nvCxnSpPr>
      <xdr:spPr>
        <a:xfrm>
          <a:off x="4546600" y="883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44086</xdr:rowOff>
    </xdr:from>
    <xdr:to>
      <xdr:col>6</xdr:col>
      <xdr:colOff>511175</xdr:colOff>
      <xdr:row>58</xdr:row>
      <xdr:rowOff>69607</xdr:rowOff>
    </xdr:to>
    <xdr:cxnSp macro="">
      <xdr:nvCxnSpPr>
        <xdr:cNvPr id="112" name="直線コネクタ 111"/>
        <xdr:cNvCxnSpPr/>
      </xdr:nvCxnSpPr>
      <xdr:spPr>
        <a:xfrm>
          <a:off x="3797300" y="9988186"/>
          <a:ext cx="838200" cy="2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163866</xdr:rowOff>
    </xdr:from>
    <xdr:ext cx="534377" cy="259045"/>
    <xdr:sp macro="" textlink="">
      <xdr:nvSpPr>
        <xdr:cNvPr id="113" name="総務費平均値テキスト"/>
        <xdr:cNvSpPr txBox="1"/>
      </xdr:nvSpPr>
      <xdr:spPr>
        <a:xfrm>
          <a:off x="4686300" y="9765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140989</xdr:rowOff>
    </xdr:from>
    <xdr:to>
      <xdr:col>6</xdr:col>
      <xdr:colOff>561975</xdr:colOff>
      <xdr:row>58</xdr:row>
      <xdr:rowOff>71139</xdr:rowOff>
    </xdr:to>
    <xdr:sp macro="" textlink="">
      <xdr:nvSpPr>
        <xdr:cNvPr id="114" name="フローチャート : 判断 113"/>
        <xdr:cNvSpPr/>
      </xdr:nvSpPr>
      <xdr:spPr>
        <a:xfrm>
          <a:off x="4584700" y="991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44086</xdr:rowOff>
    </xdr:from>
    <xdr:to>
      <xdr:col>5</xdr:col>
      <xdr:colOff>358775</xdr:colOff>
      <xdr:row>58</xdr:row>
      <xdr:rowOff>69390</xdr:rowOff>
    </xdr:to>
    <xdr:cxnSp macro="">
      <xdr:nvCxnSpPr>
        <xdr:cNvPr id="115" name="直線コネクタ 114"/>
        <xdr:cNvCxnSpPr/>
      </xdr:nvCxnSpPr>
      <xdr:spPr>
        <a:xfrm flipV="1">
          <a:off x="2908300" y="9988186"/>
          <a:ext cx="889000" cy="2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154998</xdr:rowOff>
    </xdr:from>
    <xdr:to>
      <xdr:col>5</xdr:col>
      <xdr:colOff>409575</xdr:colOff>
      <xdr:row>58</xdr:row>
      <xdr:rowOff>85148</xdr:rowOff>
    </xdr:to>
    <xdr:sp macro="" textlink="">
      <xdr:nvSpPr>
        <xdr:cNvPr id="116" name="フローチャート : 判断 115"/>
        <xdr:cNvSpPr/>
      </xdr:nvSpPr>
      <xdr:spPr>
        <a:xfrm>
          <a:off x="3746500" y="992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101675</xdr:rowOff>
    </xdr:from>
    <xdr:ext cx="534377" cy="259045"/>
    <xdr:sp macro="" textlink="">
      <xdr:nvSpPr>
        <xdr:cNvPr id="117" name="テキスト ボックス 116"/>
        <xdr:cNvSpPr txBox="1"/>
      </xdr:nvSpPr>
      <xdr:spPr>
        <a:xfrm>
          <a:off x="3530111" y="97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68190</xdr:rowOff>
    </xdr:from>
    <xdr:to>
      <xdr:col>4</xdr:col>
      <xdr:colOff>155575</xdr:colOff>
      <xdr:row>58</xdr:row>
      <xdr:rowOff>69390</xdr:rowOff>
    </xdr:to>
    <xdr:cxnSp macro="">
      <xdr:nvCxnSpPr>
        <xdr:cNvPr id="118" name="直線コネクタ 117"/>
        <xdr:cNvCxnSpPr/>
      </xdr:nvCxnSpPr>
      <xdr:spPr>
        <a:xfrm>
          <a:off x="2019300" y="10012290"/>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152652</xdr:rowOff>
    </xdr:from>
    <xdr:to>
      <xdr:col>4</xdr:col>
      <xdr:colOff>206375</xdr:colOff>
      <xdr:row>58</xdr:row>
      <xdr:rowOff>82802</xdr:rowOff>
    </xdr:to>
    <xdr:sp macro="" textlink="">
      <xdr:nvSpPr>
        <xdr:cNvPr id="119" name="フローチャート : 判断 118"/>
        <xdr:cNvSpPr/>
      </xdr:nvSpPr>
      <xdr:spPr>
        <a:xfrm>
          <a:off x="2857500" y="992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99329</xdr:rowOff>
    </xdr:from>
    <xdr:ext cx="534377" cy="259045"/>
    <xdr:sp macro="" textlink="">
      <xdr:nvSpPr>
        <xdr:cNvPr id="120" name="テキスト ボックス 119"/>
        <xdr:cNvSpPr txBox="1"/>
      </xdr:nvSpPr>
      <xdr:spPr>
        <a:xfrm>
          <a:off x="2641111" y="970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67926</xdr:rowOff>
    </xdr:from>
    <xdr:to>
      <xdr:col>2</xdr:col>
      <xdr:colOff>638175</xdr:colOff>
      <xdr:row>58</xdr:row>
      <xdr:rowOff>68190</xdr:rowOff>
    </xdr:to>
    <xdr:cxnSp macro="">
      <xdr:nvCxnSpPr>
        <xdr:cNvPr id="121" name="直線コネクタ 120"/>
        <xdr:cNvCxnSpPr/>
      </xdr:nvCxnSpPr>
      <xdr:spPr>
        <a:xfrm>
          <a:off x="1130300" y="10012026"/>
          <a:ext cx="889000" cy="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160372</xdr:rowOff>
    </xdr:from>
    <xdr:to>
      <xdr:col>3</xdr:col>
      <xdr:colOff>3175</xdr:colOff>
      <xdr:row>58</xdr:row>
      <xdr:rowOff>90522</xdr:rowOff>
    </xdr:to>
    <xdr:sp macro="" textlink="">
      <xdr:nvSpPr>
        <xdr:cNvPr id="122" name="フローチャート : 判断 121"/>
        <xdr:cNvSpPr/>
      </xdr:nvSpPr>
      <xdr:spPr>
        <a:xfrm>
          <a:off x="1968500" y="993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107049</xdr:rowOff>
    </xdr:from>
    <xdr:ext cx="534377" cy="259045"/>
    <xdr:sp macro="" textlink="">
      <xdr:nvSpPr>
        <xdr:cNvPr id="123" name="テキスト ボックス 122"/>
        <xdr:cNvSpPr txBox="1"/>
      </xdr:nvSpPr>
      <xdr:spPr>
        <a:xfrm>
          <a:off x="1752111" y="970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156335</xdr:rowOff>
    </xdr:from>
    <xdr:to>
      <xdr:col>1</xdr:col>
      <xdr:colOff>485775</xdr:colOff>
      <xdr:row>58</xdr:row>
      <xdr:rowOff>86485</xdr:rowOff>
    </xdr:to>
    <xdr:sp macro="" textlink="">
      <xdr:nvSpPr>
        <xdr:cNvPr id="124" name="フローチャート : 判断 123"/>
        <xdr:cNvSpPr/>
      </xdr:nvSpPr>
      <xdr:spPr>
        <a:xfrm>
          <a:off x="1079500" y="992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103012</xdr:rowOff>
    </xdr:from>
    <xdr:ext cx="534377" cy="259045"/>
    <xdr:sp macro="" textlink="">
      <xdr:nvSpPr>
        <xdr:cNvPr id="125" name="テキスト ボックス 124"/>
        <xdr:cNvSpPr txBox="1"/>
      </xdr:nvSpPr>
      <xdr:spPr>
        <a:xfrm>
          <a:off x="863111" y="970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18807</xdr:rowOff>
    </xdr:from>
    <xdr:to>
      <xdr:col>6</xdr:col>
      <xdr:colOff>561975</xdr:colOff>
      <xdr:row>58</xdr:row>
      <xdr:rowOff>120407</xdr:rowOff>
    </xdr:to>
    <xdr:sp macro="" textlink="">
      <xdr:nvSpPr>
        <xdr:cNvPr id="131" name="円/楕円 130"/>
        <xdr:cNvSpPr/>
      </xdr:nvSpPr>
      <xdr:spPr>
        <a:xfrm>
          <a:off x="4584700" y="996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119416</xdr:rowOff>
    </xdr:from>
    <xdr:ext cx="534377" cy="259045"/>
    <xdr:sp macro="" textlink="">
      <xdr:nvSpPr>
        <xdr:cNvPr id="132" name="総務費該当値テキスト"/>
        <xdr:cNvSpPr txBox="1"/>
      </xdr:nvSpPr>
      <xdr:spPr>
        <a:xfrm>
          <a:off x="4686300" y="98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30,662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164736</xdr:rowOff>
    </xdr:from>
    <xdr:to>
      <xdr:col>5</xdr:col>
      <xdr:colOff>409575</xdr:colOff>
      <xdr:row>58</xdr:row>
      <xdr:rowOff>94886</xdr:rowOff>
    </xdr:to>
    <xdr:sp macro="" textlink="">
      <xdr:nvSpPr>
        <xdr:cNvPr id="133" name="円/楕円 132"/>
        <xdr:cNvSpPr/>
      </xdr:nvSpPr>
      <xdr:spPr>
        <a:xfrm>
          <a:off x="3746500" y="993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86013</xdr:rowOff>
    </xdr:from>
    <xdr:ext cx="534377" cy="259045"/>
    <xdr:sp macro="" textlink="">
      <xdr:nvSpPr>
        <xdr:cNvPr id="134" name="テキスト ボックス 133"/>
        <xdr:cNvSpPr txBox="1"/>
      </xdr:nvSpPr>
      <xdr:spPr>
        <a:xfrm>
          <a:off x="3530111" y="100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41,826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18590</xdr:rowOff>
    </xdr:from>
    <xdr:to>
      <xdr:col>4</xdr:col>
      <xdr:colOff>206375</xdr:colOff>
      <xdr:row>58</xdr:row>
      <xdr:rowOff>120190</xdr:rowOff>
    </xdr:to>
    <xdr:sp macro="" textlink="">
      <xdr:nvSpPr>
        <xdr:cNvPr id="135" name="円/楕円 134"/>
        <xdr:cNvSpPr/>
      </xdr:nvSpPr>
      <xdr:spPr>
        <a:xfrm>
          <a:off x="2857500" y="996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111317</xdr:rowOff>
    </xdr:from>
    <xdr:ext cx="534377" cy="259045"/>
    <xdr:sp macro="" textlink="">
      <xdr:nvSpPr>
        <xdr:cNvPr id="136" name="テキスト ボックス 135"/>
        <xdr:cNvSpPr txBox="1"/>
      </xdr:nvSpPr>
      <xdr:spPr>
        <a:xfrm>
          <a:off x="2641111" y="1005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30,757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17390</xdr:rowOff>
    </xdr:from>
    <xdr:to>
      <xdr:col>3</xdr:col>
      <xdr:colOff>3175</xdr:colOff>
      <xdr:row>58</xdr:row>
      <xdr:rowOff>118990</xdr:rowOff>
    </xdr:to>
    <xdr:sp macro="" textlink="">
      <xdr:nvSpPr>
        <xdr:cNvPr id="137" name="円/楕円 136"/>
        <xdr:cNvSpPr/>
      </xdr:nvSpPr>
      <xdr:spPr>
        <a:xfrm>
          <a:off x="1968500" y="99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110117</xdr:rowOff>
    </xdr:from>
    <xdr:ext cx="534377" cy="259045"/>
    <xdr:sp macro="" textlink="">
      <xdr:nvSpPr>
        <xdr:cNvPr id="138" name="テキスト ボックス 137"/>
        <xdr:cNvSpPr txBox="1"/>
      </xdr:nvSpPr>
      <xdr:spPr>
        <a:xfrm>
          <a:off x="1752111" y="1005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17126</xdr:rowOff>
    </xdr:from>
    <xdr:to>
      <xdr:col>1</xdr:col>
      <xdr:colOff>485775</xdr:colOff>
      <xdr:row>58</xdr:row>
      <xdr:rowOff>118726</xdr:rowOff>
    </xdr:to>
    <xdr:sp macro="" textlink="">
      <xdr:nvSpPr>
        <xdr:cNvPr id="139" name="円/楕円 138"/>
        <xdr:cNvSpPr/>
      </xdr:nvSpPr>
      <xdr:spPr>
        <a:xfrm>
          <a:off x="1079500" y="996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109853</xdr:rowOff>
    </xdr:from>
    <xdr:ext cx="534377" cy="259045"/>
    <xdr:sp macro="" textlink="">
      <xdr:nvSpPr>
        <xdr:cNvPr id="140" name="テキスト ボックス 139"/>
        <xdr:cNvSpPr txBox="1"/>
      </xdr:nvSpPr>
      <xdr:spPr>
        <a:xfrm>
          <a:off x="863111" y="1005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1" name="テキスト ボックス 15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3" name="テキスト ボックス 15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44386</xdr:rowOff>
    </xdr:from>
    <xdr:to>
      <xdr:col>6</xdr:col>
      <xdr:colOff>510540</xdr:colOff>
      <xdr:row>79</xdr:row>
      <xdr:rowOff>51028</xdr:rowOff>
    </xdr:to>
    <xdr:cxnSp macro="">
      <xdr:nvCxnSpPr>
        <xdr:cNvPr id="165" name="直線コネクタ 164"/>
        <xdr:cNvCxnSpPr/>
      </xdr:nvCxnSpPr>
      <xdr:spPr>
        <a:xfrm flipV="1">
          <a:off x="4633595" y="12217336"/>
          <a:ext cx="1270" cy="137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54855</xdr:rowOff>
    </xdr:from>
    <xdr:ext cx="599010" cy="259045"/>
    <xdr:sp macro="" textlink="">
      <xdr:nvSpPr>
        <xdr:cNvPr id="166" name="民生費最小値テキスト"/>
        <xdr:cNvSpPr txBox="1"/>
      </xdr:nvSpPr>
      <xdr:spPr>
        <a:xfrm>
          <a:off x="4686300" y="1359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119,482</a:t>
          </a:r>
          <a:endParaRPr kumimoji="1" lang="ja-JP" altLang="en-US" sz="1000" b="1">
            <a:latin typeface="ＭＳ Ｐゴシック"/>
          </a:endParaRPr>
        </a:p>
      </xdr:txBody>
    </xdr:sp>
    <xdr:clientData/>
  </xdr:oneCellAnchor>
  <xdr:twoCellAnchor>
    <xdr:from>
      <xdr:col>6</xdr:col>
      <xdr:colOff>422275</xdr:colOff>
      <xdr:row>79</xdr:row>
      <xdr:rowOff>51028</xdr:rowOff>
    </xdr:from>
    <xdr:to>
      <xdr:col>6</xdr:col>
      <xdr:colOff>600075</xdr:colOff>
      <xdr:row>79</xdr:row>
      <xdr:rowOff>51028</xdr:rowOff>
    </xdr:to>
    <xdr:cxnSp macro="">
      <xdr:nvCxnSpPr>
        <xdr:cNvPr id="167" name="直線コネクタ 166"/>
        <xdr:cNvCxnSpPr/>
      </xdr:nvCxnSpPr>
      <xdr:spPr>
        <a:xfrm>
          <a:off x="4546600" y="1359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162513</xdr:rowOff>
    </xdr:from>
    <xdr:ext cx="599010" cy="259045"/>
    <xdr:sp macro="" textlink="">
      <xdr:nvSpPr>
        <xdr:cNvPr id="168" name="民生費最大値テキスト"/>
        <xdr:cNvSpPr txBox="1"/>
      </xdr:nvSpPr>
      <xdr:spPr>
        <a:xfrm>
          <a:off x="4686300" y="1199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228,005</a:t>
          </a:r>
          <a:endParaRPr kumimoji="1" lang="ja-JP" altLang="en-US" sz="1000" b="1">
            <a:latin typeface="ＭＳ Ｐゴシック"/>
          </a:endParaRPr>
        </a:p>
      </xdr:txBody>
    </xdr:sp>
    <xdr:clientData/>
  </xdr:oneCellAnchor>
  <xdr:twoCellAnchor>
    <xdr:from>
      <xdr:col>6</xdr:col>
      <xdr:colOff>422275</xdr:colOff>
      <xdr:row>71</xdr:row>
      <xdr:rowOff>44386</xdr:rowOff>
    </xdr:from>
    <xdr:to>
      <xdr:col>6</xdr:col>
      <xdr:colOff>600075</xdr:colOff>
      <xdr:row>71</xdr:row>
      <xdr:rowOff>44386</xdr:rowOff>
    </xdr:to>
    <xdr:cxnSp macro="">
      <xdr:nvCxnSpPr>
        <xdr:cNvPr id="169" name="直線コネクタ 168"/>
        <xdr:cNvCxnSpPr/>
      </xdr:nvCxnSpPr>
      <xdr:spPr>
        <a:xfrm>
          <a:off x="4546600" y="1221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162522</xdr:rowOff>
    </xdr:from>
    <xdr:to>
      <xdr:col>6</xdr:col>
      <xdr:colOff>511175</xdr:colOff>
      <xdr:row>78</xdr:row>
      <xdr:rowOff>84379</xdr:rowOff>
    </xdr:to>
    <xdr:cxnSp macro="">
      <xdr:nvCxnSpPr>
        <xdr:cNvPr id="170" name="直線コネクタ 169"/>
        <xdr:cNvCxnSpPr/>
      </xdr:nvCxnSpPr>
      <xdr:spPr>
        <a:xfrm flipV="1">
          <a:off x="3797300" y="13364172"/>
          <a:ext cx="838200" cy="9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147311</xdr:rowOff>
    </xdr:from>
    <xdr:ext cx="599010" cy="259045"/>
    <xdr:sp macro="" textlink="">
      <xdr:nvSpPr>
        <xdr:cNvPr id="171" name="民生費平均値テキスト"/>
        <xdr:cNvSpPr txBox="1"/>
      </xdr:nvSpPr>
      <xdr:spPr>
        <a:xfrm>
          <a:off x="4686300" y="12834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163,702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124434</xdr:rowOff>
    </xdr:from>
    <xdr:to>
      <xdr:col>6</xdr:col>
      <xdr:colOff>561975</xdr:colOff>
      <xdr:row>76</xdr:row>
      <xdr:rowOff>54584</xdr:rowOff>
    </xdr:to>
    <xdr:sp macro="" textlink="">
      <xdr:nvSpPr>
        <xdr:cNvPr id="172" name="フローチャート : 判断 171"/>
        <xdr:cNvSpPr/>
      </xdr:nvSpPr>
      <xdr:spPr>
        <a:xfrm>
          <a:off x="4584700" y="1298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84379</xdr:rowOff>
    </xdr:from>
    <xdr:to>
      <xdr:col>5</xdr:col>
      <xdr:colOff>358775</xdr:colOff>
      <xdr:row>79</xdr:row>
      <xdr:rowOff>14351</xdr:rowOff>
    </xdr:to>
    <xdr:cxnSp macro="">
      <xdr:nvCxnSpPr>
        <xdr:cNvPr id="173" name="直線コネクタ 172"/>
        <xdr:cNvCxnSpPr/>
      </xdr:nvCxnSpPr>
      <xdr:spPr>
        <a:xfrm flipV="1">
          <a:off x="2908300" y="13457479"/>
          <a:ext cx="889000" cy="10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65100</xdr:rowOff>
    </xdr:from>
    <xdr:to>
      <xdr:col>5</xdr:col>
      <xdr:colOff>409575</xdr:colOff>
      <xdr:row>77</xdr:row>
      <xdr:rowOff>166700</xdr:rowOff>
    </xdr:to>
    <xdr:sp macro="" textlink="">
      <xdr:nvSpPr>
        <xdr:cNvPr id="174" name="フローチャート : 判断 173"/>
        <xdr:cNvSpPr/>
      </xdr:nvSpPr>
      <xdr:spPr>
        <a:xfrm>
          <a:off x="3746500" y="132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11777</xdr:rowOff>
    </xdr:from>
    <xdr:ext cx="599010" cy="259045"/>
    <xdr:sp macro="" textlink="">
      <xdr:nvSpPr>
        <xdr:cNvPr id="175" name="テキスト ボックス 174"/>
        <xdr:cNvSpPr txBox="1"/>
      </xdr:nvSpPr>
      <xdr:spPr>
        <a:xfrm>
          <a:off x="3497794" y="1304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14351</xdr:rowOff>
    </xdr:from>
    <xdr:to>
      <xdr:col>4</xdr:col>
      <xdr:colOff>155575</xdr:colOff>
      <xdr:row>79</xdr:row>
      <xdr:rowOff>51118</xdr:rowOff>
    </xdr:to>
    <xdr:cxnSp macro="">
      <xdr:nvCxnSpPr>
        <xdr:cNvPr id="176" name="直線コネクタ 175"/>
        <xdr:cNvCxnSpPr/>
      </xdr:nvCxnSpPr>
      <xdr:spPr>
        <a:xfrm flipV="1">
          <a:off x="2019300" y="13558901"/>
          <a:ext cx="8890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12167</xdr:rowOff>
    </xdr:from>
    <xdr:to>
      <xdr:col>4</xdr:col>
      <xdr:colOff>206375</xdr:colOff>
      <xdr:row>78</xdr:row>
      <xdr:rowOff>113767</xdr:rowOff>
    </xdr:to>
    <xdr:sp macro="" textlink="">
      <xdr:nvSpPr>
        <xdr:cNvPr id="177" name="フローチャート : 判断 176"/>
        <xdr:cNvSpPr/>
      </xdr:nvSpPr>
      <xdr:spPr>
        <a:xfrm>
          <a:off x="2857500" y="1338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130294</xdr:rowOff>
    </xdr:from>
    <xdr:ext cx="599010" cy="259045"/>
    <xdr:sp macro="" textlink="">
      <xdr:nvSpPr>
        <xdr:cNvPr id="178" name="テキスト ボックス 177"/>
        <xdr:cNvSpPr txBox="1"/>
      </xdr:nvSpPr>
      <xdr:spPr>
        <a:xfrm>
          <a:off x="2608794" y="1316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51118</xdr:rowOff>
    </xdr:from>
    <xdr:to>
      <xdr:col>2</xdr:col>
      <xdr:colOff>638175</xdr:colOff>
      <xdr:row>79</xdr:row>
      <xdr:rowOff>118821</xdr:rowOff>
    </xdr:to>
    <xdr:cxnSp macro="">
      <xdr:nvCxnSpPr>
        <xdr:cNvPr id="179" name="直線コネクタ 178"/>
        <xdr:cNvCxnSpPr/>
      </xdr:nvCxnSpPr>
      <xdr:spPr>
        <a:xfrm flipV="1">
          <a:off x="1130300" y="13595668"/>
          <a:ext cx="889000" cy="6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38988</xdr:rowOff>
    </xdr:from>
    <xdr:to>
      <xdr:col>3</xdr:col>
      <xdr:colOff>3175</xdr:colOff>
      <xdr:row>78</xdr:row>
      <xdr:rowOff>140588</xdr:rowOff>
    </xdr:to>
    <xdr:sp macro="" textlink="">
      <xdr:nvSpPr>
        <xdr:cNvPr id="180" name="フローチャート : 判断 179"/>
        <xdr:cNvSpPr/>
      </xdr:nvSpPr>
      <xdr:spPr>
        <a:xfrm>
          <a:off x="1968500" y="1341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157115</xdr:rowOff>
    </xdr:from>
    <xdr:ext cx="599010" cy="259045"/>
    <xdr:sp macro="" textlink="">
      <xdr:nvSpPr>
        <xdr:cNvPr id="181" name="テキスト ボックス 180"/>
        <xdr:cNvSpPr txBox="1"/>
      </xdr:nvSpPr>
      <xdr:spPr>
        <a:xfrm>
          <a:off x="1719794" y="1318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72631</xdr:rowOff>
    </xdr:from>
    <xdr:to>
      <xdr:col>1</xdr:col>
      <xdr:colOff>485775</xdr:colOff>
      <xdr:row>79</xdr:row>
      <xdr:rowOff>2781</xdr:rowOff>
    </xdr:to>
    <xdr:sp macro="" textlink="">
      <xdr:nvSpPr>
        <xdr:cNvPr id="182" name="フローチャート : 判断 181"/>
        <xdr:cNvSpPr/>
      </xdr:nvSpPr>
      <xdr:spPr>
        <a:xfrm>
          <a:off x="1079500" y="1344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19308</xdr:rowOff>
    </xdr:from>
    <xdr:ext cx="599010" cy="259045"/>
    <xdr:sp macro="" textlink="">
      <xdr:nvSpPr>
        <xdr:cNvPr id="183" name="テキスト ボックス 182"/>
        <xdr:cNvSpPr txBox="1"/>
      </xdr:nvSpPr>
      <xdr:spPr>
        <a:xfrm>
          <a:off x="830794" y="13220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111722</xdr:rowOff>
    </xdr:from>
    <xdr:to>
      <xdr:col>6</xdr:col>
      <xdr:colOff>561975</xdr:colOff>
      <xdr:row>78</xdr:row>
      <xdr:rowOff>41872</xdr:rowOff>
    </xdr:to>
    <xdr:sp macro="" textlink="">
      <xdr:nvSpPr>
        <xdr:cNvPr id="189" name="円/楕円 188"/>
        <xdr:cNvSpPr/>
      </xdr:nvSpPr>
      <xdr:spPr>
        <a:xfrm>
          <a:off x="4584700" y="1331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90149</xdr:rowOff>
    </xdr:from>
    <xdr:ext cx="599010" cy="259045"/>
    <xdr:sp macro="" textlink="">
      <xdr:nvSpPr>
        <xdr:cNvPr id="190" name="民生費該当値テキスト"/>
        <xdr:cNvSpPr txBox="1"/>
      </xdr:nvSpPr>
      <xdr:spPr>
        <a:xfrm>
          <a:off x="4686300" y="1329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137,703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33579</xdr:rowOff>
    </xdr:from>
    <xdr:to>
      <xdr:col>5</xdr:col>
      <xdr:colOff>409575</xdr:colOff>
      <xdr:row>78</xdr:row>
      <xdr:rowOff>135179</xdr:rowOff>
    </xdr:to>
    <xdr:sp macro="" textlink="">
      <xdr:nvSpPr>
        <xdr:cNvPr id="191" name="円/楕円 190"/>
        <xdr:cNvSpPr/>
      </xdr:nvSpPr>
      <xdr:spPr>
        <a:xfrm>
          <a:off x="3746500" y="1340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126306</xdr:rowOff>
    </xdr:from>
    <xdr:ext cx="599010" cy="259045"/>
    <xdr:sp macro="" textlink="">
      <xdr:nvSpPr>
        <xdr:cNvPr id="192" name="テキスト ボックス 191"/>
        <xdr:cNvSpPr txBox="1"/>
      </xdr:nvSpPr>
      <xdr:spPr>
        <a:xfrm>
          <a:off x="3497794" y="1349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130,356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135001</xdr:rowOff>
    </xdr:from>
    <xdr:to>
      <xdr:col>4</xdr:col>
      <xdr:colOff>206375</xdr:colOff>
      <xdr:row>79</xdr:row>
      <xdr:rowOff>65151</xdr:rowOff>
    </xdr:to>
    <xdr:sp macro="" textlink="">
      <xdr:nvSpPr>
        <xdr:cNvPr id="193" name="円/楕円 192"/>
        <xdr:cNvSpPr/>
      </xdr:nvSpPr>
      <xdr:spPr>
        <a:xfrm>
          <a:off x="2857500" y="1350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56278</xdr:rowOff>
    </xdr:from>
    <xdr:ext cx="599010" cy="259045"/>
    <xdr:sp macro="" textlink="">
      <xdr:nvSpPr>
        <xdr:cNvPr id="194" name="テキスト ボックス 193"/>
        <xdr:cNvSpPr txBox="1"/>
      </xdr:nvSpPr>
      <xdr:spPr>
        <a:xfrm>
          <a:off x="2608794" y="13600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122,370</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318</xdr:rowOff>
    </xdr:from>
    <xdr:to>
      <xdr:col>3</xdr:col>
      <xdr:colOff>3175</xdr:colOff>
      <xdr:row>79</xdr:row>
      <xdr:rowOff>101918</xdr:rowOff>
    </xdr:to>
    <xdr:sp macro="" textlink="">
      <xdr:nvSpPr>
        <xdr:cNvPr id="195" name="円/楕円 194"/>
        <xdr:cNvSpPr/>
      </xdr:nvSpPr>
      <xdr:spPr>
        <a:xfrm>
          <a:off x="1968500" y="1354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93045</xdr:rowOff>
    </xdr:from>
    <xdr:ext cx="599010" cy="259045"/>
    <xdr:sp macro="" textlink="">
      <xdr:nvSpPr>
        <xdr:cNvPr id="196" name="テキスト ボックス 195"/>
        <xdr:cNvSpPr txBox="1"/>
      </xdr:nvSpPr>
      <xdr:spPr>
        <a:xfrm>
          <a:off x="1719794" y="13637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119,475</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68021</xdr:rowOff>
    </xdr:from>
    <xdr:to>
      <xdr:col>1</xdr:col>
      <xdr:colOff>485775</xdr:colOff>
      <xdr:row>79</xdr:row>
      <xdr:rowOff>169621</xdr:rowOff>
    </xdr:to>
    <xdr:sp macro="" textlink="">
      <xdr:nvSpPr>
        <xdr:cNvPr id="197" name="円/楕円 196"/>
        <xdr:cNvSpPr/>
      </xdr:nvSpPr>
      <xdr:spPr>
        <a:xfrm>
          <a:off x="1079500" y="136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160748</xdr:rowOff>
    </xdr:from>
    <xdr:ext cx="599010" cy="259045"/>
    <xdr:sp macro="" textlink="">
      <xdr:nvSpPr>
        <xdr:cNvPr id="198" name="テキスト ボックス 197"/>
        <xdr:cNvSpPr txBox="1"/>
      </xdr:nvSpPr>
      <xdr:spPr>
        <a:xfrm>
          <a:off x="830794" y="1370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0" name="直線コネクタ 20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1" name="テキスト ボックス 21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2" name="直線コネクタ 21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3" name="テキスト ボックス 21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4" name="直線コネクタ 21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5" name="テキスト ボックス 21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18" name="直線コネクタ 21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54627</xdr:rowOff>
    </xdr:from>
    <xdr:ext cx="531299" cy="259045"/>
    <xdr:sp macro="" textlink="">
      <xdr:nvSpPr>
        <xdr:cNvPr id="219" name="テキスト ボックス 218"/>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0" name="直線コネクタ 21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90</xdr:row>
      <xdr:rowOff>111777</xdr:rowOff>
    </xdr:from>
    <xdr:ext cx="531299" cy="259045"/>
    <xdr:sp macro="" textlink="">
      <xdr:nvSpPr>
        <xdr:cNvPr id="221" name="テキスト ボックス 220"/>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2" name="直線コネクタ 22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88</xdr:row>
      <xdr:rowOff>168927</xdr:rowOff>
    </xdr:from>
    <xdr:ext cx="531299" cy="259045"/>
    <xdr:sp macro="" textlink="">
      <xdr:nvSpPr>
        <xdr:cNvPr id="223" name="テキスト ボックス 222"/>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5" name="テキスト ボックス 224"/>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76121</xdr:rowOff>
    </xdr:from>
    <xdr:to>
      <xdr:col>6</xdr:col>
      <xdr:colOff>510540</xdr:colOff>
      <xdr:row>98</xdr:row>
      <xdr:rowOff>115526</xdr:rowOff>
    </xdr:to>
    <xdr:cxnSp macro="">
      <xdr:nvCxnSpPr>
        <xdr:cNvPr id="227" name="直線コネクタ 226"/>
        <xdr:cNvCxnSpPr/>
      </xdr:nvCxnSpPr>
      <xdr:spPr>
        <a:xfrm flipV="1">
          <a:off x="4633595" y="15506621"/>
          <a:ext cx="1270" cy="1411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119353</xdr:rowOff>
    </xdr:from>
    <xdr:ext cx="534377" cy="259045"/>
    <xdr:sp macro="" textlink="">
      <xdr:nvSpPr>
        <xdr:cNvPr id="228" name="衛生費最小値テキスト"/>
        <xdr:cNvSpPr txBox="1"/>
      </xdr:nvSpPr>
      <xdr:spPr>
        <a:xfrm>
          <a:off x="4686300" y="1692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16,846</a:t>
          </a:r>
          <a:endParaRPr kumimoji="1" lang="ja-JP" altLang="en-US" sz="1000" b="1">
            <a:latin typeface="ＭＳ Ｐゴシック"/>
          </a:endParaRPr>
        </a:p>
      </xdr:txBody>
    </xdr:sp>
    <xdr:clientData/>
  </xdr:oneCellAnchor>
  <xdr:twoCellAnchor>
    <xdr:from>
      <xdr:col>6</xdr:col>
      <xdr:colOff>422275</xdr:colOff>
      <xdr:row>98</xdr:row>
      <xdr:rowOff>115526</xdr:rowOff>
    </xdr:from>
    <xdr:to>
      <xdr:col>6</xdr:col>
      <xdr:colOff>600075</xdr:colOff>
      <xdr:row>98</xdr:row>
      <xdr:rowOff>115526</xdr:rowOff>
    </xdr:to>
    <xdr:cxnSp macro="">
      <xdr:nvCxnSpPr>
        <xdr:cNvPr id="229" name="直線コネクタ 228"/>
        <xdr:cNvCxnSpPr/>
      </xdr:nvCxnSpPr>
      <xdr:spPr>
        <a:xfrm>
          <a:off x="4546600" y="1691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22798</xdr:rowOff>
    </xdr:from>
    <xdr:ext cx="534377" cy="259045"/>
    <xdr:sp macro="" textlink="">
      <xdr:nvSpPr>
        <xdr:cNvPr id="230" name="衛生費最大値テキスト"/>
        <xdr:cNvSpPr txBox="1"/>
      </xdr:nvSpPr>
      <xdr:spPr>
        <a:xfrm>
          <a:off x="4686300" y="1528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66,225</a:t>
          </a:r>
          <a:endParaRPr kumimoji="1" lang="ja-JP" altLang="en-US" sz="1000" b="1">
            <a:latin typeface="ＭＳ Ｐゴシック"/>
          </a:endParaRPr>
        </a:p>
      </xdr:txBody>
    </xdr:sp>
    <xdr:clientData/>
  </xdr:oneCellAnchor>
  <xdr:twoCellAnchor>
    <xdr:from>
      <xdr:col>6</xdr:col>
      <xdr:colOff>422275</xdr:colOff>
      <xdr:row>90</xdr:row>
      <xdr:rowOff>76121</xdr:rowOff>
    </xdr:from>
    <xdr:to>
      <xdr:col>6</xdr:col>
      <xdr:colOff>600075</xdr:colOff>
      <xdr:row>90</xdr:row>
      <xdr:rowOff>76121</xdr:rowOff>
    </xdr:to>
    <xdr:cxnSp macro="">
      <xdr:nvCxnSpPr>
        <xdr:cNvPr id="231" name="直線コネクタ 230"/>
        <xdr:cNvCxnSpPr/>
      </xdr:nvCxnSpPr>
      <xdr:spPr>
        <a:xfrm>
          <a:off x="4546600" y="1550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115526</xdr:rowOff>
    </xdr:from>
    <xdr:to>
      <xdr:col>6</xdr:col>
      <xdr:colOff>511175</xdr:colOff>
      <xdr:row>98</xdr:row>
      <xdr:rowOff>118241</xdr:rowOff>
    </xdr:to>
    <xdr:cxnSp macro="">
      <xdr:nvCxnSpPr>
        <xdr:cNvPr id="232" name="直線コネクタ 231"/>
        <xdr:cNvCxnSpPr/>
      </xdr:nvCxnSpPr>
      <xdr:spPr>
        <a:xfrm flipV="1">
          <a:off x="3797300" y="16917626"/>
          <a:ext cx="838200" cy="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125637</xdr:rowOff>
    </xdr:from>
    <xdr:ext cx="534377" cy="259045"/>
    <xdr:sp macro="" textlink="">
      <xdr:nvSpPr>
        <xdr:cNvPr id="233" name="衛生費平均値テキスト"/>
        <xdr:cNvSpPr txBox="1"/>
      </xdr:nvSpPr>
      <xdr:spPr>
        <a:xfrm>
          <a:off x="4686300" y="162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33,515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102760</xdr:rowOff>
    </xdr:from>
    <xdr:to>
      <xdr:col>6</xdr:col>
      <xdr:colOff>561975</xdr:colOff>
      <xdr:row>96</xdr:row>
      <xdr:rowOff>32910</xdr:rowOff>
    </xdr:to>
    <xdr:sp macro="" textlink="">
      <xdr:nvSpPr>
        <xdr:cNvPr id="234" name="フローチャート : 判断 233"/>
        <xdr:cNvSpPr/>
      </xdr:nvSpPr>
      <xdr:spPr>
        <a:xfrm>
          <a:off x="4584700" y="163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118241</xdr:rowOff>
    </xdr:from>
    <xdr:to>
      <xdr:col>5</xdr:col>
      <xdr:colOff>358775</xdr:colOff>
      <xdr:row>98</xdr:row>
      <xdr:rowOff>125955</xdr:rowOff>
    </xdr:to>
    <xdr:cxnSp macro="">
      <xdr:nvCxnSpPr>
        <xdr:cNvPr id="235" name="直線コネクタ 234"/>
        <xdr:cNvCxnSpPr/>
      </xdr:nvCxnSpPr>
      <xdr:spPr>
        <a:xfrm flipV="1">
          <a:off x="2908300" y="16920341"/>
          <a:ext cx="889000" cy="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147850</xdr:rowOff>
    </xdr:from>
    <xdr:to>
      <xdr:col>5</xdr:col>
      <xdr:colOff>409575</xdr:colOff>
      <xdr:row>96</xdr:row>
      <xdr:rowOff>78000</xdr:rowOff>
    </xdr:to>
    <xdr:sp macro="" textlink="">
      <xdr:nvSpPr>
        <xdr:cNvPr id="236" name="フローチャート : 判断 235"/>
        <xdr:cNvSpPr/>
      </xdr:nvSpPr>
      <xdr:spPr>
        <a:xfrm>
          <a:off x="3746500" y="164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94527</xdr:rowOff>
    </xdr:from>
    <xdr:ext cx="534377" cy="259045"/>
    <xdr:sp macro="" textlink="">
      <xdr:nvSpPr>
        <xdr:cNvPr id="237" name="テキスト ボックス 236"/>
        <xdr:cNvSpPr txBox="1"/>
      </xdr:nvSpPr>
      <xdr:spPr>
        <a:xfrm>
          <a:off x="3530111" y="1621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92123</xdr:rowOff>
    </xdr:from>
    <xdr:to>
      <xdr:col>4</xdr:col>
      <xdr:colOff>155575</xdr:colOff>
      <xdr:row>98</xdr:row>
      <xdr:rowOff>125955</xdr:rowOff>
    </xdr:to>
    <xdr:cxnSp macro="">
      <xdr:nvCxnSpPr>
        <xdr:cNvPr id="238" name="直線コネクタ 237"/>
        <xdr:cNvCxnSpPr/>
      </xdr:nvCxnSpPr>
      <xdr:spPr>
        <a:xfrm>
          <a:off x="2019300" y="16894223"/>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162109</xdr:rowOff>
    </xdr:from>
    <xdr:to>
      <xdr:col>4</xdr:col>
      <xdr:colOff>206375</xdr:colOff>
      <xdr:row>96</xdr:row>
      <xdr:rowOff>92259</xdr:rowOff>
    </xdr:to>
    <xdr:sp macro="" textlink="">
      <xdr:nvSpPr>
        <xdr:cNvPr id="239" name="フローチャート : 判断 238"/>
        <xdr:cNvSpPr/>
      </xdr:nvSpPr>
      <xdr:spPr>
        <a:xfrm>
          <a:off x="2857500" y="164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108786</xdr:rowOff>
    </xdr:from>
    <xdr:ext cx="534377" cy="259045"/>
    <xdr:sp macro="" textlink="">
      <xdr:nvSpPr>
        <xdr:cNvPr id="240" name="テキスト ボックス 239"/>
        <xdr:cNvSpPr txBox="1"/>
      </xdr:nvSpPr>
      <xdr:spPr>
        <a:xfrm>
          <a:off x="2641111" y="1622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90466</xdr:rowOff>
    </xdr:from>
    <xdr:to>
      <xdr:col>2</xdr:col>
      <xdr:colOff>638175</xdr:colOff>
      <xdr:row>98</xdr:row>
      <xdr:rowOff>92123</xdr:rowOff>
    </xdr:to>
    <xdr:cxnSp macro="">
      <xdr:nvCxnSpPr>
        <xdr:cNvPr id="241" name="直線コネクタ 240"/>
        <xdr:cNvCxnSpPr/>
      </xdr:nvCxnSpPr>
      <xdr:spPr>
        <a:xfrm>
          <a:off x="1130300" y="16892566"/>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146478</xdr:rowOff>
    </xdr:from>
    <xdr:to>
      <xdr:col>3</xdr:col>
      <xdr:colOff>3175</xdr:colOff>
      <xdr:row>96</xdr:row>
      <xdr:rowOff>76628</xdr:rowOff>
    </xdr:to>
    <xdr:sp macro="" textlink="">
      <xdr:nvSpPr>
        <xdr:cNvPr id="242" name="フローチャート : 判断 241"/>
        <xdr:cNvSpPr/>
      </xdr:nvSpPr>
      <xdr:spPr>
        <a:xfrm>
          <a:off x="1968500" y="1643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93155</xdr:rowOff>
    </xdr:from>
    <xdr:ext cx="534377" cy="259045"/>
    <xdr:sp macro="" textlink="">
      <xdr:nvSpPr>
        <xdr:cNvPr id="243" name="テキスト ボックス 242"/>
        <xdr:cNvSpPr txBox="1"/>
      </xdr:nvSpPr>
      <xdr:spPr>
        <a:xfrm>
          <a:off x="1752111" y="1620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150451</xdr:rowOff>
    </xdr:from>
    <xdr:to>
      <xdr:col>1</xdr:col>
      <xdr:colOff>485775</xdr:colOff>
      <xdr:row>96</xdr:row>
      <xdr:rowOff>80601</xdr:rowOff>
    </xdr:to>
    <xdr:sp macro="" textlink="">
      <xdr:nvSpPr>
        <xdr:cNvPr id="244" name="フローチャート : 判断 243"/>
        <xdr:cNvSpPr/>
      </xdr:nvSpPr>
      <xdr:spPr>
        <a:xfrm>
          <a:off x="1079500" y="164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97128</xdr:rowOff>
    </xdr:from>
    <xdr:ext cx="534377" cy="259045"/>
    <xdr:sp macro="" textlink="">
      <xdr:nvSpPr>
        <xdr:cNvPr id="245" name="テキスト ボックス 244"/>
        <xdr:cNvSpPr txBox="1"/>
      </xdr:nvSpPr>
      <xdr:spPr>
        <a:xfrm>
          <a:off x="863111" y="162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64726</xdr:rowOff>
    </xdr:from>
    <xdr:to>
      <xdr:col>6</xdr:col>
      <xdr:colOff>561975</xdr:colOff>
      <xdr:row>98</xdr:row>
      <xdr:rowOff>166326</xdr:rowOff>
    </xdr:to>
    <xdr:sp macro="" textlink="">
      <xdr:nvSpPr>
        <xdr:cNvPr id="251" name="円/楕円 250"/>
        <xdr:cNvSpPr/>
      </xdr:nvSpPr>
      <xdr:spPr>
        <a:xfrm>
          <a:off x="4584700" y="1686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151103</xdr:rowOff>
    </xdr:from>
    <xdr:ext cx="534377" cy="259045"/>
    <xdr:sp macro="" textlink="">
      <xdr:nvSpPr>
        <xdr:cNvPr id="252" name="衛生費該当値テキスト"/>
        <xdr:cNvSpPr txBox="1"/>
      </xdr:nvSpPr>
      <xdr:spPr>
        <a:xfrm>
          <a:off x="4686300" y="1678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16,846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67441</xdr:rowOff>
    </xdr:from>
    <xdr:to>
      <xdr:col>5</xdr:col>
      <xdr:colOff>409575</xdr:colOff>
      <xdr:row>98</xdr:row>
      <xdr:rowOff>169041</xdr:rowOff>
    </xdr:to>
    <xdr:sp macro="" textlink="">
      <xdr:nvSpPr>
        <xdr:cNvPr id="253" name="円/楕円 252"/>
        <xdr:cNvSpPr/>
      </xdr:nvSpPr>
      <xdr:spPr>
        <a:xfrm>
          <a:off x="3746500" y="1686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160168</xdr:rowOff>
    </xdr:from>
    <xdr:ext cx="534377" cy="259045"/>
    <xdr:sp macro="" textlink="">
      <xdr:nvSpPr>
        <xdr:cNvPr id="254" name="テキスト ボックス 253"/>
        <xdr:cNvSpPr txBox="1"/>
      </xdr:nvSpPr>
      <xdr:spPr>
        <a:xfrm>
          <a:off x="3530111" y="1696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75155</xdr:rowOff>
    </xdr:from>
    <xdr:to>
      <xdr:col>4</xdr:col>
      <xdr:colOff>206375</xdr:colOff>
      <xdr:row>99</xdr:row>
      <xdr:rowOff>5305</xdr:rowOff>
    </xdr:to>
    <xdr:sp macro="" textlink="">
      <xdr:nvSpPr>
        <xdr:cNvPr id="255" name="円/楕円 254"/>
        <xdr:cNvSpPr/>
      </xdr:nvSpPr>
      <xdr:spPr>
        <a:xfrm>
          <a:off x="2857500" y="168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167882</xdr:rowOff>
    </xdr:from>
    <xdr:ext cx="534377" cy="259045"/>
    <xdr:sp macro="" textlink="">
      <xdr:nvSpPr>
        <xdr:cNvPr id="256" name="テキスト ボックス 255"/>
        <xdr:cNvSpPr txBox="1"/>
      </xdr:nvSpPr>
      <xdr:spPr>
        <a:xfrm>
          <a:off x="2641111" y="16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41323</xdr:rowOff>
    </xdr:from>
    <xdr:to>
      <xdr:col>3</xdr:col>
      <xdr:colOff>3175</xdr:colOff>
      <xdr:row>98</xdr:row>
      <xdr:rowOff>142923</xdr:rowOff>
    </xdr:to>
    <xdr:sp macro="" textlink="">
      <xdr:nvSpPr>
        <xdr:cNvPr id="257" name="円/楕円 256"/>
        <xdr:cNvSpPr/>
      </xdr:nvSpPr>
      <xdr:spPr>
        <a:xfrm>
          <a:off x="1968500" y="1684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134050</xdr:rowOff>
    </xdr:from>
    <xdr:ext cx="534377" cy="259045"/>
    <xdr:sp macro="" textlink="">
      <xdr:nvSpPr>
        <xdr:cNvPr id="258" name="テキスト ボックス 257"/>
        <xdr:cNvSpPr txBox="1"/>
      </xdr:nvSpPr>
      <xdr:spPr>
        <a:xfrm>
          <a:off x="1752111" y="1693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39666</xdr:rowOff>
    </xdr:from>
    <xdr:to>
      <xdr:col>1</xdr:col>
      <xdr:colOff>485775</xdr:colOff>
      <xdr:row>98</xdr:row>
      <xdr:rowOff>141266</xdr:rowOff>
    </xdr:to>
    <xdr:sp macro="" textlink="">
      <xdr:nvSpPr>
        <xdr:cNvPr id="259" name="円/楕円 258"/>
        <xdr:cNvSpPr/>
      </xdr:nvSpPr>
      <xdr:spPr>
        <a:xfrm>
          <a:off x="1079500" y="1684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132393</xdr:rowOff>
    </xdr:from>
    <xdr:ext cx="534377" cy="259045"/>
    <xdr:sp macro="" textlink="">
      <xdr:nvSpPr>
        <xdr:cNvPr id="260" name="テキスト ボックス 259"/>
        <xdr:cNvSpPr txBox="1"/>
      </xdr:nvSpPr>
      <xdr:spPr>
        <a:xfrm>
          <a:off x="863111" y="1693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30226</xdr:rowOff>
    </xdr:from>
    <xdr:to>
      <xdr:col>15</xdr:col>
      <xdr:colOff>180340</xdr:colOff>
      <xdr:row>39</xdr:row>
      <xdr:rowOff>24892</xdr:rowOff>
    </xdr:to>
    <xdr:cxnSp macro="">
      <xdr:nvCxnSpPr>
        <xdr:cNvPr id="284" name="直線コネクタ 283"/>
        <xdr:cNvCxnSpPr/>
      </xdr:nvCxnSpPr>
      <xdr:spPr>
        <a:xfrm flipV="1">
          <a:off x="10475595" y="5345176"/>
          <a:ext cx="1270" cy="1366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28719</xdr:rowOff>
    </xdr:from>
    <xdr:ext cx="378565" cy="259045"/>
    <xdr:sp macro="" textlink="">
      <xdr:nvSpPr>
        <xdr:cNvPr id="285" name="労働費最小値テキスト"/>
        <xdr:cNvSpPr txBox="1"/>
      </xdr:nvSpPr>
      <xdr:spPr>
        <a:xfrm>
          <a:off x="10528300" y="6715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15</xdr:col>
      <xdr:colOff>92075</xdr:colOff>
      <xdr:row>39</xdr:row>
      <xdr:rowOff>24892</xdr:rowOff>
    </xdr:from>
    <xdr:to>
      <xdr:col>15</xdr:col>
      <xdr:colOff>269875</xdr:colOff>
      <xdr:row>39</xdr:row>
      <xdr:rowOff>24892</xdr:rowOff>
    </xdr:to>
    <xdr:cxnSp macro="">
      <xdr:nvCxnSpPr>
        <xdr:cNvPr id="286" name="直線コネクタ 285"/>
        <xdr:cNvCxnSpPr/>
      </xdr:nvCxnSpPr>
      <xdr:spPr>
        <a:xfrm>
          <a:off x="10388600" y="67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148353</xdr:rowOff>
    </xdr:from>
    <xdr:ext cx="534377" cy="259045"/>
    <xdr:sp macro="" textlink="">
      <xdr:nvSpPr>
        <xdr:cNvPr id="287" name="労働費最大値テキスト"/>
        <xdr:cNvSpPr txBox="1"/>
      </xdr:nvSpPr>
      <xdr:spPr>
        <a:xfrm>
          <a:off x="10528300" y="51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a:t>
          </a:r>
          <a:endParaRPr kumimoji="1" lang="ja-JP" altLang="en-US" sz="1000" b="1">
            <a:latin typeface="ＭＳ Ｐゴシック"/>
          </a:endParaRPr>
        </a:p>
      </xdr:txBody>
    </xdr:sp>
    <xdr:clientData/>
  </xdr:oneCellAnchor>
  <xdr:twoCellAnchor>
    <xdr:from>
      <xdr:col>15</xdr:col>
      <xdr:colOff>92075</xdr:colOff>
      <xdr:row>31</xdr:row>
      <xdr:rowOff>30226</xdr:rowOff>
    </xdr:from>
    <xdr:to>
      <xdr:col>15</xdr:col>
      <xdr:colOff>269875</xdr:colOff>
      <xdr:row>31</xdr:row>
      <xdr:rowOff>30226</xdr:rowOff>
    </xdr:to>
    <xdr:cxnSp macro="">
      <xdr:nvCxnSpPr>
        <xdr:cNvPr id="288" name="直線コネクタ 287"/>
        <xdr:cNvCxnSpPr/>
      </xdr:nvCxnSpPr>
      <xdr:spPr>
        <a:xfrm>
          <a:off x="10388600" y="53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12065</xdr:rowOff>
    </xdr:from>
    <xdr:to>
      <xdr:col>15</xdr:col>
      <xdr:colOff>180975</xdr:colOff>
      <xdr:row>39</xdr:row>
      <xdr:rowOff>13716</xdr:rowOff>
    </xdr:to>
    <xdr:cxnSp macro="">
      <xdr:nvCxnSpPr>
        <xdr:cNvPr id="289" name="直線コネクタ 288"/>
        <xdr:cNvCxnSpPr/>
      </xdr:nvCxnSpPr>
      <xdr:spPr>
        <a:xfrm>
          <a:off x="9639300" y="6698615"/>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159021</xdr:rowOff>
    </xdr:from>
    <xdr:ext cx="469744" cy="259045"/>
    <xdr:sp macro="" textlink="">
      <xdr:nvSpPr>
        <xdr:cNvPr id="290" name="労働費平均値テキスト"/>
        <xdr:cNvSpPr txBox="1"/>
      </xdr:nvSpPr>
      <xdr:spPr>
        <a:xfrm>
          <a:off x="10528300" y="6331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136144</xdr:rowOff>
    </xdr:from>
    <xdr:to>
      <xdr:col>15</xdr:col>
      <xdr:colOff>231775</xdr:colOff>
      <xdr:row>38</xdr:row>
      <xdr:rowOff>66294</xdr:rowOff>
    </xdr:to>
    <xdr:sp macro="" textlink="">
      <xdr:nvSpPr>
        <xdr:cNvPr id="291" name="フローチャート : 判断 290"/>
        <xdr:cNvSpPr/>
      </xdr:nvSpPr>
      <xdr:spPr>
        <a:xfrm>
          <a:off x="104267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4699</xdr:rowOff>
    </xdr:from>
    <xdr:to>
      <xdr:col>14</xdr:col>
      <xdr:colOff>28575</xdr:colOff>
      <xdr:row>39</xdr:row>
      <xdr:rowOff>12065</xdr:rowOff>
    </xdr:to>
    <xdr:cxnSp macro="">
      <xdr:nvCxnSpPr>
        <xdr:cNvPr id="292" name="直線コネクタ 291"/>
        <xdr:cNvCxnSpPr/>
      </xdr:nvCxnSpPr>
      <xdr:spPr>
        <a:xfrm>
          <a:off x="8750300" y="6691249"/>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115062</xdr:rowOff>
    </xdr:from>
    <xdr:to>
      <xdr:col>14</xdr:col>
      <xdr:colOff>79375</xdr:colOff>
      <xdr:row>38</xdr:row>
      <xdr:rowOff>45212</xdr:rowOff>
    </xdr:to>
    <xdr:sp macro="" textlink="">
      <xdr:nvSpPr>
        <xdr:cNvPr id="293" name="フローチャート : 判断 292"/>
        <xdr:cNvSpPr/>
      </xdr:nvSpPr>
      <xdr:spPr>
        <a:xfrm>
          <a:off x="9588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61739</xdr:rowOff>
    </xdr:from>
    <xdr:ext cx="469744" cy="259045"/>
    <xdr:sp macro="" textlink="">
      <xdr:nvSpPr>
        <xdr:cNvPr id="294" name="テキスト ボックス 293"/>
        <xdr:cNvSpPr txBox="1"/>
      </xdr:nvSpPr>
      <xdr:spPr>
        <a:xfrm>
          <a:off x="9404427"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124333</xdr:rowOff>
    </xdr:from>
    <xdr:to>
      <xdr:col>12</xdr:col>
      <xdr:colOff>511175</xdr:colOff>
      <xdr:row>39</xdr:row>
      <xdr:rowOff>4699</xdr:rowOff>
    </xdr:to>
    <xdr:cxnSp macro="">
      <xdr:nvCxnSpPr>
        <xdr:cNvPr id="295" name="直線コネクタ 294"/>
        <xdr:cNvCxnSpPr/>
      </xdr:nvCxnSpPr>
      <xdr:spPr>
        <a:xfrm>
          <a:off x="7861300" y="6639433"/>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89535</xdr:rowOff>
    </xdr:from>
    <xdr:to>
      <xdr:col>12</xdr:col>
      <xdr:colOff>561975</xdr:colOff>
      <xdr:row>38</xdr:row>
      <xdr:rowOff>19685</xdr:rowOff>
    </xdr:to>
    <xdr:sp macro="" textlink="">
      <xdr:nvSpPr>
        <xdr:cNvPr id="296" name="フローチャート : 判断 295"/>
        <xdr:cNvSpPr/>
      </xdr:nvSpPr>
      <xdr:spPr>
        <a:xfrm>
          <a:off x="8699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36212</xdr:rowOff>
    </xdr:from>
    <xdr:ext cx="469744" cy="259045"/>
    <xdr:sp macro="" textlink="">
      <xdr:nvSpPr>
        <xdr:cNvPr id="297" name="テキスト ボックス 296"/>
        <xdr:cNvSpPr txBox="1"/>
      </xdr:nvSpPr>
      <xdr:spPr>
        <a:xfrm>
          <a:off x="8515427" y="62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107569</xdr:rowOff>
    </xdr:from>
    <xdr:to>
      <xdr:col>11</xdr:col>
      <xdr:colOff>307975</xdr:colOff>
      <xdr:row>38</xdr:row>
      <xdr:rowOff>124333</xdr:rowOff>
    </xdr:to>
    <xdr:cxnSp macro="">
      <xdr:nvCxnSpPr>
        <xdr:cNvPr id="298" name="直線コネクタ 297"/>
        <xdr:cNvCxnSpPr/>
      </xdr:nvCxnSpPr>
      <xdr:spPr>
        <a:xfrm>
          <a:off x="6972300" y="6622669"/>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58928</xdr:rowOff>
    </xdr:from>
    <xdr:to>
      <xdr:col>11</xdr:col>
      <xdr:colOff>358775</xdr:colOff>
      <xdr:row>37</xdr:row>
      <xdr:rowOff>160528</xdr:rowOff>
    </xdr:to>
    <xdr:sp macro="" textlink="">
      <xdr:nvSpPr>
        <xdr:cNvPr id="299" name="フローチャート : 判断 298"/>
        <xdr:cNvSpPr/>
      </xdr:nvSpPr>
      <xdr:spPr>
        <a:xfrm>
          <a:off x="7810500" y="64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5605</xdr:rowOff>
    </xdr:from>
    <xdr:ext cx="469744" cy="259045"/>
    <xdr:sp macro="" textlink="">
      <xdr:nvSpPr>
        <xdr:cNvPr id="300" name="テキスト ボックス 299"/>
        <xdr:cNvSpPr txBox="1"/>
      </xdr:nvSpPr>
      <xdr:spPr>
        <a:xfrm>
          <a:off x="7626427"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136652</xdr:rowOff>
    </xdr:from>
    <xdr:to>
      <xdr:col>10</xdr:col>
      <xdr:colOff>155575</xdr:colOff>
      <xdr:row>37</xdr:row>
      <xdr:rowOff>66802</xdr:rowOff>
    </xdr:to>
    <xdr:sp macro="" textlink="">
      <xdr:nvSpPr>
        <xdr:cNvPr id="301" name="フローチャート : 判断 300"/>
        <xdr:cNvSpPr/>
      </xdr:nvSpPr>
      <xdr:spPr>
        <a:xfrm>
          <a:off x="6921500" y="630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83329</xdr:rowOff>
    </xdr:from>
    <xdr:ext cx="469744" cy="259045"/>
    <xdr:sp macro="" textlink="">
      <xdr:nvSpPr>
        <xdr:cNvPr id="302" name="テキスト ボックス 301"/>
        <xdr:cNvSpPr txBox="1"/>
      </xdr:nvSpPr>
      <xdr:spPr>
        <a:xfrm>
          <a:off x="6737427" y="60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134366</xdr:rowOff>
    </xdr:from>
    <xdr:to>
      <xdr:col>15</xdr:col>
      <xdr:colOff>231775</xdr:colOff>
      <xdr:row>39</xdr:row>
      <xdr:rowOff>64516</xdr:rowOff>
    </xdr:to>
    <xdr:sp macro="" textlink="">
      <xdr:nvSpPr>
        <xdr:cNvPr id="308" name="円/楕円 307"/>
        <xdr:cNvSpPr/>
      </xdr:nvSpPr>
      <xdr:spPr>
        <a:xfrm>
          <a:off x="10426700" y="66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49293</xdr:rowOff>
    </xdr:from>
    <xdr:ext cx="378565" cy="259045"/>
    <xdr:sp macro="" textlink="">
      <xdr:nvSpPr>
        <xdr:cNvPr id="309" name="労働費該当値テキスト"/>
        <xdr:cNvSpPr txBox="1"/>
      </xdr:nvSpPr>
      <xdr:spPr>
        <a:xfrm>
          <a:off x="10528300" y="6564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132715</xdr:rowOff>
    </xdr:from>
    <xdr:to>
      <xdr:col>14</xdr:col>
      <xdr:colOff>79375</xdr:colOff>
      <xdr:row>39</xdr:row>
      <xdr:rowOff>62865</xdr:rowOff>
    </xdr:to>
    <xdr:sp macro="" textlink="">
      <xdr:nvSpPr>
        <xdr:cNvPr id="310" name="円/楕円 309"/>
        <xdr:cNvSpPr/>
      </xdr:nvSpPr>
      <xdr:spPr>
        <a:xfrm>
          <a:off x="9588500" y="66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53992</xdr:rowOff>
    </xdr:from>
    <xdr:ext cx="378565" cy="259045"/>
    <xdr:sp macro="" textlink="">
      <xdr:nvSpPr>
        <xdr:cNvPr id="311" name="テキスト ボックス 310"/>
        <xdr:cNvSpPr txBox="1"/>
      </xdr:nvSpPr>
      <xdr:spPr>
        <a:xfrm>
          <a:off x="9450017" y="6740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125349</xdr:rowOff>
    </xdr:from>
    <xdr:to>
      <xdr:col>12</xdr:col>
      <xdr:colOff>561975</xdr:colOff>
      <xdr:row>39</xdr:row>
      <xdr:rowOff>55499</xdr:rowOff>
    </xdr:to>
    <xdr:sp macro="" textlink="">
      <xdr:nvSpPr>
        <xdr:cNvPr id="312" name="円/楕円 311"/>
        <xdr:cNvSpPr/>
      </xdr:nvSpPr>
      <xdr:spPr>
        <a:xfrm>
          <a:off x="8699500" y="66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46626</xdr:rowOff>
    </xdr:from>
    <xdr:ext cx="378565" cy="259045"/>
    <xdr:sp macro="" textlink="">
      <xdr:nvSpPr>
        <xdr:cNvPr id="313" name="テキスト ボックス 312"/>
        <xdr:cNvSpPr txBox="1"/>
      </xdr:nvSpPr>
      <xdr:spPr>
        <a:xfrm>
          <a:off x="8561017" y="6733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73533</xdr:rowOff>
    </xdr:from>
    <xdr:to>
      <xdr:col>11</xdr:col>
      <xdr:colOff>358775</xdr:colOff>
      <xdr:row>39</xdr:row>
      <xdr:rowOff>3683</xdr:rowOff>
    </xdr:to>
    <xdr:sp macro="" textlink="">
      <xdr:nvSpPr>
        <xdr:cNvPr id="314" name="円/楕円 313"/>
        <xdr:cNvSpPr/>
      </xdr:nvSpPr>
      <xdr:spPr>
        <a:xfrm>
          <a:off x="7810500" y="658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166260</xdr:rowOff>
    </xdr:from>
    <xdr:ext cx="378565" cy="259045"/>
    <xdr:sp macro="" textlink="">
      <xdr:nvSpPr>
        <xdr:cNvPr id="315" name="テキスト ボックス 314"/>
        <xdr:cNvSpPr txBox="1"/>
      </xdr:nvSpPr>
      <xdr:spPr>
        <a:xfrm>
          <a:off x="7672017" y="6681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56769</xdr:rowOff>
    </xdr:from>
    <xdr:to>
      <xdr:col>10</xdr:col>
      <xdr:colOff>155575</xdr:colOff>
      <xdr:row>38</xdr:row>
      <xdr:rowOff>158369</xdr:rowOff>
    </xdr:to>
    <xdr:sp macro="" textlink="">
      <xdr:nvSpPr>
        <xdr:cNvPr id="316" name="円/楕円 315"/>
        <xdr:cNvSpPr/>
      </xdr:nvSpPr>
      <xdr:spPr>
        <a:xfrm>
          <a:off x="6921500" y="65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149496</xdr:rowOff>
    </xdr:from>
    <xdr:ext cx="378565" cy="259045"/>
    <xdr:sp macro="" textlink="">
      <xdr:nvSpPr>
        <xdr:cNvPr id="317" name="テキスト ボックス 316"/>
        <xdr:cNvSpPr txBox="1"/>
      </xdr:nvSpPr>
      <xdr:spPr>
        <a:xfrm>
          <a:off x="6783017" y="6664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4875</xdr:rowOff>
    </xdr:from>
    <xdr:to>
      <xdr:col>15</xdr:col>
      <xdr:colOff>180340</xdr:colOff>
      <xdr:row>59</xdr:row>
      <xdr:rowOff>95433</xdr:rowOff>
    </xdr:to>
    <xdr:cxnSp macro="">
      <xdr:nvCxnSpPr>
        <xdr:cNvPr id="343" name="直線コネクタ 342"/>
        <xdr:cNvCxnSpPr/>
      </xdr:nvCxnSpPr>
      <xdr:spPr>
        <a:xfrm flipV="1">
          <a:off x="10475595" y="8748825"/>
          <a:ext cx="1270" cy="1462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99260</xdr:rowOff>
    </xdr:from>
    <xdr:ext cx="378565" cy="259045"/>
    <xdr:sp macro="" textlink="">
      <xdr:nvSpPr>
        <xdr:cNvPr id="344" name="農林水産業費最小値テキスト"/>
        <xdr:cNvSpPr txBox="1"/>
      </xdr:nvSpPr>
      <xdr:spPr>
        <a:xfrm>
          <a:off x="10528300" y="10214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15</xdr:col>
      <xdr:colOff>92075</xdr:colOff>
      <xdr:row>59</xdr:row>
      <xdr:rowOff>95433</xdr:rowOff>
    </xdr:from>
    <xdr:to>
      <xdr:col>15</xdr:col>
      <xdr:colOff>269875</xdr:colOff>
      <xdr:row>59</xdr:row>
      <xdr:rowOff>95433</xdr:rowOff>
    </xdr:to>
    <xdr:cxnSp macro="">
      <xdr:nvCxnSpPr>
        <xdr:cNvPr id="345" name="直線コネクタ 344"/>
        <xdr:cNvCxnSpPr/>
      </xdr:nvCxnSpPr>
      <xdr:spPr>
        <a:xfrm>
          <a:off x="10388600" y="1021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123002</xdr:rowOff>
    </xdr:from>
    <xdr:ext cx="534377" cy="259045"/>
    <xdr:sp macro="" textlink="">
      <xdr:nvSpPr>
        <xdr:cNvPr id="346" name="農林水産業費最大値テキスト"/>
        <xdr:cNvSpPr txBox="1"/>
      </xdr:nvSpPr>
      <xdr:spPr>
        <a:xfrm>
          <a:off x="10528300" y="852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89,757</a:t>
          </a:r>
          <a:endParaRPr kumimoji="1" lang="ja-JP" altLang="en-US" sz="1000" b="1">
            <a:latin typeface="ＭＳ Ｐゴシック"/>
          </a:endParaRPr>
        </a:p>
      </xdr:txBody>
    </xdr:sp>
    <xdr:clientData/>
  </xdr:oneCellAnchor>
  <xdr:twoCellAnchor>
    <xdr:from>
      <xdr:col>15</xdr:col>
      <xdr:colOff>92075</xdr:colOff>
      <xdr:row>51</xdr:row>
      <xdr:rowOff>4875</xdr:rowOff>
    </xdr:from>
    <xdr:to>
      <xdr:col>15</xdr:col>
      <xdr:colOff>269875</xdr:colOff>
      <xdr:row>51</xdr:row>
      <xdr:rowOff>4875</xdr:rowOff>
    </xdr:to>
    <xdr:cxnSp macro="">
      <xdr:nvCxnSpPr>
        <xdr:cNvPr id="347" name="直線コネクタ 346"/>
        <xdr:cNvCxnSpPr/>
      </xdr:nvCxnSpPr>
      <xdr:spPr>
        <a:xfrm>
          <a:off x="10388600" y="874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70630</xdr:rowOff>
    </xdr:from>
    <xdr:to>
      <xdr:col>15</xdr:col>
      <xdr:colOff>180975</xdr:colOff>
      <xdr:row>59</xdr:row>
      <xdr:rowOff>80835</xdr:rowOff>
    </xdr:to>
    <xdr:cxnSp macro="">
      <xdr:nvCxnSpPr>
        <xdr:cNvPr id="348" name="直線コネクタ 347"/>
        <xdr:cNvCxnSpPr/>
      </xdr:nvCxnSpPr>
      <xdr:spPr>
        <a:xfrm>
          <a:off x="9639300" y="10186180"/>
          <a:ext cx="838200" cy="1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44160</xdr:rowOff>
    </xdr:from>
    <xdr:ext cx="534377" cy="259045"/>
    <xdr:sp macro="" textlink="">
      <xdr:nvSpPr>
        <xdr:cNvPr id="349" name="農林水産業費平均値テキスト"/>
        <xdr:cNvSpPr txBox="1"/>
      </xdr:nvSpPr>
      <xdr:spPr>
        <a:xfrm>
          <a:off x="10528300" y="9816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21283</xdr:rowOff>
    </xdr:from>
    <xdr:to>
      <xdr:col>15</xdr:col>
      <xdr:colOff>231775</xdr:colOff>
      <xdr:row>58</xdr:row>
      <xdr:rowOff>122883</xdr:rowOff>
    </xdr:to>
    <xdr:sp macro="" textlink="">
      <xdr:nvSpPr>
        <xdr:cNvPr id="350" name="フローチャート : 判断 349"/>
        <xdr:cNvSpPr/>
      </xdr:nvSpPr>
      <xdr:spPr>
        <a:xfrm>
          <a:off x="10426700" y="996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70630</xdr:rowOff>
    </xdr:from>
    <xdr:to>
      <xdr:col>14</xdr:col>
      <xdr:colOff>28575</xdr:colOff>
      <xdr:row>59</xdr:row>
      <xdr:rowOff>81113</xdr:rowOff>
    </xdr:to>
    <xdr:cxnSp macro="">
      <xdr:nvCxnSpPr>
        <xdr:cNvPr id="351" name="直線コネクタ 350"/>
        <xdr:cNvCxnSpPr/>
      </xdr:nvCxnSpPr>
      <xdr:spPr>
        <a:xfrm flipV="1">
          <a:off x="8750300" y="10186180"/>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83512</xdr:rowOff>
    </xdr:from>
    <xdr:to>
      <xdr:col>14</xdr:col>
      <xdr:colOff>79375</xdr:colOff>
      <xdr:row>59</xdr:row>
      <xdr:rowOff>13662</xdr:rowOff>
    </xdr:to>
    <xdr:sp macro="" textlink="">
      <xdr:nvSpPr>
        <xdr:cNvPr id="352" name="フローチャート : 判断 351"/>
        <xdr:cNvSpPr/>
      </xdr:nvSpPr>
      <xdr:spPr>
        <a:xfrm>
          <a:off x="9588500" y="1002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30189</xdr:rowOff>
    </xdr:from>
    <xdr:ext cx="469744" cy="259045"/>
    <xdr:sp macro="" textlink="">
      <xdr:nvSpPr>
        <xdr:cNvPr id="353" name="テキスト ボックス 352"/>
        <xdr:cNvSpPr txBox="1"/>
      </xdr:nvSpPr>
      <xdr:spPr>
        <a:xfrm>
          <a:off x="9404427" y="980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79023</xdr:rowOff>
    </xdr:from>
    <xdr:to>
      <xdr:col>12</xdr:col>
      <xdr:colOff>511175</xdr:colOff>
      <xdr:row>59</xdr:row>
      <xdr:rowOff>81113</xdr:rowOff>
    </xdr:to>
    <xdr:cxnSp macro="">
      <xdr:nvCxnSpPr>
        <xdr:cNvPr id="354" name="直線コネクタ 353"/>
        <xdr:cNvCxnSpPr/>
      </xdr:nvCxnSpPr>
      <xdr:spPr>
        <a:xfrm>
          <a:off x="7861300" y="10194573"/>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98697</xdr:rowOff>
    </xdr:from>
    <xdr:to>
      <xdr:col>12</xdr:col>
      <xdr:colOff>561975</xdr:colOff>
      <xdr:row>59</xdr:row>
      <xdr:rowOff>28847</xdr:rowOff>
    </xdr:to>
    <xdr:sp macro="" textlink="">
      <xdr:nvSpPr>
        <xdr:cNvPr id="355" name="フローチャート : 判断 354"/>
        <xdr:cNvSpPr/>
      </xdr:nvSpPr>
      <xdr:spPr>
        <a:xfrm>
          <a:off x="8699500" y="1004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45374</xdr:rowOff>
    </xdr:from>
    <xdr:ext cx="469744" cy="259045"/>
    <xdr:sp macro="" textlink="">
      <xdr:nvSpPr>
        <xdr:cNvPr id="356" name="テキスト ボックス 355"/>
        <xdr:cNvSpPr txBox="1"/>
      </xdr:nvSpPr>
      <xdr:spPr>
        <a:xfrm>
          <a:off x="8515427" y="981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79023</xdr:rowOff>
    </xdr:from>
    <xdr:to>
      <xdr:col>11</xdr:col>
      <xdr:colOff>307975</xdr:colOff>
      <xdr:row>59</xdr:row>
      <xdr:rowOff>80133</xdr:rowOff>
    </xdr:to>
    <xdr:cxnSp macro="">
      <xdr:nvCxnSpPr>
        <xdr:cNvPr id="357" name="直線コネクタ 356"/>
        <xdr:cNvCxnSpPr/>
      </xdr:nvCxnSpPr>
      <xdr:spPr>
        <a:xfrm flipV="1">
          <a:off x="6972300" y="10194573"/>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106028</xdr:rowOff>
    </xdr:from>
    <xdr:to>
      <xdr:col>11</xdr:col>
      <xdr:colOff>358775</xdr:colOff>
      <xdr:row>59</xdr:row>
      <xdr:rowOff>36178</xdr:rowOff>
    </xdr:to>
    <xdr:sp macro="" textlink="">
      <xdr:nvSpPr>
        <xdr:cNvPr id="358" name="フローチャート : 判断 357"/>
        <xdr:cNvSpPr/>
      </xdr:nvSpPr>
      <xdr:spPr>
        <a:xfrm>
          <a:off x="7810500" y="1005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52705</xdr:rowOff>
    </xdr:from>
    <xdr:ext cx="469744" cy="259045"/>
    <xdr:sp macro="" textlink="">
      <xdr:nvSpPr>
        <xdr:cNvPr id="359" name="テキスト ボックス 358"/>
        <xdr:cNvSpPr txBox="1"/>
      </xdr:nvSpPr>
      <xdr:spPr>
        <a:xfrm>
          <a:off x="7626427" y="982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108119</xdr:rowOff>
    </xdr:from>
    <xdr:to>
      <xdr:col>10</xdr:col>
      <xdr:colOff>155575</xdr:colOff>
      <xdr:row>59</xdr:row>
      <xdr:rowOff>38269</xdr:rowOff>
    </xdr:to>
    <xdr:sp macro="" textlink="">
      <xdr:nvSpPr>
        <xdr:cNvPr id="360" name="フローチャート : 判断 359"/>
        <xdr:cNvSpPr/>
      </xdr:nvSpPr>
      <xdr:spPr>
        <a:xfrm>
          <a:off x="6921500" y="1005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54796</xdr:rowOff>
    </xdr:from>
    <xdr:ext cx="469744" cy="259045"/>
    <xdr:sp macro="" textlink="">
      <xdr:nvSpPr>
        <xdr:cNvPr id="361" name="テキスト ボックス 360"/>
        <xdr:cNvSpPr txBox="1"/>
      </xdr:nvSpPr>
      <xdr:spPr>
        <a:xfrm>
          <a:off x="6737427" y="982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30035</xdr:rowOff>
    </xdr:from>
    <xdr:to>
      <xdr:col>15</xdr:col>
      <xdr:colOff>231775</xdr:colOff>
      <xdr:row>59</xdr:row>
      <xdr:rowOff>131635</xdr:rowOff>
    </xdr:to>
    <xdr:sp macro="" textlink="">
      <xdr:nvSpPr>
        <xdr:cNvPr id="367" name="円/楕円 366"/>
        <xdr:cNvSpPr/>
      </xdr:nvSpPr>
      <xdr:spPr>
        <a:xfrm>
          <a:off x="10426700" y="101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116412</xdr:rowOff>
    </xdr:from>
    <xdr:ext cx="469744" cy="259045"/>
    <xdr:sp macro="" textlink="">
      <xdr:nvSpPr>
        <xdr:cNvPr id="368" name="農林水産業費該当値テキスト"/>
        <xdr:cNvSpPr txBox="1"/>
      </xdr:nvSpPr>
      <xdr:spPr>
        <a:xfrm>
          <a:off x="10528300" y="1006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19830</xdr:rowOff>
    </xdr:from>
    <xdr:to>
      <xdr:col>14</xdr:col>
      <xdr:colOff>79375</xdr:colOff>
      <xdr:row>59</xdr:row>
      <xdr:rowOff>121430</xdr:rowOff>
    </xdr:to>
    <xdr:sp macro="" textlink="">
      <xdr:nvSpPr>
        <xdr:cNvPr id="369" name="円/楕円 368"/>
        <xdr:cNvSpPr/>
      </xdr:nvSpPr>
      <xdr:spPr>
        <a:xfrm>
          <a:off x="9588500" y="101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112557</xdr:rowOff>
    </xdr:from>
    <xdr:ext cx="469744" cy="259045"/>
    <xdr:sp macro="" textlink="">
      <xdr:nvSpPr>
        <xdr:cNvPr id="370" name="テキスト ボックス 369"/>
        <xdr:cNvSpPr txBox="1"/>
      </xdr:nvSpPr>
      <xdr:spPr>
        <a:xfrm>
          <a:off x="9404427" y="102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30313</xdr:rowOff>
    </xdr:from>
    <xdr:to>
      <xdr:col>12</xdr:col>
      <xdr:colOff>561975</xdr:colOff>
      <xdr:row>59</xdr:row>
      <xdr:rowOff>131913</xdr:rowOff>
    </xdr:to>
    <xdr:sp macro="" textlink="">
      <xdr:nvSpPr>
        <xdr:cNvPr id="371" name="円/楕円 370"/>
        <xdr:cNvSpPr/>
      </xdr:nvSpPr>
      <xdr:spPr>
        <a:xfrm>
          <a:off x="8699500" y="1014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123040</xdr:rowOff>
    </xdr:from>
    <xdr:ext cx="469744" cy="259045"/>
    <xdr:sp macro="" textlink="">
      <xdr:nvSpPr>
        <xdr:cNvPr id="372" name="テキスト ボックス 371"/>
        <xdr:cNvSpPr txBox="1"/>
      </xdr:nvSpPr>
      <xdr:spPr>
        <a:xfrm>
          <a:off x="8515427" y="1023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28223</xdr:rowOff>
    </xdr:from>
    <xdr:to>
      <xdr:col>11</xdr:col>
      <xdr:colOff>358775</xdr:colOff>
      <xdr:row>59</xdr:row>
      <xdr:rowOff>129823</xdr:rowOff>
    </xdr:to>
    <xdr:sp macro="" textlink="">
      <xdr:nvSpPr>
        <xdr:cNvPr id="373" name="円/楕円 372"/>
        <xdr:cNvSpPr/>
      </xdr:nvSpPr>
      <xdr:spPr>
        <a:xfrm>
          <a:off x="7810500" y="1014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120950</xdr:rowOff>
    </xdr:from>
    <xdr:ext cx="469744" cy="259045"/>
    <xdr:sp macro="" textlink="">
      <xdr:nvSpPr>
        <xdr:cNvPr id="374" name="テキスト ボックス 373"/>
        <xdr:cNvSpPr txBox="1"/>
      </xdr:nvSpPr>
      <xdr:spPr>
        <a:xfrm>
          <a:off x="7626427" y="1023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29333</xdr:rowOff>
    </xdr:from>
    <xdr:to>
      <xdr:col>10</xdr:col>
      <xdr:colOff>155575</xdr:colOff>
      <xdr:row>59</xdr:row>
      <xdr:rowOff>130933</xdr:rowOff>
    </xdr:to>
    <xdr:sp macro="" textlink="">
      <xdr:nvSpPr>
        <xdr:cNvPr id="375" name="円/楕円 374"/>
        <xdr:cNvSpPr/>
      </xdr:nvSpPr>
      <xdr:spPr>
        <a:xfrm>
          <a:off x="6921500" y="101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122060</xdr:rowOff>
    </xdr:from>
    <xdr:ext cx="469744" cy="259045"/>
    <xdr:sp macro="" textlink="">
      <xdr:nvSpPr>
        <xdr:cNvPr id="376" name="テキスト ボックス 375"/>
        <xdr:cNvSpPr txBox="1"/>
      </xdr:nvSpPr>
      <xdr:spPr>
        <a:xfrm>
          <a:off x="6737427" y="10237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117232</xdr:rowOff>
    </xdr:from>
    <xdr:to>
      <xdr:col>15</xdr:col>
      <xdr:colOff>180340</xdr:colOff>
      <xdr:row>79</xdr:row>
      <xdr:rowOff>57142</xdr:rowOff>
    </xdr:to>
    <xdr:cxnSp macro="">
      <xdr:nvCxnSpPr>
        <xdr:cNvPr id="402" name="直線コネクタ 401"/>
        <xdr:cNvCxnSpPr/>
      </xdr:nvCxnSpPr>
      <xdr:spPr>
        <a:xfrm flipV="1">
          <a:off x="10475595" y="12118732"/>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60969</xdr:rowOff>
    </xdr:from>
    <xdr:ext cx="469744" cy="259045"/>
    <xdr:sp macro="" textlink="">
      <xdr:nvSpPr>
        <xdr:cNvPr id="403" name="商工費最小値テキスト"/>
        <xdr:cNvSpPr txBox="1"/>
      </xdr:nvSpPr>
      <xdr:spPr>
        <a:xfrm>
          <a:off x="10528300" y="1360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a:t>
          </a:r>
          <a:endParaRPr kumimoji="1" lang="ja-JP" altLang="en-US" sz="1000" b="1">
            <a:latin typeface="ＭＳ Ｐゴシック"/>
          </a:endParaRPr>
        </a:p>
      </xdr:txBody>
    </xdr:sp>
    <xdr:clientData/>
  </xdr:oneCellAnchor>
  <xdr:twoCellAnchor>
    <xdr:from>
      <xdr:col>15</xdr:col>
      <xdr:colOff>92075</xdr:colOff>
      <xdr:row>79</xdr:row>
      <xdr:rowOff>57142</xdr:rowOff>
    </xdr:from>
    <xdr:to>
      <xdr:col>15</xdr:col>
      <xdr:colOff>269875</xdr:colOff>
      <xdr:row>79</xdr:row>
      <xdr:rowOff>57142</xdr:rowOff>
    </xdr:to>
    <xdr:cxnSp macro="">
      <xdr:nvCxnSpPr>
        <xdr:cNvPr id="404" name="直線コネクタ 403"/>
        <xdr:cNvCxnSpPr/>
      </xdr:nvCxnSpPr>
      <xdr:spPr>
        <a:xfrm>
          <a:off x="10388600" y="1360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63909</xdr:rowOff>
    </xdr:from>
    <xdr:ext cx="534377" cy="259045"/>
    <xdr:sp macro="" textlink="">
      <xdr:nvSpPr>
        <xdr:cNvPr id="405" name="商工費最大値テキスト"/>
        <xdr:cNvSpPr txBox="1"/>
      </xdr:nvSpPr>
      <xdr:spPr>
        <a:xfrm>
          <a:off x="10528300" y="1189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46,688</a:t>
          </a:r>
          <a:endParaRPr kumimoji="1" lang="ja-JP" altLang="en-US" sz="1000" b="1">
            <a:latin typeface="ＭＳ Ｐゴシック"/>
          </a:endParaRPr>
        </a:p>
      </xdr:txBody>
    </xdr:sp>
    <xdr:clientData/>
  </xdr:oneCellAnchor>
  <xdr:twoCellAnchor>
    <xdr:from>
      <xdr:col>15</xdr:col>
      <xdr:colOff>92075</xdr:colOff>
      <xdr:row>70</xdr:row>
      <xdr:rowOff>117232</xdr:rowOff>
    </xdr:from>
    <xdr:to>
      <xdr:col>15</xdr:col>
      <xdr:colOff>269875</xdr:colOff>
      <xdr:row>70</xdr:row>
      <xdr:rowOff>117232</xdr:rowOff>
    </xdr:to>
    <xdr:cxnSp macro="">
      <xdr:nvCxnSpPr>
        <xdr:cNvPr id="406" name="直線コネクタ 405"/>
        <xdr:cNvCxnSpPr/>
      </xdr:nvCxnSpPr>
      <xdr:spPr>
        <a:xfrm>
          <a:off x="10388600" y="1211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36078</xdr:rowOff>
    </xdr:from>
    <xdr:to>
      <xdr:col>15</xdr:col>
      <xdr:colOff>180975</xdr:colOff>
      <xdr:row>79</xdr:row>
      <xdr:rowOff>74811</xdr:rowOff>
    </xdr:to>
    <xdr:cxnSp macro="">
      <xdr:nvCxnSpPr>
        <xdr:cNvPr id="407" name="直線コネクタ 406"/>
        <xdr:cNvCxnSpPr/>
      </xdr:nvCxnSpPr>
      <xdr:spPr>
        <a:xfrm flipV="1">
          <a:off x="9639300" y="13580628"/>
          <a:ext cx="838200" cy="3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26770</xdr:rowOff>
    </xdr:from>
    <xdr:ext cx="534377" cy="259045"/>
    <xdr:sp macro="" textlink="">
      <xdr:nvSpPr>
        <xdr:cNvPr id="408" name="商工費平均値テキスト"/>
        <xdr:cNvSpPr txBox="1"/>
      </xdr:nvSpPr>
      <xdr:spPr>
        <a:xfrm>
          <a:off x="10528300" y="13056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11,853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3893</xdr:rowOff>
    </xdr:from>
    <xdr:to>
      <xdr:col>15</xdr:col>
      <xdr:colOff>231775</xdr:colOff>
      <xdr:row>77</xdr:row>
      <xdr:rowOff>105493</xdr:rowOff>
    </xdr:to>
    <xdr:sp macro="" textlink="">
      <xdr:nvSpPr>
        <xdr:cNvPr id="409" name="フローチャート : 判断 408"/>
        <xdr:cNvSpPr/>
      </xdr:nvSpPr>
      <xdr:spPr>
        <a:xfrm>
          <a:off x="104267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74581</xdr:rowOff>
    </xdr:from>
    <xdr:to>
      <xdr:col>14</xdr:col>
      <xdr:colOff>28575</xdr:colOff>
      <xdr:row>79</xdr:row>
      <xdr:rowOff>74811</xdr:rowOff>
    </xdr:to>
    <xdr:cxnSp macro="">
      <xdr:nvCxnSpPr>
        <xdr:cNvPr id="410" name="直線コネクタ 409"/>
        <xdr:cNvCxnSpPr/>
      </xdr:nvCxnSpPr>
      <xdr:spPr>
        <a:xfrm>
          <a:off x="8750300" y="13619131"/>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119859</xdr:rowOff>
    </xdr:from>
    <xdr:to>
      <xdr:col>14</xdr:col>
      <xdr:colOff>79375</xdr:colOff>
      <xdr:row>78</xdr:row>
      <xdr:rowOff>50009</xdr:rowOff>
    </xdr:to>
    <xdr:sp macro="" textlink="">
      <xdr:nvSpPr>
        <xdr:cNvPr id="411" name="フローチャート : 判断 410"/>
        <xdr:cNvSpPr/>
      </xdr:nvSpPr>
      <xdr:spPr>
        <a:xfrm>
          <a:off x="9588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66536</xdr:rowOff>
    </xdr:from>
    <xdr:ext cx="469744" cy="259045"/>
    <xdr:sp macro="" textlink="">
      <xdr:nvSpPr>
        <xdr:cNvPr id="412" name="テキスト ボックス 411"/>
        <xdr:cNvSpPr txBox="1"/>
      </xdr:nvSpPr>
      <xdr:spPr>
        <a:xfrm>
          <a:off x="9404427" y="1309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74581</xdr:rowOff>
    </xdr:from>
    <xdr:to>
      <xdr:col>12</xdr:col>
      <xdr:colOff>511175</xdr:colOff>
      <xdr:row>79</xdr:row>
      <xdr:rowOff>78076</xdr:rowOff>
    </xdr:to>
    <xdr:cxnSp macro="">
      <xdr:nvCxnSpPr>
        <xdr:cNvPr id="413" name="直線コネクタ 412"/>
        <xdr:cNvCxnSpPr/>
      </xdr:nvCxnSpPr>
      <xdr:spPr>
        <a:xfrm flipV="1">
          <a:off x="7861300" y="13619131"/>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109964</xdr:rowOff>
    </xdr:from>
    <xdr:to>
      <xdr:col>12</xdr:col>
      <xdr:colOff>561975</xdr:colOff>
      <xdr:row>78</xdr:row>
      <xdr:rowOff>40114</xdr:rowOff>
    </xdr:to>
    <xdr:sp macro="" textlink="">
      <xdr:nvSpPr>
        <xdr:cNvPr id="414" name="フローチャート : 判断 413"/>
        <xdr:cNvSpPr/>
      </xdr:nvSpPr>
      <xdr:spPr>
        <a:xfrm>
          <a:off x="8699500" y="13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56641</xdr:rowOff>
    </xdr:from>
    <xdr:ext cx="469744" cy="259045"/>
    <xdr:sp macro="" textlink="">
      <xdr:nvSpPr>
        <xdr:cNvPr id="415" name="テキスト ボックス 414"/>
        <xdr:cNvSpPr txBox="1"/>
      </xdr:nvSpPr>
      <xdr:spPr>
        <a:xfrm>
          <a:off x="8515427" y="1308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78076</xdr:rowOff>
    </xdr:from>
    <xdr:to>
      <xdr:col>11</xdr:col>
      <xdr:colOff>307975</xdr:colOff>
      <xdr:row>79</xdr:row>
      <xdr:rowOff>85750</xdr:rowOff>
    </xdr:to>
    <xdr:cxnSp macro="">
      <xdr:nvCxnSpPr>
        <xdr:cNvPr id="416" name="直線コネクタ 415"/>
        <xdr:cNvCxnSpPr/>
      </xdr:nvCxnSpPr>
      <xdr:spPr>
        <a:xfrm flipV="1">
          <a:off x="6972300" y="13622626"/>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119239</xdr:rowOff>
    </xdr:from>
    <xdr:to>
      <xdr:col>11</xdr:col>
      <xdr:colOff>358775</xdr:colOff>
      <xdr:row>78</xdr:row>
      <xdr:rowOff>49389</xdr:rowOff>
    </xdr:to>
    <xdr:sp macro="" textlink="">
      <xdr:nvSpPr>
        <xdr:cNvPr id="417" name="フローチャート : 判断 416"/>
        <xdr:cNvSpPr/>
      </xdr:nvSpPr>
      <xdr:spPr>
        <a:xfrm>
          <a:off x="7810500" y="1332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65916</xdr:rowOff>
    </xdr:from>
    <xdr:ext cx="469744" cy="259045"/>
    <xdr:sp macro="" textlink="">
      <xdr:nvSpPr>
        <xdr:cNvPr id="418" name="テキスト ボックス 417"/>
        <xdr:cNvSpPr txBox="1"/>
      </xdr:nvSpPr>
      <xdr:spPr>
        <a:xfrm>
          <a:off x="7626427" y="1309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124399</xdr:rowOff>
    </xdr:from>
    <xdr:to>
      <xdr:col>10</xdr:col>
      <xdr:colOff>155575</xdr:colOff>
      <xdr:row>78</xdr:row>
      <xdr:rowOff>54549</xdr:rowOff>
    </xdr:to>
    <xdr:sp macro="" textlink="">
      <xdr:nvSpPr>
        <xdr:cNvPr id="419" name="フローチャート : 判断 418"/>
        <xdr:cNvSpPr/>
      </xdr:nvSpPr>
      <xdr:spPr>
        <a:xfrm>
          <a:off x="6921500" y="1332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71076</xdr:rowOff>
    </xdr:from>
    <xdr:ext cx="469744" cy="259045"/>
    <xdr:sp macro="" textlink="">
      <xdr:nvSpPr>
        <xdr:cNvPr id="420" name="テキスト ボックス 419"/>
        <xdr:cNvSpPr txBox="1"/>
      </xdr:nvSpPr>
      <xdr:spPr>
        <a:xfrm>
          <a:off x="6737427" y="1310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156728</xdr:rowOff>
    </xdr:from>
    <xdr:to>
      <xdr:col>15</xdr:col>
      <xdr:colOff>231775</xdr:colOff>
      <xdr:row>79</xdr:row>
      <xdr:rowOff>86878</xdr:rowOff>
    </xdr:to>
    <xdr:sp macro="" textlink="">
      <xdr:nvSpPr>
        <xdr:cNvPr id="426" name="円/楕円 425"/>
        <xdr:cNvSpPr/>
      </xdr:nvSpPr>
      <xdr:spPr>
        <a:xfrm>
          <a:off x="10426700" y="1352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71655</xdr:rowOff>
    </xdr:from>
    <xdr:ext cx="469744" cy="259045"/>
    <xdr:sp macro="" textlink="">
      <xdr:nvSpPr>
        <xdr:cNvPr id="427" name="商工費該当値テキスト"/>
        <xdr:cNvSpPr txBox="1"/>
      </xdr:nvSpPr>
      <xdr:spPr>
        <a:xfrm>
          <a:off x="10528300" y="1344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1,923</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24011</xdr:rowOff>
    </xdr:from>
    <xdr:to>
      <xdr:col>14</xdr:col>
      <xdr:colOff>79375</xdr:colOff>
      <xdr:row>79</xdr:row>
      <xdr:rowOff>125611</xdr:rowOff>
    </xdr:to>
    <xdr:sp macro="" textlink="">
      <xdr:nvSpPr>
        <xdr:cNvPr id="428" name="円/楕円 427"/>
        <xdr:cNvSpPr/>
      </xdr:nvSpPr>
      <xdr:spPr>
        <a:xfrm>
          <a:off x="9588500" y="1356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116738</xdr:rowOff>
    </xdr:from>
    <xdr:ext cx="378565" cy="259045"/>
    <xdr:sp macro="" textlink="">
      <xdr:nvSpPr>
        <xdr:cNvPr id="429" name="テキスト ボックス 428"/>
        <xdr:cNvSpPr txBox="1"/>
      </xdr:nvSpPr>
      <xdr:spPr>
        <a:xfrm>
          <a:off x="9450017" y="13661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23781</xdr:rowOff>
    </xdr:from>
    <xdr:to>
      <xdr:col>12</xdr:col>
      <xdr:colOff>561975</xdr:colOff>
      <xdr:row>79</xdr:row>
      <xdr:rowOff>125381</xdr:rowOff>
    </xdr:to>
    <xdr:sp macro="" textlink="">
      <xdr:nvSpPr>
        <xdr:cNvPr id="430" name="円/楕円 429"/>
        <xdr:cNvSpPr/>
      </xdr:nvSpPr>
      <xdr:spPr>
        <a:xfrm>
          <a:off x="8699500" y="1356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116508</xdr:rowOff>
    </xdr:from>
    <xdr:ext cx="378565" cy="259045"/>
    <xdr:sp macro="" textlink="">
      <xdr:nvSpPr>
        <xdr:cNvPr id="431" name="テキスト ボックス 430"/>
        <xdr:cNvSpPr txBox="1"/>
      </xdr:nvSpPr>
      <xdr:spPr>
        <a:xfrm>
          <a:off x="8561017" y="13661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27276</xdr:rowOff>
    </xdr:from>
    <xdr:to>
      <xdr:col>11</xdr:col>
      <xdr:colOff>358775</xdr:colOff>
      <xdr:row>79</xdr:row>
      <xdr:rowOff>128876</xdr:rowOff>
    </xdr:to>
    <xdr:sp macro="" textlink="">
      <xdr:nvSpPr>
        <xdr:cNvPr id="432" name="円/楕円 431"/>
        <xdr:cNvSpPr/>
      </xdr:nvSpPr>
      <xdr:spPr>
        <a:xfrm>
          <a:off x="7810500" y="1357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120003</xdr:rowOff>
    </xdr:from>
    <xdr:ext cx="378565" cy="259045"/>
    <xdr:sp macro="" textlink="">
      <xdr:nvSpPr>
        <xdr:cNvPr id="433" name="テキスト ボックス 432"/>
        <xdr:cNvSpPr txBox="1"/>
      </xdr:nvSpPr>
      <xdr:spPr>
        <a:xfrm>
          <a:off x="7672017" y="13664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34950</xdr:rowOff>
    </xdr:from>
    <xdr:to>
      <xdr:col>10</xdr:col>
      <xdr:colOff>155575</xdr:colOff>
      <xdr:row>79</xdr:row>
      <xdr:rowOff>136550</xdr:rowOff>
    </xdr:to>
    <xdr:sp macro="" textlink="">
      <xdr:nvSpPr>
        <xdr:cNvPr id="434" name="円/楕円 433"/>
        <xdr:cNvSpPr/>
      </xdr:nvSpPr>
      <xdr:spPr>
        <a:xfrm>
          <a:off x="6921500" y="135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127677</xdr:rowOff>
    </xdr:from>
    <xdr:ext cx="378565" cy="259045"/>
    <xdr:sp macro="" textlink="">
      <xdr:nvSpPr>
        <xdr:cNvPr id="435" name="テキスト ボックス 434"/>
        <xdr:cNvSpPr txBox="1"/>
      </xdr:nvSpPr>
      <xdr:spPr>
        <a:xfrm>
          <a:off x="6783017" y="13672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44174</xdr:rowOff>
    </xdr:from>
    <xdr:to>
      <xdr:col>15</xdr:col>
      <xdr:colOff>180340</xdr:colOff>
      <xdr:row>99</xdr:row>
      <xdr:rowOff>17135</xdr:rowOff>
    </xdr:to>
    <xdr:cxnSp macro="">
      <xdr:nvCxnSpPr>
        <xdr:cNvPr id="459" name="直線コネクタ 458"/>
        <xdr:cNvCxnSpPr/>
      </xdr:nvCxnSpPr>
      <xdr:spPr>
        <a:xfrm flipV="1">
          <a:off x="10475595" y="15646124"/>
          <a:ext cx="1270" cy="1344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20962</xdr:rowOff>
    </xdr:from>
    <xdr:ext cx="534377" cy="259045"/>
    <xdr:sp macro="" textlink="">
      <xdr:nvSpPr>
        <xdr:cNvPr id="460" name="土木費最小値テキスト"/>
        <xdr:cNvSpPr txBox="1"/>
      </xdr:nvSpPr>
      <xdr:spPr>
        <a:xfrm>
          <a:off x="10528300" y="1699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14,338</a:t>
          </a:r>
          <a:endParaRPr kumimoji="1" lang="ja-JP" altLang="en-US" sz="1000" b="1">
            <a:latin typeface="ＭＳ Ｐゴシック"/>
          </a:endParaRPr>
        </a:p>
      </xdr:txBody>
    </xdr:sp>
    <xdr:clientData/>
  </xdr:oneCellAnchor>
  <xdr:twoCellAnchor>
    <xdr:from>
      <xdr:col>15</xdr:col>
      <xdr:colOff>92075</xdr:colOff>
      <xdr:row>99</xdr:row>
      <xdr:rowOff>17135</xdr:rowOff>
    </xdr:from>
    <xdr:to>
      <xdr:col>15</xdr:col>
      <xdr:colOff>269875</xdr:colOff>
      <xdr:row>99</xdr:row>
      <xdr:rowOff>17135</xdr:rowOff>
    </xdr:to>
    <xdr:cxnSp macro="">
      <xdr:nvCxnSpPr>
        <xdr:cNvPr id="461" name="直線コネクタ 460"/>
        <xdr:cNvCxnSpPr/>
      </xdr:nvCxnSpPr>
      <xdr:spPr>
        <a:xfrm>
          <a:off x="10388600" y="1699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162301</xdr:rowOff>
    </xdr:from>
    <xdr:ext cx="599010" cy="259045"/>
    <xdr:sp macro="" textlink="">
      <xdr:nvSpPr>
        <xdr:cNvPr id="462" name="土木費最大値テキスト"/>
        <xdr:cNvSpPr txBox="1"/>
      </xdr:nvSpPr>
      <xdr:spPr>
        <a:xfrm>
          <a:off x="10528300" y="1542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720,145</a:t>
          </a:r>
          <a:endParaRPr kumimoji="1" lang="ja-JP" altLang="en-US" sz="1000" b="1">
            <a:latin typeface="ＭＳ Ｐゴシック"/>
          </a:endParaRPr>
        </a:p>
      </xdr:txBody>
    </xdr:sp>
    <xdr:clientData/>
  </xdr:oneCellAnchor>
  <xdr:twoCellAnchor>
    <xdr:from>
      <xdr:col>15</xdr:col>
      <xdr:colOff>92075</xdr:colOff>
      <xdr:row>91</xdr:row>
      <xdr:rowOff>44174</xdr:rowOff>
    </xdr:from>
    <xdr:to>
      <xdr:col>15</xdr:col>
      <xdr:colOff>269875</xdr:colOff>
      <xdr:row>91</xdr:row>
      <xdr:rowOff>44174</xdr:rowOff>
    </xdr:to>
    <xdr:cxnSp macro="">
      <xdr:nvCxnSpPr>
        <xdr:cNvPr id="463" name="直線コネクタ 462"/>
        <xdr:cNvCxnSpPr/>
      </xdr:nvCxnSpPr>
      <xdr:spPr>
        <a:xfrm>
          <a:off x="10388600" y="1564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134604</xdr:rowOff>
    </xdr:from>
    <xdr:to>
      <xdr:col>15</xdr:col>
      <xdr:colOff>180975</xdr:colOff>
      <xdr:row>98</xdr:row>
      <xdr:rowOff>144098</xdr:rowOff>
    </xdr:to>
    <xdr:cxnSp macro="">
      <xdr:nvCxnSpPr>
        <xdr:cNvPr id="464" name="直線コネクタ 463"/>
        <xdr:cNvCxnSpPr/>
      </xdr:nvCxnSpPr>
      <xdr:spPr>
        <a:xfrm>
          <a:off x="9639300" y="16936704"/>
          <a:ext cx="838200" cy="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108723</xdr:rowOff>
    </xdr:from>
    <xdr:ext cx="534377" cy="259045"/>
    <xdr:sp macro="" textlink="">
      <xdr:nvSpPr>
        <xdr:cNvPr id="465" name="土木費平均値テキスト"/>
        <xdr:cNvSpPr txBox="1"/>
      </xdr:nvSpPr>
      <xdr:spPr>
        <a:xfrm>
          <a:off x="10528300" y="16739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41,603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85846</xdr:rowOff>
    </xdr:from>
    <xdr:to>
      <xdr:col>15</xdr:col>
      <xdr:colOff>231775</xdr:colOff>
      <xdr:row>99</xdr:row>
      <xdr:rowOff>15996</xdr:rowOff>
    </xdr:to>
    <xdr:sp macro="" textlink="">
      <xdr:nvSpPr>
        <xdr:cNvPr id="466" name="フローチャート : 判断 465"/>
        <xdr:cNvSpPr/>
      </xdr:nvSpPr>
      <xdr:spPr>
        <a:xfrm>
          <a:off x="10426700" y="1688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134604</xdr:rowOff>
    </xdr:from>
    <xdr:to>
      <xdr:col>14</xdr:col>
      <xdr:colOff>28575</xdr:colOff>
      <xdr:row>98</xdr:row>
      <xdr:rowOff>140013</xdr:rowOff>
    </xdr:to>
    <xdr:cxnSp macro="">
      <xdr:nvCxnSpPr>
        <xdr:cNvPr id="467" name="直線コネクタ 466"/>
        <xdr:cNvCxnSpPr/>
      </xdr:nvCxnSpPr>
      <xdr:spPr>
        <a:xfrm flipV="1">
          <a:off x="8750300" y="16936704"/>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87409</xdr:rowOff>
    </xdr:from>
    <xdr:to>
      <xdr:col>14</xdr:col>
      <xdr:colOff>79375</xdr:colOff>
      <xdr:row>99</xdr:row>
      <xdr:rowOff>17559</xdr:rowOff>
    </xdr:to>
    <xdr:sp macro="" textlink="">
      <xdr:nvSpPr>
        <xdr:cNvPr id="468" name="フローチャート : 判断 467"/>
        <xdr:cNvSpPr/>
      </xdr:nvSpPr>
      <xdr:spPr>
        <a:xfrm>
          <a:off x="9588500" y="1688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8686</xdr:rowOff>
    </xdr:from>
    <xdr:ext cx="534377" cy="259045"/>
    <xdr:sp macro="" textlink="">
      <xdr:nvSpPr>
        <xdr:cNvPr id="469" name="テキスト ボックス 468"/>
        <xdr:cNvSpPr txBox="1"/>
      </xdr:nvSpPr>
      <xdr:spPr>
        <a:xfrm>
          <a:off x="9372111" y="1698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140013</xdr:rowOff>
    </xdr:from>
    <xdr:to>
      <xdr:col>12</xdr:col>
      <xdr:colOff>511175</xdr:colOff>
      <xdr:row>98</xdr:row>
      <xdr:rowOff>162004</xdr:rowOff>
    </xdr:to>
    <xdr:cxnSp macro="">
      <xdr:nvCxnSpPr>
        <xdr:cNvPr id="470" name="直線コネクタ 469"/>
        <xdr:cNvCxnSpPr/>
      </xdr:nvCxnSpPr>
      <xdr:spPr>
        <a:xfrm flipV="1">
          <a:off x="7861300" y="16942113"/>
          <a:ext cx="889000" cy="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83279</xdr:rowOff>
    </xdr:from>
    <xdr:to>
      <xdr:col>12</xdr:col>
      <xdr:colOff>561975</xdr:colOff>
      <xdr:row>99</xdr:row>
      <xdr:rowOff>13429</xdr:rowOff>
    </xdr:to>
    <xdr:sp macro="" textlink="">
      <xdr:nvSpPr>
        <xdr:cNvPr id="471" name="フローチャート : 判断 470"/>
        <xdr:cNvSpPr/>
      </xdr:nvSpPr>
      <xdr:spPr>
        <a:xfrm>
          <a:off x="8699500" y="1688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29956</xdr:rowOff>
    </xdr:from>
    <xdr:ext cx="534377" cy="259045"/>
    <xdr:sp macro="" textlink="">
      <xdr:nvSpPr>
        <xdr:cNvPr id="472" name="テキスト ボックス 471"/>
        <xdr:cNvSpPr txBox="1"/>
      </xdr:nvSpPr>
      <xdr:spPr>
        <a:xfrm>
          <a:off x="8483111" y="1666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162004</xdr:rowOff>
    </xdr:from>
    <xdr:to>
      <xdr:col>11</xdr:col>
      <xdr:colOff>307975</xdr:colOff>
      <xdr:row>98</xdr:row>
      <xdr:rowOff>162702</xdr:rowOff>
    </xdr:to>
    <xdr:cxnSp macro="">
      <xdr:nvCxnSpPr>
        <xdr:cNvPr id="473" name="直線コネクタ 472"/>
        <xdr:cNvCxnSpPr/>
      </xdr:nvCxnSpPr>
      <xdr:spPr>
        <a:xfrm flipV="1">
          <a:off x="6972300" y="16964104"/>
          <a:ext cx="8890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89326</xdr:rowOff>
    </xdr:from>
    <xdr:to>
      <xdr:col>11</xdr:col>
      <xdr:colOff>358775</xdr:colOff>
      <xdr:row>99</xdr:row>
      <xdr:rowOff>19476</xdr:rowOff>
    </xdr:to>
    <xdr:sp macro="" textlink="">
      <xdr:nvSpPr>
        <xdr:cNvPr id="474" name="フローチャート : 判断 473"/>
        <xdr:cNvSpPr/>
      </xdr:nvSpPr>
      <xdr:spPr>
        <a:xfrm>
          <a:off x="7810500" y="1689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36003</xdr:rowOff>
    </xdr:from>
    <xdr:ext cx="534377" cy="259045"/>
    <xdr:sp macro="" textlink="">
      <xdr:nvSpPr>
        <xdr:cNvPr id="475" name="テキスト ボックス 474"/>
        <xdr:cNvSpPr txBox="1"/>
      </xdr:nvSpPr>
      <xdr:spPr>
        <a:xfrm>
          <a:off x="7594111" y="1666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89007</xdr:rowOff>
    </xdr:from>
    <xdr:to>
      <xdr:col>10</xdr:col>
      <xdr:colOff>155575</xdr:colOff>
      <xdr:row>99</xdr:row>
      <xdr:rowOff>19157</xdr:rowOff>
    </xdr:to>
    <xdr:sp macro="" textlink="">
      <xdr:nvSpPr>
        <xdr:cNvPr id="476" name="フローチャート : 判断 475"/>
        <xdr:cNvSpPr/>
      </xdr:nvSpPr>
      <xdr:spPr>
        <a:xfrm>
          <a:off x="6921500" y="1689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35684</xdr:rowOff>
    </xdr:from>
    <xdr:ext cx="534377" cy="259045"/>
    <xdr:sp macro="" textlink="">
      <xdr:nvSpPr>
        <xdr:cNvPr id="477" name="テキスト ボックス 476"/>
        <xdr:cNvSpPr txBox="1"/>
      </xdr:nvSpPr>
      <xdr:spPr>
        <a:xfrm>
          <a:off x="6705111" y="1666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93298</xdr:rowOff>
    </xdr:from>
    <xdr:to>
      <xdr:col>15</xdr:col>
      <xdr:colOff>231775</xdr:colOff>
      <xdr:row>99</xdr:row>
      <xdr:rowOff>23448</xdr:rowOff>
    </xdr:to>
    <xdr:sp macro="" textlink="">
      <xdr:nvSpPr>
        <xdr:cNvPr id="483" name="円/楕円 482"/>
        <xdr:cNvSpPr/>
      </xdr:nvSpPr>
      <xdr:spPr>
        <a:xfrm>
          <a:off x="10426700" y="168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64273</xdr:rowOff>
    </xdr:from>
    <xdr:ext cx="534377" cy="259045"/>
    <xdr:sp macro="" textlink="">
      <xdr:nvSpPr>
        <xdr:cNvPr id="484" name="土木費該当値テキスト"/>
        <xdr:cNvSpPr txBox="1"/>
      </xdr:nvSpPr>
      <xdr:spPr>
        <a:xfrm>
          <a:off x="10528300" y="1686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37,691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83804</xdr:rowOff>
    </xdr:from>
    <xdr:to>
      <xdr:col>14</xdr:col>
      <xdr:colOff>79375</xdr:colOff>
      <xdr:row>99</xdr:row>
      <xdr:rowOff>13954</xdr:rowOff>
    </xdr:to>
    <xdr:sp macro="" textlink="">
      <xdr:nvSpPr>
        <xdr:cNvPr id="485" name="円/楕円 484"/>
        <xdr:cNvSpPr/>
      </xdr:nvSpPr>
      <xdr:spPr>
        <a:xfrm>
          <a:off x="9588500" y="1688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30481</xdr:rowOff>
    </xdr:from>
    <xdr:ext cx="534377" cy="259045"/>
    <xdr:sp macro="" textlink="">
      <xdr:nvSpPr>
        <xdr:cNvPr id="486" name="テキスト ボックス 485"/>
        <xdr:cNvSpPr txBox="1"/>
      </xdr:nvSpPr>
      <xdr:spPr>
        <a:xfrm>
          <a:off x="9372111" y="1666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42,675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89213</xdr:rowOff>
    </xdr:from>
    <xdr:to>
      <xdr:col>12</xdr:col>
      <xdr:colOff>561975</xdr:colOff>
      <xdr:row>99</xdr:row>
      <xdr:rowOff>19363</xdr:rowOff>
    </xdr:to>
    <xdr:sp macro="" textlink="">
      <xdr:nvSpPr>
        <xdr:cNvPr id="487" name="円/楕円 486"/>
        <xdr:cNvSpPr/>
      </xdr:nvSpPr>
      <xdr:spPr>
        <a:xfrm>
          <a:off x="8699500" y="1689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10490</xdr:rowOff>
    </xdr:from>
    <xdr:ext cx="534377" cy="259045"/>
    <xdr:sp macro="" textlink="">
      <xdr:nvSpPr>
        <xdr:cNvPr id="488" name="テキスト ボックス 487"/>
        <xdr:cNvSpPr txBox="1"/>
      </xdr:nvSpPr>
      <xdr:spPr>
        <a:xfrm>
          <a:off x="8483111" y="1698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39,836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111204</xdr:rowOff>
    </xdr:from>
    <xdr:to>
      <xdr:col>11</xdr:col>
      <xdr:colOff>358775</xdr:colOff>
      <xdr:row>99</xdr:row>
      <xdr:rowOff>41354</xdr:rowOff>
    </xdr:to>
    <xdr:sp macro="" textlink="">
      <xdr:nvSpPr>
        <xdr:cNvPr id="489" name="円/楕円 488"/>
        <xdr:cNvSpPr/>
      </xdr:nvSpPr>
      <xdr:spPr>
        <a:xfrm>
          <a:off x="7810500" y="1691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32481</xdr:rowOff>
    </xdr:from>
    <xdr:ext cx="534377" cy="259045"/>
    <xdr:sp macro="" textlink="">
      <xdr:nvSpPr>
        <xdr:cNvPr id="490" name="テキスト ボックス 489"/>
        <xdr:cNvSpPr txBox="1"/>
      </xdr:nvSpPr>
      <xdr:spPr>
        <a:xfrm>
          <a:off x="7594111" y="1700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111902</xdr:rowOff>
    </xdr:from>
    <xdr:to>
      <xdr:col>10</xdr:col>
      <xdr:colOff>155575</xdr:colOff>
      <xdr:row>99</xdr:row>
      <xdr:rowOff>42052</xdr:rowOff>
    </xdr:to>
    <xdr:sp macro="" textlink="">
      <xdr:nvSpPr>
        <xdr:cNvPr id="491" name="円/楕円 490"/>
        <xdr:cNvSpPr/>
      </xdr:nvSpPr>
      <xdr:spPr>
        <a:xfrm>
          <a:off x="6921500" y="1691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33179</xdr:rowOff>
    </xdr:from>
    <xdr:ext cx="534377" cy="259045"/>
    <xdr:sp macro="" textlink="">
      <xdr:nvSpPr>
        <xdr:cNvPr id="492" name="テキスト ボックス 491"/>
        <xdr:cNvSpPr txBox="1"/>
      </xdr:nvSpPr>
      <xdr:spPr>
        <a:xfrm>
          <a:off x="6705111" y="1700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69245</xdr:rowOff>
    </xdr:from>
    <xdr:to>
      <xdr:col>23</xdr:col>
      <xdr:colOff>516889</xdr:colOff>
      <xdr:row>36</xdr:row>
      <xdr:rowOff>54889</xdr:rowOff>
    </xdr:to>
    <xdr:cxnSp macro="">
      <xdr:nvCxnSpPr>
        <xdr:cNvPr id="514" name="直線コネクタ 513"/>
        <xdr:cNvCxnSpPr/>
      </xdr:nvCxnSpPr>
      <xdr:spPr>
        <a:xfrm flipV="1">
          <a:off x="16317595" y="5212745"/>
          <a:ext cx="1269" cy="101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58716</xdr:rowOff>
    </xdr:from>
    <xdr:ext cx="469744" cy="259045"/>
    <xdr:sp macro="" textlink="">
      <xdr:nvSpPr>
        <xdr:cNvPr id="515" name="消防費最小値テキスト"/>
        <xdr:cNvSpPr txBox="1"/>
      </xdr:nvSpPr>
      <xdr:spPr>
        <a:xfrm>
          <a:off x="16370300" y="62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9,355</a:t>
          </a:r>
          <a:endParaRPr kumimoji="1" lang="ja-JP" altLang="en-US" sz="1000" b="1">
            <a:latin typeface="ＭＳ Ｐゴシック"/>
          </a:endParaRPr>
        </a:p>
      </xdr:txBody>
    </xdr:sp>
    <xdr:clientData/>
  </xdr:oneCellAnchor>
  <xdr:twoCellAnchor>
    <xdr:from>
      <xdr:col>23</xdr:col>
      <xdr:colOff>428625</xdr:colOff>
      <xdr:row>36</xdr:row>
      <xdr:rowOff>54889</xdr:rowOff>
    </xdr:from>
    <xdr:to>
      <xdr:col>23</xdr:col>
      <xdr:colOff>606425</xdr:colOff>
      <xdr:row>36</xdr:row>
      <xdr:rowOff>54889</xdr:rowOff>
    </xdr:to>
    <xdr:cxnSp macro="">
      <xdr:nvCxnSpPr>
        <xdr:cNvPr id="516" name="直線コネクタ 515"/>
        <xdr:cNvCxnSpPr/>
      </xdr:nvCxnSpPr>
      <xdr:spPr>
        <a:xfrm>
          <a:off x="16230600" y="62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15922</xdr:rowOff>
    </xdr:from>
    <xdr:ext cx="534377" cy="259045"/>
    <xdr:sp macro="" textlink="">
      <xdr:nvSpPr>
        <xdr:cNvPr id="517" name="消防費最大値テキスト"/>
        <xdr:cNvSpPr txBox="1"/>
      </xdr:nvSpPr>
      <xdr:spPr>
        <a:xfrm>
          <a:off x="16370300" y="498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31,541</a:t>
          </a:r>
          <a:endParaRPr kumimoji="1" lang="ja-JP" altLang="en-US" sz="1000" b="1">
            <a:latin typeface="ＭＳ Ｐゴシック"/>
          </a:endParaRPr>
        </a:p>
      </xdr:txBody>
    </xdr:sp>
    <xdr:clientData/>
  </xdr:oneCellAnchor>
  <xdr:twoCellAnchor>
    <xdr:from>
      <xdr:col>23</xdr:col>
      <xdr:colOff>428625</xdr:colOff>
      <xdr:row>30</xdr:row>
      <xdr:rowOff>69245</xdr:rowOff>
    </xdr:from>
    <xdr:to>
      <xdr:col>23</xdr:col>
      <xdr:colOff>606425</xdr:colOff>
      <xdr:row>30</xdr:row>
      <xdr:rowOff>69245</xdr:rowOff>
    </xdr:to>
    <xdr:cxnSp macro="">
      <xdr:nvCxnSpPr>
        <xdr:cNvPr id="518" name="直線コネクタ 517"/>
        <xdr:cNvCxnSpPr/>
      </xdr:nvCxnSpPr>
      <xdr:spPr>
        <a:xfrm>
          <a:off x="16230600" y="521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104816</xdr:rowOff>
    </xdr:from>
    <xdr:to>
      <xdr:col>23</xdr:col>
      <xdr:colOff>517525</xdr:colOff>
      <xdr:row>36</xdr:row>
      <xdr:rowOff>28509</xdr:rowOff>
    </xdr:to>
    <xdr:cxnSp macro="">
      <xdr:nvCxnSpPr>
        <xdr:cNvPr id="519" name="直線コネクタ 518"/>
        <xdr:cNvCxnSpPr/>
      </xdr:nvCxnSpPr>
      <xdr:spPr>
        <a:xfrm flipV="1">
          <a:off x="15481300" y="6105566"/>
          <a:ext cx="838200" cy="9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64274</xdr:rowOff>
    </xdr:from>
    <xdr:ext cx="534377" cy="259045"/>
    <xdr:sp macro="" textlink="">
      <xdr:nvSpPr>
        <xdr:cNvPr id="520" name="消防費平均値テキスト"/>
        <xdr:cNvSpPr txBox="1"/>
      </xdr:nvSpPr>
      <xdr:spPr>
        <a:xfrm>
          <a:off x="16370300" y="5722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16,039</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41397</xdr:rowOff>
    </xdr:from>
    <xdr:to>
      <xdr:col>23</xdr:col>
      <xdr:colOff>568325</xdr:colOff>
      <xdr:row>34</xdr:row>
      <xdr:rowOff>142997</xdr:rowOff>
    </xdr:to>
    <xdr:sp macro="" textlink="">
      <xdr:nvSpPr>
        <xdr:cNvPr id="521" name="フローチャート : 判断 520"/>
        <xdr:cNvSpPr/>
      </xdr:nvSpPr>
      <xdr:spPr>
        <a:xfrm>
          <a:off x="16268700" y="587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28509</xdr:rowOff>
    </xdr:from>
    <xdr:to>
      <xdr:col>22</xdr:col>
      <xdr:colOff>365125</xdr:colOff>
      <xdr:row>36</xdr:row>
      <xdr:rowOff>152593</xdr:rowOff>
    </xdr:to>
    <xdr:cxnSp macro="">
      <xdr:nvCxnSpPr>
        <xdr:cNvPr id="522" name="直線コネクタ 521"/>
        <xdr:cNvCxnSpPr/>
      </xdr:nvCxnSpPr>
      <xdr:spPr>
        <a:xfrm flipV="1">
          <a:off x="14592300" y="6200709"/>
          <a:ext cx="889000" cy="12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102296</xdr:rowOff>
    </xdr:from>
    <xdr:to>
      <xdr:col>22</xdr:col>
      <xdr:colOff>415925</xdr:colOff>
      <xdr:row>35</xdr:row>
      <xdr:rowOff>32446</xdr:rowOff>
    </xdr:to>
    <xdr:sp macro="" textlink="">
      <xdr:nvSpPr>
        <xdr:cNvPr id="523" name="フローチャート : 判断 522"/>
        <xdr:cNvSpPr/>
      </xdr:nvSpPr>
      <xdr:spPr>
        <a:xfrm>
          <a:off x="15430500" y="59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48973</xdr:rowOff>
    </xdr:from>
    <xdr:ext cx="534377" cy="259045"/>
    <xdr:sp macro="" textlink="">
      <xdr:nvSpPr>
        <xdr:cNvPr id="524" name="テキスト ボックス 523"/>
        <xdr:cNvSpPr txBox="1"/>
      </xdr:nvSpPr>
      <xdr:spPr>
        <a:xfrm>
          <a:off x="15214111" y="57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135037</xdr:rowOff>
    </xdr:from>
    <xdr:to>
      <xdr:col>21</xdr:col>
      <xdr:colOff>161925</xdr:colOff>
      <xdr:row>36</xdr:row>
      <xdr:rowOff>152593</xdr:rowOff>
    </xdr:to>
    <xdr:cxnSp macro="">
      <xdr:nvCxnSpPr>
        <xdr:cNvPr id="525" name="直線コネクタ 524"/>
        <xdr:cNvCxnSpPr/>
      </xdr:nvCxnSpPr>
      <xdr:spPr>
        <a:xfrm>
          <a:off x="13703300" y="6135787"/>
          <a:ext cx="889000" cy="18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129179</xdr:rowOff>
    </xdr:from>
    <xdr:to>
      <xdr:col>21</xdr:col>
      <xdr:colOff>212725</xdr:colOff>
      <xdr:row>35</xdr:row>
      <xdr:rowOff>59329</xdr:rowOff>
    </xdr:to>
    <xdr:sp macro="" textlink="">
      <xdr:nvSpPr>
        <xdr:cNvPr id="526" name="フローチャート : 判断 525"/>
        <xdr:cNvSpPr/>
      </xdr:nvSpPr>
      <xdr:spPr>
        <a:xfrm>
          <a:off x="14541500" y="5958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75856</xdr:rowOff>
    </xdr:from>
    <xdr:ext cx="534377" cy="259045"/>
    <xdr:sp macro="" textlink="">
      <xdr:nvSpPr>
        <xdr:cNvPr id="527" name="テキスト ボックス 526"/>
        <xdr:cNvSpPr txBox="1"/>
      </xdr:nvSpPr>
      <xdr:spPr>
        <a:xfrm>
          <a:off x="14325111" y="573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135037</xdr:rowOff>
    </xdr:from>
    <xdr:to>
      <xdr:col>19</xdr:col>
      <xdr:colOff>644525</xdr:colOff>
      <xdr:row>36</xdr:row>
      <xdr:rowOff>21011</xdr:rowOff>
    </xdr:to>
    <xdr:cxnSp macro="">
      <xdr:nvCxnSpPr>
        <xdr:cNvPr id="528" name="直線コネクタ 527"/>
        <xdr:cNvCxnSpPr/>
      </xdr:nvCxnSpPr>
      <xdr:spPr>
        <a:xfrm flipV="1">
          <a:off x="12814300" y="6135787"/>
          <a:ext cx="889000" cy="5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159903</xdr:rowOff>
    </xdr:from>
    <xdr:to>
      <xdr:col>20</xdr:col>
      <xdr:colOff>9525</xdr:colOff>
      <xdr:row>35</xdr:row>
      <xdr:rowOff>90053</xdr:rowOff>
    </xdr:to>
    <xdr:sp macro="" textlink="">
      <xdr:nvSpPr>
        <xdr:cNvPr id="529" name="フローチャート : 判断 528"/>
        <xdr:cNvSpPr/>
      </xdr:nvSpPr>
      <xdr:spPr>
        <a:xfrm>
          <a:off x="13652500" y="598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106580</xdr:rowOff>
    </xdr:from>
    <xdr:ext cx="534377" cy="259045"/>
    <xdr:sp macro="" textlink="">
      <xdr:nvSpPr>
        <xdr:cNvPr id="530" name="テキスト ボックス 529"/>
        <xdr:cNvSpPr txBox="1"/>
      </xdr:nvSpPr>
      <xdr:spPr>
        <a:xfrm>
          <a:off x="13436111" y="576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14742</xdr:rowOff>
    </xdr:from>
    <xdr:to>
      <xdr:col>18</xdr:col>
      <xdr:colOff>492125</xdr:colOff>
      <xdr:row>35</xdr:row>
      <xdr:rowOff>116342</xdr:rowOff>
    </xdr:to>
    <xdr:sp macro="" textlink="">
      <xdr:nvSpPr>
        <xdr:cNvPr id="531" name="フローチャート : 判断 530"/>
        <xdr:cNvSpPr/>
      </xdr:nvSpPr>
      <xdr:spPr>
        <a:xfrm>
          <a:off x="12763500" y="601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132869</xdr:rowOff>
    </xdr:from>
    <xdr:ext cx="534377" cy="259045"/>
    <xdr:sp macro="" textlink="">
      <xdr:nvSpPr>
        <xdr:cNvPr id="532" name="テキスト ボックス 531"/>
        <xdr:cNvSpPr txBox="1"/>
      </xdr:nvSpPr>
      <xdr:spPr>
        <a:xfrm>
          <a:off x="12547111" y="579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54016</xdr:rowOff>
    </xdr:from>
    <xdr:to>
      <xdr:col>23</xdr:col>
      <xdr:colOff>568325</xdr:colOff>
      <xdr:row>35</xdr:row>
      <xdr:rowOff>155616</xdr:rowOff>
    </xdr:to>
    <xdr:sp macro="" textlink="">
      <xdr:nvSpPr>
        <xdr:cNvPr id="538" name="円/楕円 537"/>
        <xdr:cNvSpPr/>
      </xdr:nvSpPr>
      <xdr:spPr>
        <a:xfrm>
          <a:off x="16268700" y="60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140393</xdr:rowOff>
    </xdr:from>
    <xdr:ext cx="534377" cy="259045"/>
    <xdr:sp macro="" textlink="">
      <xdr:nvSpPr>
        <xdr:cNvPr id="539" name="消防費該当値テキスト"/>
        <xdr:cNvSpPr txBox="1"/>
      </xdr:nvSpPr>
      <xdr:spPr>
        <a:xfrm>
          <a:off x="16370300" y="596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12,013</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149159</xdr:rowOff>
    </xdr:from>
    <xdr:to>
      <xdr:col>22</xdr:col>
      <xdr:colOff>415925</xdr:colOff>
      <xdr:row>36</xdr:row>
      <xdr:rowOff>79309</xdr:rowOff>
    </xdr:to>
    <xdr:sp macro="" textlink="">
      <xdr:nvSpPr>
        <xdr:cNvPr id="540" name="円/楕円 539"/>
        <xdr:cNvSpPr/>
      </xdr:nvSpPr>
      <xdr:spPr>
        <a:xfrm>
          <a:off x="15430500" y="614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70436</xdr:rowOff>
    </xdr:from>
    <xdr:ext cx="469744" cy="259045"/>
    <xdr:sp macro="" textlink="">
      <xdr:nvSpPr>
        <xdr:cNvPr id="541" name="テキスト ボックス 540"/>
        <xdr:cNvSpPr txBox="1"/>
      </xdr:nvSpPr>
      <xdr:spPr>
        <a:xfrm>
          <a:off x="15246427" y="624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101793</xdr:rowOff>
    </xdr:from>
    <xdr:to>
      <xdr:col>21</xdr:col>
      <xdr:colOff>212725</xdr:colOff>
      <xdr:row>37</xdr:row>
      <xdr:rowOff>31943</xdr:rowOff>
    </xdr:to>
    <xdr:sp macro="" textlink="">
      <xdr:nvSpPr>
        <xdr:cNvPr id="542" name="円/楕円 541"/>
        <xdr:cNvSpPr/>
      </xdr:nvSpPr>
      <xdr:spPr>
        <a:xfrm>
          <a:off x="14541500" y="627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23070</xdr:rowOff>
    </xdr:from>
    <xdr:ext cx="469744" cy="259045"/>
    <xdr:sp macro="" textlink="">
      <xdr:nvSpPr>
        <xdr:cNvPr id="543" name="テキスト ボックス 542"/>
        <xdr:cNvSpPr txBox="1"/>
      </xdr:nvSpPr>
      <xdr:spPr>
        <a:xfrm>
          <a:off x="14357427" y="636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7,218</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84237</xdr:rowOff>
    </xdr:from>
    <xdr:to>
      <xdr:col>20</xdr:col>
      <xdr:colOff>9525</xdr:colOff>
      <xdr:row>36</xdr:row>
      <xdr:rowOff>14387</xdr:rowOff>
    </xdr:to>
    <xdr:sp macro="" textlink="">
      <xdr:nvSpPr>
        <xdr:cNvPr id="544" name="円/楕円 543"/>
        <xdr:cNvSpPr/>
      </xdr:nvSpPr>
      <xdr:spPr>
        <a:xfrm>
          <a:off x="13652500" y="608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5514</xdr:rowOff>
    </xdr:from>
    <xdr:ext cx="534377" cy="259045"/>
    <xdr:sp macro="" textlink="">
      <xdr:nvSpPr>
        <xdr:cNvPr id="545" name="テキスト ボックス 544"/>
        <xdr:cNvSpPr txBox="1"/>
      </xdr:nvSpPr>
      <xdr:spPr>
        <a:xfrm>
          <a:off x="13436111" y="617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11,352</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141661</xdr:rowOff>
    </xdr:from>
    <xdr:to>
      <xdr:col>18</xdr:col>
      <xdr:colOff>492125</xdr:colOff>
      <xdr:row>36</xdr:row>
      <xdr:rowOff>71811</xdr:rowOff>
    </xdr:to>
    <xdr:sp macro="" textlink="">
      <xdr:nvSpPr>
        <xdr:cNvPr id="546" name="円/楕円 545"/>
        <xdr:cNvSpPr/>
      </xdr:nvSpPr>
      <xdr:spPr>
        <a:xfrm>
          <a:off x="12763500" y="614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62938</xdr:rowOff>
    </xdr:from>
    <xdr:ext cx="534377" cy="259045"/>
    <xdr:sp macro="" textlink="">
      <xdr:nvSpPr>
        <xdr:cNvPr id="547" name="テキスト ボックス 546"/>
        <xdr:cNvSpPr txBox="1"/>
      </xdr:nvSpPr>
      <xdr:spPr>
        <a:xfrm>
          <a:off x="12547111" y="623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46774</xdr:rowOff>
    </xdr:from>
    <xdr:to>
      <xdr:col>23</xdr:col>
      <xdr:colOff>516889</xdr:colOff>
      <xdr:row>58</xdr:row>
      <xdr:rowOff>87026</xdr:rowOff>
    </xdr:to>
    <xdr:cxnSp macro="">
      <xdr:nvCxnSpPr>
        <xdr:cNvPr id="572" name="直線コネクタ 571"/>
        <xdr:cNvCxnSpPr/>
      </xdr:nvCxnSpPr>
      <xdr:spPr>
        <a:xfrm flipV="1">
          <a:off x="16317595" y="8619274"/>
          <a:ext cx="1269" cy="141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90853</xdr:rowOff>
    </xdr:from>
    <xdr:ext cx="534377" cy="259045"/>
    <xdr:sp macro="" textlink="">
      <xdr:nvSpPr>
        <xdr:cNvPr id="573" name="教育費最小値テキスト"/>
        <xdr:cNvSpPr txBox="1"/>
      </xdr:nvSpPr>
      <xdr:spPr>
        <a:xfrm>
          <a:off x="16370300" y="1003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26,765</a:t>
          </a:r>
          <a:endParaRPr kumimoji="1" lang="ja-JP" altLang="en-US" sz="1000" b="1">
            <a:latin typeface="ＭＳ Ｐゴシック"/>
          </a:endParaRPr>
        </a:p>
      </xdr:txBody>
    </xdr:sp>
    <xdr:clientData/>
  </xdr:oneCellAnchor>
  <xdr:twoCellAnchor>
    <xdr:from>
      <xdr:col>23</xdr:col>
      <xdr:colOff>428625</xdr:colOff>
      <xdr:row>58</xdr:row>
      <xdr:rowOff>87026</xdr:rowOff>
    </xdr:from>
    <xdr:to>
      <xdr:col>23</xdr:col>
      <xdr:colOff>606425</xdr:colOff>
      <xdr:row>58</xdr:row>
      <xdr:rowOff>87026</xdr:rowOff>
    </xdr:to>
    <xdr:cxnSp macro="">
      <xdr:nvCxnSpPr>
        <xdr:cNvPr id="574" name="直線コネクタ 573"/>
        <xdr:cNvCxnSpPr/>
      </xdr:nvCxnSpPr>
      <xdr:spPr>
        <a:xfrm>
          <a:off x="16230600" y="1003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164901</xdr:rowOff>
    </xdr:from>
    <xdr:ext cx="599010" cy="259045"/>
    <xdr:sp macro="" textlink="">
      <xdr:nvSpPr>
        <xdr:cNvPr id="575" name="教育費最大値テキスト"/>
        <xdr:cNvSpPr txBox="1"/>
      </xdr:nvSpPr>
      <xdr:spPr>
        <a:xfrm>
          <a:off x="16370300" y="839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100,878</a:t>
          </a:r>
          <a:endParaRPr kumimoji="1" lang="ja-JP" altLang="en-US" sz="1000" b="1">
            <a:latin typeface="ＭＳ Ｐゴシック"/>
          </a:endParaRPr>
        </a:p>
      </xdr:txBody>
    </xdr:sp>
    <xdr:clientData/>
  </xdr:oneCellAnchor>
  <xdr:twoCellAnchor>
    <xdr:from>
      <xdr:col>23</xdr:col>
      <xdr:colOff>428625</xdr:colOff>
      <xdr:row>50</xdr:row>
      <xdr:rowOff>46774</xdr:rowOff>
    </xdr:from>
    <xdr:to>
      <xdr:col>23</xdr:col>
      <xdr:colOff>606425</xdr:colOff>
      <xdr:row>50</xdr:row>
      <xdr:rowOff>46774</xdr:rowOff>
    </xdr:to>
    <xdr:cxnSp macro="">
      <xdr:nvCxnSpPr>
        <xdr:cNvPr id="576" name="直線コネクタ 575"/>
        <xdr:cNvCxnSpPr/>
      </xdr:nvCxnSpPr>
      <xdr:spPr>
        <a:xfrm>
          <a:off x="16230600" y="8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50279</xdr:rowOff>
    </xdr:from>
    <xdr:to>
      <xdr:col>23</xdr:col>
      <xdr:colOff>517525</xdr:colOff>
      <xdr:row>58</xdr:row>
      <xdr:rowOff>61233</xdr:rowOff>
    </xdr:to>
    <xdr:cxnSp macro="">
      <xdr:nvCxnSpPr>
        <xdr:cNvPr id="577" name="直線コネクタ 576"/>
        <xdr:cNvCxnSpPr/>
      </xdr:nvCxnSpPr>
      <xdr:spPr>
        <a:xfrm flipV="1">
          <a:off x="15481300" y="9994379"/>
          <a:ext cx="838200" cy="1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145095</xdr:rowOff>
    </xdr:from>
    <xdr:ext cx="534377" cy="259045"/>
    <xdr:sp macro="" textlink="">
      <xdr:nvSpPr>
        <xdr:cNvPr id="578" name="教育費平均値テキスト"/>
        <xdr:cNvSpPr txBox="1"/>
      </xdr:nvSpPr>
      <xdr:spPr>
        <a:xfrm>
          <a:off x="16370300" y="9403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122218</xdr:rowOff>
    </xdr:from>
    <xdr:to>
      <xdr:col>23</xdr:col>
      <xdr:colOff>568325</xdr:colOff>
      <xdr:row>56</xdr:row>
      <xdr:rowOff>52368</xdr:rowOff>
    </xdr:to>
    <xdr:sp macro="" textlink="">
      <xdr:nvSpPr>
        <xdr:cNvPr id="579" name="フローチャート : 判断 578"/>
        <xdr:cNvSpPr/>
      </xdr:nvSpPr>
      <xdr:spPr>
        <a:xfrm>
          <a:off x="162687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86684</xdr:rowOff>
    </xdr:from>
    <xdr:to>
      <xdr:col>22</xdr:col>
      <xdr:colOff>365125</xdr:colOff>
      <xdr:row>58</xdr:row>
      <xdr:rowOff>61233</xdr:rowOff>
    </xdr:to>
    <xdr:cxnSp macro="">
      <xdr:nvCxnSpPr>
        <xdr:cNvPr id="580" name="直線コネクタ 579"/>
        <xdr:cNvCxnSpPr/>
      </xdr:nvCxnSpPr>
      <xdr:spPr>
        <a:xfrm>
          <a:off x="14592300" y="9859334"/>
          <a:ext cx="889000" cy="14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23825</xdr:rowOff>
    </xdr:from>
    <xdr:to>
      <xdr:col>22</xdr:col>
      <xdr:colOff>415925</xdr:colOff>
      <xdr:row>56</xdr:row>
      <xdr:rowOff>125425</xdr:rowOff>
    </xdr:to>
    <xdr:sp macro="" textlink="">
      <xdr:nvSpPr>
        <xdr:cNvPr id="581" name="フローチャート : 判断 580"/>
        <xdr:cNvSpPr/>
      </xdr:nvSpPr>
      <xdr:spPr>
        <a:xfrm>
          <a:off x="15430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141952</xdr:rowOff>
    </xdr:from>
    <xdr:ext cx="534377" cy="259045"/>
    <xdr:sp macro="" textlink="">
      <xdr:nvSpPr>
        <xdr:cNvPr id="582" name="テキスト ボックス 581"/>
        <xdr:cNvSpPr txBox="1"/>
      </xdr:nvSpPr>
      <xdr:spPr>
        <a:xfrm>
          <a:off x="15214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86684</xdr:rowOff>
    </xdr:from>
    <xdr:to>
      <xdr:col>21</xdr:col>
      <xdr:colOff>161925</xdr:colOff>
      <xdr:row>58</xdr:row>
      <xdr:rowOff>93294</xdr:rowOff>
    </xdr:to>
    <xdr:cxnSp macro="">
      <xdr:nvCxnSpPr>
        <xdr:cNvPr id="583" name="直線コネクタ 582"/>
        <xdr:cNvCxnSpPr/>
      </xdr:nvCxnSpPr>
      <xdr:spPr>
        <a:xfrm flipV="1">
          <a:off x="13703300" y="9859334"/>
          <a:ext cx="889000" cy="17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62916</xdr:rowOff>
    </xdr:from>
    <xdr:to>
      <xdr:col>21</xdr:col>
      <xdr:colOff>212725</xdr:colOff>
      <xdr:row>56</xdr:row>
      <xdr:rowOff>164516</xdr:rowOff>
    </xdr:to>
    <xdr:sp macro="" textlink="">
      <xdr:nvSpPr>
        <xdr:cNvPr id="584" name="フローチャート : 判断 583"/>
        <xdr:cNvSpPr/>
      </xdr:nvSpPr>
      <xdr:spPr>
        <a:xfrm>
          <a:off x="14541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9593</xdr:rowOff>
    </xdr:from>
    <xdr:ext cx="534377" cy="259045"/>
    <xdr:sp macro="" textlink="">
      <xdr:nvSpPr>
        <xdr:cNvPr id="585" name="テキスト ボックス 584"/>
        <xdr:cNvSpPr txBox="1"/>
      </xdr:nvSpPr>
      <xdr:spPr>
        <a:xfrm>
          <a:off x="14325111" y="943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93294</xdr:rowOff>
    </xdr:from>
    <xdr:to>
      <xdr:col>19</xdr:col>
      <xdr:colOff>644525</xdr:colOff>
      <xdr:row>58</xdr:row>
      <xdr:rowOff>152750</xdr:rowOff>
    </xdr:to>
    <xdr:cxnSp macro="">
      <xdr:nvCxnSpPr>
        <xdr:cNvPr id="586" name="直線コネクタ 585"/>
        <xdr:cNvCxnSpPr/>
      </xdr:nvCxnSpPr>
      <xdr:spPr>
        <a:xfrm flipV="1">
          <a:off x="12814300" y="10037394"/>
          <a:ext cx="889000" cy="5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120771</xdr:rowOff>
    </xdr:from>
    <xdr:to>
      <xdr:col>20</xdr:col>
      <xdr:colOff>9525</xdr:colOff>
      <xdr:row>57</xdr:row>
      <xdr:rowOff>50921</xdr:rowOff>
    </xdr:to>
    <xdr:sp macro="" textlink="">
      <xdr:nvSpPr>
        <xdr:cNvPr id="587" name="フローチャート : 判断 586"/>
        <xdr:cNvSpPr/>
      </xdr:nvSpPr>
      <xdr:spPr>
        <a:xfrm>
          <a:off x="13652500" y="972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67448</xdr:rowOff>
    </xdr:from>
    <xdr:ext cx="534377" cy="259045"/>
    <xdr:sp macro="" textlink="">
      <xdr:nvSpPr>
        <xdr:cNvPr id="588" name="テキスト ボックス 587"/>
        <xdr:cNvSpPr txBox="1"/>
      </xdr:nvSpPr>
      <xdr:spPr>
        <a:xfrm>
          <a:off x="13436111" y="949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106693</xdr:rowOff>
    </xdr:from>
    <xdr:to>
      <xdr:col>18</xdr:col>
      <xdr:colOff>492125</xdr:colOff>
      <xdr:row>57</xdr:row>
      <xdr:rowOff>36843</xdr:rowOff>
    </xdr:to>
    <xdr:sp macro="" textlink="">
      <xdr:nvSpPr>
        <xdr:cNvPr id="589" name="フローチャート : 判断 588"/>
        <xdr:cNvSpPr/>
      </xdr:nvSpPr>
      <xdr:spPr>
        <a:xfrm>
          <a:off x="12763500" y="97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53370</xdr:rowOff>
    </xdr:from>
    <xdr:ext cx="534377" cy="259045"/>
    <xdr:sp macro="" textlink="">
      <xdr:nvSpPr>
        <xdr:cNvPr id="590" name="テキスト ボックス 589"/>
        <xdr:cNvSpPr txBox="1"/>
      </xdr:nvSpPr>
      <xdr:spPr>
        <a:xfrm>
          <a:off x="12547111" y="94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170929</xdr:rowOff>
    </xdr:from>
    <xdr:to>
      <xdr:col>23</xdr:col>
      <xdr:colOff>568325</xdr:colOff>
      <xdr:row>58</xdr:row>
      <xdr:rowOff>101079</xdr:rowOff>
    </xdr:to>
    <xdr:sp macro="" textlink="">
      <xdr:nvSpPr>
        <xdr:cNvPr id="596" name="円/楕円 595"/>
        <xdr:cNvSpPr/>
      </xdr:nvSpPr>
      <xdr:spPr>
        <a:xfrm>
          <a:off x="16268700" y="994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85856</xdr:rowOff>
    </xdr:from>
    <xdr:ext cx="534377" cy="259045"/>
    <xdr:sp macro="" textlink="">
      <xdr:nvSpPr>
        <xdr:cNvPr id="597" name="教育費該当値テキスト"/>
        <xdr:cNvSpPr txBox="1"/>
      </xdr:nvSpPr>
      <xdr:spPr>
        <a:xfrm>
          <a:off x="16370300" y="985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28,694</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10433</xdr:rowOff>
    </xdr:from>
    <xdr:to>
      <xdr:col>22</xdr:col>
      <xdr:colOff>415925</xdr:colOff>
      <xdr:row>58</xdr:row>
      <xdr:rowOff>112033</xdr:rowOff>
    </xdr:to>
    <xdr:sp macro="" textlink="">
      <xdr:nvSpPr>
        <xdr:cNvPr id="598" name="円/楕円 597"/>
        <xdr:cNvSpPr/>
      </xdr:nvSpPr>
      <xdr:spPr>
        <a:xfrm>
          <a:off x="15430500" y="995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103160</xdr:rowOff>
    </xdr:from>
    <xdr:ext cx="534377" cy="259045"/>
    <xdr:sp macro="" textlink="">
      <xdr:nvSpPr>
        <xdr:cNvPr id="599" name="テキスト ボックス 598"/>
        <xdr:cNvSpPr txBox="1"/>
      </xdr:nvSpPr>
      <xdr:spPr>
        <a:xfrm>
          <a:off x="15214111" y="100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28,119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35884</xdr:rowOff>
    </xdr:from>
    <xdr:to>
      <xdr:col>21</xdr:col>
      <xdr:colOff>212725</xdr:colOff>
      <xdr:row>57</xdr:row>
      <xdr:rowOff>137484</xdr:rowOff>
    </xdr:to>
    <xdr:sp macro="" textlink="">
      <xdr:nvSpPr>
        <xdr:cNvPr id="600" name="円/楕円 599"/>
        <xdr:cNvSpPr/>
      </xdr:nvSpPr>
      <xdr:spPr>
        <a:xfrm>
          <a:off x="14541500" y="980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128611</xdr:rowOff>
    </xdr:from>
    <xdr:ext cx="534377" cy="259045"/>
    <xdr:sp macro="" textlink="">
      <xdr:nvSpPr>
        <xdr:cNvPr id="601" name="テキスト ボックス 600"/>
        <xdr:cNvSpPr txBox="1"/>
      </xdr:nvSpPr>
      <xdr:spPr>
        <a:xfrm>
          <a:off x="14325111" y="990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35,783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42494</xdr:rowOff>
    </xdr:from>
    <xdr:to>
      <xdr:col>20</xdr:col>
      <xdr:colOff>9525</xdr:colOff>
      <xdr:row>58</xdr:row>
      <xdr:rowOff>144094</xdr:rowOff>
    </xdr:to>
    <xdr:sp macro="" textlink="">
      <xdr:nvSpPr>
        <xdr:cNvPr id="602" name="円/楕円 601"/>
        <xdr:cNvSpPr/>
      </xdr:nvSpPr>
      <xdr:spPr>
        <a:xfrm>
          <a:off x="13652500" y="998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135221</xdr:rowOff>
    </xdr:from>
    <xdr:ext cx="534377" cy="259045"/>
    <xdr:sp macro="" textlink="">
      <xdr:nvSpPr>
        <xdr:cNvPr id="603" name="テキスト ボックス 602"/>
        <xdr:cNvSpPr txBox="1"/>
      </xdr:nvSpPr>
      <xdr:spPr>
        <a:xfrm>
          <a:off x="13436111" y="1007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101950</xdr:rowOff>
    </xdr:from>
    <xdr:to>
      <xdr:col>18</xdr:col>
      <xdr:colOff>492125</xdr:colOff>
      <xdr:row>59</xdr:row>
      <xdr:rowOff>32100</xdr:rowOff>
    </xdr:to>
    <xdr:sp macro="" textlink="">
      <xdr:nvSpPr>
        <xdr:cNvPr id="604" name="円/楕円 603"/>
        <xdr:cNvSpPr/>
      </xdr:nvSpPr>
      <xdr:spPr>
        <a:xfrm>
          <a:off x="12763500" y="1004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23227</xdr:rowOff>
    </xdr:from>
    <xdr:ext cx="534377" cy="259045"/>
    <xdr:sp macro="" textlink="">
      <xdr:nvSpPr>
        <xdr:cNvPr id="605" name="テキスト ボックス 604"/>
        <xdr:cNvSpPr txBox="1"/>
      </xdr:nvSpPr>
      <xdr:spPr>
        <a:xfrm>
          <a:off x="12547111" y="1013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23,315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9" name="テキスト ボックス 61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1" name="テキスト ボックス 62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3" name="テキスト ボックス 62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5" name="テキスト ボックス 62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7" name="テキスト ボックス 62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94862</xdr:rowOff>
    </xdr:from>
    <xdr:to>
      <xdr:col>23</xdr:col>
      <xdr:colOff>516889</xdr:colOff>
      <xdr:row>79</xdr:row>
      <xdr:rowOff>98879</xdr:rowOff>
    </xdr:to>
    <xdr:cxnSp macro="">
      <xdr:nvCxnSpPr>
        <xdr:cNvPr id="631" name="直線コネクタ 630"/>
        <xdr:cNvCxnSpPr/>
      </xdr:nvCxnSpPr>
      <xdr:spPr>
        <a:xfrm flipV="1">
          <a:off x="16317595" y="12096362"/>
          <a:ext cx="1269" cy="154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140802</xdr:rowOff>
    </xdr:from>
    <xdr:ext cx="249299" cy="259045"/>
    <xdr:sp macro="" textlink="">
      <xdr:nvSpPr>
        <xdr:cNvPr id="632" name="災害復旧費最小値テキスト"/>
        <xdr:cNvSpPr txBox="1"/>
      </xdr:nvSpPr>
      <xdr:spPr>
        <a:xfrm>
          <a:off x="16370300" y="13685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41539</xdr:rowOff>
    </xdr:from>
    <xdr:ext cx="534377" cy="259045"/>
    <xdr:sp macro="" textlink="">
      <xdr:nvSpPr>
        <xdr:cNvPr id="634" name="災害復旧費最大値テキスト"/>
        <xdr:cNvSpPr txBox="1"/>
      </xdr:nvSpPr>
      <xdr:spPr>
        <a:xfrm>
          <a:off x="16370300" y="1187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94,746</a:t>
          </a:r>
          <a:endParaRPr kumimoji="1" lang="ja-JP" altLang="en-US" sz="1000" b="1">
            <a:latin typeface="ＭＳ Ｐゴシック"/>
          </a:endParaRPr>
        </a:p>
      </xdr:txBody>
    </xdr:sp>
    <xdr:clientData/>
  </xdr:oneCellAnchor>
  <xdr:twoCellAnchor>
    <xdr:from>
      <xdr:col>23</xdr:col>
      <xdr:colOff>428625</xdr:colOff>
      <xdr:row>70</xdr:row>
      <xdr:rowOff>94862</xdr:rowOff>
    </xdr:from>
    <xdr:to>
      <xdr:col>23</xdr:col>
      <xdr:colOff>606425</xdr:colOff>
      <xdr:row>70</xdr:row>
      <xdr:rowOff>94862</xdr:rowOff>
    </xdr:to>
    <xdr:cxnSp macro="">
      <xdr:nvCxnSpPr>
        <xdr:cNvPr id="635" name="直線コネクタ 634"/>
        <xdr:cNvCxnSpPr/>
      </xdr:nvCxnSpPr>
      <xdr:spPr>
        <a:xfrm>
          <a:off x="16230600" y="1209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92853</xdr:rowOff>
    </xdr:from>
    <xdr:to>
      <xdr:col>23</xdr:col>
      <xdr:colOff>517525</xdr:colOff>
      <xdr:row>79</xdr:row>
      <xdr:rowOff>95743</xdr:rowOff>
    </xdr:to>
    <xdr:cxnSp macro="">
      <xdr:nvCxnSpPr>
        <xdr:cNvPr id="636" name="直線コネクタ 635"/>
        <xdr:cNvCxnSpPr/>
      </xdr:nvCxnSpPr>
      <xdr:spPr>
        <a:xfrm>
          <a:off x="15481300" y="13637403"/>
          <a:ext cx="8382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58252</xdr:rowOff>
    </xdr:from>
    <xdr:ext cx="378565" cy="259045"/>
    <xdr:sp macro="" textlink="">
      <xdr:nvSpPr>
        <xdr:cNvPr id="637" name="災害復旧費平均値テキスト"/>
        <xdr:cNvSpPr txBox="1"/>
      </xdr:nvSpPr>
      <xdr:spPr>
        <a:xfrm>
          <a:off x="16370300" y="134313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35375</xdr:rowOff>
    </xdr:from>
    <xdr:to>
      <xdr:col>23</xdr:col>
      <xdr:colOff>568325</xdr:colOff>
      <xdr:row>79</xdr:row>
      <xdr:rowOff>136975</xdr:rowOff>
    </xdr:to>
    <xdr:sp macro="" textlink="">
      <xdr:nvSpPr>
        <xdr:cNvPr id="638" name="フローチャート : 判断 637"/>
        <xdr:cNvSpPr/>
      </xdr:nvSpPr>
      <xdr:spPr>
        <a:xfrm>
          <a:off x="16268700" y="1357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92853</xdr:rowOff>
    </xdr:from>
    <xdr:to>
      <xdr:col>22</xdr:col>
      <xdr:colOff>365125</xdr:colOff>
      <xdr:row>79</xdr:row>
      <xdr:rowOff>98879</xdr:rowOff>
    </xdr:to>
    <xdr:cxnSp macro="">
      <xdr:nvCxnSpPr>
        <xdr:cNvPr id="639" name="直線コネクタ 638"/>
        <xdr:cNvCxnSpPr/>
      </xdr:nvCxnSpPr>
      <xdr:spPr>
        <a:xfrm flipV="1">
          <a:off x="14592300" y="13637403"/>
          <a:ext cx="889000" cy="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36861</xdr:rowOff>
    </xdr:from>
    <xdr:to>
      <xdr:col>22</xdr:col>
      <xdr:colOff>415925</xdr:colOff>
      <xdr:row>79</xdr:row>
      <xdr:rowOff>138461</xdr:rowOff>
    </xdr:to>
    <xdr:sp macro="" textlink="">
      <xdr:nvSpPr>
        <xdr:cNvPr id="640" name="フローチャート : 判断 639"/>
        <xdr:cNvSpPr/>
      </xdr:nvSpPr>
      <xdr:spPr>
        <a:xfrm>
          <a:off x="15430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154988</xdr:rowOff>
    </xdr:from>
    <xdr:ext cx="378565" cy="259045"/>
    <xdr:sp macro="" textlink="">
      <xdr:nvSpPr>
        <xdr:cNvPr id="641" name="テキスト ボックス 640"/>
        <xdr:cNvSpPr txBox="1"/>
      </xdr:nvSpPr>
      <xdr:spPr>
        <a:xfrm>
          <a:off x="15292017" y="1335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98847</xdr:rowOff>
    </xdr:from>
    <xdr:to>
      <xdr:col>21</xdr:col>
      <xdr:colOff>161925</xdr:colOff>
      <xdr:row>79</xdr:row>
      <xdr:rowOff>98879</xdr:rowOff>
    </xdr:to>
    <xdr:cxnSp macro="">
      <xdr:nvCxnSpPr>
        <xdr:cNvPr id="642" name="直線コネクタ 641"/>
        <xdr:cNvCxnSpPr/>
      </xdr:nvCxnSpPr>
      <xdr:spPr>
        <a:xfrm>
          <a:off x="13703300" y="13643397"/>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36551</xdr:rowOff>
    </xdr:from>
    <xdr:to>
      <xdr:col>21</xdr:col>
      <xdr:colOff>212725</xdr:colOff>
      <xdr:row>79</xdr:row>
      <xdr:rowOff>138151</xdr:rowOff>
    </xdr:to>
    <xdr:sp macro="" textlink="">
      <xdr:nvSpPr>
        <xdr:cNvPr id="643" name="フローチャート : 判断 642"/>
        <xdr:cNvSpPr/>
      </xdr:nvSpPr>
      <xdr:spPr>
        <a:xfrm>
          <a:off x="14541500" y="135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154678</xdr:rowOff>
    </xdr:from>
    <xdr:ext cx="378565" cy="259045"/>
    <xdr:sp macro="" textlink="">
      <xdr:nvSpPr>
        <xdr:cNvPr id="644" name="テキスト ボックス 643"/>
        <xdr:cNvSpPr txBox="1"/>
      </xdr:nvSpPr>
      <xdr:spPr>
        <a:xfrm>
          <a:off x="14403017" y="13356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98765</xdr:rowOff>
    </xdr:from>
    <xdr:to>
      <xdr:col>19</xdr:col>
      <xdr:colOff>644525</xdr:colOff>
      <xdr:row>79</xdr:row>
      <xdr:rowOff>98847</xdr:rowOff>
    </xdr:to>
    <xdr:cxnSp macro="">
      <xdr:nvCxnSpPr>
        <xdr:cNvPr id="645" name="直線コネクタ 644"/>
        <xdr:cNvCxnSpPr/>
      </xdr:nvCxnSpPr>
      <xdr:spPr>
        <a:xfrm>
          <a:off x="12814300" y="13643315"/>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28386</xdr:rowOff>
    </xdr:from>
    <xdr:to>
      <xdr:col>20</xdr:col>
      <xdr:colOff>9525</xdr:colOff>
      <xdr:row>79</xdr:row>
      <xdr:rowOff>129986</xdr:rowOff>
    </xdr:to>
    <xdr:sp macro="" textlink="">
      <xdr:nvSpPr>
        <xdr:cNvPr id="646" name="フローチャート : 判断 645"/>
        <xdr:cNvSpPr/>
      </xdr:nvSpPr>
      <xdr:spPr>
        <a:xfrm>
          <a:off x="13652500" y="1357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146513</xdr:rowOff>
    </xdr:from>
    <xdr:ext cx="469744" cy="259045"/>
    <xdr:sp macro="" textlink="">
      <xdr:nvSpPr>
        <xdr:cNvPr id="647" name="テキスト ボックス 646"/>
        <xdr:cNvSpPr txBox="1"/>
      </xdr:nvSpPr>
      <xdr:spPr>
        <a:xfrm>
          <a:off x="13468427" y="1334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27374</xdr:rowOff>
    </xdr:from>
    <xdr:to>
      <xdr:col>18</xdr:col>
      <xdr:colOff>492125</xdr:colOff>
      <xdr:row>79</xdr:row>
      <xdr:rowOff>128974</xdr:rowOff>
    </xdr:to>
    <xdr:sp macro="" textlink="">
      <xdr:nvSpPr>
        <xdr:cNvPr id="648" name="フローチャート : 判断 647"/>
        <xdr:cNvSpPr/>
      </xdr:nvSpPr>
      <xdr:spPr>
        <a:xfrm>
          <a:off x="12763500" y="1357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145501</xdr:rowOff>
    </xdr:from>
    <xdr:ext cx="469744" cy="259045"/>
    <xdr:sp macro="" textlink="">
      <xdr:nvSpPr>
        <xdr:cNvPr id="649" name="テキスト ボックス 648"/>
        <xdr:cNvSpPr txBox="1"/>
      </xdr:nvSpPr>
      <xdr:spPr>
        <a:xfrm>
          <a:off x="12579427" y="1334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79</xdr:row>
      <xdr:rowOff>44943</xdr:rowOff>
    </xdr:from>
    <xdr:to>
      <xdr:col>23</xdr:col>
      <xdr:colOff>568325</xdr:colOff>
      <xdr:row>79</xdr:row>
      <xdr:rowOff>146543</xdr:rowOff>
    </xdr:to>
    <xdr:sp macro="" textlink="">
      <xdr:nvSpPr>
        <xdr:cNvPr id="655" name="円/楕円 654"/>
        <xdr:cNvSpPr/>
      </xdr:nvSpPr>
      <xdr:spPr>
        <a:xfrm>
          <a:off x="16268700" y="1358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13801</xdr:rowOff>
    </xdr:from>
    <xdr:ext cx="378565" cy="259045"/>
    <xdr:sp macro="" textlink="">
      <xdr:nvSpPr>
        <xdr:cNvPr id="656" name="災害復旧費該当値テキスト"/>
        <xdr:cNvSpPr txBox="1"/>
      </xdr:nvSpPr>
      <xdr:spPr>
        <a:xfrm>
          <a:off x="16370300" y="13558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42053</xdr:rowOff>
    </xdr:from>
    <xdr:to>
      <xdr:col>22</xdr:col>
      <xdr:colOff>415925</xdr:colOff>
      <xdr:row>79</xdr:row>
      <xdr:rowOff>143653</xdr:rowOff>
    </xdr:to>
    <xdr:sp macro="" textlink="">
      <xdr:nvSpPr>
        <xdr:cNvPr id="657" name="円/楕円 656"/>
        <xdr:cNvSpPr/>
      </xdr:nvSpPr>
      <xdr:spPr>
        <a:xfrm>
          <a:off x="15430500" y="1358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134780</xdr:rowOff>
    </xdr:from>
    <xdr:ext cx="378565" cy="259045"/>
    <xdr:sp macro="" textlink="">
      <xdr:nvSpPr>
        <xdr:cNvPr id="658" name="テキスト ボックス 657"/>
        <xdr:cNvSpPr txBox="1"/>
      </xdr:nvSpPr>
      <xdr:spPr>
        <a:xfrm>
          <a:off x="15292017" y="13679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59" name="円/楕円 658"/>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0" name="テキスト ボックス 659"/>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48047</xdr:rowOff>
    </xdr:from>
    <xdr:to>
      <xdr:col>20</xdr:col>
      <xdr:colOff>9525</xdr:colOff>
      <xdr:row>79</xdr:row>
      <xdr:rowOff>149647</xdr:rowOff>
    </xdr:to>
    <xdr:sp macro="" textlink="">
      <xdr:nvSpPr>
        <xdr:cNvPr id="661" name="円/楕円 660"/>
        <xdr:cNvSpPr/>
      </xdr:nvSpPr>
      <xdr:spPr>
        <a:xfrm>
          <a:off x="13652500" y="135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140774</xdr:rowOff>
    </xdr:from>
    <xdr:ext cx="249299" cy="259045"/>
    <xdr:sp macro="" textlink="">
      <xdr:nvSpPr>
        <xdr:cNvPr id="662" name="テキスト ボックス 661"/>
        <xdr:cNvSpPr txBox="1"/>
      </xdr:nvSpPr>
      <xdr:spPr>
        <a:xfrm>
          <a:off x="13578649" y="1368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47965</xdr:rowOff>
    </xdr:from>
    <xdr:to>
      <xdr:col>18</xdr:col>
      <xdr:colOff>492125</xdr:colOff>
      <xdr:row>79</xdr:row>
      <xdr:rowOff>149565</xdr:rowOff>
    </xdr:to>
    <xdr:sp macro="" textlink="">
      <xdr:nvSpPr>
        <xdr:cNvPr id="663" name="円/楕円 662"/>
        <xdr:cNvSpPr/>
      </xdr:nvSpPr>
      <xdr:spPr>
        <a:xfrm>
          <a:off x="12763500" y="1359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140692</xdr:rowOff>
    </xdr:from>
    <xdr:ext cx="249299" cy="259045"/>
    <xdr:sp macro="" textlink="">
      <xdr:nvSpPr>
        <xdr:cNvPr id="664" name="テキスト ボックス 663"/>
        <xdr:cNvSpPr txBox="1"/>
      </xdr:nvSpPr>
      <xdr:spPr>
        <a:xfrm>
          <a:off x="12689649" y="136852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48813</xdr:rowOff>
    </xdr:from>
    <xdr:to>
      <xdr:col>23</xdr:col>
      <xdr:colOff>516889</xdr:colOff>
      <xdr:row>97</xdr:row>
      <xdr:rowOff>131471</xdr:rowOff>
    </xdr:to>
    <xdr:cxnSp macro="">
      <xdr:nvCxnSpPr>
        <xdr:cNvPr id="688" name="直線コネクタ 687"/>
        <xdr:cNvCxnSpPr/>
      </xdr:nvCxnSpPr>
      <xdr:spPr>
        <a:xfrm flipV="1">
          <a:off x="16317595" y="15650763"/>
          <a:ext cx="1269" cy="1111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135298</xdr:rowOff>
    </xdr:from>
    <xdr:ext cx="534377" cy="259045"/>
    <xdr:sp macro="" textlink="">
      <xdr:nvSpPr>
        <xdr:cNvPr id="689" name="公債費最小値テキスト"/>
        <xdr:cNvSpPr txBox="1"/>
      </xdr:nvSpPr>
      <xdr:spPr>
        <a:xfrm>
          <a:off x="16370300" y="1676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13,432</a:t>
          </a:r>
          <a:endParaRPr kumimoji="1" lang="ja-JP" altLang="en-US" sz="1000" b="1">
            <a:latin typeface="ＭＳ Ｐゴシック"/>
          </a:endParaRPr>
        </a:p>
      </xdr:txBody>
    </xdr:sp>
    <xdr:clientData/>
  </xdr:oneCellAnchor>
  <xdr:twoCellAnchor>
    <xdr:from>
      <xdr:col>23</xdr:col>
      <xdr:colOff>428625</xdr:colOff>
      <xdr:row>97</xdr:row>
      <xdr:rowOff>131471</xdr:rowOff>
    </xdr:from>
    <xdr:to>
      <xdr:col>23</xdr:col>
      <xdr:colOff>606425</xdr:colOff>
      <xdr:row>97</xdr:row>
      <xdr:rowOff>131471</xdr:rowOff>
    </xdr:to>
    <xdr:cxnSp macro="">
      <xdr:nvCxnSpPr>
        <xdr:cNvPr id="690" name="直線コネクタ 689"/>
        <xdr:cNvCxnSpPr/>
      </xdr:nvCxnSpPr>
      <xdr:spPr>
        <a:xfrm>
          <a:off x="16230600" y="1676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166940</xdr:rowOff>
    </xdr:from>
    <xdr:ext cx="534377" cy="259045"/>
    <xdr:sp macro="" textlink="">
      <xdr:nvSpPr>
        <xdr:cNvPr id="691" name="公債費最大値テキスト"/>
        <xdr:cNvSpPr txBox="1"/>
      </xdr:nvSpPr>
      <xdr:spPr>
        <a:xfrm>
          <a:off x="16370300" y="1542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71,771</a:t>
          </a:r>
          <a:endParaRPr kumimoji="1" lang="ja-JP" altLang="en-US" sz="1000" b="1">
            <a:latin typeface="ＭＳ Ｐゴシック"/>
          </a:endParaRPr>
        </a:p>
      </xdr:txBody>
    </xdr:sp>
    <xdr:clientData/>
  </xdr:oneCellAnchor>
  <xdr:twoCellAnchor>
    <xdr:from>
      <xdr:col>23</xdr:col>
      <xdr:colOff>428625</xdr:colOff>
      <xdr:row>91</xdr:row>
      <xdr:rowOff>48813</xdr:rowOff>
    </xdr:from>
    <xdr:to>
      <xdr:col>23</xdr:col>
      <xdr:colOff>606425</xdr:colOff>
      <xdr:row>91</xdr:row>
      <xdr:rowOff>48813</xdr:rowOff>
    </xdr:to>
    <xdr:cxnSp macro="">
      <xdr:nvCxnSpPr>
        <xdr:cNvPr id="692" name="直線コネクタ 691"/>
        <xdr:cNvCxnSpPr/>
      </xdr:nvCxnSpPr>
      <xdr:spPr>
        <a:xfrm>
          <a:off x="16230600" y="1565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64548</xdr:rowOff>
    </xdr:from>
    <xdr:to>
      <xdr:col>23</xdr:col>
      <xdr:colOff>517525</xdr:colOff>
      <xdr:row>96</xdr:row>
      <xdr:rowOff>85122</xdr:rowOff>
    </xdr:to>
    <xdr:cxnSp macro="">
      <xdr:nvCxnSpPr>
        <xdr:cNvPr id="693" name="直線コネクタ 692"/>
        <xdr:cNvCxnSpPr/>
      </xdr:nvCxnSpPr>
      <xdr:spPr>
        <a:xfrm>
          <a:off x="15481300" y="1652374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122159</xdr:rowOff>
    </xdr:from>
    <xdr:ext cx="534377" cy="259045"/>
    <xdr:sp macro="" textlink="">
      <xdr:nvSpPr>
        <xdr:cNvPr id="694" name="公債費平均値テキスト"/>
        <xdr:cNvSpPr txBox="1"/>
      </xdr:nvSpPr>
      <xdr:spPr>
        <a:xfrm>
          <a:off x="16370300" y="16067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39,455</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99282</xdr:rowOff>
    </xdr:from>
    <xdr:to>
      <xdr:col>23</xdr:col>
      <xdr:colOff>568325</xdr:colOff>
      <xdr:row>95</xdr:row>
      <xdr:rowOff>29432</xdr:rowOff>
    </xdr:to>
    <xdr:sp macro="" textlink="">
      <xdr:nvSpPr>
        <xdr:cNvPr id="695" name="フローチャート : 判断 694"/>
        <xdr:cNvSpPr/>
      </xdr:nvSpPr>
      <xdr:spPr>
        <a:xfrm>
          <a:off x="16268700" y="162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50488</xdr:rowOff>
    </xdr:from>
    <xdr:to>
      <xdr:col>22</xdr:col>
      <xdr:colOff>365125</xdr:colOff>
      <xdr:row>96</xdr:row>
      <xdr:rowOff>64548</xdr:rowOff>
    </xdr:to>
    <xdr:cxnSp macro="">
      <xdr:nvCxnSpPr>
        <xdr:cNvPr id="696" name="直線コネクタ 695"/>
        <xdr:cNvCxnSpPr/>
      </xdr:nvCxnSpPr>
      <xdr:spPr>
        <a:xfrm>
          <a:off x="14592300" y="16509688"/>
          <a:ext cx="889000" cy="1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116618</xdr:rowOff>
    </xdr:from>
    <xdr:to>
      <xdr:col>22</xdr:col>
      <xdr:colOff>415925</xdr:colOff>
      <xdr:row>95</xdr:row>
      <xdr:rowOff>46768</xdr:rowOff>
    </xdr:to>
    <xdr:sp macro="" textlink="">
      <xdr:nvSpPr>
        <xdr:cNvPr id="697" name="フローチャート : 判断 696"/>
        <xdr:cNvSpPr/>
      </xdr:nvSpPr>
      <xdr:spPr>
        <a:xfrm>
          <a:off x="15430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63295</xdr:rowOff>
    </xdr:from>
    <xdr:ext cx="534377" cy="259045"/>
    <xdr:sp macro="" textlink="">
      <xdr:nvSpPr>
        <xdr:cNvPr id="698" name="テキスト ボックス 697"/>
        <xdr:cNvSpPr txBox="1"/>
      </xdr:nvSpPr>
      <xdr:spPr>
        <a:xfrm>
          <a:off x="15214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34582</xdr:rowOff>
    </xdr:from>
    <xdr:to>
      <xdr:col>21</xdr:col>
      <xdr:colOff>161925</xdr:colOff>
      <xdr:row>96</xdr:row>
      <xdr:rowOff>50488</xdr:rowOff>
    </xdr:to>
    <xdr:cxnSp macro="">
      <xdr:nvCxnSpPr>
        <xdr:cNvPr id="699" name="直線コネクタ 698"/>
        <xdr:cNvCxnSpPr/>
      </xdr:nvCxnSpPr>
      <xdr:spPr>
        <a:xfrm>
          <a:off x="13703300" y="16493782"/>
          <a:ext cx="889000" cy="1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106235</xdr:rowOff>
    </xdr:from>
    <xdr:to>
      <xdr:col>21</xdr:col>
      <xdr:colOff>212725</xdr:colOff>
      <xdr:row>95</xdr:row>
      <xdr:rowOff>36385</xdr:rowOff>
    </xdr:to>
    <xdr:sp macro="" textlink="">
      <xdr:nvSpPr>
        <xdr:cNvPr id="700" name="フローチャート : 判断 699"/>
        <xdr:cNvSpPr/>
      </xdr:nvSpPr>
      <xdr:spPr>
        <a:xfrm>
          <a:off x="14541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52912</xdr:rowOff>
    </xdr:from>
    <xdr:ext cx="534377" cy="259045"/>
    <xdr:sp macro="" textlink="">
      <xdr:nvSpPr>
        <xdr:cNvPr id="701" name="テキスト ボックス 700"/>
        <xdr:cNvSpPr txBox="1"/>
      </xdr:nvSpPr>
      <xdr:spPr>
        <a:xfrm>
          <a:off x="14325111" y="1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8807</xdr:rowOff>
    </xdr:from>
    <xdr:to>
      <xdr:col>19</xdr:col>
      <xdr:colOff>644525</xdr:colOff>
      <xdr:row>96</xdr:row>
      <xdr:rowOff>34582</xdr:rowOff>
    </xdr:to>
    <xdr:cxnSp macro="">
      <xdr:nvCxnSpPr>
        <xdr:cNvPr id="702" name="直線コネクタ 701"/>
        <xdr:cNvCxnSpPr/>
      </xdr:nvCxnSpPr>
      <xdr:spPr>
        <a:xfrm>
          <a:off x="12814300" y="16468007"/>
          <a:ext cx="889000" cy="2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110331</xdr:rowOff>
    </xdr:from>
    <xdr:to>
      <xdr:col>20</xdr:col>
      <xdr:colOff>9525</xdr:colOff>
      <xdr:row>95</xdr:row>
      <xdr:rowOff>40481</xdr:rowOff>
    </xdr:to>
    <xdr:sp macro="" textlink="">
      <xdr:nvSpPr>
        <xdr:cNvPr id="703" name="フローチャート : 判断 702"/>
        <xdr:cNvSpPr/>
      </xdr:nvSpPr>
      <xdr:spPr>
        <a:xfrm>
          <a:off x="13652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57008</xdr:rowOff>
    </xdr:from>
    <xdr:ext cx="534377" cy="259045"/>
    <xdr:sp macro="" textlink="">
      <xdr:nvSpPr>
        <xdr:cNvPr id="704" name="テキスト ボックス 703"/>
        <xdr:cNvSpPr txBox="1"/>
      </xdr:nvSpPr>
      <xdr:spPr>
        <a:xfrm>
          <a:off x="13436111" y="1600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89700</xdr:rowOff>
    </xdr:from>
    <xdr:to>
      <xdr:col>18</xdr:col>
      <xdr:colOff>492125</xdr:colOff>
      <xdr:row>95</xdr:row>
      <xdr:rowOff>19850</xdr:rowOff>
    </xdr:to>
    <xdr:sp macro="" textlink="">
      <xdr:nvSpPr>
        <xdr:cNvPr id="705" name="フローチャート : 判断 704"/>
        <xdr:cNvSpPr/>
      </xdr:nvSpPr>
      <xdr:spPr>
        <a:xfrm>
          <a:off x="12763500" y="162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36377</xdr:rowOff>
    </xdr:from>
    <xdr:ext cx="534377" cy="259045"/>
    <xdr:sp macro="" textlink="">
      <xdr:nvSpPr>
        <xdr:cNvPr id="706" name="テキスト ボックス 705"/>
        <xdr:cNvSpPr txBox="1"/>
      </xdr:nvSpPr>
      <xdr:spPr>
        <a:xfrm>
          <a:off x="12547111" y="1598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34322</xdr:rowOff>
    </xdr:from>
    <xdr:to>
      <xdr:col>23</xdr:col>
      <xdr:colOff>568325</xdr:colOff>
      <xdr:row>96</xdr:row>
      <xdr:rowOff>135922</xdr:rowOff>
    </xdr:to>
    <xdr:sp macro="" textlink="">
      <xdr:nvSpPr>
        <xdr:cNvPr id="712" name="円/楕円 711"/>
        <xdr:cNvSpPr/>
      </xdr:nvSpPr>
      <xdr:spPr>
        <a:xfrm>
          <a:off x="16268700" y="164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12749</xdr:rowOff>
    </xdr:from>
    <xdr:ext cx="534377" cy="259045"/>
    <xdr:sp macro="" textlink="">
      <xdr:nvSpPr>
        <xdr:cNvPr id="713" name="公債費該当値テキスト"/>
        <xdr:cNvSpPr txBox="1"/>
      </xdr:nvSpPr>
      <xdr:spPr>
        <a:xfrm>
          <a:off x="16370300" y="164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24,865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13748</xdr:rowOff>
    </xdr:from>
    <xdr:to>
      <xdr:col>22</xdr:col>
      <xdr:colOff>415925</xdr:colOff>
      <xdr:row>96</xdr:row>
      <xdr:rowOff>115348</xdr:rowOff>
    </xdr:to>
    <xdr:sp macro="" textlink="">
      <xdr:nvSpPr>
        <xdr:cNvPr id="714" name="円/楕円 713"/>
        <xdr:cNvSpPr/>
      </xdr:nvSpPr>
      <xdr:spPr>
        <a:xfrm>
          <a:off x="15430500" y="164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106475</xdr:rowOff>
    </xdr:from>
    <xdr:ext cx="534377" cy="259045"/>
    <xdr:sp macro="" textlink="">
      <xdr:nvSpPr>
        <xdr:cNvPr id="715" name="テキスト ボックス 714"/>
        <xdr:cNvSpPr txBox="1"/>
      </xdr:nvSpPr>
      <xdr:spPr>
        <a:xfrm>
          <a:off x="15214111" y="1656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25,945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171138</xdr:rowOff>
    </xdr:from>
    <xdr:to>
      <xdr:col>21</xdr:col>
      <xdr:colOff>212725</xdr:colOff>
      <xdr:row>96</xdr:row>
      <xdr:rowOff>101288</xdr:rowOff>
    </xdr:to>
    <xdr:sp macro="" textlink="">
      <xdr:nvSpPr>
        <xdr:cNvPr id="716" name="円/楕円 715"/>
        <xdr:cNvSpPr/>
      </xdr:nvSpPr>
      <xdr:spPr>
        <a:xfrm>
          <a:off x="14541500" y="164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92415</xdr:rowOff>
    </xdr:from>
    <xdr:ext cx="534377" cy="259045"/>
    <xdr:sp macro="" textlink="">
      <xdr:nvSpPr>
        <xdr:cNvPr id="717" name="テキスト ボックス 716"/>
        <xdr:cNvSpPr txBox="1"/>
      </xdr:nvSpPr>
      <xdr:spPr>
        <a:xfrm>
          <a:off x="14325111" y="165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26,683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155232</xdr:rowOff>
    </xdr:from>
    <xdr:to>
      <xdr:col>20</xdr:col>
      <xdr:colOff>9525</xdr:colOff>
      <xdr:row>96</xdr:row>
      <xdr:rowOff>85382</xdr:rowOff>
    </xdr:to>
    <xdr:sp macro="" textlink="">
      <xdr:nvSpPr>
        <xdr:cNvPr id="718" name="円/楕円 717"/>
        <xdr:cNvSpPr/>
      </xdr:nvSpPr>
      <xdr:spPr>
        <a:xfrm>
          <a:off x="13652500" y="1644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76509</xdr:rowOff>
    </xdr:from>
    <xdr:ext cx="534377" cy="259045"/>
    <xdr:sp macro="" textlink="">
      <xdr:nvSpPr>
        <xdr:cNvPr id="719" name="テキスト ボックス 718"/>
        <xdr:cNvSpPr txBox="1"/>
      </xdr:nvSpPr>
      <xdr:spPr>
        <a:xfrm>
          <a:off x="13436111" y="1653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129457</xdr:rowOff>
    </xdr:from>
    <xdr:to>
      <xdr:col>18</xdr:col>
      <xdr:colOff>492125</xdr:colOff>
      <xdr:row>96</xdr:row>
      <xdr:rowOff>59607</xdr:rowOff>
    </xdr:to>
    <xdr:sp macro="" textlink="">
      <xdr:nvSpPr>
        <xdr:cNvPr id="720" name="円/楕円 719"/>
        <xdr:cNvSpPr/>
      </xdr:nvSpPr>
      <xdr:spPr>
        <a:xfrm>
          <a:off x="12763500" y="1641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50734</xdr:rowOff>
    </xdr:from>
    <xdr:ext cx="534377" cy="259045"/>
    <xdr:sp macro="" textlink="">
      <xdr:nvSpPr>
        <xdr:cNvPr id="721" name="テキスト ボックス 720"/>
        <xdr:cNvSpPr txBox="1"/>
      </xdr:nvSpPr>
      <xdr:spPr>
        <a:xfrm>
          <a:off x="12547111" y="165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5" name="テキスト ボックス 734"/>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93066</xdr:rowOff>
    </xdr:from>
    <xdr:to>
      <xdr:col>32</xdr:col>
      <xdr:colOff>186689</xdr:colOff>
      <xdr:row>38</xdr:row>
      <xdr:rowOff>139700</xdr:rowOff>
    </xdr:to>
    <xdr:cxnSp macro="">
      <xdr:nvCxnSpPr>
        <xdr:cNvPr id="743" name="直線コネクタ 742"/>
        <xdr:cNvCxnSpPr/>
      </xdr:nvCxnSpPr>
      <xdr:spPr>
        <a:xfrm flipV="1">
          <a:off x="22159595" y="5236566"/>
          <a:ext cx="1269" cy="141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39743</xdr:rowOff>
    </xdr:from>
    <xdr:ext cx="469744" cy="259045"/>
    <xdr:sp macro="" textlink="">
      <xdr:nvSpPr>
        <xdr:cNvPr id="746" name="諸支出金最大値テキスト"/>
        <xdr:cNvSpPr txBox="1"/>
      </xdr:nvSpPr>
      <xdr:spPr>
        <a:xfrm>
          <a:off x="22212300" y="501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1,551</a:t>
          </a:r>
          <a:endParaRPr kumimoji="1" lang="ja-JP" altLang="en-US" sz="1000" b="1">
            <a:latin typeface="ＭＳ Ｐゴシック"/>
          </a:endParaRPr>
        </a:p>
      </xdr:txBody>
    </xdr:sp>
    <xdr:clientData/>
  </xdr:oneCellAnchor>
  <xdr:twoCellAnchor>
    <xdr:from>
      <xdr:col>32</xdr:col>
      <xdr:colOff>98425</xdr:colOff>
      <xdr:row>30</xdr:row>
      <xdr:rowOff>93066</xdr:rowOff>
    </xdr:from>
    <xdr:to>
      <xdr:col>32</xdr:col>
      <xdr:colOff>276225</xdr:colOff>
      <xdr:row>30</xdr:row>
      <xdr:rowOff>93066</xdr:rowOff>
    </xdr:to>
    <xdr:cxnSp macro="">
      <xdr:nvCxnSpPr>
        <xdr:cNvPr id="747" name="直線コネクタ 746"/>
        <xdr:cNvCxnSpPr/>
      </xdr:nvCxnSpPr>
      <xdr:spPr>
        <a:xfrm>
          <a:off x="22072600" y="523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146981</xdr:rowOff>
    </xdr:from>
    <xdr:ext cx="378565" cy="259045"/>
    <xdr:sp macro="" textlink="">
      <xdr:nvSpPr>
        <xdr:cNvPr id="749" name="諸支出金平均値テキスト"/>
        <xdr:cNvSpPr txBox="1"/>
      </xdr:nvSpPr>
      <xdr:spPr>
        <a:xfrm>
          <a:off x="22212300" y="63191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124104</xdr:rowOff>
    </xdr:from>
    <xdr:to>
      <xdr:col>32</xdr:col>
      <xdr:colOff>238125</xdr:colOff>
      <xdr:row>38</xdr:row>
      <xdr:rowOff>54254</xdr:rowOff>
    </xdr:to>
    <xdr:sp macro="" textlink="">
      <xdr:nvSpPr>
        <xdr:cNvPr id="750" name="フローチャート : 判断 749"/>
        <xdr:cNvSpPr/>
      </xdr:nvSpPr>
      <xdr:spPr>
        <a:xfrm>
          <a:off x="22110700" y="646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73813</xdr:rowOff>
    </xdr:from>
    <xdr:to>
      <xdr:col>31</xdr:col>
      <xdr:colOff>85725</xdr:colOff>
      <xdr:row>38</xdr:row>
      <xdr:rowOff>3963</xdr:rowOff>
    </xdr:to>
    <xdr:sp macro="" textlink="">
      <xdr:nvSpPr>
        <xdr:cNvPr id="752" name="フローチャート : 判断 751"/>
        <xdr:cNvSpPr/>
      </xdr:nvSpPr>
      <xdr:spPr>
        <a:xfrm>
          <a:off x="21272500" y="6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20490</xdr:rowOff>
    </xdr:from>
    <xdr:ext cx="378565" cy="259045"/>
    <xdr:sp macro="" textlink="">
      <xdr:nvSpPr>
        <xdr:cNvPr id="753" name="テキスト ボックス 752"/>
        <xdr:cNvSpPr txBox="1"/>
      </xdr:nvSpPr>
      <xdr:spPr>
        <a:xfrm>
          <a:off x="21134017" y="6192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93015</xdr:rowOff>
    </xdr:from>
    <xdr:to>
      <xdr:col>29</xdr:col>
      <xdr:colOff>568325</xdr:colOff>
      <xdr:row>38</xdr:row>
      <xdr:rowOff>23164</xdr:rowOff>
    </xdr:to>
    <xdr:sp macro="" textlink="">
      <xdr:nvSpPr>
        <xdr:cNvPr id="755" name="フローチャート : 判断 754"/>
        <xdr:cNvSpPr/>
      </xdr:nvSpPr>
      <xdr:spPr>
        <a:xfrm>
          <a:off x="20383500" y="6436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39692</xdr:rowOff>
    </xdr:from>
    <xdr:ext cx="378565" cy="259045"/>
    <xdr:sp macro="" textlink="">
      <xdr:nvSpPr>
        <xdr:cNvPr id="756" name="テキスト ボックス 755"/>
        <xdr:cNvSpPr txBox="1"/>
      </xdr:nvSpPr>
      <xdr:spPr>
        <a:xfrm>
          <a:off x="20245017" y="6211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25807</xdr:rowOff>
    </xdr:from>
    <xdr:to>
      <xdr:col>28</xdr:col>
      <xdr:colOff>365125</xdr:colOff>
      <xdr:row>36</xdr:row>
      <xdr:rowOff>127407</xdr:rowOff>
    </xdr:to>
    <xdr:sp macro="" textlink="">
      <xdr:nvSpPr>
        <xdr:cNvPr id="758" name="フローチャート : 判断 757"/>
        <xdr:cNvSpPr/>
      </xdr:nvSpPr>
      <xdr:spPr>
        <a:xfrm>
          <a:off x="19494500" y="619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143934</xdr:rowOff>
    </xdr:from>
    <xdr:ext cx="378565" cy="259045"/>
    <xdr:sp macro="" textlink="">
      <xdr:nvSpPr>
        <xdr:cNvPr id="759" name="テキスト ボックス 758"/>
        <xdr:cNvSpPr txBox="1"/>
      </xdr:nvSpPr>
      <xdr:spPr>
        <a:xfrm>
          <a:off x="19356017" y="5973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100787</xdr:rowOff>
    </xdr:from>
    <xdr:to>
      <xdr:col>27</xdr:col>
      <xdr:colOff>161925</xdr:colOff>
      <xdr:row>37</xdr:row>
      <xdr:rowOff>30937</xdr:rowOff>
    </xdr:to>
    <xdr:sp macro="" textlink="">
      <xdr:nvSpPr>
        <xdr:cNvPr id="760" name="フローチャート : 判断 759"/>
        <xdr:cNvSpPr/>
      </xdr:nvSpPr>
      <xdr:spPr>
        <a:xfrm>
          <a:off x="18605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47464</xdr:rowOff>
    </xdr:from>
    <xdr:ext cx="378565" cy="259045"/>
    <xdr:sp macro="" textlink="">
      <xdr:nvSpPr>
        <xdr:cNvPr id="761" name="テキスト ボックス 760"/>
        <xdr:cNvSpPr txBox="1"/>
      </xdr:nvSpPr>
      <xdr:spPr>
        <a:xfrm>
          <a:off x="18467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7" name="円/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8"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9" name="円/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0" name="テキスト ボックス 76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1" name="円/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2" name="テキスト ボックス 77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3" name="円/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4" name="テキスト ボックス 77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5" name="円/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6" name="テキスト ボックス 77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90" name="テキスト ボックス 78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92" name="テキスト ボックス 791"/>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4" name="テキスト ボックス 793"/>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8" name="直線コネクタ 79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3" name="直線コネクタ 80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5" name="フローチャート :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6" name="直線コネクタ 80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7" name="フローチャート : 判断 806"/>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8" name="テキスト ボックス 807"/>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9" name="直線コネクタ 80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10" name="フローチャート :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1" name="テキスト ボックス 810"/>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2" name="直線コネクタ 81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13" name="フローチャート : 判断 812"/>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14" name="テキスト ボックス 813"/>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15" name="フローチャート : 判断 814"/>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16" name="テキスト ボックス 815"/>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2" name="円/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4" name="円/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5" name="テキスト ボックス 824"/>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6" name="円/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7" name="テキスト ボックス 826"/>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8" name="円/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9" name="テキスト ボックス 828"/>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0" name="円/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1" name="テキスト ボックス 830"/>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a:t>
          </a:r>
          <a:r>
            <a:rPr kumimoji="1" lang="en-US" altLang="ja-JP" sz="1300">
              <a:latin typeface="ＭＳ Ｐゴシック"/>
            </a:rPr>
            <a:t>137,703</a:t>
          </a:r>
          <a:r>
            <a:rPr kumimoji="1" lang="ja-JP" altLang="en-US" sz="1300">
              <a:latin typeface="ＭＳ Ｐゴシック"/>
            </a:rPr>
            <a:t>円となっており、毎年度増加している。民生費のうち、児童福祉行政に要する経費である児童福祉費が占める割合が</a:t>
          </a:r>
          <a:r>
            <a:rPr kumimoji="1" lang="en-US" altLang="ja-JP" sz="1300">
              <a:latin typeface="ＭＳ Ｐゴシック"/>
            </a:rPr>
            <a:t>40.5</a:t>
          </a:r>
          <a:r>
            <a:rPr kumimoji="1" lang="ja-JP" altLang="en-US" sz="1300">
              <a:latin typeface="ＭＳ Ｐゴシック"/>
            </a:rPr>
            <a:t>％と一番大きくなっており、平成</a:t>
          </a:r>
          <a:r>
            <a:rPr kumimoji="1" lang="en-US" altLang="ja-JP" sz="1300">
              <a:latin typeface="ＭＳ Ｐゴシック"/>
            </a:rPr>
            <a:t>24</a:t>
          </a:r>
          <a:r>
            <a:rPr kumimoji="1" lang="ja-JP" altLang="en-US" sz="1300">
              <a:latin typeface="ＭＳ Ｐゴシック"/>
            </a:rPr>
            <a:t>年度以降毎年度増加していることが要因としてあげられる。これは、子育て環境の充実を図るため、保育所等の施設整備を進めてきたことによるものである。</a:t>
          </a:r>
          <a:endParaRPr kumimoji="1" lang="en-US" altLang="ja-JP" sz="1300">
            <a:latin typeface="ＭＳ Ｐゴシック"/>
          </a:endParaRPr>
        </a:p>
        <a:p>
          <a:r>
            <a:rPr kumimoji="1" lang="ja-JP" altLang="en-US" sz="1300">
              <a:latin typeface="ＭＳ Ｐゴシック"/>
            </a:rPr>
            <a:t>　公債費は、住民一人当たり</a:t>
          </a:r>
          <a:r>
            <a:rPr kumimoji="1" lang="en-US" altLang="ja-JP" sz="1300">
              <a:latin typeface="ＭＳ Ｐゴシック"/>
            </a:rPr>
            <a:t>24,865</a:t>
          </a:r>
          <a:r>
            <a:rPr kumimoji="1" lang="ja-JP" altLang="en-US" sz="1300">
              <a:latin typeface="ＭＳ Ｐゴシック"/>
            </a:rPr>
            <a:t>円となっており、毎年度減少している。しかし、債務残高総額では平成</a:t>
          </a:r>
          <a:r>
            <a:rPr kumimoji="1" lang="en-US" altLang="ja-JP" sz="1300">
              <a:latin typeface="ＭＳ Ｐゴシック"/>
            </a:rPr>
            <a:t>25</a:t>
          </a:r>
          <a:r>
            <a:rPr kumimoji="1" lang="ja-JP" altLang="en-US" sz="1300">
              <a:latin typeface="ＭＳ Ｐゴシック"/>
            </a:rPr>
            <a:t>年度に下げ止まりとなった以降増加しており、今後も、収支状況等を考慮しながら、臨時財政対策債を含めた地方債の新規借入れの抑制に努める。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埼玉県富士見市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平成２７年度については、予算執行上の関係から財政調整基金の取崩し額は前年度と同額の５億円であったが、決算剰余金による積立額が前年度より少なかったため、基金残高については減少した。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標準財政規模に対する比率については、富士見市健全な財政運営に関する条例に規定した目標値（１２．５％）を下回っているため、今後は基金の取崩しの抑制を図り、比率の向上に努める。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埼玉県富士見市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一般会計等の実質赤字比率は黒字で推移している。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公営企業会計においては資金不足が発生していない状況であるため、連結実質赤字比率においても黒字で推移している。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比率自体は、標準財政規模による影響を受けるものであるが、今後においても黒字を確保できるよう、自主財源の確保及び歳出の削減に努め、健全な財政運営に取り組むものとする。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埼玉県富士見市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400">
              <a:solidFill>
                <a:schemeClr val="dk1"/>
              </a:solidFill>
              <a:effectLst/>
              <a:latin typeface="+mn-lt"/>
              <a:ea typeface="+mn-ea"/>
              <a:cs typeface="+mn-cs"/>
            </a:rPr>
            <a:t>元利償還金については、</a:t>
          </a:r>
          <a:r>
            <a:rPr kumimoji="1" lang="ja-JP" altLang="en-US" sz="1400">
              <a:solidFill>
                <a:schemeClr val="dk1"/>
              </a:solidFill>
              <a:effectLst/>
              <a:latin typeface="+mn-lt"/>
              <a:ea typeface="+mn-ea"/>
              <a:cs typeface="+mn-cs"/>
            </a:rPr>
            <a:t>借入れの抑制及び低利率の借入れに伴い減少している</a:t>
          </a:r>
          <a:r>
            <a:rPr kumimoji="1" lang="ja-JP" altLang="ja-JP"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また、債務負担行為に基づく支出額についても減少傾向にある。</a:t>
          </a:r>
          <a:endParaRPr lang="ja-JP" altLang="ja-JP" sz="1400">
            <a:effectLst/>
          </a:endParaRPr>
        </a:p>
        <a:p>
          <a:r>
            <a:rPr kumimoji="1" lang="ja-JP" altLang="ja-JP" sz="1400">
              <a:solidFill>
                <a:schemeClr val="dk1"/>
              </a:solidFill>
              <a:effectLst/>
              <a:latin typeface="+mn-lt"/>
              <a:ea typeface="+mn-ea"/>
              <a:cs typeface="+mn-cs"/>
            </a:rPr>
            <a:t>　算入公債費等については、交付税措置のある地方債の優先的な借入を行い、</a:t>
          </a:r>
          <a:r>
            <a:rPr kumimoji="1" lang="ja-JP" altLang="ja-JP" sz="1400" baseline="0">
              <a:solidFill>
                <a:schemeClr val="dk1"/>
              </a:solidFill>
              <a:effectLst/>
              <a:latin typeface="+mn-lt"/>
              <a:ea typeface="+mn-ea"/>
              <a:cs typeface="+mn-cs"/>
            </a:rPr>
            <a:t>引き続き</a:t>
          </a:r>
          <a:r>
            <a:rPr kumimoji="1" lang="ja-JP" altLang="ja-JP" sz="1400">
              <a:solidFill>
                <a:schemeClr val="dk1"/>
              </a:solidFill>
              <a:effectLst/>
              <a:latin typeface="+mn-lt"/>
              <a:ea typeface="+mn-ea"/>
              <a:cs typeface="+mn-cs"/>
            </a:rPr>
            <a:t>比率の向上に努める。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埼玉県富士見市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平成２６年度より将来負担比率の分子はマイナスとなっている。</a:t>
          </a:r>
          <a:endParaRPr lang="ja-JP" altLang="ja-JP" sz="1400">
            <a:effectLst/>
          </a:endParaRPr>
        </a:p>
        <a:p>
          <a:r>
            <a:rPr kumimoji="1" lang="ja-JP" altLang="ja-JP" sz="1400">
              <a:solidFill>
                <a:schemeClr val="dk1"/>
              </a:solidFill>
              <a:effectLst/>
              <a:latin typeface="+mn-lt"/>
              <a:ea typeface="+mn-ea"/>
              <a:cs typeface="+mn-cs"/>
            </a:rPr>
            <a:t>　これは、</a:t>
          </a:r>
          <a:r>
            <a:rPr kumimoji="1" lang="ja-JP" altLang="en-US" sz="1400">
              <a:solidFill>
                <a:schemeClr val="dk1"/>
              </a:solidFill>
              <a:effectLst/>
              <a:latin typeface="+mn-lt"/>
              <a:ea typeface="+mn-ea"/>
              <a:cs typeface="+mn-cs"/>
            </a:rPr>
            <a:t>事業の進捗による債務負担の解消に伴い、</a:t>
          </a:r>
          <a:r>
            <a:rPr kumimoji="1" lang="ja-JP" altLang="ja-JP" sz="1400">
              <a:solidFill>
                <a:schemeClr val="dk1"/>
              </a:solidFill>
              <a:effectLst/>
              <a:latin typeface="+mn-lt"/>
              <a:ea typeface="+mn-ea"/>
              <a:cs typeface="+mn-cs"/>
            </a:rPr>
            <a:t>債務負担行為の支出予定額の減（△</a:t>
          </a:r>
          <a:r>
            <a:rPr kumimoji="1" lang="en-US" altLang="ja-JP" sz="1400">
              <a:solidFill>
                <a:schemeClr val="dk1"/>
              </a:solidFill>
              <a:effectLst/>
              <a:latin typeface="+mn-lt"/>
              <a:ea typeface="+mn-ea"/>
              <a:cs typeface="+mn-cs"/>
            </a:rPr>
            <a:t>427,422</a:t>
          </a:r>
          <a:r>
            <a:rPr kumimoji="1" lang="ja-JP" altLang="ja-JP" sz="1400">
              <a:solidFill>
                <a:schemeClr val="dk1"/>
              </a:solidFill>
              <a:effectLst/>
              <a:latin typeface="+mn-lt"/>
              <a:ea typeface="+mn-ea"/>
              <a:cs typeface="+mn-cs"/>
            </a:rPr>
            <a:t>千円）などにより、将来負担総額が減少した</a:t>
          </a:r>
          <a:r>
            <a:rPr kumimoji="1" lang="ja-JP" altLang="en-US" sz="1400">
              <a:solidFill>
                <a:schemeClr val="dk1"/>
              </a:solidFill>
              <a:effectLst/>
              <a:latin typeface="+mn-lt"/>
              <a:ea typeface="+mn-ea"/>
              <a:cs typeface="+mn-cs"/>
            </a:rPr>
            <a:t>ことによるもの。</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ただし、</a:t>
          </a:r>
          <a:r>
            <a:rPr kumimoji="1" lang="ja-JP" altLang="ja-JP" sz="1400">
              <a:solidFill>
                <a:schemeClr val="dk1"/>
              </a:solidFill>
              <a:effectLst/>
              <a:latin typeface="+mn-lt"/>
              <a:ea typeface="+mn-ea"/>
              <a:cs typeface="+mn-cs"/>
            </a:rPr>
            <a:t>一般会計等に係る地方債</a:t>
          </a:r>
          <a:r>
            <a:rPr kumimoji="1" lang="ja-JP" altLang="en-US" sz="1400">
              <a:solidFill>
                <a:schemeClr val="dk1"/>
              </a:solidFill>
              <a:effectLst/>
              <a:latin typeface="+mn-lt"/>
              <a:ea typeface="+mn-ea"/>
              <a:cs typeface="+mn-cs"/>
            </a:rPr>
            <a:t>残</a:t>
          </a:r>
          <a:r>
            <a:rPr kumimoji="1" lang="ja-JP" altLang="ja-JP" sz="1400">
              <a:solidFill>
                <a:schemeClr val="dk1"/>
              </a:solidFill>
              <a:effectLst/>
              <a:latin typeface="+mn-lt"/>
              <a:ea typeface="+mn-ea"/>
              <a:cs typeface="+mn-cs"/>
            </a:rPr>
            <a:t>高が増加して</a:t>
          </a:r>
          <a:r>
            <a:rPr kumimoji="1" lang="ja-JP" altLang="en-US" sz="1400">
              <a:solidFill>
                <a:schemeClr val="dk1"/>
              </a:solidFill>
              <a:effectLst/>
              <a:latin typeface="+mn-lt"/>
              <a:ea typeface="+mn-ea"/>
              <a:cs typeface="+mn-cs"/>
            </a:rPr>
            <a:t>いることから</a:t>
          </a:r>
          <a:r>
            <a:rPr kumimoji="1" lang="ja-JP" altLang="ja-JP" sz="1400">
              <a:solidFill>
                <a:schemeClr val="dk1"/>
              </a:solidFill>
              <a:effectLst/>
              <a:latin typeface="+mn-lt"/>
              <a:ea typeface="+mn-ea"/>
              <a:cs typeface="+mn-cs"/>
            </a:rPr>
            <a:t>、今後においても事業費の圧縮、債務の抑制を図るなど、適切な管理に努めていく。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埼玉県富士見市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110,045
108,218
19.77
33,971,053
32,392,256
1,149,279
19,902,116
22,478,258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2" name="角丸四角形 21"/>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5" name="直線コネクタ 24"/>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6" name="円/楕円 25"/>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7" name="フローチャート : 判断 26"/>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埼玉県富士見市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110,045
108,218
19.77
33,971,053
32,392,256
1,149,279
19,902,116
22,478,258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埼玉県富士見市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110,045
108,218
19.77
33,971,053
32,392,256
1,149,279
19,902,116
22,478,258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115" zoomScaleNormal="11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33971053</v>
      </c>
      <c r="BO4" s="409"/>
      <c r="BP4" s="409"/>
      <c r="BQ4" s="409"/>
      <c r="BR4" s="409"/>
      <c r="BS4" s="409"/>
      <c r="BT4" s="409"/>
      <c r="BU4" s="410"/>
      <c r="BV4" s="408">
        <v>34302470</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5.8</v>
      </c>
      <c r="CU4" s="586"/>
      <c r="CV4" s="586"/>
      <c r="CW4" s="586"/>
      <c r="CX4" s="586"/>
      <c r="CY4" s="586"/>
      <c r="CZ4" s="586"/>
      <c r="DA4" s="587"/>
      <c r="DB4" s="585">
        <v>4.2</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32392256</v>
      </c>
      <c r="BO5" s="414"/>
      <c r="BP5" s="414"/>
      <c r="BQ5" s="414"/>
      <c r="BR5" s="414"/>
      <c r="BS5" s="414"/>
      <c r="BT5" s="414"/>
      <c r="BU5" s="415"/>
      <c r="BV5" s="413">
        <v>32868266</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87.3</v>
      </c>
      <c r="CU5" s="384"/>
      <c r="CV5" s="384"/>
      <c r="CW5" s="384"/>
      <c r="CX5" s="384"/>
      <c r="CY5" s="384"/>
      <c r="CZ5" s="384"/>
      <c r="DA5" s="385"/>
      <c r="DB5" s="383">
        <v>88.4</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1578797</v>
      </c>
      <c r="BO6" s="414"/>
      <c r="BP6" s="414"/>
      <c r="BQ6" s="414"/>
      <c r="BR6" s="414"/>
      <c r="BS6" s="414"/>
      <c r="BT6" s="414"/>
      <c r="BU6" s="415"/>
      <c r="BV6" s="413">
        <v>1434204</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94.6</v>
      </c>
      <c r="CU6" s="560"/>
      <c r="CV6" s="560"/>
      <c r="CW6" s="560"/>
      <c r="CX6" s="560"/>
      <c r="CY6" s="560"/>
      <c r="CZ6" s="560"/>
      <c r="DA6" s="561"/>
      <c r="DB6" s="559">
        <v>95.7</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429518</v>
      </c>
      <c r="BO7" s="414"/>
      <c r="BP7" s="414"/>
      <c r="BQ7" s="414"/>
      <c r="BR7" s="414"/>
      <c r="BS7" s="414"/>
      <c r="BT7" s="414"/>
      <c r="BU7" s="415"/>
      <c r="BV7" s="413">
        <v>624928</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19902116</v>
      </c>
      <c r="CU7" s="414"/>
      <c r="CV7" s="414"/>
      <c r="CW7" s="414"/>
      <c r="CX7" s="414"/>
      <c r="CY7" s="414"/>
      <c r="CZ7" s="414"/>
      <c r="DA7" s="415"/>
      <c r="DB7" s="413">
        <v>19487029</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1149279</v>
      </c>
      <c r="BO8" s="414"/>
      <c r="BP8" s="414"/>
      <c r="BQ8" s="414"/>
      <c r="BR8" s="414"/>
      <c r="BS8" s="414"/>
      <c r="BT8" s="414"/>
      <c r="BU8" s="415"/>
      <c r="BV8" s="413">
        <v>809276</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0.77</v>
      </c>
      <c r="CU8" s="523"/>
      <c r="CV8" s="523"/>
      <c r="CW8" s="523"/>
      <c r="CX8" s="523"/>
      <c r="CY8" s="523"/>
      <c r="CZ8" s="523"/>
      <c r="DA8" s="524"/>
      <c r="DB8" s="522">
        <v>0.76</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108102</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340003</v>
      </c>
      <c r="BO9" s="414"/>
      <c r="BP9" s="414"/>
      <c r="BQ9" s="414"/>
      <c r="BR9" s="414"/>
      <c r="BS9" s="414"/>
      <c r="BT9" s="414"/>
      <c r="BU9" s="415"/>
      <c r="BV9" s="413">
        <v>136554</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11.7</v>
      </c>
      <c r="CU9" s="384"/>
      <c r="CV9" s="384"/>
      <c r="CW9" s="384"/>
      <c r="CX9" s="384"/>
      <c r="CY9" s="384"/>
      <c r="CZ9" s="384"/>
      <c r="DA9" s="385"/>
      <c r="DB9" s="383">
        <v>12.3</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106736</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1745</v>
      </c>
      <c r="BO10" s="414"/>
      <c r="BP10" s="414"/>
      <c r="BQ10" s="414"/>
      <c r="BR10" s="414"/>
      <c r="BS10" s="414"/>
      <c r="BT10" s="414"/>
      <c r="BU10" s="415"/>
      <c r="BV10" s="413">
        <v>2490</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77</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110045</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500000</v>
      </c>
      <c r="BO12" s="414"/>
      <c r="BP12" s="414"/>
      <c r="BQ12" s="414"/>
      <c r="BR12" s="414"/>
      <c r="BS12" s="414"/>
      <c r="BT12" s="414"/>
      <c r="BU12" s="415"/>
      <c r="BV12" s="413">
        <v>500000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108218</v>
      </c>
      <c r="S13" s="515"/>
      <c r="T13" s="515"/>
      <c r="U13" s="515"/>
      <c r="V13" s="516"/>
      <c r="W13" s="502" t="s">
        <v>121</v>
      </c>
      <c r="X13" s="426"/>
      <c r="Y13" s="426"/>
      <c r="Z13" s="426"/>
      <c r="AA13" s="426"/>
      <c r="AB13" s="427"/>
      <c r="AC13" s="389">
        <v>714</v>
      </c>
      <c r="AD13" s="390"/>
      <c r="AE13" s="390"/>
      <c r="AF13" s="390"/>
      <c r="AG13" s="391"/>
      <c r="AH13" s="389">
        <v>874</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-158252</v>
      </c>
      <c r="BO13" s="414"/>
      <c r="BP13" s="414"/>
      <c r="BQ13" s="414"/>
      <c r="BR13" s="414"/>
      <c r="BS13" s="414"/>
      <c r="BT13" s="414"/>
      <c r="BU13" s="415"/>
      <c r="BV13" s="413">
        <v>-360956</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4.2</v>
      </c>
      <c r="CU13" s="384"/>
      <c r="CV13" s="384"/>
      <c r="CW13" s="384"/>
      <c r="CX13" s="384"/>
      <c r="CY13" s="384"/>
      <c r="CZ13" s="384"/>
      <c r="DA13" s="385"/>
      <c r="DB13" s="383">
        <v>4.3</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109164</v>
      </c>
      <c r="S14" s="515"/>
      <c r="T14" s="515"/>
      <c r="U14" s="515"/>
      <c r="V14" s="516"/>
      <c r="W14" s="517"/>
      <c r="X14" s="429"/>
      <c r="Y14" s="429"/>
      <c r="Z14" s="429"/>
      <c r="AA14" s="429"/>
      <c r="AB14" s="430"/>
      <c r="AC14" s="507">
        <v>1.5</v>
      </c>
      <c r="AD14" s="508"/>
      <c r="AE14" s="508"/>
      <c r="AF14" s="508"/>
      <c r="AG14" s="509"/>
      <c r="AH14" s="507">
        <v>1.7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119</v>
      </c>
      <c r="CU14" s="486"/>
      <c r="CV14" s="486"/>
      <c r="CW14" s="486"/>
      <c r="CX14" s="486"/>
      <c r="CY14" s="486"/>
      <c r="CZ14" s="486"/>
      <c r="DA14" s="487"/>
      <c r="DB14" s="518" t="s">
        <v>119</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107439</v>
      </c>
      <c r="S15" s="515"/>
      <c r="T15" s="515"/>
      <c r="U15" s="515"/>
      <c r="V15" s="516"/>
      <c r="W15" s="502" t="s">
        <v>128</v>
      </c>
      <c r="X15" s="426"/>
      <c r="Y15" s="426"/>
      <c r="Z15" s="426"/>
      <c r="AA15" s="426"/>
      <c r="AB15" s="427"/>
      <c r="AC15" s="389">
        <v>11312</v>
      </c>
      <c r="AD15" s="390"/>
      <c r="AE15" s="390"/>
      <c r="AF15" s="390"/>
      <c r="AG15" s="391"/>
      <c r="AH15" s="389">
        <v>13451</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11618636</v>
      </c>
      <c r="BO15" s="409"/>
      <c r="BP15" s="409"/>
      <c r="BQ15" s="409"/>
      <c r="BR15" s="409"/>
      <c r="BS15" s="409"/>
      <c r="BT15" s="409"/>
      <c r="BU15" s="410"/>
      <c r="BV15" s="408">
        <v>11100880</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23.8</v>
      </c>
      <c r="AD16" s="508"/>
      <c r="AE16" s="508"/>
      <c r="AF16" s="508"/>
      <c r="AG16" s="509"/>
      <c r="AH16" s="507">
        <v>25.8</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15050736</v>
      </c>
      <c r="BO16" s="414"/>
      <c r="BP16" s="414"/>
      <c r="BQ16" s="414"/>
      <c r="BR16" s="414"/>
      <c r="BS16" s="414"/>
      <c r="BT16" s="414"/>
      <c r="BU16" s="415"/>
      <c r="BV16" s="413">
        <v>14466629</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35497</v>
      </c>
      <c r="AD17" s="390"/>
      <c r="AE17" s="390"/>
      <c r="AF17" s="390"/>
      <c r="AG17" s="391"/>
      <c r="AH17" s="389">
        <v>36657</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14885620</v>
      </c>
      <c r="BO17" s="414"/>
      <c r="BP17" s="414"/>
      <c r="BQ17" s="414"/>
      <c r="BR17" s="414"/>
      <c r="BS17" s="414"/>
      <c r="BT17" s="414"/>
      <c r="BU17" s="415"/>
      <c r="BV17" s="413">
        <v>14346255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138</v>
      </c>
      <c r="C18" s="476"/>
      <c r="D18" s="476"/>
      <c r="E18" s="477"/>
      <c r="F18" s="477"/>
      <c r="G18" s="477"/>
      <c r="H18" s="477"/>
      <c r="I18" s="477"/>
      <c r="J18" s="477"/>
      <c r="K18" s="477"/>
      <c r="L18" s="478">
        <v>19.77</v>
      </c>
      <c r="M18" s="478"/>
      <c r="N18" s="478"/>
      <c r="O18" s="478"/>
      <c r="P18" s="478"/>
      <c r="Q18" s="478"/>
      <c r="R18" s="479"/>
      <c r="S18" s="479"/>
      <c r="T18" s="479"/>
      <c r="U18" s="479"/>
      <c r="V18" s="480"/>
      <c r="W18" s="494"/>
      <c r="X18" s="495"/>
      <c r="Y18" s="495"/>
      <c r="Z18" s="495"/>
      <c r="AA18" s="495"/>
      <c r="AB18" s="503"/>
      <c r="AC18" s="377">
        <v>74.7</v>
      </c>
      <c r="AD18" s="378"/>
      <c r="AE18" s="378"/>
      <c r="AF18" s="378"/>
      <c r="AG18" s="481"/>
      <c r="AH18" s="377">
        <v>70.2</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18056454</v>
      </c>
      <c r="BO18" s="414"/>
      <c r="BP18" s="414"/>
      <c r="BQ18" s="414"/>
      <c r="BR18" s="414"/>
      <c r="BS18" s="414"/>
      <c r="BT18" s="414"/>
      <c r="BU18" s="415"/>
      <c r="BV18" s="413">
        <v>17422573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140</v>
      </c>
      <c r="C19" s="476"/>
      <c r="D19" s="476"/>
      <c r="E19" s="477"/>
      <c r="F19" s="477"/>
      <c r="G19" s="477"/>
      <c r="H19" s="477"/>
      <c r="I19" s="477"/>
      <c r="J19" s="477"/>
      <c r="K19" s="477"/>
      <c r="L19" s="483">
        <v>5468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23318120</v>
      </c>
      <c r="BO19" s="414"/>
      <c r="BP19" s="414"/>
      <c r="BQ19" s="414"/>
      <c r="BR19" s="414"/>
      <c r="BS19" s="414"/>
      <c r="BT19" s="414"/>
      <c r="BU19" s="415"/>
      <c r="BV19" s="413">
        <v>22989223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142</v>
      </c>
      <c r="C20" s="476"/>
      <c r="D20" s="476"/>
      <c r="E20" s="477"/>
      <c r="F20" s="477"/>
      <c r="G20" s="477"/>
      <c r="H20" s="477"/>
      <c r="I20" s="477"/>
      <c r="J20" s="477"/>
      <c r="K20" s="477"/>
      <c r="L20" s="483">
        <v>47169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22478258</v>
      </c>
      <c r="BO23" s="414"/>
      <c r="BP23" s="414"/>
      <c r="BQ23" s="414"/>
      <c r="BR23" s="414"/>
      <c r="BS23" s="414"/>
      <c r="BT23" s="414"/>
      <c r="BU23" s="415"/>
      <c r="BV23" s="413">
        <v>22018262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151</v>
      </c>
      <c r="F24" s="387"/>
      <c r="G24" s="387"/>
      <c r="H24" s="387"/>
      <c r="I24" s="387"/>
      <c r="J24" s="387"/>
      <c r="K24" s="388"/>
      <c r="L24" s="389">
        <v>1</v>
      </c>
      <c r="M24" s="390"/>
      <c r="N24" s="390"/>
      <c r="O24" s="390"/>
      <c r="P24" s="391"/>
      <c r="Q24" s="389">
        <v>6097</v>
      </c>
      <c r="R24" s="390"/>
      <c r="S24" s="390"/>
      <c r="T24" s="390"/>
      <c r="U24" s="390"/>
      <c r="V24" s="391"/>
      <c r="W24" s="455"/>
      <c r="X24" s="446"/>
      <c r="Y24" s="447"/>
      <c r="Z24" s="386" t="s">
        <v>152</v>
      </c>
      <c r="AA24" s="387"/>
      <c r="AB24" s="387"/>
      <c r="AC24" s="387"/>
      <c r="AD24" s="387"/>
      <c r="AE24" s="387"/>
      <c r="AF24" s="387"/>
      <c r="AG24" s="388"/>
      <c r="AH24" s="389">
        <v>505</v>
      </c>
      <c r="AI24" s="390"/>
      <c r="AJ24" s="390"/>
      <c r="AK24" s="390"/>
      <c r="AL24" s="391"/>
      <c r="AM24" s="389">
        <v>1585700</v>
      </c>
      <c r="AN24" s="390"/>
      <c r="AO24" s="390"/>
      <c r="AP24" s="390"/>
      <c r="AQ24" s="390"/>
      <c r="AR24" s="391"/>
      <c r="AS24" s="389">
        <v>3140</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17792956</v>
      </c>
      <c r="BO24" s="414"/>
      <c r="BP24" s="414"/>
      <c r="BQ24" s="414"/>
      <c r="BR24" s="414"/>
      <c r="BS24" s="414"/>
      <c r="BT24" s="414"/>
      <c r="BU24" s="415"/>
      <c r="BV24" s="413">
        <v>17297530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154</v>
      </c>
      <c r="F25" s="387"/>
      <c r="G25" s="387"/>
      <c r="H25" s="387"/>
      <c r="I25" s="387"/>
      <c r="J25" s="387"/>
      <c r="K25" s="388"/>
      <c r="L25" s="389">
        <v>1</v>
      </c>
      <c r="M25" s="390"/>
      <c r="N25" s="390"/>
      <c r="O25" s="390"/>
      <c r="P25" s="391"/>
      <c r="Q25" s="389">
        <v>5928</v>
      </c>
      <c r="R25" s="390"/>
      <c r="S25" s="390"/>
      <c r="T25" s="390"/>
      <c r="U25" s="390"/>
      <c r="V25" s="391"/>
      <c r="W25" s="455"/>
      <c r="X25" s="446"/>
      <c r="Y25" s="447"/>
      <c r="Z25" s="386" t="s">
        <v>155</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848384</v>
      </c>
      <c r="BO25" s="409"/>
      <c r="BP25" s="409"/>
      <c r="BQ25" s="409"/>
      <c r="BR25" s="409"/>
      <c r="BS25" s="409"/>
      <c r="BT25" s="409"/>
      <c r="BU25" s="410"/>
      <c r="BV25" s="408">
        <v>1314642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157</v>
      </c>
      <c r="F26" s="387"/>
      <c r="G26" s="387"/>
      <c r="H26" s="387"/>
      <c r="I26" s="387"/>
      <c r="J26" s="387"/>
      <c r="K26" s="388"/>
      <c r="L26" s="389">
        <v>1</v>
      </c>
      <c r="M26" s="390"/>
      <c r="N26" s="390"/>
      <c r="O26" s="390"/>
      <c r="P26" s="391"/>
      <c r="Q26" s="389">
        <v>5840</v>
      </c>
      <c r="R26" s="390"/>
      <c r="S26" s="390"/>
      <c r="T26" s="390"/>
      <c r="U26" s="390"/>
      <c r="V26" s="391"/>
      <c r="W26" s="455"/>
      <c r="X26" s="446"/>
      <c r="Y26" s="447"/>
      <c r="Z26" s="386" t="s">
        <v>158</v>
      </c>
      <c r="AA26" s="468"/>
      <c r="AB26" s="468"/>
      <c r="AC26" s="468"/>
      <c r="AD26" s="468"/>
      <c r="AE26" s="468"/>
      <c r="AF26" s="468"/>
      <c r="AG26" s="469"/>
      <c r="AH26" s="389">
        <v>21</v>
      </c>
      <c r="AI26" s="390"/>
      <c r="AJ26" s="390"/>
      <c r="AK26" s="390"/>
      <c r="AL26" s="391"/>
      <c r="AM26" s="389">
        <v>71211</v>
      </c>
      <c r="AN26" s="390"/>
      <c r="AO26" s="390"/>
      <c r="AP26" s="390"/>
      <c r="AQ26" s="390"/>
      <c r="AR26" s="391"/>
      <c r="AS26" s="389">
        <v>3391</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160</v>
      </c>
      <c r="F27" s="387"/>
      <c r="G27" s="387"/>
      <c r="H27" s="387"/>
      <c r="I27" s="387"/>
      <c r="J27" s="387"/>
      <c r="K27" s="388"/>
      <c r="L27" s="389">
        <v>1</v>
      </c>
      <c r="M27" s="390"/>
      <c r="N27" s="390"/>
      <c r="O27" s="390"/>
      <c r="P27" s="391"/>
      <c r="Q27" s="389">
        <v>4400</v>
      </c>
      <c r="R27" s="390"/>
      <c r="S27" s="390"/>
      <c r="T27" s="390"/>
      <c r="U27" s="390"/>
      <c r="V27" s="391"/>
      <c r="W27" s="455"/>
      <c r="X27" s="446"/>
      <c r="Y27" s="447"/>
      <c r="Z27" s="386" t="s">
        <v>161</v>
      </c>
      <c r="AA27" s="387"/>
      <c r="AB27" s="387"/>
      <c r="AC27" s="387"/>
      <c r="AD27" s="387"/>
      <c r="AE27" s="387"/>
      <c r="AF27" s="387"/>
      <c r="AG27" s="388"/>
      <c r="AH27" s="389">
        <v>9</v>
      </c>
      <c r="AI27" s="390"/>
      <c r="AJ27" s="390"/>
      <c r="AK27" s="390"/>
      <c r="AL27" s="391"/>
      <c r="AM27" s="389">
        <v>36432</v>
      </c>
      <c r="AN27" s="390"/>
      <c r="AO27" s="390"/>
      <c r="AP27" s="390"/>
      <c r="AQ27" s="390"/>
      <c r="AR27" s="391"/>
      <c r="AS27" s="389">
        <v>4048</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t="s">
        <v>119</v>
      </c>
      <c r="BO27" s="417"/>
      <c r="BP27" s="417"/>
      <c r="BQ27" s="417"/>
      <c r="BR27" s="417"/>
      <c r="BS27" s="417"/>
      <c r="BT27" s="417"/>
      <c r="BU27" s="418"/>
      <c r="BV27" s="416" t="s">
        <v>119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163</v>
      </c>
      <c r="F28" s="387"/>
      <c r="G28" s="387"/>
      <c r="H28" s="387"/>
      <c r="I28" s="387"/>
      <c r="J28" s="387"/>
      <c r="K28" s="388"/>
      <c r="L28" s="389">
        <v>1</v>
      </c>
      <c r="M28" s="390"/>
      <c r="N28" s="390"/>
      <c r="O28" s="390"/>
      <c r="P28" s="391"/>
      <c r="Q28" s="389">
        <v>3900</v>
      </c>
      <c r="R28" s="390"/>
      <c r="S28" s="390"/>
      <c r="T28" s="390"/>
      <c r="U28" s="390"/>
      <c r="V28" s="391"/>
      <c r="W28" s="455"/>
      <c r="X28" s="446"/>
      <c r="Y28" s="447"/>
      <c r="Z28" s="386" t="s">
        <v>164</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2471970</v>
      </c>
      <c r="BO28" s="409"/>
      <c r="BP28" s="409"/>
      <c r="BQ28" s="409"/>
      <c r="BR28" s="409"/>
      <c r="BS28" s="409"/>
      <c r="BT28" s="409"/>
      <c r="BU28" s="410"/>
      <c r="BV28" s="408">
        <v>2663530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167</v>
      </c>
      <c r="F29" s="387"/>
      <c r="G29" s="387"/>
      <c r="H29" s="387"/>
      <c r="I29" s="387"/>
      <c r="J29" s="387"/>
      <c r="K29" s="388"/>
      <c r="L29" s="389">
        <v>19</v>
      </c>
      <c r="M29" s="390"/>
      <c r="N29" s="390"/>
      <c r="O29" s="390"/>
      <c r="P29" s="391"/>
      <c r="Q29" s="389">
        <v>3690</v>
      </c>
      <c r="R29" s="390"/>
      <c r="S29" s="390"/>
      <c r="T29" s="390"/>
      <c r="U29" s="390"/>
      <c r="V29" s="391"/>
      <c r="W29" s="456"/>
      <c r="X29" s="457"/>
      <c r="Y29" s="458"/>
      <c r="Z29" s="386" t="s">
        <v>168</v>
      </c>
      <c r="AA29" s="387"/>
      <c r="AB29" s="387"/>
      <c r="AC29" s="387"/>
      <c r="AD29" s="387"/>
      <c r="AE29" s="387"/>
      <c r="AF29" s="387"/>
      <c r="AG29" s="388"/>
      <c r="AH29" s="389">
        <v>514</v>
      </c>
      <c r="AI29" s="390"/>
      <c r="AJ29" s="390"/>
      <c r="AK29" s="390"/>
      <c r="AL29" s="391"/>
      <c r="AM29" s="389">
        <v>1622132</v>
      </c>
      <c r="AN29" s="390"/>
      <c r="AO29" s="390"/>
      <c r="AP29" s="390"/>
      <c r="AQ29" s="390"/>
      <c r="AR29" s="391"/>
      <c r="AS29" s="389">
        <v>3156</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t="s">
        <v>119</v>
      </c>
      <c r="BO29" s="414"/>
      <c r="BP29" s="414"/>
      <c r="BQ29" s="414"/>
      <c r="BR29" s="414"/>
      <c r="BS29" s="414"/>
      <c r="BT29" s="414"/>
      <c r="BU29" s="415"/>
      <c r="BV29" s="413" t="s">
        <v>119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100.4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1631188</v>
      </c>
      <c r="BO30" s="417"/>
      <c r="BP30" s="417"/>
      <c r="BQ30" s="417"/>
      <c r="BR30" s="417"/>
      <c r="BS30" s="417"/>
      <c r="BT30" s="417"/>
      <c r="BU30" s="418"/>
      <c r="BV30" s="416">
        <v>1475180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国民健康保険特別会計（事業勘定）</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t="str">
        <f>IF(BG34="","",MAX(C34:D43,U34:V43,AM34:AN43)+1)</f>
        <v/>
      </c>
      <c r="BF34" s="373"/>
      <c r="BG34" s="372"/>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志木地区衛生組合</v>
      </c>
      <c r="BZ34" s="372"/>
      <c r="CA34" s="372"/>
      <c r="CB34" s="372"/>
      <c r="CC34" s="372"/>
      <c r="CD34" s="372"/>
      <c r="CE34" s="372"/>
      <c r="CF34" s="372"/>
      <c r="CG34" s="372"/>
      <c r="CH34" s="372"/>
      <c r="CI34" s="372"/>
      <c r="CJ34" s="372"/>
      <c r="CK34" s="372"/>
      <c r="CL34" s="372"/>
      <c r="CM34" s="372"/>
      <c r="CN34" s="165"/>
      <c r="CO34" s="373">
        <f>IF(CQ34="","",MAX(C34:D43,U34:V43,AM34:AN43,BE34:BF43,BW34:BX43)+1)</f>
        <v>17</v>
      </c>
      <c r="CP34" s="373"/>
      <c r="CQ34" s="372" t="str">
        <f>IF('各会計、関係団体の財政状況及び健全化判断比率'!BS7="","",'各会計、関係団体の財政状況及び健全化判断比率'!BS7)</f>
        <v>キラリ財団</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鶴瀬駅西口土地区画整理事業特別会計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8</v>
      </c>
      <c r="AN35" s="373"/>
      <c r="AO35" s="372" t="str">
        <f>IF('各会計、関係団体の財政状況及び健全化判断比率'!B32="","",'各会計、関係団体の財政状況及び健全化判断比率'!B32)</f>
        <v>下水道事業会計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入間東部地区衛生組合</v>
      </c>
      <c r="BZ35" s="372"/>
      <c r="CA35" s="372"/>
      <c r="CB35" s="372"/>
      <c r="CC35" s="372"/>
      <c r="CD35" s="372"/>
      <c r="CE35" s="372"/>
      <c r="CF35" s="372"/>
      <c r="CG35" s="372"/>
      <c r="CH35" s="372"/>
      <c r="CI35" s="372"/>
      <c r="CJ35" s="372"/>
      <c r="CK35" s="372"/>
      <c r="CL35" s="372"/>
      <c r="CM35" s="372"/>
      <c r="CN35" s="165"/>
      <c r="CO35" s="373">
        <f t="shared" ref="CO35:CO43" si="3">IF(CQ35="","",CO34+1)</f>
        <v>18</v>
      </c>
      <c r="CP35" s="373"/>
      <c r="CQ35" s="372" t="str">
        <f>IF('各会計、関係団体の財政状況及び健全化判断比率'!BS8="","",'各会計、関係団体の財政状況及び健全化判断比率'!BS8)</f>
        <v>富士見市土地開発公社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鶴瀬駅東口土地区画整理事業特別会計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入間東部地区消防組合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埼玉県後期高齢者医療広域連合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埼玉県後期高齢者医療広域連合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埼玉県市町村総合事務組合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埼玉県市町村総合事務組合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彩の国さいたま人づくり広域連合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206</v>
      </c>
      <c r="C5" s="706"/>
      <c r="D5" s="706"/>
      <c r="E5" s="706"/>
      <c r="F5" s="706"/>
      <c r="G5" s="706"/>
      <c r="H5" s="706"/>
      <c r="I5" s="706"/>
      <c r="J5" s="706"/>
      <c r="K5" s="706"/>
      <c r="L5" s="706"/>
      <c r="M5" s="706"/>
      <c r="N5" s="706"/>
      <c r="O5" s="706"/>
      <c r="P5" s="706"/>
      <c r="Q5" s="707"/>
      <c r="R5" s="668">
        <v>14502906</v>
      </c>
      <c r="S5" s="669"/>
      <c r="T5" s="669"/>
      <c r="U5" s="669"/>
      <c r="V5" s="669"/>
      <c r="W5" s="669"/>
      <c r="X5" s="669"/>
      <c r="Y5" s="716"/>
      <c r="Z5" s="729">
        <v>42.7</v>
      </c>
      <c r="AA5" s="729"/>
      <c r="AB5" s="729"/>
      <c r="AC5" s="729"/>
      <c r="AD5" s="730">
        <v>13496555</v>
      </c>
      <c r="AE5" s="730"/>
      <c r="AF5" s="730"/>
      <c r="AG5" s="730"/>
      <c r="AH5" s="730"/>
      <c r="AI5" s="730"/>
      <c r="AJ5" s="730"/>
      <c r="AK5" s="730"/>
      <c r="AL5" s="717">
        <v>70.7</v>
      </c>
      <c r="AM5" s="686"/>
      <c r="AN5" s="686"/>
      <c r="AO5" s="718"/>
      <c r="AP5" s="705" t="s">
        <v>207</v>
      </c>
      <c r="AQ5" s="706"/>
      <c r="AR5" s="706"/>
      <c r="AS5" s="706"/>
      <c r="AT5" s="706"/>
      <c r="AU5" s="706"/>
      <c r="AV5" s="706"/>
      <c r="AW5" s="706"/>
      <c r="AX5" s="706"/>
      <c r="AY5" s="706"/>
      <c r="AZ5" s="706"/>
      <c r="BA5" s="706"/>
      <c r="BB5" s="706"/>
      <c r="BC5" s="706"/>
      <c r="BD5" s="706"/>
      <c r="BE5" s="706"/>
      <c r="BF5" s="707"/>
      <c r="BG5" s="618">
        <v>13496555</v>
      </c>
      <c r="BH5" s="619"/>
      <c r="BI5" s="619"/>
      <c r="BJ5" s="619"/>
      <c r="BK5" s="619"/>
      <c r="BL5" s="619"/>
      <c r="BM5" s="619"/>
      <c r="BN5" s="620"/>
      <c r="BO5" s="671">
        <v>93.1</v>
      </c>
      <c r="BP5" s="671"/>
      <c r="BQ5" s="671"/>
      <c r="BR5" s="671"/>
      <c r="BS5" s="672">
        <v>84040</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189936</v>
      </c>
      <c r="S6" s="619"/>
      <c r="T6" s="619"/>
      <c r="U6" s="619"/>
      <c r="V6" s="619"/>
      <c r="W6" s="619"/>
      <c r="X6" s="619"/>
      <c r="Y6" s="620"/>
      <c r="Z6" s="671">
        <v>0.6</v>
      </c>
      <c r="AA6" s="671"/>
      <c r="AB6" s="671"/>
      <c r="AC6" s="671"/>
      <c r="AD6" s="672">
        <v>189936</v>
      </c>
      <c r="AE6" s="672"/>
      <c r="AF6" s="672"/>
      <c r="AG6" s="672"/>
      <c r="AH6" s="672"/>
      <c r="AI6" s="672"/>
      <c r="AJ6" s="672"/>
      <c r="AK6" s="672"/>
      <c r="AL6" s="641">
        <v>1</v>
      </c>
      <c r="AM6" s="673"/>
      <c r="AN6" s="673"/>
      <c r="AO6" s="674"/>
      <c r="AP6" s="615" t="s">
        <v>212</v>
      </c>
      <c r="AQ6" s="616"/>
      <c r="AR6" s="616"/>
      <c r="AS6" s="616"/>
      <c r="AT6" s="616"/>
      <c r="AU6" s="616"/>
      <c r="AV6" s="616"/>
      <c r="AW6" s="616"/>
      <c r="AX6" s="616"/>
      <c r="AY6" s="616"/>
      <c r="AZ6" s="616"/>
      <c r="BA6" s="616"/>
      <c r="BB6" s="616"/>
      <c r="BC6" s="616"/>
      <c r="BD6" s="616"/>
      <c r="BE6" s="616"/>
      <c r="BF6" s="617"/>
      <c r="BG6" s="618">
        <v>13496555</v>
      </c>
      <c r="BH6" s="619"/>
      <c r="BI6" s="619"/>
      <c r="BJ6" s="619"/>
      <c r="BK6" s="619"/>
      <c r="BL6" s="619"/>
      <c r="BM6" s="619"/>
      <c r="BN6" s="620"/>
      <c r="BO6" s="671">
        <v>93.1</v>
      </c>
      <c r="BP6" s="671"/>
      <c r="BQ6" s="671"/>
      <c r="BR6" s="671"/>
      <c r="BS6" s="672">
        <v>84040</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266310</v>
      </c>
      <c r="CS6" s="619"/>
      <c r="CT6" s="619"/>
      <c r="CU6" s="619"/>
      <c r="CV6" s="619"/>
      <c r="CW6" s="619"/>
      <c r="CX6" s="619"/>
      <c r="CY6" s="620"/>
      <c r="CZ6" s="671">
        <v>0.8</v>
      </c>
      <c r="DA6" s="671"/>
      <c r="DB6" s="671"/>
      <c r="DC6" s="671"/>
      <c r="DD6" s="624" t="s">
        <v>214</v>
      </c>
      <c r="DE6" s="619"/>
      <c r="DF6" s="619"/>
      <c r="DG6" s="619"/>
      <c r="DH6" s="619"/>
      <c r="DI6" s="619"/>
      <c r="DJ6" s="619"/>
      <c r="DK6" s="619"/>
      <c r="DL6" s="619"/>
      <c r="DM6" s="619"/>
      <c r="DN6" s="619"/>
      <c r="DO6" s="619"/>
      <c r="DP6" s="620"/>
      <c r="DQ6" s="624">
        <v>266271</v>
      </c>
      <c r="DR6" s="619"/>
      <c r="DS6" s="619"/>
      <c r="DT6" s="619"/>
      <c r="DU6" s="619"/>
      <c r="DV6" s="619"/>
      <c r="DW6" s="619"/>
      <c r="DX6" s="619"/>
      <c r="DY6" s="619"/>
      <c r="DZ6" s="619"/>
      <c r="EA6" s="619"/>
      <c r="EB6" s="619"/>
      <c r="EC6" s="654"/>
    </row>
    <row r="7" spans="2:143" ht="11.25" customHeight="1" x14ac:dyDescent="0.15">
      <c r="B7" s="615" t="s">
        <v>215</v>
      </c>
      <c r="C7" s="616"/>
      <c r="D7" s="616"/>
      <c r="E7" s="616"/>
      <c r="F7" s="616"/>
      <c r="G7" s="616"/>
      <c r="H7" s="616"/>
      <c r="I7" s="616"/>
      <c r="J7" s="616"/>
      <c r="K7" s="616"/>
      <c r="L7" s="616"/>
      <c r="M7" s="616"/>
      <c r="N7" s="616"/>
      <c r="O7" s="616"/>
      <c r="P7" s="616"/>
      <c r="Q7" s="617"/>
      <c r="R7" s="618">
        <v>23003</v>
      </c>
      <c r="S7" s="619"/>
      <c r="T7" s="619"/>
      <c r="U7" s="619"/>
      <c r="V7" s="619"/>
      <c r="W7" s="619"/>
      <c r="X7" s="619"/>
      <c r="Y7" s="620"/>
      <c r="Z7" s="671">
        <v>0.1</v>
      </c>
      <c r="AA7" s="671"/>
      <c r="AB7" s="671"/>
      <c r="AC7" s="671"/>
      <c r="AD7" s="672">
        <v>23003</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7307123</v>
      </c>
      <c r="BH7" s="619"/>
      <c r="BI7" s="619"/>
      <c r="BJ7" s="619"/>
      <c r="BK7" s="619"/>
      <c r="BL7" s="619"/>
      <c r="BM7" s="619"/>
      <c r="BN7" s="620"/>
      <c r="BO7" s="671">
        <v>50.4</v>
      </c>
      <c r="BP7" s="671"/>
      <c r="BQ7" s="671"/>
      <c r="BR7" s="671"/>
      <c r="BS7" s="672">
        <v>84040</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3374155</v>
      </c>
      <c r="CS7" s="619"/>
      <c r="CT7" s="619"/>
      <c r="CU7" s="619"/>
      <c r="CV7" s="619"/>
      <c r="CW7" s="619"/>
      <c r="CX7" s="619"/>
      <c r="CY7" s="620"/>
      <c r="CZ7" s="671">
        <v>10.4</v>
      </c>
      <c r="DA7" s="671"/>
      <c r="DB7" s="671"/>
      <c r="DC7" s="671"/>
      <c r="DD7" s="624">
        <v>184702</v>
      </c>
      <c r="DE7" s="619"/>
      <c r="DF7" s="619"/>
      <c r="DG7" s="619"/>
      <c r="DH7" s="619"/>
      <c r="DI7" s="619"/>
      <c r="DJ7" s="619"/>
      <c r="DK7" s="619"/>
      <c r="DL7" s="619"/>
      <c r="DM7" s="619"/>
      <c r="DN7" s="619"/>
      <c r="DO7" s="619"/>
      <c r="DP7" s="620"/>
      <c r="DQ7" s="624">
        <v>2709638</v>
      </c>
      <c r="DR7" s="619"/>
      <c r="DS7" s="619"/>
      <c r="DT7" s="619"/>
      <c r="DU7" s="619"/>
      <c r="DV7" s="619"/>
      <c r="DW7" s="619"/>
      <c r="DX7" s="619"/>
      <c r="DY7" s="619"/>
      <c r="DZ7" s="619"/>
      <c r="EA7" s="619"/>
      <c r="EB7" s="619"/>
      <c r="EC7" s="654"/>
    </row>
    <row r="8" spans="2:143" ht="11.25" customHeight="1" x14ac:dyDescent="0.15">
      <c r="B8" s="615" t="s">
        <v>218</v>
      </c>
      <c r="C8" s="616"/>
      <c r="D8" s="616"/>
      <c r="E8" s="616"/>
      <c r="F8" s="616"/>
      <c r="G8" s="616"/>
      <c r="H8" s="616"/>
      <c r="I8" s="616"/>
      <c r="J8" s="616"/>
      <c r="K8" s="616"/>
      <c r="L8" s="616"/>
      <c r="M8" s="616"/>
      <c r="N8" s="616"/>
      <c r="O8" s="616"/>
      <c r="P8" s="616"/>
      <c r="Q8" s="617"/>
      <c r="R8" s="618">
        <v>93534</v>
      </c>
      <c r="S8" s="619"/>
      <c r="T8" s="619"/>
      <c r="U8" s="619"/>
      <c r="V8" s="619"/>
      <c r="W8" s="619"/>
      <c r="X8" s="619"/>
      <c r="Y8" s="620"/>
      <c r="Z8" s="671">
        <v>0.3</v>
      </c>
      <c r="AA8" s="671"/>
      <c r="AB8" s="671"/>
      <c r="AC8" s="671"/>
      <c r="AD8" s="672">
        <v>93534</v>
      </c>
      <c r="AE8" s="672"/>
      <c r="AF8" s="672"/>
      <c r="AG8" s="672"/>
      <c r="AH8" s="672"/>
      <c r="AI8" s="672"/>
      <c r="AJ8" s="672"/>
      <c r="AK8" s="672"/>
      <c r="AL8" s="641">
        <v>0.5</v>
      </c>
      <c r="AM8" s="673"/>
      <c r="AN8" s="673"/>
      <c r="AO8" s="674"/>
      <c r="AP8" s="615" t="s">
        <v>219</v>
      </c>
      <c r="AQ8" s="616"/>
      <c r="AR8" s="616"/>
      <c r="AS8" s="616"/>
      <c r="AT8" s="616"/>
      <c r="AU8" s="616"/>
      <c r="AV8" s="616"/>
      <c r="AW8" s="616"/>
      <c r="AX8" s="616"/>
      <c r="AY8" s="616"/>
      <c r="AZ8" s="616"/>
      <c r="BA8" s="616"/>
      <c r="BB8" s="616"/>
      <c r="BC8" s="616"/>
      <c r="BD8" s="616"/>
      <c r="BE8" s="616"/>
      <c r="BF8" s="617"/>
      <c r="BG8" s="618">
        <v>189107</v>
      </c>
      <c r="BH8" s="619"/>
      <c r="BI8" s="619"/>
      <c r="BJ8" s="619"/>
      <c r="BK8" s="619"/>
      <c r="BL8" s="619"/>
      <c r="BM8" s="619"/>
      <c r="BN8" s="620"/>
      <c r="BO8" s="671">
        <v>1.3</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15153502</v>
      </c>
      <c r="CS8" s="619"/>
      <c r="CT8" s="619"/>
      <c r="CU8" s="619"/>
      <c r="CV8" s="619"/>
      <c r="CW8" s="619"/>
      <c r="CX8" s="619"/>
      <c r="CY8" s="620"/>
      <c r="CZ8" s="671">
        <v>46.8</v>
      </c>
      <c r="DA8" s="671"/>
      <c r="DB8" s="671"/>
      <c r="DC8" s="671"/>
      <c r="DD8" s="624">
        <v>382790</v>
      </c>
      <c r="DE8" s="619"/>
      <c r="DF8" s="619"/>
      <c r="DG8" s="619"/>
      <c r="DH8" s="619"/>
      <c r="DI8" s="619"/>
      <c r="DJ8" s="619"/>
      <c r="DK8" s="619"/>
      <c r="DL8" s="619"/>
      <c r="DM8" s="619"/>
      <c r="DN8" s="619"/>
      <c r="DO8" s="619"/>
      <c r="DP8" s="620"/>
      <c r="DQ8" s="624">
        <v>7883577</v>
      </c>
      <c r="DR8" s="619"/>
      <c r="DS8" s="619"/>
      <c r="DT8" s="619"/>
      <c r="DU8" s="619"/>
      <c r="DV8" s="619"/>
      <c r="DW8" s="619"/>
      <c r="DX8" s="619"/>
      <c r="DY8" s="619"/>
      <c r="DZ8" s="619"/>
      <c r="EA8" s="619"/>
      <c r="EB8" s="619"/>
      <c r="EC8" s="654"/>
    </row>
    <row r="9" spans="2:143" ht="11.25" customHeight="1" x14ac:dyDescent="0.15">
      <c r="B9" s="615" t="s">
        <v>221</v>
      </c>
      <c r="C9" s="616"/>
      <c r="D9" s="616"/>
      <c r="E9" s="616"/>
      <c r="F9" s="616"/>
      <c r="G9" s="616"/>
      <c r="H9" s="616"/>
      <c r="I9" s="616"/>
      <c r="J9" s="616"/>
      <c r="K9" s="616"/>
      <c r="L9" s="616"/>
      <c r="M9" s="616"/>
      <c r="N9" s="616"/>
      <c r="O9" s="616"/>
      <c r="P9" s="616"/>
      <c r="Q9" s="617"/>
      <c r="R9" s="618">
        <v>94994</v>
      </c>
      <c r="S9" s="619"/>
      <c r="T9" s="619"/>
      <c r="U9" s="619"/>
      <c r="V9" s="619"/>
      <c r="W9" s="619"/>
      <c r="X9" s="619"/>
      <c r="Y9" s="620"/>
      <c r="Z9" s="671">
        <v>0.3</v>
      </c>
      <c r="AA9" s="671"/>
      <c r="AB9" s="671"/>
      <c r="AC9" s="671"/>
      <c r="AD9" s="672">
        <v>94994</v>
      </c>
      <c r="AE9" s="672"/>
      <c r="AF9" s="672"/>
      <c r="AG9" s="672"/>
      <c r="AH9" s="672"/>
      <c r="AI9" s="672"/>
      <c r="AJ9" s="672"/>
      <c r="AK9" s="672"/>
      <c r="AL9" s="641">
        <v>0.5</v>
      </c>
      <c r="AM9" s="673"/>
      <c r="AN9" s="673"/>
      <c r="AO9" s="674"/>
      <c r="AP9" s="615" t="s">
        <v>222</v>
      </c>
      <c r="AQ9" s="616"/>
      <c r="AR9" s="616"/>
      <c r="AS9" s="616"/>
      <c r="AT9" s="616"/>
      <c r="AU9" s="616"/>
      <c r="AV9" s="616"/>
      <c r="AW9" s="616"/>
      <c r="AX9" s="616"/>
      <c r="AY9" s="616"/>
      <c r="AZ9" s="616"/>
      <c r="BA9" s="616"/>
      <c r="BB9" s="616"/>
      <c r="BC9" s="616"/>
      <c r="BD9" s="616"/>
      <c r="BE9" s="616"/>
      <c r="BF9" s="617"/>
      <c r="BG9" s="618">
        <v>6492779</v>
      </c>
      <c r="BH9" s="619"/>
      <c r="BI9" s="619"/>
      <c r="BJ9" s="619"/>
      <c r="BK9" s="619"/>
      <c r="BL9" s="619"/>
      <c r="BM9" s="619"/>
      <c r="BN9" s="620"/>
      <c r="BO9" s="671">
        <v>44.8</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1853861</v>
      </c>
      <c r="CS9" s="619"/>
      <c r="CT9" s="619"/>
      <c r="CU9" s="619"/>
      <c r="CV9" s="619"/>
      <c r="CW9" s="619"/>
      <c r="CX9" s="619"/>
      <c r="CY9" s="620"/>
      <c r="CZ9" s="671">
        <v>5.7</v>
      </c>
      <c r="DA9" s="671"/>
      <c r="DB9" s="671"/>
      <c r="DC9" s="671"/>
      <c r="DD9" s="624">
        <v>5901</v>
      </c>
      <c r="DE9" s="619"/>
      <c r="DF9" s="619"/>
      <c r="DG9" s="619"/>
      <c r="DH9" s="619"/>
      <c r="DI9" s="619"/>
      <c r="DJ9" s="619"/>
      <c r="DK9" s="619"/>
      <c r="DL9" s="619"/>
      <c r="DM9" s="619"/>
      <c r="DN9" s="619"/>
      <c r="DO9" s="619"/>
      <c r="DP9" s="620"/>
      <c r="DQ9" s="624">
        <v>1827058</v>
      </c>
      <c r="DR9" s="619"/>
      <c r="DS9" s="619"/>
      <c r="DT9" s="619"/>
      <c r="DU9" s="619"/>
      <c r="DV9" s="619"/>
      <c r="DW9" s="619"/>
      <c r="DX9" s="619"/>
      <c r="DY9" s="619"/>
      <c r="DZ9" s="619"/>
      <c r="EA9" s="619"/>
      <c r="EB9" s="619"/>
      <c r="EC9" s="654"/>
    </row>
    <row r="10" spans="2:143" ht="11.25" customHeight="1" x14ac:dyDescent="0.15">
      <c r="B10" s="615" t="s">
        <v>224</v>
      </c>
      <c r="C10" s="616"/>
      <c r="D10" s="616"/>
      <c r="E10" s="616"/>
      <c r="F10" s="616"/>
      <c r="G10" s="616"/>
      <c r="H10" s="616"/>
      <c r="I10" s="616"/>
      <c r="J10" s="616"/>
      <c r="K10" s="616"/>
      <c r="L10" s="616"/>
      <c r="M10" s="616"/>
      <c r="N10" s="616"/>
      <c r="O10" s="616"/>
      <c r="P10" s="616"/>
      <c r="Q10" s="617"/>
      <c r="R10" s="618">
        <v>1525208</v>
      </c>
      <c r="S10" s="619"/>
      <c r="T10" s="619"/>
      <c r="U10" s="619"/>
      <c r="V10" s="619"/>
      <c r="W10" s="619"/>
      <c r="X10" s="619"/>
      <c r="Y10" s="620"/>
      <c r="Z10" s="671">
        <v>4.5</v>
      </c>
      <c r="AA10" s="671"/>
      <c r="AB10" s="671"/>
      <c r="AC10" s="671"/>
      <c r="AD10" s="672">
        <v>1525208</v>
      </c>
      <c r="AE10" s="672"/>
      <c r="AF10" s="672"/>
      <c r="AG10" s="672"/>
      <c r="AH10" s="672"/>
      <c r="AI10" s="672"/>
      <c r="AJ10" s="672"/>
      <c r="AK10" s="672"/>
      <c r="AL10" s="641">
        <v>8</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185653</v>
      </c>
      <c r="BH10" s="619"/>
      <c r="BI10" s="619"/>
      <c r="BJ10" s="619"/>
      <c r="BK10" s="619"/>
      <c r="BL10" s="619"/>
      <c r="BM10" s="619"/>
      <c r="BN10" s="620"/>
      <c r="BO10" s="671">
        <v>1.3</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26638</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v>21384</v>
      </c>
      <c r="DR10" s="619"/>
      <c r="DS10" s="619"/>
      <c r="DT10" s="619"/>
      <c r="DU10" s="619"/>
      <c r="DV10" s="619"/>
      <c r="DW10" s="619"/>
      <c r="DX10" s="619"/>
      <c r="DY10" s="619"/>
      <c r="DZ10" s="619"/>
      <c r="EA10" s="619"/>
      <c r="EB10" s="619"/>
      <c r="EC10" s="654"/>
    </row>
    <row r="11" spans="2:143" ht="11.25" customHeight="1" x14ac:dyDescent="0.15">
      <c r="B11" s="615" t="s">
        <v>227</v>
      </c>
      <c r="C11" s="616"/>
      <c r="D11" s="616"/>
      <c r="E11" s="616"/>
      <c r="F11" s="616"/>
      <c r="G11" s="616"/>
      <c r="H11" s="616"/>
      <c r="I11" s="616"/>
      <c r="J11" s="616"/>
      <c r="K11" s="616"/>
      <c r="L11" s="616"/>
      <c r="M11" s="616"/>
      <c r="N11" s="616"/>
      <c r="O11" s="616"/>
      <c r="P11" s="616"/>
      <c r="Q11" s="617"/>
      <c r="R11" s="618">
        <v>2150</v>
      </c>
      <c r="S11" s="619"/>
      <c r="T11" s="619"/>
      <c r="U11" s="619"/>
      <c r="V11" s="619"/>
      <c r="W11" s="619"/>
      <c r="X11" s="619"/>
      <c r="Y11" s="620"/>
      <c r="Z11" s="671">
        <v>0</v>
      </c>
      <c r="AA11" s="671"/>
      <c r="AB11" s="671"/>
      <c r="AC11" s="671"/>
      <c r="AD11" s="672">
        <v>2150</v>
      </c>
      <c r="AE11" s="672"/>
      <c r="AF11" s="672"/>
      <c r="AG11" s="672"/>
      <c r="AH11" s="672"/>
      <c r="AI11" s="672"/>
      <c r="AJ11" s="672"/>
      <c r="AK11" s="672"/>
      <c r="AL11" s="641">
        <v>0</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439584</v>
      </c>
      <c r="BH11" s="619"/>
      <c r="BI11" s="619"/>
      <c r="BJ11" s="619"/>
      <c r="BK11" s="619"/>
      <c r="BL11" s="619"/>
      <c r="BM11" s="619"/>
      <c r="BN11" s="620"/>
      <c r="BO11" s="671">
        <v>3</v>
      </c>
      <c r="BP11" s="671"/>
      <c r="BQ11" s="671"/>
      <c r="BR11" s="671"/>
      <c r="BS11" s="624">
        <v>84040</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121571</v>
      </c>
      <c r="CS11" s="619"/>
      <c r="CT11" s="619"/>
      <c r="CU11" s="619"/>
      <c r="CV11" s="619"/>
      <c r="CW11" s="619"/>
      <c r="CX11" s="619"/>
      <c r="CY11" s="620"/>
      <c r="CZ11" s="671">
        <v>0.4</v>
      </c>
      <c r="DA11" s="671"/>
      <c r="DB11" s="671"/>
      <c r="DC11" s="671"/>
      <c r="DD11" s="624">
        <v>5456</v>
      </c>
      <c r="DE11" s="619"/>
      <c r="DF11" s="619"/>
      <c r="DG11" s="619"/>
      <c r="DH11" s="619"/>
      <c r="DI11" s="619"/>
      <c r="DJ11" s="619"/>
      <c r="DK11" s="619"/>
      <c r="DL11" s="619"/>
      <c r="DM11" s="619"/>
      <c r="DN11" s="619"/>
      <c r="DO11" s="619"/>
      <c r="DP11" s="620"/>
      <c r="DQ11" s="624">
        <v>109207</v>
      </c>
      <c r="DR11" s="619"/>
      <c r="DS11" s="619"/>
      <c r="DT11" s="619"/>
      <c r="DU11" s="619"/>
      <c r="DV11" s="619"/>
      <c r="DW11" s="619"/>
      <c r="DX11" s="619"/>
      <c r="DY11" s="619"/>
      <c r="DZ11" s="619"/>
      <c r="EA11" s="619"/>
      <c r="EB11" s="619"/>
      <c r="EC11" s="654"/>
    </row>
    <row r="12" spans="2:143" ht="11.25" customHeight="1" x14ac:dyDescent="0.15">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5341375</v>
      </c>
      <c r="BH12" s="619"/>
      <c r="BI12" s="619"/>
      <c r="BJ12" s="619"/>
      <c r="BK12" s="619"/>
      <c r="BL12" s="619"/>
      <c r="BM12" s="619"/>
      <c r="BN12" s="620"/>
      <c r="BO12" s="671">
        <v>36.799999999999997</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211588</v>
      </c>
      <c r="CS12" s="619"/>
      <c r="CT12" s="619"/>
      <c r="CU12" s="619"/>
      <c r="CV12" s="619"/>
      <c r="CW12" s="619"/>
      <c r="CX12" s="619"/>
      <c r="CY12" s="620"/>
      <c r="CZ12" s="671">
        <v>0.7</v>
      </c>
      <c r="DA12" s="671"/>
      <c r="DB12" s="671"/>
      <c r="DC12" s="671"/>
      <c r="DD12" s="624">
        <v>8484</v>
      </c>
      <c r="DE12" s="619"/>
      <c r="DF12" s="619"/>
      <c r="DG12" s="619"/>
      <c r="DH12" s="619"/>
      <c r="DI12" s="619"/>
      <c r="DJ12" s="619"/>
      <c r="DK12" s="619"/>
      <c r="DL12" s="619"/>
      <c r="DM12" s="619"/>
      <c r="DN12" s="619"/>
      <c r="DO12" s="619"/>
      <c r="DP12" s="620"/>
      <c r="DQ12" s="624">
        <v>87742</v>
      </c>
      <c r="DR12" s="619"/>
      <c r="DS12" s="619"/>
      <c r="DT12" s="619"/>
      <c r="DU12" s="619"/>
      <c r="DV12" s="619"/>
      <c r="DW12" s="619"/>
      <c r="DX12" s="619"/>
      <c r="DY12" s="619"/>
      <c r="DZ12" s="619"/>
      <c r="EA12" s="619"/>
      <c r="EB12" s="619"/>
      <c r="EC12" s="654"/>
    </row>
    <row r="13" spans="2:143" ht="11.25" customHeight="1" x14ac:dyDescent="0.15">
      <c r="B13" s="615" t="s">
        <v>233</v>
      </c>
      <c r="C13" s="616"/>
      <c r="D13" s="616"/>
      <c r="E13" s="616"/>
      <c r="F13" s="616"/>
      <c r="G13" s="616"/>
      <c r="H13" s="616"/>
      <c r="I13" s="616"/>
      <c r="J13" s="616"/>
      <c r="K13" s="616"/>
      <c r="L13" s="616"/>
      <c r="M13" s="616"/>
      <c r="N13" s="616"/>
      <c r="O13" s="616"/>
      <c r="P13" s="616"/>
      <c r="Q13" s="617"/>
      <c r="R13" s="618">
        <v>57125</v>
      </c>
      <c r="S13" s="619"/>
      <c r="T13" s="619"/>
      <c r="U13" s="619"/>
      <c r="V13" s="619"/>
      <c r="W13" s="619"/>
      <c r="X13" s="619"/>
      <c r="Y13" s="620"/>
      <c r="Z13" s="671">
        <v>0.2</v>
      </c>
      <c r="AA13" s="671"/>
      <c r="AB13" s="671"/>
      <c r="AC13" s="671"/>
      <c r="AD13" s="672">
        <v>57125</v>
      </c>
      <c r="AE13" s="672"/>
      <c r="AF13" s="672"/>
      <c r="AG13" s="672"/>
      <c r="AH13" s="672"/>
      <c r="AI13" s="672"/>
      <c r="AJ13" s="672"/>
      <c r="AK13" s="672"/>
      <c r="AL13" s="641">
        <v>0.3</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5333417</v>
      </c>
      <c r="BH13" s="619"/>
      <c r="BI13" s="619"/>
      <c r="BJ13" s="619"/>
      <c r="BK13" s="619"/>
      <c r="BL13" s="619"/>
      <c r="BM13" s="619"/>
      <c r="BN13" s="620"/>
      <c r="BO13" s="671">
        <v>36.799999999999997</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4147663</v>
      </c>
      <c r="CS13" s="619"/>
      <c r="CT13" s="619"/>
      <c r="CU13" s="619"/>
      <c r="CV13" s="619"/>
      <c r="CW13" s="619"/>
      <c r="CX13" s="619"/>
      <c r="CY13" s="620"/>
      <c r="CZ13" s="671">
        <v>12.8</v>
      </c>
      <c r="DA13" s="671"/>
      <c r="DB13" s="671"/>
      <c r="DC13" s="671"/>
      <c r="DD13" s="624">
        <v>2488018</v>
      </c>
      <c r="DE13" s="619"/>
      <c r="DF13" s="619"/>
      <c r="DG13" s="619"/>
      <c r="DH13" s="619"/>
      <c r="DI13" s="619"/>
      <c r="DJ13" s="619"/>
      <c r="DK13" s="619"/>
      <c r="DL13" s="619"/>
      <c r="DM13" s="619"/>
      <c r="DN13" s="619"/>
      <c r="DO13" s="619"/>
      <c r="DP13" s="620"/>
      <c r="DQ13" s="624">
        <v>2321436</v>
      </c>
      <c r="DR13" s="619"/>
      <c r="DS13" s="619"/>
      <c r="DT13" s="619"/>
      <c r="DU13" s="619"/>
      <c r="DV13" s="619"/>
      <c r="DW13" s="619"/>
      <c r="DX13" s="619"/>
      <c r="DY13" s="619"/>
      <c r="DZ13" s="619"/>
      <c r="EA13" s="619"/>
      <c r="EB13" s="619"/>
      <c r="EC13" s="654"/>
    </row>
    <row r="14" spans="2:143" ht="11.25" customHeight="1" x14ac:dyDescent="0.15">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93957</v>
      </c>
      <c r="BH14" s="619"/>
      <c r="BI14" s="619"/>
      <c r="BJ14" s="619"/>
      <c r="BK14" s="619"/>
      <c r="BL14" s="619"/>
      <c r="BM14" s="619"/>
      <c r="BN14" s="620"/>
      <c r="BO14" s="671">
        <v>0.6</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1321977</v>
      </c>
      <c r="CS14" s="619"/>
      <c r="CT14" s="619"/>
      <c r="CU14" s="619"/>
      <c r="CV14" s="619"/>
      <c r="CW14" s="619"/>
      <c r="CX14" s="619"/>
      <c r="CY14" s="620"/>
      <c r="CZ14" s="671">
        <v>4.0999999999999996</v>
      </c>
      <c r="DA14" s="671"/>
      <c r="DB14" s="671"/>
      <c r="DC14" s="671"/>
      <c r="DD14" s="624">
        <v>169193</v>
      </c>
      <c r="DE14" s="619"/>
      <c r="DF14" s="619"/>
      <c r="DG14" s="619"/>
      <c r="DH14" s="619"/>
      <c r="DI14" s="619"/>
      <c r="DJ14" s="619"/>
      <c r="DK14" s="619"/>
      <c r="DL14" s="619"/>
      <c r="DM14" s="619"/>
      <c r="DN14" s="619"/>
      <c r="DO14" s="619"/>
      <c r="DP14" s="620"/>
      <c r="DQ14" s="624">
        <v>1161094</v>
      </c>
      <c r="DR14" s="619"/>
      <c r="DS14" s="619"/>
      <c r="DT14" s="619"/>
      <c r="DU14" s="619"/>
      <c r="DV14" s="619"/>
      <c r="DW14" s="619"/>
      <c r="DX14" s="619"/>
      <c r="DY14" s="619"/>
      <c r="DZ14" s="619"/>
      <c r="EA14" s="619"/>
      <c r="EB14" s="619"/>
      <c r="EC14" s="654"/>
    </row>
    <row r="15" spans="2:143" ht="11.25" customHeight="1" x14ac:dyDescent="0.15">
      <c r="B15" s="615" t="s">
        <v>239</v>
      </c>
      <c r="C15" s="616"/>
      <c r="D15" s="616"/>
      <c r="E15" s="616"/>
      <c r="F15" s="616"/>
      <c r="G15" s="616"/>
      <c r="H15" s="616"/>
      <c r="I15" s="616"/>
      <c r="J15" s="616"/>
      <c r="K15" s="616"/>
      <c r="L15" s="616"/>
      <c r="M15" s="616"/>
      <c r="N15" s="616"/>
      <c r="O15" s="616"/>
      <c r="P15" s="616"/>
      <c r="Q15" s="617"/>
      <c r="R15" s="618">
        <v>86138</v>
      </c>
      <c r="S15" s="619"/>
      <c r="T15" s="619"/>
      <c r="U15" s="619"/>
      <c r="V15" s="619"/>
      <c r="W15" s="619"/>
      <c r="X15" s="619"/>
      <c r="Y15" s="620"/>
      <c r="Z15" s="671">
        <v>0.3</v>
      </c>
      <c r="AA15" s="671"/>
      <c r="AB15" s="671"/>
      <c r="AC15" s="671"/>
      <c r="AD15" s="672">
        <v>86138</v>
      </c>
      <c r="AE15" s="672"/>
      <c r="AF15" s="672"/>
      <c r="AG15" s="672"/>
      <c r="AH15" s="672"/>
      <c r="AI15" s="672"/>
      <c r="AJ15" s="672"/>
      <c r="AK15" s="672"/>
      <c r="AL15" s="641">
        <v>0.5</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754100</v>
      </c>
      <c r="BH15" s="619"/>
      <c r="BI15" s="619"/>
      <c r="BJ15" s="619"/>
      <c r="BK15" s="619"/>
      <c r="BL15" s="619"/>
      <c r="BM15" s="619"/>
      <c r="BN15" s="620"/>
      <c r="BO15" s="671">
        <v>5.2</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3157580</v>
      </c>
      <c r="CS15" s="619"/>
      <c r="CT15" s="619"/>
      <c r="CU15" s="619"/>
      <c r="CV15" s="619"/>
      <c r="CW15" s="619"/>
      <c r="CX15" s="619"/>
      <c r="CY15" s="620"/>
      <c r="CZ15" s="671">
        <v>9.6999999999999993</v>
      </c>
      <c r="DA15" s="671"/>
      <c r="DB15" s="671"/>
      <c r="DC15" s="671"/>
      <c r="DD15" s="624">
        <v>930170</v>
      </c>
      <c r="DE15" s="619"/>
      <c r="DF15" s="619"/>
      <c r="DG15" s="619"/>
      <c r="DH15" s="619"/>
      <c r="DI15" s="619"/>
      <c r="DJ15" s="619"/>
      <c r="DK15" s="619"/>
      <c r="DL15" s="619"/>
      <c r="DM15" s="619"/>
      <c r="DN15" s="619"/>
      <c r="DO15" s="619"/>
      <c r="DP15" s="620"/>
      <c r="DQ15" s="624">
        <v>2594505</v>
      </c>
      <c r="DR15" s="619"/>
      <c r="DS15" s="619"/>
      <c r="DT15" s="619"/>
      <c r="DU15" s="619"/>
      <c r="DV15" s="619"/>
      <c r="DW15" s="619"/>
      <c r="DX15" s="619"/>
      <c r="DY15" s="619"/>
      <c r="DZ15" s="619"/>
      <c r="EA15" s="619"/>
      <c r="EB15" s="619"/>
      <c r="EC15" s="654"/>
    </row>
    <row r="16" spans="2:143" ht="11.25" customHeight="1" x14ac:dyDescent="0.15">
      <c r="B16" s="615" t="s">
        <v>242</v>
      </c>
      <c r="C16" s="616"/>
      <c r="D16" s="616"/>
      <c r="E16" s="616"/>
      <c r="F16" s="616"/>
      <c r="G16" s="616"/>
      <c r="H16" s="616"/>
      <c r="I16" s="616"/>
      <c r="J16" s="616"/>
      <c r="K16" s="616"/>
      <c r="L16" s="616"/>
      <c r="M16" s="616"/>
      <c r="N16" s="616"/>
      <c r="O16" s="616"/>
      <c r="P16" s="616"/>
      <c r="Q16" s="617"/>
      <c r="R16" s="618">
        <v>3695210</v>
      </c>
      <c r="S16" s="619"/>
      <c r="T16" s="619"/>
      <c r="U16" s="619"/>
      <c r="V16" s="619"/>
      <c r="W16" s="619"/>
      <c r="X16" s="619"/>
      <c r="Y16" s="620"/>
      <c r="Z16" s="671">
        <v>10.9</v>
      </c>
      <c r="AA16" s="671"/>
      <c r="AB16" s="671"/>
      <c r="AC16" s="671"/>
      <c r="AD16" s="672">
        <v>3432100</v>
      </c>
      <c r="AE16" s="672"/>
      <c r="AF16" s="672"/>
      <c r="AG16" s="672"/>
      <c r="AH16" s="672"/>
      <c r="AI16" s="672"/>
      <c r="AJ16" s="672"/>
      <c r="AK16" s="672"/>
      <c r="AL16" s="641">
        <v>18</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21096</v>
      </c>
      <c r="CS16" s="619"/>
      <c r="CT16" s="619"/>
      <c r="CU16" s="619"/>
      <c r="CV16" s="619"/>
      <c r="CW16" s="619"/>
      <c r="CX16" s="619"/>
      <c r="CY16" s="620"/>
      <c r="CZ16" s="671">
        <v>0.1</v>
      </c>
      <c r="DA16" s="671"/>
      <c r="DB16" s="671"/>
      <c r="DC16" s="671"/>
      <c r="DD16" s="624" t="s">
        <v>109</v>
      </c>
      <c r="DE16" s="619"/>
      <c r="DF16" s="619"/>
      <c r="DG16" s="619"/>
      <c r="DH16" s="619"/>
      <c r="DI16" s="619"/>
      <c r="DJ16" s="619"/>
      <c r="DK16" s="619"/>
      <c r="DL16" s="619"/>
      <c r="DM16" s="619"/>
      <c r="DN16" s="619"/>
      <c r="DO16" s="619"/>
      <c r="DP16" s="620"/>
      <c r="DQ16" s="624">
        <v>21096</v>
      </c>
      <c r="DR16" s="619"/>
      <c r="DS16" s="619"/>
      <c r="DT16" s="619"/>
      <c r="DU16" s="619"/>
      <c r="DV16" s="619"/>
      <c r="DW16" s="619"/>
      <c r="DX16" s="619"/>
      <c r="DY16" s="619"/>
      <c r="DZ16" s="619"/>
      <c r="EA16" s="619"/>
      <c r="EB16" s="619"/>
      <c r="EC16" s="654"/>
    </row>
    <row r="17" spans="2:133" ht="11.25" customHeight="1" x14ac:dyDescent="0.15">
      <c r="B17" s="615" t="s">
        <v>245</v>
      </c>
      <c r="C17" s="616"/>
      <c r="D17" s="616"/>
      <c r="E17" s="616"/>
      <c r="F17" s="616"/>
      <c r="G17" s="616"/>
      <c r="H17" s="616"/>
      <c r="I17" s="616"/>
      <c r="J17" s="616"/>
      <c r="K17" s="616"/>
      <c r="L17" s="616"/>
      <c r="M17" s="616"/>
      <c r="N17" s="616"/>
      <c r="O17" s="616"/>
      <c r="P17" s="616"/>
      <c r="Q17" s="617"/>
      <c r="R17" s="618">
        <v>3432100</v>
      </c>
      <c r="S17" s="619"/>
      <c r="T17" s="619"/>
      <c r="U17" s="619"/>
      <c r="V17" s="619"/>
      <c r="W17" s="619"/>
      <c r="X17" s="619"/>
      <c r="Y17" s="620"/>
      <c r="Z17" s="671">
        <v>10.1</v>
      </c>
      <c r="AA17" s="671"/>
      <c r="AB17" s="671"/>
      <c r="AC17" s="671"/>
      <c r="AD17" s="672">
        <v>3432100</v>
      </c>
      <c r="AE17" s="672"/>
      <c r="AF17" s="672"/>
      <c r="AG17" s="672"/>
      <c r="AH17" s="672"/>
      <c r="AI17" s="672"/>
      <c r="AJ17" s="672"/>
      <c r="AK17" s="672"/>
      <c r="AL17" s="641">
        <v>18</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2736315</v>
      </c>
      <c r="CS17" s="619"/>
      <c r="CT17" s="619"/>
      <c r="CU17" s="619"/>
      <c r="CV17" s="619"/>
      <c r="CW17" s="619"/>
      <c r="CX17" s="619"/>
      <c r="CY17" s="620"/>
      <c r="CZ17" s="671">
        <v>8.4</v>
      </c>
      <c r="DA17" s="671"/>
      <c r="DB17" s="671"/>
      <c r="DC17" s="671"/>
      <c r="DD17" s="624" t="s">
        <v>109</v>
      </c>
      <c r="DE17" s="619"/>
      <c r="DF17" s="619"/>
      <c r="DG17" s="619"/>
      <c r="DH17" s="619"/>
      <c r="DI17" s="619"/>
      <c r="DJ17" s="619"/>
      <c r="DK17" s="619"/>
      <c r="DL17" s="619"/>
      <c r="DM17" s="619"/>
      <c r="DN17" s="619"/>
      <c r="DO17" s="619"/>
      <c r="DP17" s="620"/>
      <c r="DQ17" s="624">
        <v>2736315</v>
      </c>
      <c r="DR17" s="619"/>
      <c r="DS17" s="619"/>
      <c r="DT17" s="619"/>
      <c r="DU17" s="619"/>
      <c r="DV17" s="619"/>
      <c r="DW17" s="619"/>
      <c r="DX17" s="619"/>
      <c r="DY17" s="619"/>
      <c r="DZ17" s="619"/>
      <c r="EA17" s="619"/>
      <c r="EB17" s="619"/>
      <c r="EC17" s="654"/>
    </row>
    <row r="18" spans="2:133" ht="11.25" customHeight="1" x14ac:dyDescent="0.15">
      <c r="B18" s="615" t="s">
        <v>248</v>
      </c>
      <c r="C18" s="616"/>
      <c r="D18" s="616"/>
      <c r="E18" s="616"/>
      <c r="F18" s="616"/>
      <c r="G18" s="616"/>
      <c r="H18" s="616"/>
      <c r="I18" s="616"/>
      <c r="J18" s="616"/>
      <c r="K18" s="616"/>
      <c r="L18" s="616"/>
      <c r="M18" s="616"/>
      <c r="N18" s="616"/>
      <c r="O18" s="616"/>
      <c r="P18" s="616"/>
      <c r="Q18" s="617"/>
      <c r="R18" s="618">
        <v>263110</v>
      </c>
      <c r="S18" s="619"/>
      <c r="T18" s="619"/>
      <c r="U18" s="619"/>
      <c r="V18" s="619"/>
      <c r="W18" s="619"/>
      <c r="X18" s="619"/>
      <c r="Y18" s="620"/>
      <c r="Z18" s="671">
        <v>0.8</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251</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1006351</v>
      </c>
      <c r="BH19" s="619"/>
      <c r="BI19" s="619"/>
      <c r="BJ19" s="619"/>
      <c r="BK19" s="619"/>
      <c r="BL19" s="619"/>
      <c r="BM19" s="619"/>
      <c r="BN19" s="620"/>
      <c r="BO19" s="671">
        <v>6.9</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254</v>
      </c>
      <c r="C20" s="616"/>
      <c r="D20" s="616"/>
      <c r="E20" s="616"/>
      <c r="F20" s="616"/>
      <c r="G20" s="616"/>
      <c r="H20" s="616"/>
      <c r="I20" s="616"/>
      <c r="J20" s="616"/>
      <c r="K20" s="616"/>
      <c r="L20" s="616"/>
      <c r="M20" s="616"/>
      <c r="N20" s="616"/>
      <c r="O20" s="616"/>
      <c r="P20" s="616"/>
      <c r="Q20" s="617"/>
      <c r="R20" s="618">
        <v>20270204</v>
      </c>
      <c r="S20" s="619"/>
      <c r="T20" s="619"/>
      <c r="U20" s="619"/>
      <c r="V20" s="619"/>
      <c r="W20" s="619"/>
      <c r="X20" s="619"/>
      <c r="Y20" s="620"/>
      <c r="Z20" s="671">
        <v>59.7</v>
      </c>
      <c r="AA20" s="671"/>
      <c r="AB20" s="671"/>
      <c r="AC20" s="671"/>
      <c r="AD20" s="672">
        <v>19000743</v>
      </c>
      <c r="AE20" s="672"/>
      <c r="AF20" s="672"/>
      <c r="AG20" s="672"/>
      <c r="AH20" s="672"/>
      <c r="AI20" s="672"/>
      <c r="AJ20" s="672"/>
      <c r="AK20" s="672"/>
      <c r="AL20" s="641">
        <v>99.5</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1006351</v>
      </c>
      <c r="BH20" s="619"/>
      <c r="BI20" s="619"/>
      <c r="BJ20" s="619"/>
      <c r="BK20" s="619"/>
      <c r="BL20" s="619"/>
      <c r="BM20" s="619"/>
      <c r="BN20" s="620"/>
      <c r="BO20" s="671">
        <v>6.9</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32392256</v>
      </c>
      <c r="CS20" s="619"/>
      <c r="CT20" s="619"/>
      <c r="CU20" s="619"/>
      <c r="CV20" s="619"/>
      <c r="CW20" s="619"/>
      <c r="CX20" s="619"/>
      <c r="CY20" s="620"/>
      <c r="CZ20" s="671">
        <v>100</v>
      </c>
      <c r="DA20" s="671"/>
      <c r="DB20" s="671"/>
      <c r="DC20" s="671"/>
      <c r="DD20" s="624">
        <v>4174714</v>
      </c>
      <c r="DE20" s="619"/>
      <c r="DF20" s="619"/>
      <c r="DG20" s="619"/>
      <c r="DH20" s="619"/>
      <c r="DI20" s="619"/>
      <c r="DJ20" s="619"/>
      <c r="DK20" s="619"/>
      <c r="DL20" s="619"/>
      <c r="DM20" s="619"/>
      <c r="DN20" s="619"/>
      <c r="DO20" s="619"/>
      <c r="DP20" s="620"/>
      <c r="DQ20" s="624">
        <v>21739323</v>
      </c>
      <c r="DR20" s="619"/>
      <c r="DS20" s="619"/>
      <c r="DT20" s="619"/>
      <c r="DU20" s="619"/>
      <c r="DV20" s="619"/>
      <c r="DW20" s="619"/>
      <c r="DX20" s="619"/>
      <c r="DY20" s="619"/>
      <c r="DZ20" s="619"/>
      <c r="EA20" s="619"/>
      <c r="EB20" s="619"/>
      <c r="EC20" s="654"/>
    </row>
    <row r="21" spans="2:133" ht="11.25" customHeight="1" x14ac:dyDescent="0.15">
      <c r="B21" s="615" t="s">
        <v>257</v>
      </c>
      <c r="C21" s="616"/>
      <c r="D21" s="616"/>
      <c r="E21" s="616"/>
      <c r="F21" s="616"/>
      <c r="G21" s="616"/>
      <c r="H21" s="616"/>
      <c r="I21" s="616"/>
      <c r="J21" s="616"/>
      <c r="K21" s="616"/>
      <c r="L21" s="616"/>
      <c r="M21" s="616"/>
      <c r="N21" s="616"/>
      <c r="O21" s="616"/>
      <c r="P21" s="616"/>
      <c r="Q21" s="617"/>
      <c r="R21" s="618">
        <v>12391</v>
      </c>
      <c r="S21" s="619"/>
      <c r="T21" s="619"/>
      <c r="U21" s="619"/>
      <c r="V21" s="619"/>
      <c r="W21" s="619"/>
      <c r="X21" s="619"/>
      <c r="Y21" s="620"/>
      <c r="Z21" s="671">
        <v>0</v>
      </c>
      <c r="AA21" s="671"/>
      <c r="AB21" s="671"/>
      <c r="AC21" s="671"/>
      <c r="AD21" s="672">
        <v>12391</v>
      </c>
      <c r="AE21" s="672"/>
      <c r="AF21" s="672"/>
      <c r="AG21" s="672"/>
      <c r="AH21" s="672"/>
      <c r="AI21" s="672"/>
      <c r="AJ21" s="672"/>
      <c r="AK21" s="672"/>
      <c r="AL21" s="641">
        <v>0.1</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259</v>
      </c>
      <c r="C22" s="616"/>
      <c r="D22" s="616"/>
      <c r="E22" s="616"/>
      <c r="F22" s="616"/>
      <c r="G22" s="616"/>
      <c r="H22" s="616"/>
      <c r="I22" s="616"/>
      <c r="J22" s="616"/>
      <c r="K22" s="616"/>
      <c r="L22" s="616"/>
      <c r="M22" s="616"/>
      <c r="N22" s="616"/>
      <c r="O22" s="616"/>
      <c r="P22" s="616"/>
      <c r="Q22" s="617"/>
      <c r="R22" s="618">
        <v>427918</v>
      </c>
      <c r="S22" s="619"/>
      <c r="T22" s="619"/>
      <c r="U22" s="619"/>
      <c r="V22" s="619"/>
      <c r="W22" s="619"/>
      <c r="X22" s="619"/>
      <c r="Y22" s="620"/>
      <c r="Z22" s="671">
        <v>1.3</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262</v>
      </c>
      <c r="C23" s="616"/>
      <c r="D23" s="616"/>
      <c r="E23" s="616"/>
      <c r="F23" s="616"/>
      <c r="G23" s="616"/>
      <c r="H23" s="616"/>
      <c r="I23" s="616"/>
      <c r="J23" s="616"/>
      <c r="K23" s="616"/>
      <c r="L23" s="616"/>
      <c r="M23" s="616"/>
      <c r="N23" s="616"/>
      <c r="O23" s="616"/>
      <c r="P23" s="616"/>
      <c r="Q23" s="617"/>
      <c r="R23" s="618">
        <v>477561</v>
      </c>
      <c r="S23" s="619"/>
      <c r="T23" s="619"/>
      <c r="U23" s="619"/>
      <c r="V23" s="619"/>
      <c r="W23" s="619"/>
      <c r="X23" s="619"/>
      <c r="Y23" s="620"/>
      <c r="Z23" s="671">
        <v>1.4</v>
      </c>
      <c r="AA23" s="671"/>
      <c r="AB23" s="671"/>
      <c r="AC23" s="671"/>
      <c r="AD23" s="672">
        <v>61899</v>
      </c>
      <c r="AE23" s="672"/>
      <c r="AF23" s="672"/>
      <c r="AG23" s="672"/>
      <c r="AH23" s="672"/>
      <c r="AI23" s="672"/>
      <c r="AJ23" s="672"/>
      <c r="AK23" s="672"/>
      <c r="AL23" s="641">
        <v>0.3</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v>1006351</v>
      </c>
      <c r="BH23" s="619"/>
      <c r="BI23" s="619"/>
      <c r="BJ23" s="619"/>
      <c r="BK23" s="619"/>
      <c r="BL23" s="619"/>
      <c r="BM23" s="619"/>
      <c r="BN23" s="620"/>
      <c r="BO23" s="671">
        <v>6.9</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x14ac:dyDescent="0.15">
      <c r="B24" s="615" t="s">
        <v>269</v>
      </c>
      <c r="C24" s="616"/>
      <c r="D24" s="616"/>
      <c r="E24" s="616"/>
      <c r="F24" s="616"/>
      <c r="G24" s="616"/>
      <c r="H24" s="616"/>
      <c r="I24" s="616"/>
      <c r="J24" s="616"/>
      <c r="K24" s="616"/>
      <c r="L24" s="616"/>
      <c r="M24" s="616"/>
      <c r="N24" s="616"/>
      <c r="O24" s="616"/>
      <c r="P24" s="616"/>
      <c r="Q24" s="617"/>
      <c r="R24" s="618">
        <v>51156</v>
      </c>
      <c r="S24" s="619"/>
      <c r="T24" s="619"/>
      <c r="U24" s="619"/>
      <c r="V24" s="619"/>
      <c r="W24" s="619"/>
      <c r="X24" s="619"/>
      <c r="Y24" s="620"/>
      <c r="Z24" s="671">
        <v>0.2</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16400524</v>
      </c>
      <c r="CS24" s="669"/>
      <c r="CT24" s="669"/>
      <c r="CU24" s="669"/>
      <c r="CV24" s="669"/>
      <c r="CW24" s="669"/>
      <c r="CX24" s="669"/>
      <c r="CY24" s="716"/>
      <c r="CZ24" s="720">
        <v>50.6</v>
      </c>
      <c r="DA24" s="721"/>
      <c r="DB24" s="721"/>
      <c r="DC24" s="722"/>
      <c r="DD24" s="715">
        <v>10162229</v>
      </c>
      <c r="DE24" s="669"/>
      <c r="DF24" s="669"/>
      <c r="DG24" s="669"/>
      <c r="DH24" s="669"/>
      <c r="DI24" s="669"/>
      <c r="DJ24" s="669"/>
      <c r="DK24" s="716"/>
      <c r="DL24" s="715">
        <v>10104510</v>
      </c>
      <c r="DM24" s="669"/>
      <c r="DN24" s="669"/>
      <c r="DO24" s="669"/>
      <c r="DP24" s="669"/>
      <c r="DQ24" s="669"/>
      <c r="DR24" s="669"/>
      <c r="DS24" s="669"/>
      <c r="DT24" s="669"/>
      <c r="DU24" s="669"/>
      <c r="DV24" s="716"/>
      <c r="DW24" s="717">
        <v>48.9</v>
      </c>
      <c r="DX24" s="686"/>
      <c r="DY24" s="686"/>
      <c r="DZ24" s="686"/>
      <c r="EA24" s="686"/>
      <c r="EB24" s="686"/>
      <c r="EC24" s="718"/>
    </row>
    <row r="25" spans="2:133" ht="11.25" customHeight="1" x14ac:dyDescent="0.15">
      <c r="B25" s="615" t="s">
        <v>272</v>
      </c>
      <c r="C25" s="616"/>
      <c r="D25" s="616"/>
      <c r="E25" s="616"/>
      <c r="F25" s="616"/>
      <c r="G25" s="616"/>
      <c r="H25" s="616"/>
      <c r="I25" s="616"/>
      <c r="J25" s="616"/>
      <c r="K25" s="616"/>
      <c r="L25" s="616"/>
      <c r="M25" s="616"/>
      <c r="N25" s="616"/>
      <c r="O25" s="616"/>
      <c r="P25" s="616"/>
      <c r="Q25" s="617"/>
      <c r="R25" s="618">
        <v>5559104</v>
      </c>
      <c r="S25" s="619"/>
      <c r="T25" s="619"/>
      <c r="U25" s="619"/>
      <c r="V25" s="619"/>
      <c r="W25" s="619"/>
      <c r="X25" s="619"/>
      <c r="Y25" s="620"/>
      <c r="Z25" s="671">
        <v>16.399999999999999</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4883710</v>
      </c>
      <c r="CS25" s="637"/>
      <c r="CT25" s="637"/>
      <c r="CU25" s="637"/>
      <c r="CV25" s="637"/>
      <c r="CW25" s="637"/>
      <c r="CX25" s="637"/>
      <c r="CY25" s="638"/>
      <c r="CZ25" s="621">
        <v>15.1</v>
      </c>
      <c r="DA25" s="639"/>
      <c r="DB25" s="639"/>
      <c r="DC25" s="640"/>
      <c r="DD25" s="624">
        <v>4552264</v>
      </c>
      <c r="DE25" s="637"/>
      <c r="DF25" s="637"/>
      <c r="DG25" s="637"/>
      <c r="DH25" s="637"/>
      <c r="DI25" s="637"/>
      <c r="DJ25" s="637"/>
      <c r="DK25" s="638"/>
      <c r="DL25" s="624">
        <v>4495266</v>
      </c>
      <c r="DM25" s="637"/>
      <c r="DN25" s="637"/>
      <c r="DO25" s="637"/>
      <c r="DP25" s="637"/>
      <c r="DQ25" s="637"/>
      <c r="DR25" s="637"/>
      <c r="DS25" s="637"/>
      <c r="DT25" s="637"/>
      <c r="DU25" s="637"/>
      <c r="DV25" s="638"/>
      <c r="DW25" s="641">
        <v>21.7</v>
      </c>
      <c r="DX25" s="642"/>
      <c r="DY25" s="642"/>
      <c r="DZ25" s="642"/>
      <c r="EA25" s="642"/>
      <c r="EB25" s="642"/>
      <c r="EC25" s="643"/>
    </row>
    <row r="26" spans="2:133" ht="11.25" customHeight="1" x14ac:dyDescent="0.15">
      <c r="B26" s="712" t="s">
        <v>275</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3316568</v>
      </c>
      <c r="CS26" s="619"/>
      <c r="CT26" s="619"/>
      <c r="CU26" s="619"/>
      <c r="CV26" s="619"/>
      <c r="CW26" s="619"/>
      <c r="CX26" s="619"/>
      <c r="CY26" s="620"/>
      <c r="CZ26" s="621">
        <v>10.199999999999999</v>
      </c>
      <c r="DA26" s="639"/>
      <c r="DB26" s="639"/>
      <c r="DC26" s="640"/>
      <c r="DD26" s="624">
        <v>3056714</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x14ac:dyDescent="0.15">
      <c r="B27" s="615" t="s">
        <v>278</v>
      </c>
      <c r="C27" s="616"/>
      <c r="D27" s="616"/>
      <c r="E27" s="616"/>
      <c r="F27" s="616"/>
      <c r="G27" s="616"/>
      <c r="H27" s="616"/>
      <c r="I27" s="616"/>
      <c r="J27" s="616"/>
      <c r="K27" s="616"/>
      <c r="L27" s="616"/>
      <c r="M27" s="616"/>
      <c r="N27" s="616"/>
      <c r="O27" s="616"/>
      <c r="P27" s="616"/>
      <c r="Q27" s="617"/>
      <c r="R27" s="618">
        <v>2014464</v>
      </c>
      <c r="S27" s="619"/>
      <c r="T27" s="619"/>
      <c r="U27" s="619"/>
      <c r="V27" s="619"/>
      <c r="W27" s="619"/>
      <c r="X27" s="619"/>
      <c r="Y27" s="620"/>
      <c r="Z27" s="671">
        <v>5.9</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14502906</v>
      </c>
      <c r="BH27" s="619"/>
      <c r="BI27" s="619"/>
      <c r="BJ27" s="619"/>
      <c r="BK27" s="619"/>
      <c r="BL27" s="619"/>
      <c r="BM27" s="619"/>
      <c r="BN27" s="620"/>
      <c r="BO27" s="671">
        <v>100</v>
      </c>
      <c r="BP27" s="671"/>
      <c r="BQ27" s="671"/>
      <c r="BR27" s="671"/>
      <c r="BS27" s="624">
        <v>84040</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8780499</v>
      </c>
      <c r="CS27" s="637"/>
      <c r="CT27" s="637"/>
      <c r="CU27" s="637"/>
      <c r="CV27" s="637"/>
      <c r="CW27" s="637"/>
      <c r="CX27" s="637"/>
      <c r="CY27" s="638"/>
      <c r="CZ27" s="621">
        <v>27.1</v>
      </c>
      <c r="DA27" s="639"/>
      <c r="DB27" s="639"/>
      <c r="DC27" s="640"/>
      <c r="DD27" s="624">
        <v>2873650</v>
      </c>
      <c r="DE27" s="637"/>
      <c r="DF27" s="637"/>
      <c r="DG27" s="637"/>
      <c r="DH27" s="637"/>
      <c r="DI27" s="637"/>
      <c r="DJ27" s="637"/>
      <c r="DK27" s="638"/>
      <c r="DL27" s="624">
        <v>2872929</v>
      </c>
      <c r="DM27" s="637"/>
      <c r="DN27" s="637"/>
      <c r="DO27" s="637"/>
      <c r="DP27" s="637"/>
      <c r="DQ27" s="637"/>
      <c r="DR27" s="637"/>
      <c r="DS27" s="637"/>
      <c r="DT27" s="637"/>
      <c r="DU27" s="637"/>
      <c r="DV27" s="638"/>
      <c r="DW27" s="641">
        <v>13.9</v>
      </c>
      <c r="DX27" s="642"/>
      <c r="DY27" s="642"/>
      <c r="DZ27" s="642"/>
      <c r="EA27" s="642"/>
      <c r="EB27" s="642"/>
      <c r="EC27" s="643"/>
    </row>
    <row r="28" spans="2:133" ht="11.25" customHeight="1" x14ac:dyDescent="0.15">
      <c r="B28" s="615" t="s">
        <v>281</v>
      </c>
      <c r="C28" s="616"/>
      <c r="D28" s="616"/>
      <c r="E28" s="616"/>
      <c r="F28" s="616"/>
      <c r="G28" s="616"/>
      <c r="H28" s="616"/>
      <c r="I28" s="616"/>
      <c r="J28" s="616"/>
      <c r="K28" s="616"/>
      <c r="L28" s="616"/>
      <c r="M28" s="616"/>
      <c r="N28" s="616"/>
      <c r="O28" s="616"/>
      <c r="P28" s="616"/>
      <c r="Q28" s="617"/>
      <c r="R28" s="618">
        <v>20145</v>
      </c>
      <c r="S28" s="619"/>
      <c r="T28" s="619"/>
      <c r="U28" s="619"/>
      <c r="V28" s="619"/>
      <c r="W28" s="619"/>
      <c r="X28" s="619"/>
      <c r="Y28" s="620"/>
      <c r="Z28" s="671">
        <v>0.1</v>
      </c>
      <c r="AA28" s="671"/>
      <c r="AB28" s="671"/>
      <c r="AC28" s="671"/>
      <c r="AD28" s="672">
        <v>13078</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2736315</v>
      </c>
      <c r="CS28" s="619"/>
      <c r="CT28" s="619"/>
      <c r="CU28" s="619"/>
      <c r="CV28" s="619"/>
      <c r="CW28" s="619"/>
      <c r="CX28" s="619"/>
      <c r="CY28" s="620"/>
      <c r="CZ28" s="621">
        <v>8.4</v>
      </c>
      <c r="DA28" s="639"/>
      <c r="DB28" s="639"/>
      <c r="DC28" s="640"/>
      <c r="DD28" s="624">
        <v>2736315</v>
      </c>
      <c r="DE28" s="619"/>
      <c r="DF28" s="619"/>
      <c r="DG28" s="619"/>
      <c r="DH28" s="619"/>
      <c r="DI28" s="619"/>
      <c r="DJ28" s="619"/>
      <c r="DK28" s="620"/>
      <c r="DL28" s="624">
        <v>2736315</v>
      </c>
      <c r="DM28" s="619"/>
      <c r="DN28" s="619"/>
      <c r="DO28" s="619"/>
      <c r="DP28" s="619"/>
      <c r="DQ28" s="619"/>
      <c r="DR28" s="619"/>
      <c r="DS28" s="619"/>
      <c r="DT28" s="619"/>
      <c r="DU28" s="619"/>
      <c r="DV28" s="620"/>
      <c r="DW28" s="641">
        <v>13.2</v>
      </c>
      <c r="DX28" s="642"/>
      <c r="DY28" s="642"/>
      <c r="DZ28" s="642"/>
      <c r="EA28" s="642"/>
      <c r="EB28" s="642"/>
      <c r="EC28" s="643"/>
    </row>
    <row r="29" spans="2:133" ht="11.25" customHeight="1" x14ac:dyDescent="0.15">
      <c r="B29" s="615" t="s">
        <v>283</v>
      </c>
      <c r="C29" s="616"/>
      <c r="D29" s="616"/>
      <c r="E29" s="616"/>
      <c r="F29" s="616"/>
      <c r="G29" s="616"/>
      <c r="H29" s="616"/>
      <c r="I29" s="616"/>
      <c r="J29" s="616"/>
      <c r="K29" s="616"/>
      <c r="L29" s="616"/>
      <c r="M29" s="616"/>
      <c r="N29" s="616"/>
      <c r="O29" s="616"/>
      <c r="P29" s="616"/>
      <c r="Q29" s="617"/>
      <c r="R29" s="618">
        <v>115086</v>
      </c>
      <c r="S29" s="619"/>
      <c r="T29" s="619"/>
      <c r="U29" s="619"/>
      <c r="V29" s="619"/>
      <c r="W29" s="619"/>
      <c r="X29" s="619"/>
      <c r="Y29" s="620"/>
      <c r="Z29" s="671">
        <v>0.3</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2736315</v>
      </c>
      <c r="CS29" s="637"/>
      <c r="CT29" s="637"/>
      <c r="CU29" s="637"/>
      <c r="CV29" s="637"/>
      <c r="CW29" s="637"/>
      <c r="CX29" s="637"/>
      <c r="CY29" s="638"/>
      <c r="CZ29" s="621">
        <v>8.4</v>
      </c>
      <c r="DA29" s="639"/>
      <c r="DB29" s="639"/>
      <c r="DC29" s="640"/>
      <c r="DD29" s="624">
        <v>2736315</v>
      </c>
      <c r="DE29" s="637"/>
      <c r="DF29" s="637"/>
      <c r="DG29" s="637"/>
      <c r="DH29" s="637"/>
      <c r="DI29" s="637"/>
      <c r="DJ29" s="637"/>
      <c r="DK29" s="638"/>
      <c r="DL29" s="624">
        <v>2736315</v>
      </c>
      <c r="DM29" s="637"/>
      <c r="DN29" s="637"/>
      <c r="DO29" s="637"/>
      <c r="DP29" s="637"/>
      <c r="DQ29" s="637"/>
      <c r="DR29" s="637"/>
      <c r="DS29" s="637"/>
      <c r="DT29" s="637"/>
      <c r="DU29" s="637"/>
      <c r="DV29" s="638"/>
      <c r="DW29" s="641">
        <v>13.2</v>
      </c>
      <c r="DX29" s="642"/>
      <c r="DY29" s="642"/>
      <c r="DZ29" s="642"/>
      <c r="EA29" s="642"/>
      <c r="EB29" s="642"/>
      <c r="EC29" s="643"/>
    </row>
    <row r="30" spans="2:133" ht="11.25" customHeight="1" x14ac:dyDescent="0.15">
      <c r="B30" s="615" t="s">
        <v>288</v>
      </c>
      <c r="C30" s="616"/>
      <c r="D30" s="616"/>
      <c r="E30" s="616"/>
      <c r="F30" s="616"/>
      <c r="G30" s="616"/>
      <c r="H30" s="616"/>
      <c r="I30" s="616"/>
      <c r="J30" s="616"/>
      <c r="K30" s="616"/>
      <c r="L30" s="616"/>
      <c r="M30" s="616"/>
      <c r="N30" s="616"/>
      <c r="O30" s="616"/>
      <c r="P30" s="616"/>
      <c r="Q30" s="617"/>
      <c r="R30" s="618">
        <v>505750</v>
      </c>
      <c r="S30" s="619"/>
      <c r="T30" s="619"/>
      <c r="U30" s="619"/>
      <c r="V30" s="619"/>
      <c r="W30" s="619"/>
      <c r="X30" s="619"/>
      <c r="Y30" s="620"/>
      <c r="Z30" s="671">
        <v>1.5</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98.6</v>
      </c>
      <c r="BH30" s="685"/>
      <c r="BI30" s="685"/>
      <c r="BJ30" s="685"/>
      <c r="BK30" s="685"/>
      <c r="BL30" s="685"/>
      <c r="BM30" s="686">
        <v>94.7</v>
      </c>
      <c r="BN30" s="685"/>
      <c r="BO30" s="685"/>
      <c r="BP30" s="685"/>
      <c r="BQ30" s="687"/>
      <c r="BR30" s="684">
        <v>98.3</v>
      </c>
      <c r="BS30" s="685"/>
      <c r="BT30" s="685"/>
      <c r="BU30" s="685"/>
      <c r="BV30" s="685"/>
      <c r="BW30" s="685"/>
      <c r="BX30" s="686">
        <v>93.6</v>
      </c>
      <c r="BY30" s="685"/>
      <c r="BZ30" s="685"/>
      <c r="CA30" s="685"/>
      <c r="CB30" s="687"/>
      <c r="CD30" s="690"/>
      <c r="CE30" s="691"/>
      <c r="CF30" s="655" t="s">
        <v>291</v>
      </c>
      <c r="CG30" s="652"/>
      <c r="CH30" s="652"/>
      <c r="CI30" s="652"/>
      <c r="CJ30" s="652"/>
      <c r="CK30" s="652"/>
      <c r="CL30" s="652"/>
      <c r="CM30" s="652"/>
      <c r="CN30" s="652"/>
      <c r="CO30" s="652"/>
      <c r="CP30" s="652"/>
      <c r="CQ30" s="653"/>
      <c r="CR30" s="618">
        <v>2533800</v>
      </c>
      <c r="CS30" s="619"/>
      <c r="CT30" s="619"/>
      <c r="CU30" s="619"/>
      <c r="CV30" s="619"/>
      <c r="CW30" s="619"/>
      <c r="CX30" s="619"/>
      <c r="CY30" s="620"/>
      <c r="CZ30" s="621">
        <v>7.8</v>
      </c>
      <c r="DA30" s="639"/>
      <c r="DB30" s="639"/>
      <c r="DC30" s="640"/>
      <c r="DD30" s="624">
        <v>2533800</v>
      </c>
      <c r="DE30" s="619"/>
      <c r="DF30" s="619"/>
      <c r="DG30" s="619"/>
      <c r="DH30" s="619"/>
      <c r="DI30" s="619"/>
      <c r="DJ30" s="619"/>
      <c r="DK30" s="620"/>
      <c r="DL30" s="624">
        <v>2533800</v>
      </c>
      <c r="DM30" s="619"/>
      <c r="DN30" s="619"/>
      <c r="DO30" s="619"/>
      <c r="DP30" s="619"/>
      <c r="DQ30" s="619"/>
      <c r="DR30" s="619"/>
      <c r="DS30" s="619"/>
      <c r="DT30" s="619"/>
      <c r="DU30" s="619"/>
      <c r="DV30" s="620"/>
      <c r="DW30" s="641">
        <v>12.3</v>
      </c>
      <c r="DX30" s="642"/>
      <c r="DY30" s="642"/>
      <c r="DZ30" s="642"/>
      <c r="EA30" s="642"/>
      <c r="EB30" s="642"/>
      <c r="EC30" s="643"/>
    </row>
    <row r="31" spans="2:133" ht="11.25" customHeight="1" x14ac:dyDescent="0.15">
      <c r="B31" s="615" t="s">
        <v>292</v>
      </c>
      <c r="C31" s="616"/>
      <c r="D31" s="616"/>
      <c r="E31" s="616"/>
      <c r="F31" s="616"/>
      <c r="G31" s="616"/>
      <c r="H31" s="616"/>
      <c r="I31" s="616"/>
      <c r="J31" s="616"/>
      <c r="K31" s="616"/>
      <c r="L31" s="616"/>
      <c r="M31" s="616"/>
      <c r="N31" s="616"/>
      <c r="O31" s="616"/>
      <c r="P31" s="616"/>
      <c r="Q31" s="617"/>
      <c r="R31" s="618">
        <v>1127509</v>
      </c>
      <c r="S31" s="619"/>
      <c r="T31" s="619"/>
      <c r="U31" s="619"/>
      <c r="V31" s="619"/>
      <c r="W31" s="619"/>
      <c r="X31" s="619"/>
      <c r="Y31" s="620"/>
      <c r="Z31" s="671">
        <v>3.3</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98.2</v>
      </c>
      <c r="BH31" s="637"/>
      <c r="BI31" s="637"/>
      <c r="BJ31" s="637"/>
      <c r="BK31" s="637"/>
      <c r="BL31" s="637"/>
      <c r="BM31" s="673">
        <v>93</v>
      </c>
      <c r="BN31" s="683"/>
      <c r="BO31" s="683"/>
      <c r="BP31" s="683"/>
      <c r="BQ31" s="647"/>
      <c r="BR31" s="682">
        <v>97.8</v>
      </c>
      <c r="BS31" s="637"/>
      <c r="BT31" s="637"/>
      <c r="BU31" s="637"/>
      <c r="BV31" s="637"/>
      <c r="BW31" s="637"/>
      <c r="BX31" s="673">
        <v>91.4</v>
      </c>
      <c r="BY31" s="683"/>
      <c r="BZ31" s="683"/>
      <c r="CA31" s="683"/>
      <c r="CB31" s="647"/>
      <c r="CD31" s="690"/>
      <c r="CE31" s="691"/>
      <c r="CF31" s="655" t="s">
        <v>295</v>
      </c>
      <c r="CG31" s="652"/>
      <c r="CH31" s="652"/>
      <c r="CI31" s="652"/>
      <c r="CJ31" s="652"/>
      <c r="CK31" s="652"/>
      <c r="CL31" s="652"/>
      <c r="CM31" s="652"/>
      <c r="CN31" s="652"/>
      <c r="CO31" s="652"/>
      <c r="CP31" s="652"/>
      <c r="CQ31" s="653"/>
      <c r="CR31" s="618">
        <v>202515</v>
      </c>
      <c r="CS31" s="637"/>
      <c r="CT31" s="637"/>
      <c r="CU31" s="637"/>
      <c r="CV31" s="637"/>
      <c r="CW31" s="637"/>
      <c r="CX31" s="637"/>
      <c r="CY31" s="638"/>
      <c r="CZ31" s="621">
        <v>0.6</v>
      </c>
      <c r="DA31" s="639"/>
      <c r="DB31" s="639"/>
      <c r="DC31" s="640"/>
      <c r="DD31" s="624">
        <v>202515</v>
      </c>
      <c r="DE31" s="637"/>
      <c r="DF31" s="637"/>
      <c r="DG31" s="637"/>
      <c r="DH31" s="637"/>
      <c r="DI31" s="637"/>
      <c r="DJ31" s="637"/>
      <c r="DK31" s="638"/>
      <c r="DL31" s="624">
        <v>202515</v>
      </c>
      <c r="DM31" s="637"/>
      <c r="DN31" s="637"/>
      <c r="DO31" s="637"/>
      <c r="DP31" s="637"/>
      <c r="DQ31" s="637"/>
      <c r="DR31" s="637"/>
      <c r="DS31" s="637"/>
      <c r="DT31" s="637"/>
      <c r="DU31" s="637"/>
      <c r="DV31" s="638"/>
      <c r="DW31" s="641">
        <v>1</v>
      </c>
      <c r="DX31" s="642"/>
      <c r="DY31" s="642"/>
      <c r="DZ31" s="642"/>
      <c r="EA31" s="642"/>
      <c r="EB31" s="642"/>
      <c r="EC31" s="643"/>
    </row>
    <row r="32" spans="2:133" ht="11.25" customHeight="1" x14ac:dyDescent="0.15">
      <c r="B32" s="615" t="s">
        <v>296</v>
      </c>
      <c r="C32" s="616"/>
      <c r="D32" s="616"/>
      <c r="E32" s="616"/>
      <c r="F32" s="616"/>
      <c r="G32" s="616"/>
      <c r="H32" s="616"/>
      <c r="I32" s="616"/>
      <c r="J32" s="616"/>
      <c r="K32" s="616"/>
      <c r="L32" s="616"/>
      <c r="M32" s="616"/>
      <c r="N32" s="616"/>
      <c r="O32" s="616"/>
      <c r="P32" s="616"/>
      <c r="Q32" s="617"/>
      <c r="R32" s="618">
        <v>395969</v>
      </c>
      <c r="S32" s="619"/>
      <c r="T32" s="619"/>
      <c r="U32" s="619"/>
      <c r="V32" s="619"/>
      <c r="W32" s="619"/>
      <c r="X32" s="619"/>
      <c r="Y32" s="620"/>
      <c r="Z32" s="671">
        <v>1.2</v>
      </c>
      <c r="AA32" s="671"/>
      <c r="AB32" s="671"/>
      <c r="AC32" s="671"/>
      <c r="AD32" s="672">
        <v>8693</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98.8</v>
      </c>
      <c r="BH32" s="603"/>
      <c r="BI32" s="603"/>
      <c r="BJ32" s="603"/>
      <c r="BK32" s="603"/>
      <c r="BL32" s="603"/>
      <c r="BM32" s="666">
        <v>96.2</v>
      </c>
      <c r="BN32" s="603"/>
      <c r="BO32" s="603"/>
      <c r="BP32" s="603"/>
      <c r="BQ32" s="660"/>
      <c r="BR32" s="681">
        <v>98.7</v>
      </c>
      <c r="BS32" s="603"/>
      <c r="BT32" s="603"/>
      <c r="BU32" s="603"/>
      <c r="BV32" s="603"/>
      <c r="BW32" s="603"/>
      <c r="BX32" s="666">
        <v>95.5</v>
      </c>
      <c r="BY32" s="603"/>
      <c r="BZ32" s="603"/>
      <c r="CA32" s="603"/>
      <c r="CB32" s="660"/>
      <c r="CD32" s="692"/>
      <c r="CE32" s="693"/>
      <c r="CF32" s="655" t="s">
        <v>298</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x14ac:dyDescent="0.15">
      <c r="B33" s="615" t="s">
        <v>299</v>
      </c>
      <c r="C33" s="616"/>
      <c r="D33" s="616"/>
      <c r="E33" s="616"/>
      <c r="F33" s="616"/>
      <c r="G33" s="616"/>
      <c r="H33" s="616"/>
      <c r="I33" s="616"/>
      <c r="J33" s="616"/>
      <c r="K33" s="616"/>
      <c r="L33" s="616"/>
      <c r="M33" s="616"/>
      <c r="N33" s="616"/>
      <c r="O33" s="616"/>
      <c r="P33" s="616"/>
      <c r="Q33" s="617"/>
      <c r="R33" s="618">
        <v>2993796</v>
      </c>
      <c r="S33" s="619"/>
      <c r="T33" s="619"/>
      <c r="U33" s="619"/>
      <c r="V33" s="619"/>
      <c r="W33" s="619"/>
      <c r="X33" s="619"/>
      <c r="Y33" s="620"/>
      <c r="Z33" s="671">
        <v>8.8000000000000007</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11795922</v>
      </c>
      <c r="CS33" s="637"/>
      <c r="CT33" s="637"/>
      <c r="CU33" s="637"/>
      <c r="CV33" s="637"/>
      <c r="CW33" s="637"/>
      <c r="CX33" s="637"/>
      <c r="CY33" s="638"/>
      <c r="CZ33" s="621">
        <v>36.4</v>
      </c>
      <c r="DA33" s="639"/>
      <c r="DB33" s="639"/>
      <c r="DC33" s="640"/>
      <c r="DD33" s="624">
        <v>9975164</v>
      </c>
      <c r="DE33" s="637"/>
      <c r="DF33" s="637"/>
      <c r="DG33" s="637"/>
      <c r="DH33" s="637"/>
      <c r="DI33" s="637"/>
      <c r="DJ33" s="637"/>
      <c r="DK33" s="638"/>
      <c r="DL33" s="624">
        <v>7951944</v>
      </c>
      <c r="DM33" s="637"/>
      <c r="DN33" s="637"/>
      <c r="DO33" s="637"/>
      <c r="DP33" s="637"/>
      <c r="DQ33" s="637"/>
      <c r="DR33" s="637"/>
      <c r="DS33" s="637"/>
      <c r="DT33" s="637"/>
      <c r="DU33" s="637"/>
      <c r="DV33" s="638"/>
      <c r="DW33" s="641">
        <v>38.5</v>
      </c>
      <c r="DX33" s="642"/>
      <c r="DY33" s="642"/>
      <c r="DZ33" s="642"/>
      <c r="EA33" s="642"/>
      <c r="EB33" s="642"/>
      <c r="EC33" s="643"/>
    </row>
    <row r="34" spans="2:133" ht="11.25" customHeight="1" x14ac:dyDescent="0.15">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4557587</v>
      </c>
      <c r="CS34" s="619"/>
      <c r="CT34" s="619"/>
      <c r="CU34" s="619"/>
      <c r="CV34" s="619"/>
      <c r="CW34" s="619"/>
      <c r="CX34" s="619"/>
      <c r="CY34" s="620"/>
      <c r="CZ34" s="621">
        <v>14.1</v>
      </c>
      <c r="DA34" s="639"/>
      <c r="DB34" s="639"/>
      <c r="DC34" s="640"/>
      <c r="DD34" s="624">
        <v>3500608</v>
      </c>
      <c r="DE34" s="619"/>
      <c r="DF34" s="619"/>
      <c r="DG34" s="619"/>
      <c r="DH34" s="619"/>
      <c r="DI34" s="619"/>
      <c r="DJ34" s="619"/>
      <c r="DK34" s="620"/>
      <c r="DL34" s="624">
        <v>3324047</v>
      </c>
      <c r="DM34" s="619"/>
      <c r="DN34" s="619"/>
      <c r="DO34" s="619"/>
      <c r="DP34" s="619"/>
      <c r="DQ34" s="619"/>
      <c r="DR34" s="619"/>
      <c r="DS34" s="619"/>
      <c r="DT34" s="619"/>
      <c r="DU34" s="619"/>
      <c r="DV34" s="620"/>
      <c r="DW34" s="641">
        <v>16.100000000000001</v>
      </c>
      <c r="DX34" s="642"/>
      <c r="DY34" s="642"/>
      <c r="DZ34" s="642"/>
      <c r="EA34" s="642"/>
      <c r="EB34" s="642"/>
      <c r="EC34" s="643"/>
    </row>
    <row r="35" spans="2:133" ht="11.25" customHeight="1" x14ac:dyDescent="0.15">
      <c r="B35" s="615" t="s">
        <v>305</v>
      </c>
      <c r="C35" s="616"/>
      <c r="D35" s="616"/>
      <c r="E35" s="616"/>
      <c r="F35" s="616"/>
      <c r="G35" s="616"/>
      <c r="H35" s="616"/>
      <c r="I35" s="616"/>
      <c r="J35" s="616"/>
      <c r="K35" s="616"/>
      <c r="L35" s="616"/>
      <c r="M35" s="616"/>
      <c r="N35" s="616"/>
      <c r="O35" s="616"/>
      <c r="P35" s="616"/>
      <c r="Q35" s="617"/>
      <c r="R35" s="618">
        <v>1584396</v>
      </c>
      <c r="S35" s="619"/>
      <c r="T35" s="619"/>
      <c r="U35" s="619"/>
      <c r="V35" s="619"/>
      <c r="W35" s="619"/>
      <c r="X35" s="619"/>
      <c r="Y35" s="620"/>
      <c r="Z35" s="671">
        <v>4.7</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3841742</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70673</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102891</v>
      </c>
      <c r="CS35" s="637"/>
      <c r="CT35" s="637"/>
      <c r="CU35" s="637"/>
      <c r="CV35" s="637"/>
      <c r="CW35" s="637"/>
      <c r="CX35" s="637"/>
      <c r="CY35" s="638"/>
      <c r="CZ35" s="621">
        <v>0.3</v>
      </c>
      <c r="DA35" s="639"/>
      <c r="DB35" s="639"/>
      <c r="DC35" s="640"/>
      <c r="DD35" s="624">
        <v>101326</v>
      </c>
      <c r="DE35" s="637"/>
      <c r="DF35" s="637"/>
      <c r="DG35" s="637"/>
      <c r="DH35" s="637"/>
      <c r="DI35" s="637"/>
      <c r="DJ35" s="637"/>
      <c r="DK35" s="638"/>
      <c r="DL35" s="624">
        <v>101326</v>
      </c>
      <c r="DM35" s="637"/>
      <c r="DN35" s="637"/>
      <c r="DO35" s="637"/>
      <c r="DP35" s="637"/>
      <c r="DQ35" s="637"/>
      <c r="DR35" s="637"/>
      <c r="DS35" s="637"/>
      <c r="DT35" s="637"/>
      <c r="DU35" s="637"/>
      <c r="DV35" s="638"/>
      <c r="DW35" s="641">
        <v>0.5</v>
      </c>
      <c r="DX35" s="642"/>
      <c r="DY35" s="642"/>
      <c r="DZ35" s="642"/>
      <c r="EA35" s="642"/>
      <c r="EB35" s="642"/>
      <c r="EC35" s="643"/>
    </row>
    <row r="36" spans="2:133" ht="11.25" customHeight="1" x14ac:dyDescent="0.15">
      <c r="B36" s="599" t="s">
        <v>309</v>
      </c>
      <c r="C36" s="600"/>
      <c r="D36" s="600"/>
      <c r="E36" s="600"/>
      <c r="F36" s="600"/>
      <c r="G36" s="600"/>
      <c r="H36" s="600"/>
      <c r="I36" s="600"/>
      <c r="J36" s="600"/>
      <c r="K36" s="600"/>
      <c r="L36" s="600"/>
      <c r="M36" s="600"/>
      <c r="N36" s="600"/>
      <c r="O36" s="600"/>
      <c r="P36" s="600"/>
      <c r="Q36" s="601"/>
      <c r="R36" s="602">
        <v>33971053</v>
      </c>
      <c r="S36" s="659"/>
      <c r="T36" s="659"/>
      <c r="U36" s="659"/>
      <c r="V36" s="659"/>
      <c r="W36" s="659"/>
      <c r="X36" s="659"/>
      <c r="Y36" s="662"/>
      <c r="Z36" s="663">
        <v>100</v>
      </c>
      <c r="AA36" s="663"/>
      <c r="AB36" s="663"/>
      <c r="AC36" s="663"/>
      <c r="AD36" s="664">
        <v>19096804</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725899</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-854953</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3851860</v>
      </c>
      <c r="CS36" s="619"/>
      <c r="CT36" s="619"/>
      <c r="CU36" s="619"/>
      <c r="CV36" s="619"/>
      <c r="CW36" s="619"/>
      <c r="CX36" s="619"/>
      <c r="CY36" s="620"/>
      <c r="CZ36" s="621">
        <v>11.9</v>
      </c>
      <c r="DA36" s="639"/>
      <c r="DB36" s="639"/>
      <c r="DC36" s="640"/>
      <c r="DD36" s="624">
        <v>3476776</v>
      </c>
      <c r="DE36" s="619"/>
      <c r="DF36" s="619"/>
      <c r="DG36" s="619"/>
      <c r="DH36" s="619"/>
      <c r="DI36" s="619"/>
      <c r="DJ36" s="619"/>
      <c r="DK36" s="620"/>
      <c r="DL36" s="624">
        <v>2673768</v>
      </c>
      <c r="DM36" s="619"/>
      <c r="DN36" s="619"/>
      <c r="DO36" s="619"/>
      <c r="DP36" s="619"/>
      <c r="DQ36" s="619"/>
      <c r="DR36" s="619"/>
      <c r="DS36" s="619"/>
      <c r="DT36" s="619"/>
      <c r="DU36" s="619"/>
      <c r="DV36" s="620"/>
      <c r="DW36" s="641">
        <v>12.9</v>
      </c>
      <c r="DX36" s="642"/>
      <c r="DY36" s="642"/>
      <c r="DZ36" s="642"/>
      <c r="EA36" s="642"/>
      <c r="EB36" s="642"/>
      <c r="EC36" s="643"/>
    </row>
    <row r="37" spans="2:133" ht="11.25" customHeight="1" x14ac:dyDescent="0.15">
      <c r="AQ37" s="644" t="s">
        <v>313</v>
      </c>
      <c r="AR37" s="645"/>
      <c r="AS37" s="645"/>
      <c r="AT37" s="645"/>
      <c r="AU37" s="645"/>
      <c r="AV37" s="645"/>
      <c r="AW37" s="645"/>
      <c r="AX37" s="645"/>
      <c r="AY37" s="646"/>
      <c r="AZ37" s="618">
        <v>1416</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16986</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1849830</v>
      </c>
      <c r="CS37" s="637"/>
      <c r="CT37" s="637"/>
      <c r="CU37" s="637"/>
      <c r="CV37" s="637"/>
      <c r="CW37" s="637"/>
      <c r="CX37" s="637"/>
      <c r="CY37" s="638"/>
      <c r="CZ37" s="621">
        <v>5.7</v>
      </c>
      <c r="DA37" s="639"/>
      <c r="DB37" s="639"/>
      <c r="DC37" s="640"/>
      <c r="DD37" s="624">
        <v>1849830</v>
      </c>
      <c r="DE37" s="637"/>
      <c r="DF37" s="637"/>
      <c r="DG37" s="637"/>
      <c r="DH37" s="637"/>
      <c r="DI37" s="637"/>
      <c r="DJ37" s="637"/>
      <c r="DK37" s="638"/>
      <c r="DL37" s="624">
        <v>1780799</v>
      </c>
      <c r="DM37" s="637"/>
      <c r="DN37" s="637"/>
      <c r="DO37" s="637"/>
      <c r="DP37" s="637"/>
      <c r="DQ37" s="637"/>
      <c r="DR37" s="637"/>
      <c r="DS37" s="637"/>
      <c r="DT37" s="637"/>
      <c r="DU37" s="637"/>
      <c r="DV37" s="638"/>
      <c r="DW37" s="641">
        <v>8.6</v>
      </c>
      <c r="DX37" s="642"/>
      <c r="DY37" s="642"/>
      <c r="DZ37" s="642"/>
      <c r="EA37" s="642"/>
      <c r="EB37" s="642"/>
      <c r="EC37" s="643"/>
    </row>
    <row r="38" spans="2:133" ht="11.25" customHeight="1" x14ac:dyDescent="0.15">
      <c r="AQ38" s="644" t="s">
        <v>316</v>
      </c>
      <c r="AR38" s="645"/>
      <c r="AS38" s="645"/>
      <c r="AT38" s="645"/>
      <c r="AU38" s="645"/>
      <c r="AV38" s="645"/>
      <c r="AW38" s="645"/>
      <c r="AX38" s="645"/>
      <c r="AY38" s="646"/>
      <c r="AZ38" s="618" t="s">
        <v>109</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27992</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3114427</v>
      </c>
      <c r="CS38" s="619"/>
      <c r="CT38" s="619"/>
      <c r="CU38" s="619"/>
      <c r="CV38" s="619"/>
      <c r="CW38" s="619"/>
      <c r="CX38" s="619"/>
      <c r="CY38" s="620"/>
      <c r="CZ38" s="621">
        <v>9.6</v>
      </c>
      <c r="DA38" s="639"/>
      <c r="DB38" s="639"/>
      <c r="DC38" s="640"/>
      <c r="DD38" s="624">
        <v>2756454</v>
      </c>
      <c r="DE38" s="619"/>
      <c r="DF38" s="619"/>
      <c r="DG38" s="619"/>
      <c r="DH38" s="619"/>
      <c r="DI38" s="619"/>
      <c r="DJ38" s="619"/>
      <c r="DK38" s="620"/>
      <c r="DL38" s="624">
        <v>1852803</v>
      </c>
      <c r="DM38" s="619"/>
      <c r="DN38" s="619"/>
      <c r="DO38" s="619"/>
      <c r="DP38" s="619"/>
      <c r="DQ38" s="619"/>
      <c r="DR38" s="619"/>
      <c r="DS38" s="619"/>
      <c r="DT38" s="619"/>
      <c r="DU38" s="619"/>
      <c r="DV38" s="620"/>
      <c r="DW38" s="641">
        <v>9</v>
      </c>
      <c r="DX38" s="642"/>
      <c r="DY38" s="642"/>
      <c r="DZ38" s="642"/>
      <c r="EA38" s="642"/>
      <c r="EB38" s="642"/>
      <c r="EC38" s="643"/>
    </row>
    <row r="39" spans="2:133" ht="11.25" customHeight="1" x14ac:dyDescent="0.15">
      <c r="AQ39" s="644" t="s">
        <v>319</v>
      </c>
      <c r="AR39" s="645"/>
      <c r="AS39" s="645"/>
      <c r="AT39" s="645"/>
      <c r="AU39" s="645"/>
      <c r="AV39" s="645"/>
      <c r="AW39" s="645"/>
      <c r="AX39" s="645"/>
      <c r="AY39" s="646"/>
      <c r="AZ39" s="618" t="s">
        <v>109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88</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163503</v>
      </c>
      <c r="CS39" s="637"/>
      <c r="CT39" s="637"/>
      <c r="CU39" s="637"/>
      <c r="CV39" s="637"/>
      <c r="CW39" s="637"/>
      <c r="CX39" s="637"/>
      <c r="CY39" s="638"/>
      <c r="CZ39" s="621">
        <v>0.5</v>
      </c>
      <c r="DA39" s="639"/>
      <c r="DB39" s="639"/>
      <c r="DC39" s="640"/>
      <c r="DD39" s="624">
        <v>140000</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1387121</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89</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5654</v>
      </c>
      <c r="CS40" s="619"/>
      <c r="CT40" s="619"/>
      <c r="CU40" s="619"/>
      <c r="CV40" s="619"/>
      <c r="CW40" s="619"/>
      <c r="CX40" s="619"/>
      <c r="CY40" s="620"/>
      <c r="CZ40" s="621">
        <v>0</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1727306</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272</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4195810</v>
      </c>
      <c r="CS42" s="619"/>
      <c r="CT42" s="619"/>
      <c r="CU42" s="619"/>
      <c r="CV42" s="619"/>
      <c r="CW42" s="619"/>
      <c r="CX42" s="619"/>
      <c r="CY42" s="620"/>
      <c r="CZ42" s="621">
        <v>13</v>
      </c>
      <c r="DA42" s="622"/>
      <c r="DB42" s="622"/>
      <c r="DC42" s="623"/>
      <c r="DD42" s="624">
        <v>1601930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107479</v>
      </c>
      <c r="CS43" s="637"/>
      <c r="CT43" s="637"/>
      <c r="CU43" s="637"/>
      <c r="CV43" s="637"/>
      <c r="CW43" s="637"/>
      <c r="CX43" s="637"/>
      <c r="CY43" s="638"/>
      <c r="CZ43" s="621">
        <v>0.3</v>
      </c>
      <c r="DA43" s="639"/>
      <c r="DB43" s="639"/>
      <c r="DC43" s="640"/>
      <c r="DD43" s="624">
        <v>107479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333</v>
      </c>
      <c r="CD44" s="631" t="s">
        <v>286</v>
      </c>
      <c r="CE44" s="632"/>
      <c r="CF44" s="615" t="s">
        <v>334</v>
      </c>
      <c r="CG44" s="616"/>
      <c r="CH44" s="616"/>
      <c r="CI44" s="616"/>
      <c r="CJ44" s="616"/>
      <c r="CK44" s="616"/>
      <c r="CL44" s="616"/>
      <c r="CM44" s="616"/>
      <c r="CN44" s="616"/>
      <c r="CO44" s="616"/>
      <c r="CP44" s="616"/>
      <c r="CQ44" s="617"/>
      <c r="CR44" s="618">
        <v>4174714</v>
      </c>
      <c r="CS44" s="619"/>
      <c r="CT44" s="619"/>
      <c r="CU44" s="619"/>
      <c r="CV44" s="619"/>
      <c r="CW44" s="619"/>
      <c r="CX44" s="619"/>
      <c r="CY44" s="620"/>
      <c r="CZ44" s="621">
        <v>12.9</v>
      </c>
      <c r="DA44" s="622"/>
      <c r="DB44" s="622"/>
      <c r="DC44" s="623"/>
      <c r="DD44" s="624">
        <v>1580834</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335</v>
      </c>
      <c r="CG45" s="616"/>
      <c r="CH45" s="616"/>
      <c r="CI45" s="616"/>
      <c r="CJ45" s="616"/>
      <c r="CK45" s="616"/>
      <c r="CL45" s="616"/>
      <c r="CM45" s="616"/>
      <c r="CN45" s="616"/>
      <c r="CO45" s="616"/>
      <c r="CP45" s="616"/>
      <c r="CQ45" s="617"/>
      <c r="CR45" s="618">
        <v>1069142</v>
      </c>
      <c r="CS45" s="637"/>
      <c r="CT45" s="637"/>
      <c r="CU45" s="637"/>
      <c r="CV45" s="637"/>
      <c r="CW45" s="637"/>
      <c r="CX45" s="637"/>
      <c r="CY45" s="638"/>
      <c r="CZ45" s="621">
        <v>3.3</v>
      </c>
      <c r="DA45" s="639"/>
      <c r="DB45" s="639"/>
      <c r="DC45" s="640"/>
      <c r="DD45" s="624">
        <v>196523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336</v>
      </c>
      <c r="CG46" s="616"/>
      <c r="CH46" s="616"/>
      <c r="CI46" s="616"/>
      <c r="CJ46" s="616"/>
      <c r="CK46" s="616"/>
      <c r="CL46" s="616"/>
      <c r="CM46" s="616"/>
      <c r="CN46" s="616"/>
      <c r="CO46" s="616"/>
      <c r="CP46" s="616"/>
      <c r="CQ46" s="617"/>
      <c r="CR46" s="618">
        <v>3089731</v>
      </c>
      <c r="CS46" s="619"/>
      <c r="CT46" s="619"/>
      <c r="CU46" s="619"/>
      <c r="CV46" s="619"/>
      <c r="CW46" s="619"/>
      <c r="CX46" s="619"/>
      <c r="CY46" s="620"/>
      <c r="CZ46" s="621">
        <v>9.5</v>
      </c>
      <c r="DA46" s="622"/>
      <c r="DB46" s="622"/>
      <c r="DC46" s="623"/>
      <c r="DD46" s="624">
        <v>1381270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337</v>
      </c>
      <c r="CG47" s="616"/>
      <c r="CH47" s="616"/>
      <c r="CI47" s="616"/>
      <c r="CJ47" s="616"/>
      <c r="CK47" s="616"/>
      <c r="CL47" s="616"/>
      <c r="CM47" s="616"/>
      <c r="CN47" s="616"/>
      <c r="CO47" s="616"/>
      <c r="CP47" s="616"/>
      <c r="CQ47" s="617"/>
      <c r="CR47" s="618">
        <v>21096</v>
      </c>
      <c r="CS47" s="637"/>
      <c r="CT47" s="637"/>
      <c r="CU47" s="637"/>
      <c r="CV47" s="637"/>
      <c r="CW47" s="637"/>
      <c r="CX47" s="637"/>
      <c r="CY47" s="638"/>
      <c r="CZ47" s="621">
        <v>0.1</v>
      </c>
      <c r="DA47" s="639"/>
      <c r="DB47" s="639"/>
      <c r="DC47" s="640"/>
      <c r="DD47" s="624">
        <v>21096</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338</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339</v>
      </c>
      <c r="CE49" s="600"/>
      <c r="CF49" s="600"/>
      <c r="CG49" s="600"/>
      <c r="CH49" s="600"/>
      <c r="CI49" s="600"/>
      <c r="CJ49" s="600"/>
      <c r="CK49" s="600"/>
      <c r="CL49" s="600"/>
      <c r="CM49" s="600"/>
      <c r="CN49" s="600"/>
      <c r="CO49" s="600"/>
      <c r="CP49" s="600"/>
      <c r="CQ49" s="601"/>
      <c r="CR49" s="602">
        <v>32392256</v>
      </c>
      <c r="CS49" s="603"/>
      <c r="CT49" s="603"/>
      <c r="CU49" s="603"/>
      <c r="CV49" s="603"/>
      <c r="CW49" s="603"/>
      <c r="CX49" s="603"/>
      <c r="CY49" s="604"/>
      <c r="CZ49" s="605">
        <v>100</v>
      </c>
      <c r="DA49" s="606"/>
      <c r="DB49" s="606"/>
      <c r="DC49" s="607"/>
      <c r="DD49" s="608">
        <v>21739323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U64" sqref="AU64"/>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362</v>
      </c>
      <c r="C7" s="1077"/>
      <c r="D7" s="1077"/>
      <c r="E7" s="1077"/>
      <c r="F7" s="1077"/>
      <c r="G7" s="1077"/>
      <c r="H7" s="1077"/>
      <c r="I7" s="1077"/>
      <c r="J7" s="1077"/>
      <c r="K7" s="1077"/>
      <c r="L7" s="1077"/>
      <c r="M7" s="1077"/>
      <c r="N7" s="1077"/>
      <c r="O7" s="1077"/>
      <c r="P7" s="1078"/>
      <c r="Q7" s="1130">
        <v>32834</v>
      </c>
      <c r="R7" s="1131"/>
      <c r="S7" s="1131"/>
      <c r="T7" s="1131"/>
      <c r="U7" s="1131"/>
      <c r="V7" s="1131">
        <v>31427</v>
      </c>
      <c r="W7" s="1131"/>
      <c r="X7" s="1131"/>
      <c r="Y7" s="1131"/>
      <c r="Z7" s="1131"/>
      <c r="AA7" s="1131">
        <v>1407</v>
      </c>
      <c r="AB7" s="1131"/>
      <c r="AC7" s="1131"/>
      <c r="AD7" s="1131"/>
      <c r="AE7" s="1132"/>
      <c r="AF7" s="1133">
        <v>1094</v>
      </c>
      <c r="AG7" s="1134"/>
      <c r="AH7" s="1134"/>
      <c r="AI7" s="1134"/>
      <c r="AJ7" s="1135"/>
      <c r="AK7" s="1117">
        <v>506</v>
      </c>
      <c r="AL7" s="1118"/>
      <c r="AM7" s="1118"/>
      <c r="AN7" s="1118"/>
      <c r="AO7" s="1118"/>
      <c r="AP7" s="1118">
        <v>20393</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532</v>
      </c>
      <c r="BT7" s="1122"/>
      <c r="BU7" s="1122"/>
      <c r="BV7" s="1122"/>
      <c r="BW7" s="1122"/>
      <c r="BX7" s="1122"/>
      <c r="BY7" s="1122"/>
      <c r="BZ7" s="1122"/>
      <c r="CA7" s="1122"/>
      <c r="CB7" s="1122"/>
      <c r="CC7" s="1122"/>
      <c r="CD7" s="1122"/>
      <c r="CE7" s="1122"/>
      <c r="CF7" s="1122"/>
      <c r="CG7" s="1123"/>
      <c r="CH7" s="1114">
        <v>2</v>
      </c>
      <c r="CI7" s="1115"/>
      <c r="CJ7" s="1115"/>
      <c r="CK7" s="1115"/>
      <c r="CL7" s="1116"/>
      <c r="CM7" s="1114">
        <v>128</v>
      </c>
      <c r="CN7" s="1115"/>
      <c r="CO7" s="1115"/>
      <c r="CP7" s="1115"/>
      <c r="CQ7" s="1116"/>
      <c r="CR7" s="1114">
        <v>10</v>
      </c>
      <c r="CS7" s="1115"/>
      <c r="CT7" s="1115"/>
      <c r="CU7" s="1115"/>
      <c r="CV7" s="1116"/>
      <c r="CW7" s="1114" t="s">
        <v>544</v>
      </c>
      <c r="CX7" s="1115"/>
      <c r="CY7" s="1115"/>
      <c r="CZ7" s="1115"/>
      <c r="DA7" s="1116"/>
      <c r="DB7" s="1114" t="s">
        <v>545</v>
      </c>
      <c r="DC7" s="1115"/>
      <c r="DD7" s="1115"/>
      <c r="DE7" s="1115"/>
      <c r="DF7" s="1116"/>
      <c r="DG7" s="1114" t="s">
        <v>545</v>
      </c>
      <c r="DH7" s="1115"/>
      <c r="DI7" s="1115"/>
      <c r="DJ7" s="1115"/>
      <c r="DK7" s="1116"/>
      <c r="DL7" s="1114" t="s">
        <v>548</v>
      </c>
      <c r="DM7" s="1115"/>
      <c r="DN7" s="1115"/>
      <c r="DO7" s="1115"/>
      <c r="DP7" s="1116"/>
      <c r="DQ7" s="1114" t="s">
        <v>547</v>
      </c>
      <c r="DR7" s="1115"/>
      <c r="DS7" s="1115"/>
      <c r="DT7" s="1115"/>
      <c r="DU7" s="1116"/>
      <c r="DV7" s="1141"/>
      <c r="DW7" s="1142"/>
      <c r="DX7" s="1142"/>
      <c r="DY7" s="1142"/>
      <c r="DZ7" s="1143"/>
      <c r="EA7" s="205"/>
    </row>
    <row r="8" spans="1:131" s="206" customFormat="1" ht="26.25" customHeight="1" x14ac:dyDescent="0.15">
      <c r="A8" s="212">
        <v>2</v>
      </c>
      <c r="B8" s="1063" t="s">
        <v>363</v>
      </c>
      <c r="C8" s="1064"/>
      <c r="D8" s="1064"/>
      <c r="E8" s="1064"/>
      <c r="F8" s="1064"/>
      <c r="G8" s="1064"/>
      <c r="H8" s="1064"/>
      <c r="I8" s="1064"/>
      <c r="J8" s="1064"/>
      <c r="K8" s="1064"/>
      <c r="L8" s="1064"/>
      <c r="M8" s="1064"/>
      <c r="N8" s="1064"/>
      <c r="O8" s="1064"/>
      <c r="P8" s="1065"/>
      <c r="Q8" s="1069">
        <v>705</v>
      </c>
      <c r="R8" s="1070"/>
      <c r="S8" s="1070"/>
      <c r="T8" s="1070"/>
      <c r="U8" s="1070"/>
      <c r="V8" s="1070">
        <v>599</v>
      </c>
      <c r="W8" s="1070"/>
      <c r="X8" s="1070"/>
      <c r="Y8" s="1070"/>
      <c r="Z8" s="1070"/>
      <c r="AA8" s="1070">
        <v>105</v>
      </c>
      <c r="AB8" s="1070"/>
      <c r="AC8" s="1070"/>
      <c r="AD8" s="1070"/>
      <c r="AE8" s="1071"/>
      <c r="AF8" s="1045">
        <v>39</v>
      </c>
      <c r="AG8" s="1046"/>
      <c r="AH8" s="1046"/>
      <c r="AI8" s="1046"/>
      <c r="AJ8" s="1047"/>
      <c r="AK8" s="1112">
        <v>181</v>
      </c>
      <c r="AL8" s="1113"/>
      <c r="AM8" s="1113"/>
      <c r="AN8" s="1113"/>
      <c r="AO8" s="1113"/>
      <c r="AP8" s="1113">
        <v>1435</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t="s">
        <v>533</v>
      </c>
      <c r="BS8" s="1040" t="s">
        <v>534</v>
      </c>
      <c r="BT8" s="1041"/>
      <c r="BU8" s="1041"/>
      <c r="BV8" s="1041"/>
      <c r="BW8" s="1041"/>
      <c r="BX8" s="1041"/>
      <c r="BY8" s="1041"/>
      <c r="BZ8" s="1041"/>
      <c r="CA8" s="1041"/>
      <c r="CB8" s="1041"/>
      <c r="CC8" s="1041"/>
      <c r="CD8" s="1041"/>
      <c r="CE8" s="1041"/>
      <c r="CF8" s="1041"/>
      <c r="CG8" s="1042"/>
      <c r="CH8" s="1015">
        <v>-16</v>
      </c>
      <c r="CI8" s="1016"/>
      <c r="CJ8" s="1016"/>
      <c r="CK8" s="1016"/>
      <c r="CL8" s="1017"/>
      <c r="CM8" s="1015">
        <v>1094</v>
      </c>
      <c r="CN8" s="1016"/>
      <c r="CO8" s="1016"/>
      <c r="CP8" s="1016"/>
      <c r="CQ8" s="1017"/>
      <c r="CR8" s="1015">
        <v>3</v>
      </c>
      <c r="CS8" s="1016"/>
      <c r="CT8" s="1016"/>
      <c r="CU8" s="1016"/>
      <c r="CV8" s="1017"/>
      <c r="CW8" s="1015">
        <v>1</v>
      </c>
      <c r="CX8" s="1016"/>
      <c r="CY8" s="1016"/>
      <c r="CZ8" s="1016"/>
      <c r="DA8" s="1017"/>
      <c r="DB8" s="1015">
        <v>182</v>
      </c>
      <c r="DC8" s="1016"/>
      <c r="DD8" s="1016"/>
      <c r="DE8" s="1016"/>
      <c r="DF8" s="1017"/>
      <c r="DG8" s="1015" t="s">
        <v>546</v>
      </c>
      <c r="DH8" s="1016"/>
      <c r="DI8" s="1016"/>
      <c r="DJ8" s="1016"/>
      <c r="DK8" s="1017"/>
      <c r="DL8" s="1015" t="s">
        <v>547</v>
      </c>
      <c r="DM8" s="1016"/>
      <c r="DN8" s="1016"/>
      <c r="DO8" s="1016"/>
      <c r="DP8" s="1017"/>
      <c r="DQ8" s="1015" t="s">
        <v>547</v>
      </c>
      <c r="DR8" s="1016"/>
      <c r="DS8" s="1016"/>
      <c r="DT8" s="1016"/>
      <c r="DU8" s="1017"/>
      <c r="DV8" s="1018"/>
      <c r="DW8" s="1019"/>
      <c r="DX8" s="1019"/>
      <c r="DY8" s="1019"/>
      <c r="DZ8" s="1020"/>
      <c r="EA8" s="205"/>
    </row>
    <row r="9" spans="1:131" s="206" customFormat="1" ht="26.25" customHeight="1" x14ac:dyDescent="0.15">
      <c r="A9" s="212">
        <v>3</v>
      </c>
      <c r="B9" s="1063" t="s">
        <v>364</v>
      </c>
      <c r="C9" s="1064"/>
      <c r="D9" s="1064"/>
      <c r="E9" s="1064"/>
      <c r="F9" s="1064"/>
      <c r="G9" s="1064"/>
      <c r="H9" s="1064"/>
      <c r="I9" s="1064"/>
      <c r="J9" s="1064"/>
      <c r="K9" s="1064"/>
      <c r="L9" s="1064"/>
      <c r="M9" s="1064"/>
      <c r="N9" s="1064"/>
      <c r="O9" s="1064"/>
      <c r="P9" s="1065"/>
      <c r="Q9" s="1069">
        <v>1031</v>
      </c>
      <c r="R9" s="1070"/>
      <c r="S9" s="1070"/>
      <c r="T9" s="1070"/>
      <c r="U9" s="1070"/>
      <c r="V9" s="1070">
        <v>965</v>
      </c>
      <c r="W9" s="1070"/>
      <c r="X9" s="1070"/>
      <c r="Y9" s="1070"/>
      <c r="Z9" s="1070"/>
      <c r="AA9" s="1070">
        <v>66</v>
      </c>
      <c r="AB9" s="1070"/>
      <c r="AC9" s="1070"/>
      <c r="AD9" s="1070"/>
      <c r="AE9" s="1071"/>
      <c r="AF9" s="1045">
        <v>16</v>
      </c>
      <c r="AG9" s="1046"/>
      <c r="AH9" s="1046"/>
      <c r="AI9" s="1046"/>
      <c r="AJ9" s="1047"/>
      <c r="AK9" s="1112">
        <v>418</v>
      </c>
      <c r="AL9" s="1113"/>
      <c r="AM9" s="1113"/>
      <c r="AN9" s="1113"/>
      <c r="AO9" s="1113"/>
      <c r="AP9" s="1113">
        <v>650</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365</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366</v>
      </c>
      <c r="B23" s="970" t="s">
        <v>367</v>
      </c>
      <c r="C23" s="971"/>
      <c r="D23" s="971"/>
      <c r="E23" s="971"/>
      <c r="F23" s="971"/>
      <c r="G23" s="971"/>
      <c r="H23" s="971"/>
      <c r="I23" s="971"/>
      <c r="J23" s="971"/>
      <c r="K23" s="971"/>
      <c r="L23" s="971"/>
      <c r="M23" s="971"/>
      <c r="N23" s="971"/>
      <c r="O23" s="971"/>
      <c r="P23" s="972"/>
      <c r="Q23" s="1094">
        <v>33971</v>
      </c>
      <c r="R23" s="1095"/>
      <c r="S23" s="1095"/>
      <c r="T23" s="1095"/>
      <c r="U23" s="1095"/>
      <c r="V23" s="1095">
        <v>32392</v>
      </c>
      <c r="W23" s="1095"/>
      <c r="X23" s="1095"/>
      <c r="Y23" s="1095"/>
      <c r="Z23" s="1095"/>
      <c r="AA23" s="1095">
        <v>1579</v>
      </c>
      <c r="AB23" s="1095"/>
      <c r="AC23" s="1095"/>
      <c r="AD23" s="1095"/>
      <c r="AE23" s="1096"/>
      <c r="AF23" s="1097">
        <v>1149</v>
      </c>
      <c r="AG23" s="1095"/>
      <c r="AH23" s="1095"/>
      <c r="AI23" s="1095"/>
      <c r="AJ23" s="1098"/>
      <c r="AK23" s="1099"/>
      <c r="AL23" s="1100"/>
      <c r="AM23" s="1100"/>
      <c r="AN23" s="1100"/>
      <c r="AO23" s="1100"/>
      <c r="AP23" s="1095">
        <v>22478</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345</v>
      </c>
      <c r="B26" s="1022"/>
      <c r="C26" s="1022"/>
      <c r="D26" s="1022"/>
      <c r="E26" s="1022"/>
      <c r="F26" s="1022"/>
      <c r="G26" s="1022"/>
      <c r="H26" s="1022"/>
      <c r="I26" s="1022"/>
      <c r="J26" s="1022"/>
      <c r="K26" s="1022"/>
      <c r="L26" s="1022"/>
      <c r="M26" s="1022"/>
      <c r="N26" s="1022"/>
      <c r="O26" s="1022"/>
      <c r="P26" s="1023"/>
      <c r="Q26" s="1027" t="s">
        <v>370</v>
      </c>
      <c r="R26" s="1028"/>
      <c r="S26" s="1028"/>
      <c r="T26" s="1028"/>
      <c r="U26" s="1029"/>
      <c r="V26" s="1027" t="s">
        <v>371</v>
      </c>
      <c r="W26" s="1028"/>
      <c r="X26" s="1028"/>
      <c r="Y26" s="1028"/>
      <c r="Z26" s="1029"/>
      <c r="AA26" s="1027" t="s">
        <v>372</v>
      </c>
      <c r="AB26" s="1028"/>
      <c r="AC26" s="1028"/>
      <c r="AD26" s="1028"/>
      <c r="AE26" s="1028"/>
      <c r="AF26" s="1085" t="s">
        <v>373</v>
      </c>
      <c r="AG26" s="1034"/>
      <c r="AH26" s="1034"/>
      <c r="AI26" s="1034"/>
      <c r="AJ26" s="1086"/>
      <c r="AK26" s="1028" t="s">
        <v>374</v>
      </c>
      <c r="AL26" s="1028"/>
      <c r="AM26" s="1028"/>
      <c r="AN26" s="1028"/>
      <c r="AO26" s="1029"/>
      <c r="AP26" s="1027" t="s">
        <v>375</v>
      </c>
      <c r="AQ26" s="1028"/>
      <c r="AR26" s="1028"/>
      <c r="AS26" s="1028"/>
      <c r="AT26" s="1029"/>
      <c r="AU26" s="1027" t="s">
        <v>376</v>
      </c>
      <c r="AV26" s="1028"/>
      <c r="AW26" s="1028"/>
      <c r="AX26" s="1028"/>
      <c r="AY26" s="1029"/>
      <c r="AZ26" s="1027" t="s">
        <v>377</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378</v>
      </c>
      <c r="C28" s="1077"/>
      <c r="D28" s="1077"/>
      <c r="E28" s="1077"/>
      <c r="F28" s="1077"/>
      <c r="G28" s="1077"/>
      <c r="H28" s="1077"/>
      <c r="I28" s="1077"/>
      <c r="J28" s="1077"/>
      <c r="K28" s="1077"/>
      <c r="L28" s="1077"/>
      <c r="M28" s="1077"/>
      <c r="N28" s="1077"/>
      <c r="O28" s="1077"/>
      <c r="P28" s="1078"/>
      <c r="Q28" s="1079">
        <v>13092</v>
      </c>
      <c r="R28" s="1080"/>
      <c r="S28" s="1080"/>
      <c r="T28" s="1080"/>
      <c r="U28" s="1080"/>
      <c r="V28" s="1080">
        <v>13021</v>
      </c>
      <c r="W28" s="1080"/>
      <c r="X28" s="1080"/>
      <c r="Y28" s="1080"/>
      <c r="Z28" s="1080"/>
      <c r="AA28" s="1080">
        <v>71</v>
      </c>
      <c r="AB28" s="1080"/>
      <c r="AC28" s="1080"/>
      <c r="AD28" s="1080"/>
      <c r="AE28" s="1081"/>
      <c r="AF28" s="1082">
        <v>71</v>
      </c>
      <c r="AG28" s="1080"/>
      <c r="AH28" s="1080"/>
      <c r="AI28" s="1080"/>
      <c r="AJ28" s="1083"/>
      <c r="AK28" s="1084">
        <v>1387</v>
      </c>
      <c r="AL28" s="1072"/>
      <c r="AM28" s="1072"/>
      <c r="AN28" s="1072"/>
      <c r="AO28" s="1072"/>
      <c r="AP28" s="1072" t="s">
        <v>548</v>
      </c>
      <c r="AQ28" s="1072"/>
      <c r="AR28" s="1072"/>
      <c r="AS28" s="1072"/>
      <c r="AT28" s="1072"/>
      <c r="AU28" s="1072" t="s">
        <v>547</v>
      </c>
      <c r="AV28" s="1072"/>
      <c r="AW28" s="1072"/>
      <c r="AX28" s="1072"/>
      <c r="AY28" s="1072"/>
      <c r="AZ28" s="1073" t="s">
        <v>547</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379</v>
      </c>
      <c r="C29" s="1064"/>
      <c r="D29" s="1064"/>
      <c r="E29" s="1064"/>
      <c r="F29" s="1064"/>
      <c r="G29" s="1064"/>
      <c r="H29" s="1064"/>
      <c r="I29" s="1064"/>
      <c r="J29" s="1064"/>
      <c r="K29" s="1064"/>
      <c r="L29" s="1064"/>
      <c r="M29" s="1064"/>
      <c r="N29" s="1064"/>
      <c r="O29" s="1064"/>
      <c r="P29" s="1065"/>
      <c r="Q29" s="1069">
        <v>5920</v>
      </c>
      <c r="R29" s="1070"/>
      <c r="S29" s="1070"/>
      <c r="T29" s="1070"/>
      <c r="U29" s="1070"/>
      <c r="V29" s="1070">
        <v>5733</v>
      </c>
      <c r="W29" s="1070"/>
      <c r="X29" s="1070"/>
      <c r="Y29" s="1070"/>
      <c r="Z29" s="1070"/>
      <c r="AA29" s="1070">
        <v>187</v>
      </c>
      <c r="AB29" s="1070"/>
      <c r="AC29" s="1070"/>
      <c r="AD29" s="1070"/>
      <c r="AE29" s="1071"/>
      <c r="AF29" s="1045">
        <v>187</v>
      </c>
      <c r="AG29" s="1046"/>
      <c r="AH29" s="1046"/>
      <c r="AI29" s="1046"/>
      <c r="AJ29" s="1047"/>
      <c r="AK29" s="1006">
        <v>865</v>
      </c>
      <c r="AL29" s="997"/>
      <c r="AM29" s="997"/>
      <c r="AN29" s="997"/>
      <c r="AO29" s="997"/>
      <c r="AP29" s="997" t="s">
        <v>547</v>
      </c>
      <c r="AQ29" s="997"/>
      <c r="AR29" s="997"/>
      <c r="AS29" s="997"/>
      <c r="AT29" s="997"/>
      <c r="AU29" s="997" t="s">
        <v>549</v>
      </c>
      <c r="AV29" s="997"/>
      <c r="AW29" s="997"/>
      <c r="AX29" s="997"/>
      <c r="AY29" s="997"/>
      <c r="AZ29" s="1068" t="s">
        <v>547</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380</v>
      </c>
      <c r="C30" s="1064"/>
      <c r="D30" s="1064"/>
      <c r="E30" s="1064"/>
      <c r="F30" s="1064"/>
      <c r="G30" s="1064"/>
      <c r="H30" s="1064"/>
      <c r="I30" s="1064"/>
      <c r="J30" s="1064"/>
      <c r="K30" s="1064"/>
      <c r="L30" s="1064"/>
      <c r="M30" s="1064"/>
      <c r="N30" s="1064"/>
      <c r="O30" s="1064"/>
      <c r="P30" s="1065"/>
      <c r="Q30" s="1069">
        <v>931</v>
      </c>
      <c r="R30" s="1070"/>
      <c r="S30" s="1070"/>
      <c r="T30" s="1070"/>
      <c r="U30" s="1070"/>
      <c r="V30" s="1070">
        <v>928</v>
      </c>
      <c r="W30" s="1070"/>
      <c r="X30" s="1070"/>
      <c r="Y30" s="1070"/>
      <c r="Z30" s="1070"/>
      <c r="AA30" s="1070">
        <v>4</v>
      </c>
      <c r="AB30" s="1070"/>
      <c r="AC30" s="1070"/>
      <c r="AD30" s="1070"/>
      <c r="AE30" s="1071"/>
      <c r="AF30" s="1045">
        <v>4</v>
      </c>
      <c r="AG30" s="1046"/>
      <c r="AH30" s="1046"/>
      <c r="AI30" s="1046"/>
      <c r="AJ30" s="1047"/>
      <c r="AK30" s="1006">
        <v>192</v>
      </c>
      <c r="AL30" s="997"/>
      <c r="AM30" s="997"/>
      <c r="AN30" s="997"/>
      <c r="AO30" s="997"/>
      <c r="AP30" s="997" t="s">
        <v>547</v>
      </c>
      <c r="AQ30" s="997"/>
      <c r="AR30" s="997"/>
      <c r="AS30" s="997"/>
      <c r="AT30" s="997"/>
      <c r="AU30" s="997" t="s">
        <v>549</v>
      </c>
      <c r="AV30" s="997"/>
      <c r="AW30" s="997"/>
      <c r="AX30" s="997"/>
      <c r="AY30" s="997"/>
      <c r="AZ30" s="1068" t="s">
        <v>547</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381</v>
      </c>
      <c r="C31" s="1064"/>
      <c r="D31" s="1064"/>
      <c r="E31" s="1064"/>
      <c r="F31" s="1064"/>
      <c r="G31" s="1064"/>
      <c r="H31" s="1064"/>
      <c r="I31" s="1064"/>
      <c r="J31" s="1064"/>
      <c r="K31" s="1064"/>
      <c r="L31" s="1064"/>
      <c r="M31" s="1064"/>
      <c r="N31" s="1064"/>
      <c r="O31" s="1064"/>
      <c r="P31" s="1065"/>
      <c r="Q31" s="1069">
        <v>1726</v>
      </c>
      <c r="R31" s="1070"/>
      <c r="S31" s="1070"/>
      <c r="T31" s="1070"/>
      <c r="U31" s="1070"/>
      <c r="V31" s="1070">
        <v>1451</v>
      </c>
      <c r="W31" s="1070"/>
      <c r="X31" s="1070"/>
      <c r="Y31" s="1070"/>
      <c r="Z31" s="1070"/>
      <c r="AA31" s="1070">
        <v>276</v>
      </c>
      <c r="AB31" s="1070"/>
      <c r="AC31" s="1070"/>
      <c r="AD31" s="1070"/>
      <c r="AE31" s="1071"/>
      <c r="AF31" s="1045">
        <v>1443</v>
      </c>
      <c r="AG31" s="1046"/>
      <c r="AH31" s="1046"/>
      <c r="AI31" s="1046"/>
      <c r="AJ31" s="1047"/>
      <c r="AK31" s="1006">
        <v>1</v>
      </c>
      <c r="AL31" s="997"/>
      <c r="AM31" s="997"/>
      <c r="AN31" s="997"/>
      <c r="AO31" s="997"/>
      <c r="AP31" s="997">
        <v>1847</v>
      </c>
      <c r="AQ31" s="997"/>
      <c r="AR31" s="997"/>
      <c r="AS31" s="997"/>
      <c r="AT31" s="997"/>
      <c r="AU31" s="997" t="s">
        <v>549</v>
      </c>
      <c r="AV31" s="997"/>
      <c r="AW31" s="997"/>
      <c r="AX31" s="997"/>
      <c r="AY31" s="997"/>
      <c r="AZ31" s="1068" t="s">
        <v>547</v>
      </c>
      <c r="BA31" s="1068"/>
      <c r="BB31" s="1068"/>
      <c r="BC31" s="1068"/>
      <c r="BD31" s="1068"/>
      <c r="BE31" s="1058" t="s">
        <v>382</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383</v>
      </c>
      <c r="C32" s="1064"/>
      <c r="D32" s="1064"/>
      <c r="E32" s="1064"/>
      <c r="F32" s="1064"/>
      <c r="G32" s="1064"/>
      <c r="H32" s="1064"/>
      <c r="I32" s="1064"/>
      <c r="J32" s="1064"/>
      <c r="K32" s="1064"/>
      <c r="L32" s="1064"/>
      <c r="M32" s="1064"/>
      <c r="N32" s="1064"/>
      <c r="O32" s="1064"/>
      <c r="P32" s="1065"/>
      <c r="Q32" s="1069">
        <v>1840</v>
      </c>
      <c r="R32" s="1070"/>
      <c r="S32" s="1070"/>
      <c r="T32" s="1070"/>
      <c r="U32" s="1070"/>
      <c r="V32" s="1070">
        <v>1507</v>
      </c>
      <c r="W32" s="1070"/>
      <c r="X32" s="1070"/>
      <c r="Y32" s="1070"/>
      <c r="Z32" s="1070"/>
      <c r="AA32" s="1070">
        <v>333</v>
      </c>
      <c r="AB32" s="1070"/>
      <c r="AC32" s="1070"/>
      <c r="AD32" s="1070"/>
      <c r="AE32" s="1071"/>
      <c r="AF32" s="1045">
        <v>422</v>
      </c>
      <c r="AG32" s="1046"/>
      <c r="AH32" s="1046"/>
      <c r="AI32" s="1046"/>
      <c r="AJ32" s="1047"/>
      <c r="AK32" s="1006">
        <v>726</v>
      </c>
      <c r="AL32" s="997"/>
      <c r="AM32" s="997"/>
      <c r="AN32" s="997"/>
      <c r="AO32" s="997"/>
      <c r="AP32" s="997">
        <v>8584</v>
      </c>
      <c r="AQ32" s="997"/>
      <c r="AR32" s="997"/>
      <c r="AS32" s="997"/>
      <c r="AT32" s="997"/>
      <c r="AU32" s="997">
        <v>4026</v>
      </c>
      <c r="AV32" s="997"/>
      <c r="AW32" s="997"/>
      <c r="AX32" s="997"/>
      <c r="AY32" s="997"/>
      <c r="AZ32" s="1068" t="s">
        <v>547</v>
      </c>
      <c r="BA32" s="1068"/>
      <c r="BB32" s="1068"/>
      <c r="BC32" s="1068"/>
      <c r="BD32" s="1068"/>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366</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2127</v>
      </c>
      <c r="AG63" s="985"/>
      <c r="AH63" s="985"/>
      <c r="AI63" s="985"/>
      <c r="AJ63" s="1056"/>
      <c r="AK63" s="1057"/>
      <c r="AL63" s="989"/>
      <c r="AM63" s="989"/>
      <c r="AN63" s="989"/>
      <c r="AO63" s="989"/>
      <c r="AP63" s="985">
        <v>10431</v>
      </c>
      <c r="AQ63" s="985"/>
      <c r="AR63" s="985"/>
      <c r="AS63" s="985"/>
      <c r="AT63" s="985"/>
      <c r="AU63" s="985">
        <v>4026</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387</v>
      </c>
      <c r="B66" s="1022"/>
      <c r="C66" s="1022"/>
      <c r="D66" s="1022"/>
      <c r="E66" s="1022"/>
      <c r="F66" s="1022"/>
      <c r="G66" s="1022"/>
      <c r="H66" s="1022"/>
      <c r="I66" s="1022"/>
      <c r="J66" s="1022"/>
      <c r="K66" s="1022"/>
      <c r="L66" s="1022"/>
      <c r="M66" s="1022"/>
      <c r="N66" s="1022"/>
      <c r="O66" s="1022"/>
      <c r="P66" s="1023"/>
      <c r="Q66" s="1027" t="s">
        <v>370</v>
      </c>
      <c r="R66" s="1028"/>
      <c r="S66" s="1028"/>
      <c r="T66" s="1028"/>
      <c r="U66" s="1029"/>
      <c r="V66" s="1027" t="s">
        <v>371</v>
      </c>
      <c r="W66" s="1028"/>
      <c r="X66" s="1028"/>
      <c r="Y66" s="1028"/>
      <c r="Z66" s="1029"/>
      <c r="AA66" s="1027" t="s">
        <v>372</v>
      </c>
      <c r="AB66" s="1028"/>
      <c r="AC66" s="1028"/>
      <c r="AD66" s="1028"/>
      <c r="AE66" s="1029"/>
      <c r="AF66" s="1033" t="s">
        <v>373</v>
      </c>
      <c r="AG66" s="1034"/>
      <c r="AH66" s="1034"/>
      <c r="AI66" s="1034"/>
      <c r="AJ66" s="1035"/>
      <c r="AK66" s="1027" t="s">
        <v>374</v>
      </c>
      <c r="AL66" s="1022"/>
      <c r="AM66" s="1022"/>
      <c r="AN66" s="1022"/>
      <c r="AO66" s="1023"/>
      <c r="AP66" s="1027" t="s">
        <v>375</v>
      </c>
      <c r="AQ66" s="1028"/>
      <c r="AR66" s="1028"/>
      <c r="AS66" s="1028"/>
      <c r="AT66" s="1029"/>
      <c r="AU66" s="1027" t="s">
        <v>388</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535</v>
      </c>
      <c r="C68" s="1012"/>
      <c r="D68" s="1012"/>
      <c r="E68" s="1012"/>
      <c r="F68" s="1012"/>
      <c r="G68" s="1012"/>
      <c r="H68" s="1012"/>
      <c r="I68" s="1012"/>
      <c r="J68" s="1012"/>
      <c r="K68" s="1012"/>
      <c r="L68" s="1012"/>
      <c r="M68" s="1012"/>
      <c r="N68" s="1012"/>
      <c r="O68" s="1012"/>
      <c r="P68" s="1013"/>
      <c r="Q68" s="1014">
        <v>2260</v>
      </c>
      <c r="R68" s="1008"/>
      <c r="S68" s="1008"/>
      <c r="T68" s="1008"/>
      <c r="U68" s="1008"/>
      <c r="V68" s="1008">
        <v>2177</v>
      </c>
      <c r="W68" s="1008"/>
      <c r="X68" s="1008"/>
      <c r="Y68" s="1008"/>
      <c r="Z68" s="1008"/>
      <c r="AA68" s="1008">
        <v>83</v>
      </c>
      <c r="AB68" s="1008"/>
      <c r="AC68" s="1008"/>
      <c r="AD68" s="1008"/>
      <c r="AE68" s="1008"/>
      <c r="AF68" s="1008">
        <v>83</v>
      </c>
      <c r="AG68" s="1008"/>
      <c r="AH68" s="1008"/>
      <c r="AI68" s="1008"/>
      <c r="AJ68" s="1008"/>
      <c r="AK68" s="1008" t="s">
        <v>547</v>
      </c>
      <c r="AL68" s="1008"/>
      <c r="AM68" s="1008"/>
      <c r="AN68" s="1008"/>
      <c r="AO68" s="1008"/>
      <c r="AP68" s="1008">
        <v>1033</v>
      </c>
      <c r="AQ68" s="1008"/>
      <c r="AR68" s="1008"/>
      <c r="AS68" s="1008"/>
      <c r="AT68" s="1008"/>
      <c r="AU68" s="1008">
        <v>330</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536</v>
      </c>
      <c r="C69" s="1001"/>
      <c r="D69" s="1001"/>
      <c r="E69" s="1001"/>
      <c r="F69" s="1001"/>
      <c r="G69" s="1001"/>
      <c r="H69" s="1001"/>
      <c r="I69" s="1001"/>
      <c r="J69" s="1001"/>
      <c r="K69" s="1001"/>
      <c r="L69" s="1001"/>
      <c r="M69" s="1001"/>
      <c r="N69" s="1001"/>
      <c r="O69" s="1001"/>
      <c r="P69" s="1002"/>
      <c r="Q69" s="1003">
        <v>788</v>
      </c>
      <c r="R69" s="997"/>
      <c r="S69" s="997"/>
      <c r="T69" s="997"/>
      <c r="U69" s="997"/>
      <c r="V69" s="997">
        <v>623</v>
      </c>
      <c r="W69" s="997"/>
      <c r="X69" s="997"/>
      <c r="Y69" s="997"/>
      <c r="Z69" s="997"/>
      <c r="AA69" s="997">
        <v>165</v>
      </c>
      <c r="AB69" s="997"/>
      <c r="AC69" s="997"/>
      <c r="AD69" s="997"/>
      <c r="AE69" s="997"/>
      <c r="AF69" s="997">
        <v>39</v>
      </c>
      <c r="AG69" s="997"/>
      <c r="AH69" s="997"/>
      <c r="AI69" s="997"/>
      <c r="AJ69" s="997"/>
      <c r="AK69" s="997" t="s">
        <v>547</v>
      </c>
      <c r="AL69" s="997"/>
      <c r="AM69" s="997"/>
      <c r="AN69" s="997"/>
      <c r="AO69" s="997"/>
      <c r="AP69" s="997">
        <v>1069</v>
      </c>
      <c r="AQ69" s="997"/>
      <c r="AR69" s="997"/>
      <c r="AS69" s="997"/>
      <c r="AT69" s="997"/>
      <c r="AU69" s="997">
        <v>415</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537</v>
      </c>
      <c r="C70" s="1001"/>
      <c r="D70" s="1001"/>
      <c r="E70" s="1001"/>
      <c r="F70" s="1001"/>
      <c r="G70" s="1001"/>
      <c r="H70" s="1001"/>
      <c r="I70" s="1001"/>
      <c r="J70" s="1001"/>
      <c r="K70" s="1001"/>
      <c r="L70" s="1001"/>
      <c r="M70" s="1001"/>
      <c r="N70" s="1001"/>
      <c r="O70" s="1001"/>
      <c r="P70" s="1002"/>
      <c r="Q70" s="1003">
        <v>3320</v>
      </c>
      <c r="R70" s="997"/>
      <c r="S70" s="997"/>
      <c r="T70" s="997"/>
      <c r="U70" s="997"/>
      <c r="V70" s="997">
        <v>3197</v>
      </c>
      <c r="W70" s="997"/>
      <c r="X70" s="997"/>
      <c r="Y70" s="997"/>
      <c r="Z70" s="997"/>
      <c r="AA70" s="997">
        <v>123</v>
      </c>
      <c r="AB70" s="997"/>
      <c r="AC70" s="997"/>
      <c r="AD70" s="997"/>
      <c r="AE70" s="997"/>
      <c r="AF70" s="997">
        <v>123</v>
      </c>
      <c r="AG70" s="997"/>
      <c r="AH70" s="997"/>
      <c r="AI70" s="997"/>
      <c r="AJ70" s="997"/>
      <c r="AK70" s="997" t="s">
        <v>547</v>
      </c>
      <c r="AL70" s="997"/>
      <c r="AM70" s="997"/>
      <c r="AN70" s="997"/>
      <c r="AO70" s="997"/>
      <c r="AP70" s="997">
        <v>2809</v>
      </c>
      <c r="AQ70" s="997"/>
      <c r="AR70" s="997"/>
      <c r="AS70" s="997"/>
      <c r="AT70" s="997"/>
      <c r="AU70" s="997">
        <v>1068</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538</v>
      </c>
      <c r="C71" s="1001"/>
      <c r="D71" s="1001"/>
      <c r="E71" s="1001"/>
      <c r="F71" s="1001"/>
      <c r="G71" s="1001"/>
      <c r="H71" s="1001"/>
      <c r="I71" s="1001"/>
      <c r="J71" s="1001"/>
      <c r="K71" s="1001"/>
      <c r="L71" s="1001"/>
      <c r="M71" s="1001"/>
      <c r="N71" s="1001"/>
      <c r="O71" s="1001"/>
      <c r="P71" s="1002"/>
      <c r="Q71" s="1003">
        <v>1476</v>
      </c>
      <c r="R71" s="997"/>
      <c r="S71" s="997"/>
      <c r="T71" s="997"/>
      <c r="U71" s="997"/>
      <c r="V71" s="997">
        <v>1442</v>
      </c>
      <c r="W71" s="997"/>
      <c r="X71" s="997"/>
      <c r="Y71" s="997"/>
      <c r="Z71" s="997"/>
      <c r="AA71" s="997">
        <v>35</v>
      </c>
      <c r="AB71" s="997"/>
      <c r="AC71" s="997"/>
      <c r="AD71" s="997"/>
      <c r="AE71" s="997"/>
      <c r="AF71" s="997">
        <v>35</v>
      </c>
      <c r="AG71" s="997"/>
      <c r="AH71" s="997"/>
      <c r="AI71" s="997"/>
      <c r="AJ71" s="997"/>
      <c r="AK71" s="997" t="s">
        <v>547</v>
      </c>
      <c r="AL71" s="997"/>
      <c r="AM71" s="997"/>
      <c r="AN71" s="997"/>
      <c r="AO71" s="997"/>
      <c r="AP71" s="997" t="s">
        <v>547</v>
      </c>
      <c r="AQ71" s="997"/>
      <c r="AR71" s="997"/>
      <c r="AS71" s="997"/>
      <c r="AT71" s="997"/>
      <c r="AU71" s="997" t="s">
        <v>547</v>
      </c>
      <c r="AV71" s="997"/>
      <c r="AW71" s="997"/>
      <c r="AX71" s="997"/>
      <c r="AY71" s="997"/>
      <c r="AZ71" s="998" t="s">
        <v>541</v>
      </c>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538</v>
      </c>
      <c r="C72" s="1001"/>
      <c r="D72" s="1001"/>
      <c r="E72" s="1001"/>
      <c r="F72" s="1001"/>
      <c r="G72" s="1001"/>
      <c r="H72" s="1001"/>
      <c r="I72" s="1001"/>
      <c r="J72" s="1001"/>
      <c r="K72" s="1001"/>
      <c r="L72" s="1001"/>
      <c r="M72" s="1001"/>
      <c r="N72" s="1001"/>
      <c r="O72" s="1001"/>
      <c r="P72" s="1002"/>
      <c r="Q72" s="1003">
        <v>634650</v>
      </c>
      <c r="R72" s="997"/>
      <c r="S72" s="997"/>
      <c r="T72" s="997"/>
      <c r="U72" s="997"/>
      <c r="V72" s="997">
        <v>617408</v>
      </c>
      <c r="W72" s="997"/>
      <c r="X72" s="997"/>
      <c r="Y72" s="997"/>
      <c r="Z72" s="997"/>
      <c r="AA72" s="997">
        <v>17242</v>
      </c>
      <c r="AB72" s="997"/>
      <c r="AC72" s="997"/>
      <c r="AD72" s="997"/>
      <c r="AE72" s="997"/>
      <c r="AF72" s="997">
        <v>17242</v>
      </c>
      <c r="AG72" s="997"/>
      <c r="AH72" s="997"/>
      <c r="AI72" s="997"/>
      <c r="AJ72" s="997"/>
      <c r="AK72" s="997">
        <v>5814</v>
      </c>
      <c r="AL72" s="997"/>
      <c r="AM72" s="997"/>
      <c r="AN72" s="997"/>
      <c r="AO72" s="997"/>
      <c r="AP72" s="997" t="s">
        <v>547</v>
      </c>
      <c r="AQ72" s="997"/>
      <c r="AR72" s="997"/>
      <c r="AS72" s="997"/>
      <c r="AT72" s="997"/>
      <c r="AU72" s="997" t="s">
        <v>547</v>
      </c>
      <c r="AV72" s="997"/>
      <c r="AW72" s="997"/>
      <c r="AX72" s="997"/>
      <c r="AY72" s="997"/>
      <c r="AZ72" s="998" t="s">
        <v>542</v>
      </c>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539</v>
      </c>
      <c r="C73" s="1001"/>
      <c r="D73" s="1001"/>
      <c r="E73" s="1001"/>
      <c r="F73" s="1001"/>
      <c r="G73" s="1001"/>
      <c r="H73" s="1001"/>
      <c r="I73" s="1001"/>
      <c r="J73" s="1001"/>
      <c r="K73" s="1001"/>
      <c r="L73" s="1001"/>
      <c r="M73" s="1001"/>
      <c r="N73" s="1001"/>
      <c r="O73" s="1001"/>
      <c r="P73" s="1002"/>
      <c r="Q73" s="1003">
        <v>31982</v>
      </c>
      <c r="R73" s="997"/>
      <c r="S73" s="997"/>
      <c r="T73" s="997"/>
      <c r="U73" s="997"/>
      <c r="V73" s="997">
        <v>31890</v>
      </c>
      <c r="W73" s="997"/>
      <c r="X73" s="997"/>
      <c r="Y73" s="997"/>
      <c r="Z73" s="997"/>
      <c r="AA73" s="997">
        <v>92</v>
      </c>
      <c r="AB73" s="997"/>
      <c r="AC73" s="997"/>
      <c r="AD73" s="997"/>
      <c r="AE73" s="997"/>
      <c r="AF73" s="997">
        <v>92</v>
      </c>
      <c r="AG73" s="997"/>
      <c r="AH73" s="997"/>
      <c r="AI73" s="997"/>
      <c r="AJ73" s="997"/>
      <c r="AK73" s="997">
        <v>972</v>
      </c>
      <c r="AL73" s="997"/>
      <c r="AM73" s="997"/>
      <c r="AN73" s="997"/>
      <c r="AO73" s="997"/>
      <c r="AP73" s="997" t="s">
        <v>547</v>
      </c>
      <c r="AQ73" s="997"/>
      <c r="AR73" s="997"/>
      <c r="AS73" s="997"/>
      <c r="AT73" s="997"/>
      <c r="AU73" s="997" t="s">
        <v>547</v>
      </c>
      <c r="AV73" s="997"/>
      <c r="AW73" s="997"/>
      <c r="AX73" s="997"/>
      <c r="AY73" s="997"/>
      <c r="AZ73" s="998" t="s">
        <v>541</v>
      </c>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539</v>
      </c>
      <c r="C74" s="1001"/>
      <c r="D74" s="1001"/>
      <c r="E74" s="1001"/>
      <c r="F74" s="1001"/>
      <c r="G74" s="1001"/>
      <c r="H74" s="1001"/>
      <c r="I74" s="1001"/>
      <c r="J74" s="1001"/>
      <c r="K74" s="1001"/>
      <c r="L74" s="1001"/>
      <c r="M74" s="1001"/>
      <c r="N74" s="1001"/>
      <c r="O74" s="1001"/>
      <c r="P74" s="1002"/>
      <c r="Q74" s="1003">
        <v>346</v>
      </c>
      <c r="R74" s="997"/>
      <c r="S74" s="997"/>
      <c r="T74" s="997"/>
      <c r="U74" s="997"/>
      <c r="V74" s="997">
        <v>170</v>
      </c>
      <c r="W74" s="997"/>
      <c r="X74" s="997"/>
      <c r="Y74" s="997"/>
      <c r="Z74" s="997"/>
      <c r="AA74" s="997">
        <v>176</v>
      </c>
      <c r="AB74" s="997"/>
      <c r="AC74" s="997"/>
      <c r="AD74" s="997"/>
      <c r="AE74" s="997"/>
      <c r="AF74" s="997">
        <v>176</v>
      </c>
      <c r="AG74" s="997"/>
      <c r="AH74" s="997"/>
      <c r="AI74" s="997"/>
      <c r="AJ74" s="997"/>
      <c r="AK74" s="997" t="s">
        <v>547</v>
      </c>
      <c r="AL74" s="997"/>
      <c r="AM74" s="997"/>
      <c r="AN74" s="997"/>
      <c r="AO74" s="997"/>
      <c r="AP74" s="997" t="s">
        <v>547</v>
      </c>
      <c r="AQ74" s="997"/>
      <c r="AR74" s="997"/>
      <c r="AS74" s="997"/>
      <c r="AT74" s="997"/>
      <c r="AU74" s="997" t="s">
        <v>547</v>
      </c>
      <c r="AV74" s="997"/>
      <c r="AW74" s="997"/>
      <c r="AX74" s="997"/>
      <c r="AY74" s="997"/>
      <c r="AZ74" s="998" t="s">
        <v>543</v>
      </c>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540</v>
      </c>
      <c r="C75" s="1001"/>
      <c r="D75" s="1001"/>
      <c r="E75" s="1001"/>
      <c r="F75" s="1001"/>
      <c r="G75" s="1001"/>
      <c r="H75" s="1001"/>
      <c r="I75" s="1001"/>
      <c r="J75" s="1001"/>
      <c r="K75" s="1001"/>
      <c r="L75" s="1001"/>
      <c r="M75" s="1001"/>
      <c r="N75" s="1001"/>
      <c r="O75" s="1001"/>
      <c r="P75" s="1002"/>
      <c r="Q75" s="1004">
        <v>422</v>
      </c>
      <c r="R75" s="1005"/>
      <c r="S75" s="1005"/>
      <c r="T75" s="1005"/>
      <c r="U75" s="1006"/>
      <c r="V75" s="1007">
        <v>404</v>
      </c>
      <c r="W75" s="1005"/>
      <c r="X75" s="1005"/>
      <c r="Y75" s="1005"/>
      <c r="Z75" s="1006"/>
      <c r="AA75" s="1007">
        <v>17</v>
      </c>
      <c r="AB75" s="1005"/>
      <c r="AC75" s="1005"/>
      <c r="AD75" s="1005"/>
      <c r="AE75" s="1006"/>
      <c r="AF75" s="1007">
        <v>17</v>
      </c>
      <c r="AG75" s="1005"/>
      <c r="AH75" s="1005"/>
      <c r="AI75" s="1005"/>
      <c r="AJ75" s="1006"/>
      <c r="AK75" s="1007">
        <v>95</v>
      </c>
      <c r="AL75" s="1005"/>
      <c r="AM75" s="1005"/>
      <c r="AN75" s="1005"/>
      <c r="AO75" s="1006"/>
      <c r="AP75" s="1007" t="s">
        <v>547</v>
      </c>
      <c r="AQ75" s="1005"/>
      <c r="AR75" s="1005"/>
      <c r="AS75" s="1005"/>
      <c r="AT75" s="1006"/>
      <c r="AU75" s="1007" t="s">
        <v>547</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366</v>
      </c>
      <c r="B88" s="970" t="s">
        <v>389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17807</v>
      </c>
      <c r="AG88" s="985"/>
      <c r="AH88" s="985"/>
      <c r="AI88" s="985"/>
      <c r="AJ88" s="985"/>
      <c r="AK88" s="989"/>
      <c r="AL88" s="989"/>
      <c r="AM88" s="989"/>
      <c r="AN88" s="989"/>
      <c r="AO88" s="989"/>
      <c r="AP88" s="985">
        <v>4911</v>
      </c>
      <c r="AQ88" s="985"/>
      <c r="AR88" s="985"/>
      <c r="AS88" s="985"/>
      <c r="AT88" s="985"/>
      <c r="AU88" s="985">
        <v>1813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390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13</v>
      </c>
      <c r="CS102" s="977"/>
      <c r="CT102" s="977"/>
      <c r="CU102" s="977"/>
      <c r="CV102" s="978"/>
      <c r="CW102" s="976">
        <v>1</v>
      </c>
      <c r="CX102" s="977"/>
      <c r="CY102" s="977"/>
      <c r="CZ102" s="977"/>
      <c r="DA102" s="978"/>
      <c r="DB102" s="976">
        <v>182</v>
      </c>
      <c r="DC102" s="977"/>
      <c r="DD102" s="977"/>
      <c r="DE102" s="977"/>
      <c r="DF102" s="978"/>
      <c r="DG102" s="976" t="s">
        <v>547</v>
      </c>
      <c r="DH102" s="977"/>
      <c r="DI102" s="977"/>
      <c r="DJ102" s="977"/>
      <c r="DK102" s="978"/>
      <c r="DL102" s="976" t="s">
        <v>547</v>
      </c>
      <c r="DM102" s="977"/>
      <c r="DN102" s="977"/>
      <c r="DO102" s="977"/>
      <c r="DP102" s="978"/>
      <c r="DQ102" s="976" t="s">
        <v>547</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398</v>
      </c>
      <c r="AB109" s="918"/>
      <c r="AC109" s="918"/>
      <c r="AD109" s="918"/>
      <c r="AE109" s="919"/>
      <c r="AF109" s="920" t="s">
        <v>285</v>
      </c>
      <c r="AG109" s="918"/>
      <c r="AH109" s="918"/>
      <c r="AI109" s="918"/>
      <c r="AJ109" s="919"/>
      <c r="AK109" s="920" t="s">
        <v>284</v>
      </c>
      <c r="AL109" s="918"/>
      <c r="AM109" s="918"/>
      <c r="AN109" s="918"/>
      <c r="AO109" s="919"/>
      <c r="AP109" s="920" t="s">
        <v>399</v>
      </c>
      <c r="AQ109" s="918"/>
      <c r="AR109" s="918"/>
      <c r="AS109" s="918"/>
      <c r="AT109" s="949"/>
      <c r="AU109" s="917" t="s">
        <v>397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398</v>
      </c>
      <c r="BR109" s="918"/>
      <c r="BS109" s="918"/>
      <c r="BT109" s="918"/>
      <c r="BU109" s="919"/>
      <c r="BV109" s="920" t="s">
        <v>285</v>
      </c>
      <c r="BW109" s="918"/>
      <c r="BX109" s="918"/>
      <c r="BY109" s="918"/>
      <c r="BZ109" s="919"/>
      <c r="CA109" s="920" t="s">
        <v>284</v>
      </c>
      <c r="CB109" s="918"/>
      <c r="CC109" s="918"/>
      <c r="CD109" s="918"/>
      <c r="CE109" s="919"/>
      <c r="CF109" s="958" t="s">
        <v>399</v>
      </c>
      <c r="CG109" s="958"/>
      <c r="CH109" s="958"/>
      <c r="CI109" s="958"/>
      <c r="CJ109" s="958"/>
      <c r="CK109" s="920" t="s">
        <v>400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398</v>
      </c>
      <c r="DH109" s="918"/>
      <c r="DI109" s="918"/>
      <c r="DJ109" s="918"/>
      <c r="DK109" s="919"/>
      <c r="DL109" s="920" t="s">
        <v>285</v>
      </c>
      <c r="DM109" s="918"/>
      <c r="DN109" s="918"/>
      <c r="DO109" s="918"/>
      <c r="DP109" s="919"/>
      <c r="DQ109" s="920" t="s">
        <v>284</v>
      </c>
      <c r="DR109" s="918"/>
      <c r="DS109" s="918"/>
      <c r="DT109" s="918"/>
      <c r="DU109" s="919"/>
      <c r="DV109" s="920" t="s">
        <v>399</v>
      </c>
      <c r="DW109" s="918"/>
      <c r="DX109" s="918"/>
      <c r="DY109" s="918"/>
      <c r="DZ109" s="949"/>
    </row>
    <row r="110" spans="1:131" s="197" customFormat="1" ht="26.25" customHeight="1" x14ac:dyDescent="0.15">
      <c r="A110" s="787" t="s">
        <v>401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2894332</v>
      </c>
      <c r="AB110" s="903"/>
      <c r="AC110" s="903"/>
      <c r="AD110" s="903"/>
      <c r="AE110" s="904"/>
      <c r="AF110" s="905">
        <v>2832223</v>
      </c>
      <c r="AG110" s="903"/>
      <c r="AH110" s="903"/>
      <c r="AI110" s="903"/>
      <c r="AJ110" s="904"/>
      <c r="AK110" s="905">
        <v>2736315</v>
      </c>
      <c r="AL110" s="903"/>
      <c r="AM110" s="903"/>
      <c r="AN110" s="903"/>
      <c r="AO110" s="904"/>
      <c r="AP110" s="906">
        <v>15.6</v>
      </c>
      <c r="AQ110" s="907"/>
      <c r="AR110" s="907"/>
      <c r="AS110" s="907"/>
      <c r="AT110" s="908"/>
      <c r="AU110" s="950" t="s">
        <v>60</v>
      </c>
      <c r="AV110" s="951"/>
      <c r="AW110" s="951"/>
      <c r="AX110" s="951"/>
      <c r="AY110" s="952"/>
      <c r="AZ110" s="846" t="s">
        <v>402</v>
      </c>
      <c r="BA110" s="788"/>
      <c r="BB110" s="788"/>
      <c r="BC110" s="788"/>
      <c r="BD110" s="788"/>
      <c r="BE110" s="788"/>
      <c r="BF110" s="788"/>
      <c r="BG110" s="788"/>
      <c r="BH110" s="788"/>
      <c r="BI110" s="788"/>
      <c r="BJ110" s="788"/>
      <c r="BK110" s="788"/>
      <c r="BL110" s="788"/>
      <c r="BM110" s="788"/>
      <c r="BN110" s="788"/>
      <c r="BO110" s="788"/>
      <c r="BP110" s="789"/>
      <c r="BQ110" s="829">
        <v>21585912</v>
      </c>
      <c r="BR110" s="830"/>
      <c r="BS110" s="830"/>
      <c r="BT110" s="830"/>
      <c r="BU110" s="830"/>
      <c r="BV110" s="830">
        <v>22018262</v>
      </c>
      <c r="BW110" s="830"/>
      <c r="BX110" s="830"/>
      <c r="BY110" s="830"/>
      <c r="BZ110" s="830"/>
      <c r="CA110" s="830">
        <v>22478258</v>
      </c>
      <c r="CB110" s="830"/>
      <c r="CC110" s="830"/>
      <c r="CD110" s="830"/>
      <c r="CE110" s="830"/>
      <c r="CF110" s="891">
        <v>128.1</v>
      </c>
      <c r="CG110" s="892"/>
      <c r="CH110" s="892"/>
      <c r="CI110" s="892"/>
      <c r="CJ110" s="892"/>
      <c r="CK110" s="946" t="s">
        <v>403</v>
      </c>
      <c r="CL110" s="894"/>
      <c r="CM110" s="899" t="s">
        <v>404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v>263790</v>
      </c>
      <c r="DH110" s="830"/>
      <c r="DI110" s="830"/>
      <c r="DJ110" s="830"/>
      <c r="DK110" s="830"/>
      <c r="DL110" s="830">
        <v>234596</v>
      </c>
      <c r="DM110" s="830"/>
      <c r="DN110" s="830"/>
      <c r="DO110" s="830"/>
      <c r="DP110" s="830"/>
      <c r="DQ110" s="830">
        <v>205374</v>
      </c>
      <c r="DR110" s="830"/>
      <c r="DS110" s="830"/>
      <c r="DT110" s="830"/>
      <c r="DU110" s="830"/>
      <c r="DV110" s="831">
        <v>1.2</v>
      </c>
      <c r="DW110" s="831"/>
      <c r="DX110" s="831"/>
      <c r="DY110" s="831"/>
      <c r="DZ110" s="832"/>
    </row>
    <row r="111" spans="1:131" s="197" customFormat="1" ht="26.25" customHeight="1" x14ac:dyDescent="0.15">
      <c r="A111" s="808" t="s">
        <v>405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406</v>
      </c>
      <c r="BA111" s="798"/>
      <c r="BB111" s="798"/>
      <c r="BC111" s="798"/>
      <c r="BD111" s="798"/>
      <c r="BE111" s="798"/>
      <c r="BF111" s="798"/>
      <c r="BG111" s="798"/>
      <c r="BH111" s="798"/>
      <c r="BI111" s="798"/>
      <c r="BJ111" s="798"/>
      <c r="BK111" s="798"/>
      <c r="BL111" s="798"/>
      <c r="BM111" s="798"/>
      <c r="BN111" s="798"/>
      <c r="BO111" s="798"/>
      <c r="BP111" s="799"/>
      <c r="BQ111" s="800">
        <v>1924300</v>
      </c>
      <c r="BR111" s="801"/>
      <c r="BS111" s="801"/>
      <c r="BT111" s="801"/>
      <c r="BU111" s="801"/>
      <c r="BV111" s="801">
        <v>920482</v>
      </c>
      <c r="BW111" s="801"/>
      <c r="BX111" s="801"/>
      <c r="BY111" s="801"/>
      <c r="BZ111" s="801"/>
      <c r="CA111" s="801">
        <v>493060</v>
      </c>
      <c r="CB111" s="801"/>
      <c r="CC111" s="801"/>
      <c r="CD111" s="801"/>
      <c r="CE111" s="801"/>
      <c r="CF111" s="878">
        <v>2.8</v>
      </c>
      <c r="CG111" s="879"/>
      <c r="CH111" s="879"/>
      <c r="CI111" s="879"/>
      <c r="CJ111" s="879"/>
      <c r="CK111" s="947"/>
      <c r="CL111" s="896"/>
      <c r="CM111" s="833" t="s">
        <v>407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x14ac:dyDescent="0.15">
      <c r="A112" s="932" t="s">
        <v>408</v>
      </c>
      <c r="B112" s="933"/>
      <c r="C112" s="798" t="s">
        <v>409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410</v>
      </c>
      <c r="BA112" s="798"/>
      <c r="BB112" s="798"/>
      <c r="BC112" s="798"/>
      <c r="BD112" s="798"/>
      <c r="BE112" s="798"/>
      <c r="BF112" s="798"/>
      <c r="BG112" s="798"/>
      <c r="BH112" s="798"/>
      <c r="BI112" s="798"/>
      <c r="BJ112" s="798"/>
      <c r="BK112" s="798"/>
      <c r="BL112" s="798"/>
      <c r="BM112" s="798"/>
      <c r="BN112" s="798"/>
      <c r="BO112" s="798"/>
      <c r="BP112" s="799"/>
      <c r="BQ112" s="800">
        <v>4395113</v>
      </c>
      <c r="BR112" s="801"/>
      <c r="BS112" s="801"/>
      <c r="BT112" s="801"/>
      <c r="BU112" s="801"/>
      <c r="BV112" s="801">
        <v>4063473</v>
      </c>
      <c r="BW112" s="801"/>
      <c r="BX112" s="801"/>
      <c r="BY112" s="801"/>
      <c r="BZ112" s="801"/>
      <c r="CA112" s="801">
        <v>4025937</v>
      </c>
      <c r="CB112" s="801"/>
      <c r="CC112" s="801"/>
      <c r="CD112" s="801"/>
      <c r="CE112" s="801"/>
      <c r="CF112" s="878">
        <v>22.9</v>
      </c>
      <c r="CG112" s="879"/>
      <c r="CH112" s="879"/>
      <c r="CI112" s="879"/>
      <c r="CJ112" s="879"/>
      <c r="CK112" s="947"/>
      <c r="CL112" s="896"/>
      <c r="CM112" s="833" t="s">
        <v>411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x14ac:dyDescent="0.15">
      <c r="A113" s="934"/>
      <c r="B113" s="935"/>
      <c r="C113" s="798" t="s">
        <v>412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492348</v>
      </c>
      <c r="AB113" s="939"/>
      <c r="AC113" s="939"/>
      <c r="AD113" s="939"/>
      <c r="AE113" s="940"/>
      <c r="AF113" s="941">
        <v>524769</v>
      </c>
      <c r="AG113" s="939"/>
      <c r="AH113" s="939"/>
      <c r="AI113" s="939"/>
      <c r="AJ113" s="940"/>
      <c r="AK113" s="941">
        <v>513917</v>
      </c>
      <c r="AL113" s="939"/>
      <c r="AM113" s="939"/>
      <c r="AN113" s="939"/>
      <c r="AO113" s="940"/>
      <c r="AP113" s="942">
        <v>2.9</v>
      </c>
      <c r="AQ113" s="943"/>
      <c r="AR113" s="943"/>
      <c r="AS113" s="943"/>
      <c r="AT113" s="944"/>
      <c r="AU113" s="953"/>
      <c r="AV113" s="954"/>
      <c r="AW113" s="954"/>
      <c r="AX113" s="954"/>
      <c r="AY113" s="955"/>
      <c r="AZ113" s="797" t="s">
        <v>413</v>
      </c>
      <c r="BA113" s="798"/>
      <c r="BB113" s="798"/>
      <c r="BC113" s="798"/>
      <c r="BD113" s="798"/>
      <c r="BE113" s="798"/>
      <c r="BF113" s="798"/>
      <c r="BG113" s="798"/>
      <c r="BH113" s="798"/>
      <c r="BI113" s="798"/>
      <c r="BJ113" s="798"/>
      <c r="BK113" s="798"/>
      <c r="BL113" s="798"/>
      <c r="BM113" s="798"/>
      <c r="BN113" s="798"/>
      <c r="BO113" s="798"/>
      <c r="BP113" s="799"/>
      <c r="BQ113" s="800">
        <v>1952979</v>
      </c>
      <c r="BR113" s="801"/>
      <c r="BS113" s="801"/>
      <c r="BT113" s="801"/>
      <c r="BU113" s="801"/>
      <c r="BV113" s="801">
        <v>2024360</v>
      </c>
      <c r="BW113" s="801"/>
      <c r="BX113" s="801"/>
      <c r="BY113" s="801"/>
      <c r="BZ113" s="801"/>
      <c r="CA113" s="801">
        <v>1813575</v>
      </c>
      <c r="CB113" s="801"/>
      <c r="CC113" s="801"/>
      <c r="CD113" s="801"/>
      <c r="CE113" s="801"/>
      <c r="CF113" s="878">
        <v>10.3</v>
      </c>
      <c r="CG113" s="879"/>
      <c r="CH113" s="879"/>
      <c r="CI113" s="879"/>
      <c r="CJ113" s="879"/>
      <c r="CK113" s="947"/>
      <c r="CL113" s="896"/>
      <c r="CM113" s="833" t="s">
        <v>414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x14ac:dyDescent="0.15">
      <c r="A114" s="934"/>
      <c r="B114" s="935"/>
      <c r="C114" s="798" t="s">
        <v>415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140494</v>
      </c>
      <c r="AB114" s="814"/>
      <c r="AC114" s="814"/>
      <c r="AD114" s="814"/>
      <c r="AE114" s="815"/>
      <c r="AF114" s="816">
        <v>206680</v>
      </c>
      <c r="AG114" s="814"/>
      <c r="AH114" s="814"/>
      <c r="AI114" s="814"/>
      <c r="AJ114" s="815"/>
      <c r="AK114" s="816">
        <v>268724</v>
      </c>
      <c r="AL114" s="814"/>
      <c r="AM114" s="814"/>
      <c r="AN114" s="814"/>
      <c r="AO114" s="815"/>
      <c r="AP114" s="784">
        <v>1.5</v>
      </c>
      <c r="AQ114" s="785"/>
      <c r="AR114" s="785"/>
      <c r="AS114" s="785"/>
      <c r="AT114" s="786"/>
      <c r="AU114" s="953"/>
      <c r="AV114" s="954"/>
      <c r="AW114" s="954"/>
      <c r="AX114" s="954"/>
      <c r="AY114" s="955"/>
      <c r="AZ114" s="797" t="s">
        <v>416</v>
      </c>
      <c r="BA114" s="798"/>
      <c r="BB114" s="798"/>
      <c r="BC114" s="798"/>
      <c r="BD114" s="798"/>
      <c r="BE114" s="798"/>
      <c r="BF114" s="798"/>
      <c r="BG114" s="798"/>
      <c r="BH114" s="798"/>
      <c r="BI114" s="798"/>
      <c r="BJ114" s="798"/>
      <c r="BK114" s="798"/>
      <c r="BL114" s="798"/>
      <c r="BM114" s="798"/>
      <c r="BN114" s="798"/>
      <c r="BO114" s="798"/>
      <c r="BP114" s="799"/>
      <c r="BQ114" s="800">
        <v>4373382</v>
      </c>
      <c r="BR114" s="801"/>
      <c r="BS114" s="801"/>
      <c r="BT114" s="801"/>
      <c r="BU114" s="801"/>
      <c r="BV114" s="801">
        <v>3908735</v>
      </c>
      <c r="BW114" s="801"/>
      <c r="BX114" s="801"/>
      <c r="BY114" s="801"/>
      <c r="BZ114" s="801"/>
      <c r="CA114" s="801">
        <v>4007467</v>
      </c>
      <c r="CB114" s="801"/>
      <c r="CC114" s="801"/>
      <c r="CD114" s="801"/>
      <c r="CE114" s="801"/>
      <c r="CF114" s="878">
        <v>22.8</v>
      </c>
      <c r="CG114" s="879"/>
      <c r="CH114" s="879"/>
      <c r="CI114" s="879"/>
      <c r="CJ114" s="879"/>
      <c r="CK114" s="947"/>
      <c r="CL114" s="896"/>
      <c r="CM114" s="833" t="s">
        <v>417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x14ac:dyDescent="0.15">
      <c r="A115" s="934"/>
      <c r="B115" s="935"/>
      <c r="C115" s="798" t="s">
        <v>418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534680</v>
      </c>
      <c r="AB115" s="939"/>
      <c r="AC115" s="939"/>
      <c r="AD115" s="939"/>
      <c r="AE115" s="940"/>
      <c r="AF115" s="941">
        <v>256354</v>
      </c>
      <c r="AG115" s="939"/>
      <c r="AH115" s="939"/>
      <c r="AI115" s="939"/>
      <c r="AJ115" s="940"/>
      <c r="AK115" s="941">
        <v>164184</v>
      </c>
      <c r="AL115" s="939"/>
      <c r="AM115" s="939"/>
      <c r="AN115" s="939"/>
      <c r="AO115" s="940"/>
      <c r="AP115" s="942">
        <v>0.9</v>
      </c>
      <c r="AQ115" s="943"/>
      <c r="AR115" s="943"/>
      <c r="AS115" s="943"/>
      <c r="AT115" s="944"/>
      <c r="AU115" s="953"/>
      <c r="AV115" s="954"/>
      <c r="AW115" s="954"/>
      <c r="AX115" s="954"/>
      <c r="AY115" s="955"/>
      <c r="AZ115" s="797" t="s">
        <v>419</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v>47</v>
      </c>
      <c r="BW115" s="801"/>
      <c r="BX115" s="801"/>
      <c r="BY115" s="801"/>
      <c r="BZ115" s="801"/>
      <c r="CA115" s="801" t="s">
        <v>109</v>
      </c>
      <c r="CB115" s="801"/>
      <c r="CC115" s="801"/>
      <c r="CD115" s="801"/>
      <c r="CE115" s="801"/>
      <c r="CF115" s="878" t="s">
        <v>109</v>
      </c>
      <c r="CG115" s="879"/>
      <c r="CH115" s="879"/>
      <c r="CI115" s="879"/>
      <c r="CJ115" s="879"/>
      <c r="CK115" s="947"/>
      <c r="CL115" s="896"/>
      <c r="CM115" s="797" t="s">
        <v>420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1660510</v>
      </c>
      <c r="DH115" s="814"/>
      <c r="DI115" s="814"/>
      <c r="DJ115" s="814"/>
      <c r="DK115" s="815"/>
      <c r="DL115" s="816">
        <v>685886</v>
      </c>
      <c r="DM115" s="814"/>
      <c r="DN115" s="814"/>
      <c r="DO115" s="814"/>
      <c r="DP115" s="815"/>
      <c r="DQ115" s="816">
        <v>287686</v>
      </c>
      <c r="DR115" s="814"/>
      <c r="DS115" s="814"/>
      <c r="DT115" s="814"/>
      <c r="DU115" s="815"/>
      <c r="DV115" s="784">
        <v>1.6</v>
      </c>
      <c r="DW115" s="785"/>
      <c r="DX115" s="785"/>
      <c r="DY115" s="785"/>
      <c r="DZ115" s="786"/>
    </row>
    <row r="116" spans="1:130" s="197" customFormat="1" ht="26.25" customHeight="1" x14ac:dyDescent="0.15">
      <c r="A116" s="936"/>
      <c r="B116" s="937"/>
      <c r="C116" s="876" t="s">
        <v>421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422</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x14ac:dyDescent="0.15">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424</v>
      </c>
      <c r="Z117" s="919"/>
      <c r="AA117" s="924">
        <v>4061854</v>
      </c>
      <c r="AB117" s="925"/>
      <c r="AC117" s="925"/>
      <c r="AD117" s="925"/>
      <c r="AE117" s="926"/>
      <c r="AF117" s="928">
        <v>3820026</v>
      </c>
      <c r="AG117" s="925"/>
      <c r="AH117" s="925"/>
      <c r="AI117" s="925"/>
      <c r="AJ117" s="926"/>
      <c r="AK117" s="928">
        <v>3683140</v>
      </c>
      <c r="AL117" s="925"/>
      <c r="AM117" s="925"/>
      <c r="AN117" s="925"/>
      <c r="AO117" s="926"/>
      <c r="AP117" s="929"/>
      <c r="AQ117" s="930"/>
      <c r="AR117" s="930"/>
      <c r="AS117" s="930"/>
      <c r="AT117" s="931"/>
      <c r="AU117" s="953"/>
      <c r="AV117" s="954"/>
      <c r="AW117" s="954"/>
      <c r="AX117" s="954"/>
      <c r="AY117" s="955"/>
      <c r="AZ117" s="875" t="s">
        <v>425</v>
      </c>
      <c r="BA117" s="876"/>
      <c r="BB117" s="876"/>
      <c r="BC117" s="876"/>
      <c r="BD117" s="876"/>
      <c r="BE117" s="876"/>
      <c r="BF117" s="876"/>
      <c r="BG117" s="876"/>
      <c r="BH117" s="876"/>
      <c r="BI117" s="876"/>
      <c r="BJ117" s="876"/>
      <c r="BK117" s="876"/>
      <c r="BL117" s="876"/>
      <c r="BM117" s="876"/>
      <c r="BN117" s="876"/>
      <c r="BO117" s="876"/>
      <c r="BP117" s="877"/>
      <c r="BQ117" s="887" t="s">
        <v>426</v>
      </c>
      <c r="BR117" s="888"/>
      <c r="BS117" s="888"/>
      <c r="BT117" s="888"/>
      <c r="BU117" s="888"/>
      <c r="BV117" s="888" t="s">
        <v>426</v>
      </c>
      <c r="BW117" s="888"/>
      <c r="BX117" s="888"/>
      <c r="BY117" s="888"/>
      <c r="BZ117" s="888"/>
      <c r="CA117" s="888" t="s">
        <v>426</v>
      </c>
      <c r="CB117" s="888"/>
      <c r="CC117" s="888"/>
      <c r="CD117" s="888"/>
      <c r="CE117" s="888"/>
      <c r="CF117" s="878" t="s">
        <v>426</v>
      </c>
      <c r="CG117" s="879"/>
      <c r="CH117" s="879"/>
      <c r="CI117" s="879"/>
      <c r="CJ117" s="879"/>
      <c r="CK117" s="947"/>
      <c r="CL117" s="896"/>
      <c r="CM117" s="833" t="s">
        <v>427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426</v>
      </c>
      <c r="DH117" s="814"/>
      <c r="DI117" s="814"/>
      <c r="DJ117" s="814"/>
      <c r="DK117" s="815"/>
      <c r="DL117" s="816" t="s">
        <v>426</v>
      </c>
      <c r="DM117" s="814"/>
      <c r="DN117" s="814"/>
      <c r="DO117" s="814"/>
      <c r="DP117" s="815"/>
      <c r="DQ117" s="816" t="s">
        <v>426</v>
      </c>
      <c r="DR117" s="814"/>
      <c r="DS117" s="814"/>
      <c r="DT117" s="814"/>
      <c r="DU117" s="815"/>
      <c r="DV117" s="784" t="s">
        <v>426</v>
      </c>
      <c r="DW117" s="785"/>
      <c r="DX117" s="785"/>
      <c r="DY117" s="785"/>
      <c r="DZ117" s="786"/>
    </row>
    <row r="118" spans="1:130" s="197" customFormat="1" ht="26.25" customHeight="1" x14ac:dyDescent="0.15">
      <c r="A118" s="917" t="s">
        <v>400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398</v>
      </c>
      <c r="AB118" s="918"/>
      <c r="AC118" s="918"/>
      <c r="AD118" s="918"/>
      <c r="AE118" s="919"/>
      <c r="AF118" s="920" t="s">
        <v>285</v>
      </c>
      <c r="AG118" s="918"/>
      <c r="AH118" s="918"/>
      <c r="AI118" s="918"/>
      <c r="AJ118" s="919"/>
      <c r="AK118" s="920" t="s">
        <v>284</v>
      </c>
      <c r="AL118" s="918"/>
      <c r="AM118" s="918"/>
      <c r="AN118" s="918"/>
      <c r="AO118" s="919"/>
      <c r="AP118" s="921" t="s">
        <v>399</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428</v>
      </c>
      <c r="BP118" s="868"/>
      <c r="BQ118" s="887">
        <v>34231686</v>
      </c>
      <c r="BR118" s="888"/>
      <c r="BS118" s="888"/>
      <c r="BT118" s="888"/>
      <c r="BU118" s="888"/>
      <c r="BV118" s="888">
        <v>32935359</v>
      </c>
      <c r="BW118" s="888"/>
      <c r="BX118" s="888"/>
      <c r="BY118" s="888"/>
      <c r="BZ118" s="888"/>
      <c r="CA118" s="888">
        <v>32818297</v>
      </c>
      <c r="CB118" s="888"/>
      <c r="CC118" s="888"/>
      <c r="CD118" s="888"/>
      <c r="CE118" s="888"/>
      <c r="CF118" s="773"/>
      <c r="CG118" s="774"/>
      <c r="CH118" s="774"/>
      <c r="CI118" s="774"/>
      <c r="CJ118" s="871"/>
      <c r="CK118" s="947"/>
      <c r="CL118" s="896"/>
      <c r="CM118" s="833" t="s">
        <v>429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403</v>
      </c>
      <c r="B119" s="894"/>
      <c r="C119" s="899" t="s">
        <v>404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v>35876</v>
      </c>
      <c r="AB119" s="903"/>
      <c r="AC119" s="903"/>
      <c r="AD119" s="903"/>
      <c r="AE119" s="904"/>
      <c r="AF119" s="905">
        <v>35909</v>
      </c>
      <c r="AG119" s="903"/>
      <c r="AH119" s="903"/>
      <c r="AI119" s="903"/>
      <c r="AJ119" s="904"/>
      <c r="AK119" s="905">
        <v>35943</v>
      </c>
      <c r="AL119" s="903"/>
      <c r="AM119" s="903"/>
      <c r="AN119" s="903"/>
      <c r="AO119" s="904"/>
      <c r="AP119" s="906">
        <v>0.2</v>
      </c>
      <c r="AQ119" s="907"/>
      <c r="AR119" s="907"/>
      <c r="AS119" s="907"/>
      <c r="AT119" s="908"/>
      <c r="AU119" s="909" t="s">
        <v>430</v>
      </c>
      <c r="AV119" s="910"/>
      <c r="AW119" s="910"/>
      <c r="AX119" s="910"/>
      <c r="AY119" s="911"/>
      <c r="AZ119" s="846" t="s">
        <v>431</v>
      </c>
      <c r="BA119" s="788"/>
      <c r="BB119" s="788"/>
      <c r="BC119" s="788"/>
      <c r="BD119" s="788"/>
      <c r="BE119" s="788"/>
      <c r="BF119" s="788"/>
      <c r="BG119" s="788"/>
      <c r="BH119" s="788"/>
      <c r="BI119" s="788"/>
      <c r="BJ119" s="788"/>
      <c r="BK119" s="788"/>
      <c r="BL119" s="788"/>
      <c r="BM119" s="788"/>
      <c r="BN119" s="788"/>
      <c r="BO119" s="788"/>
      <c r="BP119" s="789"/>
      <c r="BQ119" s="829">
        <v>4634488</v>
      </c>
      <c r="BR119" s="830"/>
      <c r="BS119" s="830"/>
      <c r="BT119" s="830"/>
      <c r="BU119" s="830"/>
      <c r="BV119" s="830">
        <v>4323906</v>
      </c>
      <c r="BW119" s="830"/>
      <c r="BX119" s="830"/>
      <c r="BY119" s="830"/>
      <c r="BZ119" s="830"/>
      <c r="CA119" s="830">
        <v>4338597</v>
      </c>
      <c r="CB119" s="830"/>
      <c r="CC119" s="830"/>
      <c r="CD119" s="830"/>
      <c r="CE119" s="830"/>
      <c r="CF119" s="891">
        <v>24.7</v>
      </c>
      <c r="CG119" s="892"/>
      <c r="CH119" s="892"/>
      <c r="CI119" s="892"/>
      <c r="CJ119" s="892"/>
      <c r="CK119" s="948"/>
      <c r="CL119" s="898"/>
      <c r="CM119" s="855" t="s">
        <v>432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x14ac:dyDescent="0.15">
      <c r="A120" s="895"/>
      <c r="B120" s="896"/>
      <c r="C120" s="833" t="s">
        <v>407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433</v>
      </c>
      <c r="BA120" s="798"/>
      <c r="BB120" s="798"/>
      <c r="BC120" s="798"/>
      <c r="BD120" s="798"/>
      <c r="BE120" s="798"/>
      <c r="BF120" s="798"/>
      <c r="BG120" s="798"/>
      <c r="BH120" s="798"/>
      <c r="BI120" s="798"/>
      <c r="BJ120" s="798"/>
      <c r="BK120" s="798"/>
      <c r="BL120" s="798"/>
      <c r="BM120" s="798"/>
      <c r="BN120" s="798"/>
      <c r="BO120" s="798"/>
      <c r="BP120" s="799"/>
      <c r="BQ120" s="800">
        <v>4637856</v>
      </c>
      <c r="BR120" s="801"/>
      <c r="BS120" s="801"/>
      <c r="BT120" s="801"/>
      <c r="BU120" s="801"/>
      <c r="BV120" s="801">
        <v>5072304</v>
      </c>
      <c r="BW120" s="801"/>
      <c r="BX120" s="801"/>
      <c r="BY120" s="801"/>
      <c r="BZ120" s="801"/>
      <c r="CA120" s="801">
        <v>5227796</v>
      </c>
      <c r="CB120" s="801"/>
      <c r="CC120" s="801"/>
      <c r="CD120" s="801"/>
      <c r="CE120" s="801"/>
      <c r="CF120" s="878">
        <v>29.8</v>
      </c>
      <c r="CG120" s="879"/>
      <c r="CH120" s="879"/>
      <c r="CI120" s="879"/>
      <c r="CJ120" s="879"/>
      <c r="CK120" s="880" t="s">
        <v>434</v>
      </c>
      <c r="CL120" s="840"/>
      <c r="CM120" s="840"/>
      <c r="CN120" s="840"/>
      <c r="CO120" s="841"/>
      <c r="CP120" s="884" t="s">
        <v>383</v>
      </c>
      <c r="CQ120" s="885"/>
      <c r="CR120" s="885"/>
      <c r="CS120" s="885"/>
      <c r="CT120" s="885"/>
      <c r="CU120" s="885"/>
      <c r="CV120" s="885"/>
      <c r="CW120" s="885"/>
      <c r="CX120" s="885"/>
      <c r="CY120" s="885"/>
      <c r="CZ120" s="885"/>
      <c r="DA120" s="885"/>
      <c r="DB120" s="885"/>
      <c r="DC120" s="885"/>
      <c r="DD120" s="885"/>
      <c r="DE120" s="885"/>
      <c r="DF120" s="886"/>
      <c r="DG120" s="829">
        <v>4395113</v>
      </c>
      <c r="DH120" s="830"/>
      <c r="DI120" s="830"/>
      <c r="DJ120" s="830"/>
      <c r="DK120" s="830"/>
      <c r="DL120" s="830">
        <v>4063473</v>
      </c>
      <c r="DM120" s="830"/>
      <c r="DN120" s="830"/>
      <c r="DO120" s="830"/>
      <c r="DP120" s="830"/>
      <c r="DQ120" s="830">
        <v>4025937</v>
      </c>
      <c r="DR120" s="830"/>
      <c r="DS120" s="830"/>
      <c r="DT120" s="830"/>
      <c r="DU120" s="830"/>
      <c r="DV120" s="831">
        <v>22.9</v>
      </c>
      <c r="DW120" s="831"/>
      <c r="DX120" s="831"/>
      <c r="DY120" s="831"/>
      <c r="DZ120" s="832"/>
    </row>
    <row r="121" spans="1:130" s="197" customFormat="1" ht="26.25" customHeight="1" x14ac:dyDescent="0.15">
      <c r="A121" s="895"/>
      <c r="B121" s="896"/>
      <c r="C121" s="872" t="s">
        <v>435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436</v>
      </c>
      <c r="BA121" s="876"/>
      <c r="BB121" s="876"/>
      <c r="BC121" s="876"/>
      <c r="BD121" s="876"/>
      <c r="BE121" s="876"/>
      <c r="BF121" s="876"/>
      <c r="BG121" s="876"/>
      <c r="BH121" s="876"/>
      <c r="BI121" s="876"/>
      <c r="BJ121" s="876"/>
      <c r="BK121" s="876"/>
      <c r="BL121" s="876"/>
      <c r="BM121" s="876"/>
      <c r="BN121" s="876"/>
      <c r="BO121" s="876"/>
      <c r="BP121" s="877"/>
      <c r="BQ121" s="887">
        <v>24567124</v>
      </c>
      <c r="BR121" s="888"/>
      <c r="BS121" s="888"/>
      <c r="BT121" s="888"/>
      <c r="BU121" s="888"/>
      <c r="BV121" s="888">
        <v>24626109</v>
      </c>
      <c r="BW121" s="888"/>
      <c r="BX121" s="888"/>
      <c r="BY121" s="888"/>
      <c r="BZ121" s="888"/>
      <c r="CA121" s="888">
        <v>24674692</v>
      </c>
      <c r="CB121" s="888"/>
      <c r="CC121" s="888"/>
      <c r="CD121" s="888"/>
      <c r="CE121" s="888"/>
      <c r="CF121" s="889">
        <v>140.6</v>
      </c>
      <c r="CG121" s="890"/>
      <c r="CH121" s="890"/>
      <c r="CI121" s="890"/>
      <c r="CJ121" s="890"/>
      <c r="CK121" s="881"/>
      <c r="CL121" s="842"/>
      <c r="CM121" s="842"/>
      <c r="CN121" s="842"/>
      <c r="CO121" s="843"/>
      <c r="CP121" s="858" t="s">
        <v>381</v>
      </c>
      <c r="CQ121" s="859"/>
      <c r="CR121" s="859"/>
      <c r="CS121" s="859"/>
      <c r="CT121" s="859"/>
      <c r="CU121" s="859"/>
      <c r="CV121" s="859"/>
      <c r="CW121" s="859"/>
      <c r="CX121" s="859"/>
      <c r="CY121" s="859"/>
      <c r="CZ121" s="859"/>
      <c r="DA121" s="859"/>
      <c r="DB121" s="859"/>
      <c r="DC121" s="859"/>
      <c r="DD121" s="859"/>
      <c r="DE121" s="859"/>
      <c r="DF121" s="860"/>
      <c r="DG121" s="800" t="s">
        <v>109</v>
      </c>
      <c r="DH121" s="801"/>
      <c r="DI121" s="801"/>
      <c r="DJ121" s="801"/>
      <c r="DK121" s="801"/>
      <c r="DL121" s="801" t="s">
        <v>109</v>
      </c>
      <c r="DM121" s="801"/>
      <c r="DN121" s="801"/>
      <c r="DO121" s="801"/>
      <c r="DP121" s="801"/>
      <c r="DQ121" s="801" t="s">
        <v>109</v>
      </c>
      <c r="DR121" s="801"/>
      <c r="DS121" s="801"/>
      <c r="DT121" s="801"/>
      <c r="DU121" s="801"/>
      <c r="DV121" s="853" t="s">
        <v>109</v>
      </c>
      <c r="DW121" s="853"/>
      <c r="DX121" s="853"/>
      <c r="DY121" s="853"/>
      <c r="DZ121" s="854"/>
    </row>
    <row r="122" spans="1:130" s="197" customFormat="1" ht="26.25" customHeight="1" x14ac:dyDescent="0.15">
      <c r="A122" s="895"/>
      <c r="B122" s="896"/>
      <c r="C122" s="833" t="s">
        <v>417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437</v>
      </c>
      <c r="BP122" s="868"/>
      <c r="BQ122" s="869">
        <v>33839468</v>
      </c>
      <c r="BR122" s="870"/>
      <c r="BS122" s="870"/>
      <c r="BT122" s="870"/>
      <c r="BU122" s="870"/>
      <c r="BV122" s="870">
        <v>34022319</v>
      </c>
      <c r="BW122" s="870"/>
      <c r="BX122" s="870"/>
      <c r="BY122" s="870"/>
      <c r="BZ122" s="870"/>
      <c r="CA122" s="870">
        <v>34241085</v>
      </c>
      <c r="CB122" s="870"/>
      <c r="CC122" s="870"/>
      <c r="CD122" s="870"/>
      <c r="CE122" s="870"/>
      <c r="CF122" s="773"/>
      <c r="CG122" s="774"/>
      <c r="CH122" s="774"/>
      <c r="CI122" s="774"/>
      <c r="CJ122" s="871"/>
      <c r="CK122" s="881"/>
      <c r="CL122" s="842"/>
      <c r="CM122" s="842"/>
      <c r="CN122" s="842"/>
      <c r="CO122" s="843"/>
      <c r="CP122" s="858"/>
      <c r="CQ122" s="859"/>
      <c r="CR122" s="859"/>
      <c r="CS122" s="859"/>
      <c r="CT122" s="859"/>
      <c r="CU122" s="859"/>
      <c r="CV122" s="859"/>
      <c r="CW122" s="859"/>
      <c r="CX122" s="859"/>
      <c r="CY122" s="859"/>
      <c r="CZ122" s="859"/>
      <c r="DA122" s="859"/>
      <c r="DB122" s="859"/>
      <c r="DC122" s="859"/>
      <c r="DD122" s="859"/>
      <c r="DE122" s="859"/>
      <c r="DF122" s="860"/>
      <c r="DG122" s="800"/>
      <c r="DH122" s="801"/>
      <c r="DI122" s="801"/>
      <c r="DJ122" s="801"/>
      <c r="DK122" s="801"/>
      <c r="DL122" s="801"/>
      <c r="DM122" s="801"/>
      <c r="DN122" s="801"/>
      <c r="DO122" s="801"/>
      <c r="DP122" s="801"/>
      <c r="DQ122" s="801"/>
      <c r="DR122" s="801"/>
      <c r="DS122" s="801"/>
      <c r="DT122" s="801"/>
      <c r="DU122" s="801"/>
      <c r="DV122" s="853"/>
      <c r="DW122" s="853"/>
      <c r="DX122" s="853"/>
      <c r="DY122" s="853"/>
      <c r="DZ122" s="854"/>
    </row>
    <row r="123" spans="1:130" s="197" customFormat="1" ht="26.25" customHeight="1" thickBot="1" x14ac:dyDescent="0.2">
      <c r="A123" s="895"/>
      <c r="B123" s="896"/>
      <c r="C123" s="833" t="s">
        <v>423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13897</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438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2.2999999999999998</v>
      </c>
      <c r="BR123" s="862"/>
      <c r="BS123" s="862"/>
      <c r="BT123" s="862"/>
      <c r="BU123" s="862"/>
      <c r="BV123" s="862" t="s">
        <v>109</v>
      </c>
      <c r="BW123" s="862"/>
      <c r="BX123" s="862"/>
      <c r="BY123" s="862"/>
      <c r="BZ123" s="862"/>
      <c r="CA123" s="862" t="s">
        <v>109</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x14ac:dyDescent="0.15">
      <c r="A124" s="895"/>
      <c r="B124" s="896"/>
      <c r="C124" s="833" t="s">
        <v>427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v>484907</v>
      </c>
      <c r="AB124" s="814"/>
      <c r="AC124" s="814"/>
      <c r="AD124" s="814"/>
      <c r="AE124" s="815"/>
      <c r="AF124" s="816">
        <v>220445</v>
      </c>
      <c r="AG124" s="814"/>
      <c r="AH124" s="814"/>
      <c r="AI124" s="814"/>
      <c r="AJ124" s="815"/>
      <c r="AK124" s="816">
        <v>128241</v>
      </c>
      <c r="AL124" s="814"/>
      <c r="AM124" s="814"/>
      <c r="AN124" s="814"/>
      <c r="AO124" s="815"/>
      <c r="AP124" s="784">
        <v>0.7</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439</v>
      </c>
      <c r="CQ124" s="859"/>
      <c r="CR124" s="859"/>
      <c r="CS124" s="859"/>
      <c r="CT124" s="859"/>
      <c r="CU124" s="859"/>
      <c r="CV124" s="859"/>
      <c r="CW124" s="859"/>
      <c r="CX124" s="859"/>
      <c r="CY124" s="859"/>
      <c r="CZ124" s="859"/>
      <c r="DA124" s="859"/>
      <c r="DB124" s="859"/>
      <c r="DC124" s="859"/>
      <c r="DD124" s="859"/>
      <c r="DE124" s="859"/>
      <c r="DF124" s="860"/>
      <c r="DG124" s="746" t="s">
        <v>109</v>
      </c>
      <c r="DH124" s="747"/>
      <c r="DI124" s="747"/>
      <c r="DJ124" s="747"/>
      <c r="DK124" s="748"/>
      <c r="DL124" s="749" t="s">
        <v>109</v>
      </c>
      <c r="DM124" s="747"/>
      <c r="DN124" s="747"/>
      <c r="DO124" s="747"/>
      <c r="DP124" s="748"/>
      <c r="DQ124" s="749" t="s">
        <v>109</v>
      </c>
      <c r="DR124" s="747"/>
      <c r="DS124" s="747"/>
      <c r="DT124" s="747"/>
      <c r="DU124" s="748"/>
      <c r="DV124" s="837" t="s">
        <v>109</v>
      </c>
      <c r="DW124" s="838"/>
      <c r="DX124" s="838"/>
      <c r="DY124" s="838"/>
      <c r="DZ124" s="839"/>
    </row>
    <row r="125" spans="1:130" s="197" customFormat="1" ht="26.25" customHeight="1" thickBot="1" x14ac:dyDescent="0.2">
      <c r="A125" s="895"/>
      <c r="B125" s="896"/>
      <c r="C125" s="833" t="s">
        <v>429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440</v>
      </c>
      <c r="CL125" s="840"/>
      <c r="CM125" s="840"/>
      <c r="CN125" s="840"/>
      <c r="CO125" s="841"/>
      <c r="CP125" s="846" t="s">
        <v>441</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x14ac:dyDescent="0.15">
      <c r="A126" s="895"/>
      <c r="B126" s="896"/>
      <c r="C126" s="833" t="s">
        <v>432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109</v>
      </c>
      <c r="AB126" s="814"/>
      <c r="AC126" s="814"/>
      <c r="AD126" s="814"/>
      <c r="AE126" s="815"/>
      <c r="AF126" s="816" t="s">
        <v>109</v>
      </c>
      <c r="AG126" s="814"/>
      <c r="AH126" s="814"/>
      <c r="AI126" s="814"/>
      <c r="AJ126" s="815"/>
      <c r="AK126" s="816" t="s">
        <v>109</v>
      </c>
      <c r="AL126" s="814"/>
      <c r="AM126" s="814"/>
      <c r="AN126" s="814"/>
      <c r="AO126" s="815"/>
      <c r="AP126" s="784" t="s">
        <v>109</v>
      </c>
      <c r="AQ126" s="785"/>
      <c r="AR126" s="785"/>
      <c r="AS126" s="785"/>
      <c r="AT126" s="786"/>
      <c r="AU126" s="233"/>
      <c r="AV126" s="233"/>
      <c r="AW126" s="233"/>
      <c r="AX126" s="836" t="s">
        <v>442</v>
      </c>
      <c r="AY126" s="794"/>
      <c r="AZ126" s="794"/>
      <c r="BA126" s="794"/>
      <c r="BB126" s="794"/>
      <c r="BC126" s="794"/>
      <c r="BD126" s="794"/>
      <c r="BE126" s="795"/>
      <c r="BF126" s="793" t="s">
        <v>443</v>
      </c>
      <c r="BG126" s="794"/>
      <c r="BH126" s="794"/>
      <c r="BI126" s="794"/>
      <c r="BJ126" s="794"/>
      <c r="BK126" s="794"/>
      <c r="BL126" s="795"/>
      <c r="BM126" s="793" t="s">
        <v>444</v>
      </c>
      <c r="BN126" s="794"/>
      <c r="BO126" s="794"/>
      <c r="BP126" s="794"/>
      <c r="BQ126" s="794"/>
      <c r="BR126" s="794"/>
      <c r="BS126" s="795"/>
      <c r="BT126" s="793" t="s">
        <v>445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446</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x14ac:dyDescent="0.2">
      <c r="A127" s="897"/>
      <c r="B127" s="898"/>
      <c r="C127" s="855" t="s">
        <v>447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109</v>
      </c>
      <c r="AB127" s="814"/>
      <c r="AC127" s="814"/>
      <c r="AD127" s="814"/>
      <c r="AE127" s="815"/>
      <c r="AF127" s="816" t="s">
        <v>109</v>
      </c>
      <c r="AG127" s="814"/>
      <c r="AH127" s="814"/>
      <c r="AI127" s="814"/>
      <c r="AJ127" s="815"/>
      <c r="AK127" s="816" t="s">
        <v>109</v>
      </c>
      <c r="AL127" s="814"/>
      <c r="AM127" s="814"/>
      <c r="AN127" s="814"/>
      <c r="AO127" s="815"/>
      <c r="AP127" s="784" t="s">
        <v>109</v>
      </c>
      <c r="AQ127" s="785"/>
      <c r="AR127" s="785"/>
      <c r="AS127" s="785"/>
      <c r="AT127" s="786"/>
      <c r="AU127" s="233"/>
      <c r="AV127" s="233"/>
      <c r="AW127" s="233"/>
      <c r="AX127" s="787" t="s">
        <v>448</v>
      </c>
      <c r="AY127" s="788"/>
      <c r="AZ127" s="788"/>
      <c r="BA127" s="788"/>
      <c r="BB127" s="788"/>
      <c r="BC127" s="788"/>
      <c r="BD127" s="788"/>
      <c r="BE127" s="789"/>
      <c r="BF127" s="790" t="s">
        <v>109</v>
      </c>
      <c r="BG127" s="791"/>
      <c r="BH127" s="791"/>
      <c r="BI127" s="791"/>
      <c r="BJ127" s="791"/>
      <c r="BK127" s="791"/>
      <c r="BL127" s="792"/>
      <c r="BM127" s="790">
        <v>12.5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449</v>
      </c>
      <c r="CQ127" s="782"/>
      <c r="CR127" s="782"/>
      <c r="CS127" s="782"/>
      <c r="CT127" s="782"/>
      <c r="CU127" s="782"/>
      <c r="CV127" s="782"/>
      <c r="CW127" s="782"/>
      <c r="CX127" s="782"/>
      <c r="CY127" s="782"/>
      <c r="CZ127" s="782"/>
      <c r="DA127" s="782"/>
      <c r="DB127" s="782"/>
      <c r="DC127" s="782"/>
      <c r="DD127" s="782"/>
      <c r="DE127" s="782"/>
      <c r="DF127" s="783"/>
      <c r="DG127" s="849" t="s">
        <v>109</v>
      </c>
      <c r="DH127" s="850"/>
      <c r="DI127" s="850"/>
      <c r="DJ127" s="850"/>
      <c r="DK127" s="850"/>
      <c r="DL127" s="850">
        <v>47</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x14ac:dyDescent="0.15">
      <c r="A128" s="825" t="s">
        <v>450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451</v>
      </c>
      <c r="X128" s="827"/>
      <c r="Y128" s="827"/>
      <c r="Z128" s="828"/>
      <c r="AA128" s="753">
        <v>679779</v>
      </c>
      <c r="AB128" s="754"/>
      <c r="AC128" s="754"/>
      <c r="AD128" s="754"/>
      <c r="AE128" s="755"/>
      <c r="AF128" s="756">
        <v>698476</v>
      </c>
      <c r="AG128" s="754"/>
      <c r="AH128" s="754"/>
      <c r="AI128" s="754"/>
      <c r="AJ128" s="755"/>
      <c r="AK128" s="756">
        <v>661476</v>
      </c>
      <c r="AL128" s="754"/>
      <c r="AM128" s="754"/>
      <c r="AN128" s="754"/>
      <c r="AO128" s="755"/>
      <c r="AP128" s="757"/>
      <c r="AQ128" s="758"/>
      <c r="AR128" s="758"/>
      <c r="AS128" s="758"/>
      <c r="AT128" s="759"/>
      <c r="AU128" s="235"/>
      <c r="AV128" s="235"/>
      <c r="AW128" s="235"/>
      <c r="AX128" s="802" t="s">
        <v>452</v>
      </c>
      <c r="AY128" s="798"/>
      <c r="AZ128" s="798"/>
      <c r="BA128" s="798"/>
      <c r="BB128" s="798"/>
      <c r="BC128" s="798"/>
      <c r="BD128" s="798"/>
      <c r="BE128" s="799"/>
      <c r="BF128" s="820" t="s">
        <v>109</v>
      </c>
      <c r="BG128" s="821"/>
      <c r="BH128" s="821"/>
      <c r="BI128" s="821"/>
      <c r="BJ128" s="821"/>
      <c r="BK128" s="821"/>
      <c r="BL128" s="822"/>
      <c r="BM128" s="820">
        <v>17.5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453</v>
      </c>
      <c r="X129" s="811"/>
      <c r="Y129" s="811"/>
      <c r="Z129" s="812"/>
      <c r="AA129" s="813">
        <v>19378914</v>
      </c>
      <c r="AB129" s="814"/>
      <c r="AC129" s="814"/>
      <c r="AD129" s="814"/>
      <c r="AE129" s="815"/>
      <c r="AF129" s="816">
        <v>19487029</v>
      </c>
      <c r="AG129" s="814"/>
      <c r="AH129" s="814"/>
      <c r="AI129" s="814"/>
      <c r="AJ129" s="815"/>
      <c r="AK129" s="816">
        <v>19902116</v>
      </c>
      <c r="AL129" s="814"/>
      <c r="AM129" s="814"/>
      <c r="AN129" s="814"/>
      <c r="AO129" s="815"/>
      <c r="AP129" s="817"/>
      <c r="AQ129" s="818"/>
      <c r="AR129" s="818"/>
      <c r="AS129" s="818"/>
      <c r="AT129" s="819"/>
      <c r="AU129" s="235"/>
      <c r="AV129" s="235"/>
      <c r="AW129" s="235"/>
      <c r="AX129" s="802" t="s">
        <v>454</v>
      </c>
      <c r="AY129" s="798"/>
      <c r="AZ129" s="798"/>
      <c r="BA129" s="798"/>
      <c r="BB129" s="798"/>
      <c r="BC129" s="798"/>
      <c r="BD129" s="798"/>
      <c r="BE129" s="799"/>
      <c r="BF129" s="803">
        <v>4.2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456</v>
      </c>
      <c r="X130" s="811"/>
      <c r="Y130" s="811"/>
      <c r="Z130" s="812"/>
      <c r="AA130" s="813">
        <v>2434966</v>
      </c>
      <c r="AB130" s="814"/>
      <c r="AC130" s="814"/>
      <c r="AD130" s="814"/>
      <c r="AE130" s="815"/>
      <c r="AF130" s="816">
        <v>2539389</v>
      </c>
      <c r="AG130" s="814"/>
      <c r="AH130" s="814"/>
      <c r="AI130" s="814"/>
      <c r="AJ130" s="815"/>
      <c r="AK130" s="816">
        <v>2347849</v>
      </c>
      <c r="AL130" s="814"/>
      <c r="AM130" s="814"/>
      <c r="AN130" s="814"/>
      <c r="AO130" s="815"/>
      <c r="AP130" s="817"/>
      <c r="AQ130" s="818"/>
      <c r="AR130" s="818"/>
      <c r="AS130" s="818"/>
      <c r="AT130" s="819"/>
      <c r="AU130" s="235"/>
      <c r="AV130" s="235"/>
      <c r="AW130" s="235"/>
      <c r="AX130" s="781" t="s">
        <v>457</v>
      </c>
      <c r="AY130" s="782"/>
      <c r="AZ130" s="782"/>
      <c r="BA130" s="782"/>
      <c r="BB130" s="782"/>
      <c r="BC130" s="782"/>
      <c r="BD130" s="782"/>
      <c r="BE130" s="783"/>
      <c r="BF130" s="735" t="s">
        <v>109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458</v>
      </c>
      <c r="X131" s="744"/>
      <c r="Y131" s="744"/>
      <c r="Z131" s="745"/>
      <c r="AA131" s="746">
        <v>16943948</v>
      </c>
      <c r="AB131" s="747"/>
      <c r="AC131" s="747"/>
      <c r="AD131" s="747"/>
      <c r="AE131" s="748"/>
      <c r="AF131" s="749">
        <v>16947640</v>
      </c>
      <c r="AG131" s="747"/>
      <c r="AH131" s="747"/>
      <c r="AI131" s="747"/>
      <c r="AJ131" s="748"/>
      <c r="AK131" s="749">
        <v>17554267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459</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460</v>
      </c>
      <c r="W132" s="767"/>
      <c r="X132" s="767"/>
      <c r="Y132" s="767"/>
      <c r="Z132" s="768"/>
      <c r="AA132" s="769">
        <v>5.5896595060000003</v>
      </c>
      <c r="AB132" s="770"/>
      <c r="AC132" s="770"/>
      <c r="AD132" s="770"/>
      <c r="AE132" s="771"/>
      <c r="AF132" s="772">
        <v>3.4350564440000002</v>
      </c>
      <c r="AG132" s="770"/>
      <c r="AH132" s="770"/>
      <c r="AI132" s="770"/>
      <c r="AJ132" s="771"/>
      <c r="AK132" s="772">
        <v>3.838468448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461</v>
      </c>
      <c r="W133" s="776"/>
      <c r="X133" s="776"/>
      <c r="Y133" s="776"/>
      <c r="Z133" s="777"/>
      <c r="AA133" s="778">
        <v>4.9000000000000004</v>
      </c>
      <c r="AB133" s="779"/>
      <c r="AC133" s="779"/>
      <c r="AD133" s="779"/>
      <c r="AE133" s="780"/>
      <c r="AF133" s="778">
        <v>4.3</v>
      </c>
      <c r="AG133" s="779"/>
      <c r="AH133" s="779"/>
      <c r="AI133" s="779"/>
      <c r="AJ133" s="780"/>
      <c r="AK133" s="778">
        <v>4.2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19" zoomScale="80" zoomScaleNormal="85" zoomScaleSheetLayoutView="80" workbookViewId="0">
      <selection activeCell="N73" sqref="N73"/>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3"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48"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49" t="s">
        <v>464</v>
      </c>
      <c r="L7" s="254"/>
      <c r="M7" s="255" t="s">
        <v>465</v>
      </c>
      <c r="N7" s="256"/>
    </row>
    <row r="8" spans="1:16" x14ac:dyDescent="0.15">
      <c r="A8" s="248"/>
      <c r="B8" s="244"/>
      <c r="C8" s="244"/>
      <c r="D8" s="244"/>
      <c r="E8" s="244"/>
      <c r="F8" s="244"/>
      <c r="G8" s="257"/>
      <c r="H8" s="258"/>
      <c r="I8" s="258"/>
      <c r="J8" s="259"/>
      <c r="K8" s="1150"/>
      <c r="L8" s="260" t="s">
        <v>466</v>
      </c>
      <c r="M8" s="261" t="s">
        <v>467</v>
      </c>
      <c r="N8" s="262" t="s">
        <v>468</v>
      </c>
    </row>
    <row r="9" spans="1:16" x14ac:dyDescent="0.15">
      <c r="A9" s="248"/>
      <c r="B9" s="244"/>
      <c r="C9" s="244"/>
      <c r="D9" s="244"/>
      <c r="E9" s="244"/>
      <c r="F9" s="244"/>
      <c r="G9" s="1163" t="s">
        <v>469</v>
      </c>
      <c r="H9" s="1164"/>
      <c r="I9" s="1164"/>
      <c r="J9" s="1165"/>
      <c r="K9" s="263">
        <v>4883710</v>
      </c>
      <c r="L9" s="264">
        <v>44379</v>
      </c>
      <c r="M9" s="265">
        <v>59425</v>
      </c>
      <c r="N9" s="266">
        <v>-25.3</v>
      </c>
    </row>
    <row r="10" spans="1:16" x14ac:dyDescent="0.15">
      <c r="A10" s="248"/>
      <c r="B10" s="244"/>
      <c r="C10" s="244"/>
      <c r="D10" s="244"/>
      <c r="E10" s="244"/>
      <c r="F10" s="244"/>
      <c r="G10" s="1163" t="s">
        <v>470</v>
      </c>
      <c r="H10" s="1164"/>
      <c r="I10" s="1164"/>
      <c r="J10" s="1165"/>
      <c r="K10" s="267">
        <v>625688</v>
      </c>
      <c r="L10" s="268">
        <v>5686</v>
      </c>
      <c r="M10" s="269">
        <v>4056</v>
      </c>
      <c r="N10" s="270">
        <v>40.200000000000003</v>
      </c>
    </row>
    <row r="11" spans="1:16" ht="13.5" customHeight="1" x14ac:dyDescent="0.15">
      <c r="A11" s="248"/>
      <c r="B11" s="244"/>
      <c r="C11" s="244"/>
      <c r="D11" s="244"/>
      <c r="E11" s="244"/>
      <c r="F11" s="244"/>
      <c r="G11" s="1163" t="s">
        <v>471</v>
      </c>
      <c r="H11" s="1164"/>
      <c r="I11" s="1164"/>
      <c r="J11" s="1165"/>
      <c r="K11" s="267">
        <v>919075</v>
      </c>
      <c r="L11" s="268">
        <v>8352</v>
      </c>
      <c r="M11" s="269">
        <v>4833</v>
      </c>
      <c r="N11" s="270">
        <v>72.8</v>
      </c>
    </row>
    <row r="12" spans="1:16" ht="13.5" customHeight="1" x14ac:dyDescent="0.15">
      <c r="A12" s="248"/>
      <c r="B12" s="244"/>
      <c r="C12" s="244"/>
      <c r="D12" s="244"/>
      <c r="E12" s="244"/>
      <c r="F12" s="244"/>
      <c r="G12" s="1163" t="s">
        <v>472</v>
      </c>
      <c r="H12" s="1164"/>
      <c r="I12" s="1164"/>
      <c r="J12" s="1165"/>
      <c r="K12" s="267" t="s">
        <v>473</v>
      </c>
      <c r="L12" s="268" t="s">
        <v>473</v>
      </c>
      <c r="M12" s="269">
        <v>359</v>
      </c>
      <c r="N12" s="270" t="s">
        <v>473</v>
      </c>
    </row>
    <row r="13" spans="1:16" ht="13.5" customHeight="1" x14ac:dyDescent="0.15">
      <c r="A13" s="248"/>
      <c r="B13" s="244"/>
      <c r="C13" s="244"/>
      <c r="D13" s="244"/>
      <c r="E13" s="244"/>
      <c r="F13" s="244"/>
      <c r="G13" s="1163" t="s">
        <v>474</v>
      </c>
      <c r="H13" s="1164"/>
      <c r="I13" s="1164"/>
      <c r="J13" s="1165"/>
      <c r="K13" s="267" t="s">
        <v>473</v>
      </c>
      <c r="L13" s="268" t="s">
        <v>473</v>
      </c>
      <c r="M13" s="269" t="s">
        <v>473</v>
      </c>
      <c r="N13" s="270" t="s">
        <v>473</v>
      </c>
    </row>
    <row r="14" spans="1:16" ht="13.5" customHeight="1" x14ac:dyDescent="0.15">
      <c r="A14" s="248"/>
      <c r="B14" s="244"/>
      <c r="C14" s="244"/>
      <c r="D14" s="244"/>
      <c r="E14" s="244"/>
      <c r="F14" s="244"/>
      <c r="G14" s="1163" t="s">
        <v>475</v>
      </c>
      <c r="H14" s="1164"/>
      <c r="I14" s="1164"/>
      <c r="J14" s="1165"/>
      <c r="K14" s="267" t="s">
        <v>473</v>
      </c>
      <c r="L14" s="268" t="s">
        <v>473</v>
      </c>
      <c r="M14" s="269">
        <v>2483</v>
      </c>
      <c r="N14" s="270" t="s">
        <v>473</v>
      </c>
    </row>
    <row r="15" spans="1:16" ht="13.5" customHeight="1" x14ac:dyDescent="0.15">
      <c r="A15" s="248"/>
      <c r="B15" s="244"/>
      <c r="C15" s="244"/>
      <c r="D15" s="244"/>
      <c r="E15" s="244"/>
      <c r="F15" s="244"/>
      <c r="G15" s="1163" t="s">
        <v>476</v>
      </c>
      <c r="H15" s="1164"/>
      <c r="I15" s="1164"/>
      <c r="J15" s="1165"/>
      <c r="K15" s="267">
        <v>107479</v>
      </c>
      <c r="L15" s="268">
        <v>977</v>
      </c>
      <c r="M15" s="269">
        <v>1661</v>
      </c>
      <c r="N15" s="270">
        <v>-41.2</v>
      </c>
    </row>
    <row r="16" spans="1:16" x14ac:dyDescent="0.15">
      <c r="A16" s="248"/>
      <c r="B16" s="244"/>
      <c r="C16" s="244"/>
      <c r="D16" s="244"/>
      <c r="E16" s="244"/>
      <c r="F16" s="244"/>
      <c r="G16" s="1166" t="s">
        <v>477</v>
      </c>
      <c r="H16" s="1167"/>
      <c r="I16" s="1167"/>
      <c r="J16" s="1168"/>
      <c r="K16" s="268">
        <v>-476296</v>
      </c>
      <c r="L16" s="268">
        <v>-4328</v>
      </c>
      <c r="M16" s="269">
        <v>-5705</v>
      </c>
      <c r="N16" s="270">
        <v>-24.1</v>
      </c>
    </row>
    <row r="17" spans="1:16" x14ac:dyDescent="0.15">
      <c r="A17" s="248"/>
      <c r="B17" s="244"/>
      <c r="C17" s="244"/>
      <c r="D17" s="244"/>
      <c r="E17" s="244"/>
      <c r="F17" s="244"/>
      <c r="G17" s="1166" t="s">
        <v>168</v>
      </c>
      <c r="H17" s="1167"/>
      <c r="I17" s="1167"/>
      <c r="J17" s="1168"/>
      <c r="K17" s="268">
        <v>6059656</v>
      </c>
      <c r="L17" s="268">
        <v>55065</v>
      </c>
      <c r="M17" s="269">
        <v>67113</v>
      </c>
      <c r="N17" s="270">
        <v>-18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60" t="s">
        <v>482</v>
      </c>
      <c r="H21" s="1161"/>
      <c r="I21" s="1161"/>
      <c r="J21" s="1162"/>
      <c r="K21" s="280">
        <v>4.67</v>
      </c>
      <c r="L21" s="281">
        <v>6.44</v>
      </c>
      <c r="M21" s="282">
        <v>-1.77</v>
      </c>
      <c r="N21" s="249"/>
      <c r="O21" s="283"/>
      <c r="P21" s="279"/>
    </row>
    <row r="22" spans="1:16" s="284" customFormat="1" x14ac:dyDescent="0.15">
      <c r="A22" s="279"/>
      <c r="B22" s="249"/>
      <c r="C22" s="249"/>
      <c r="D22" s="249"/>
      <c r="E22" s="249"/>
      <c r="F22" s="249"/>
      <c r="G22" s="1160" t="s">
        <v>483</v>
      </c>
      <c r="H22" s="1161"/>
      <c r="I22" s="1161"/>
      <c r="J22" s="1162"/>
      <c r="K22" s="285">
        <v>100.4</v>
      </c>
      <c r="L22" s="286">
        <v>98.9</v>
      </c>
      <c r="M22" s="287">
        <v>1.5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49" t="s">
        <v>464</v>
      </c>
      <c r="L30" s="254"/>
      <c r="M30" s="255" t="s">
        <v>465</v>
      </c>
      <c r="N30" s="256"/>
    </row>
    <row r="31" spans="1:16" x14ac:dyDescent="0.15">
      <c r="A31" s="248"/>
      <c r="B31" s="244"/>
      <c r="C31" s="244"/>
      <c r="D31" s="244"/>
      <c r="E31" s="244"/>
      <c r="F31" s="244"/>
      <c r="G31" s="257"/>
      <c r="H31" s="258"/>
      <c r="I31" s="258"/>
      <c r="J31" s="259"/>
      <c r="K31" s="1150"/>
      <c r="L31" s="260" t="s">
        <v>466</v>
      </c>
      <c r="M31" s="261" t="s">
        <v>467</v>
      </c>
      <c r="N31" s="262" t="s">
        <v>468</v>
      </c>
    </row>
    <row r="32" spans="1:16" ht="27" customHeight="1" x14ac:dyDescent="0.15">
      <c r="A32" s="248"/>
      <c r="B32" s="244"/>
      <c r="C32" s="244"/>
      <c r="D32" s="244"/>
      <c r="E32" s="244"/>
      <c r="F32" s="244"/>
      <c r="G32" s="1151" t="s">
        <v>487</v>
      </c>
      <c r="H32" s="1152"/>
      <c r="I32" s="1152"/>
      <c r="J32" s="1153"/>
      <c r="K32" s="294">
        <v>2736315</v>
      </c>
      <c r="L32" s="294">
        <v>24865</v>
      </c>
      <c r="M32" s="295">
        <v>38730</v>
      </c>
      <c r="N32" s="296">
        <v>-35.799999999999997</v>
      </c>
    </row>
    <row r="33" spans="1:16" ht="13.5" customHeight="1" x14ac:dyDescent="0.15">
      <c r="A33" s="248"/>
      <c r="B33" s="244"/>
      <c r="C33" s="244"/>
      <c r="D33" s="244"/>
      <c r="E33" s="244"/>
      <c r="F33" s="244"/>
      <c r="G33" s="1151" t="s">
        <v>488</v>
      </c>
      <c r="H33" s="1152"/>
      <c r="I33" s="1152"/>
      <c r="J33" s="1153"/>
      <c r="K33" s="294" t="s">
        <v>473</v>
      </c>
      <c r="L33" s="294" t="s">
        <v>473</v>
      </c>
      <c r="M33" s="295" t="s">
        <v>473</v>
      </c>
      <c r="N33" s="296" t="s">
        <v>473</v>
      </c>
    </row>
    <row r="34" spans="1:16" ht="27" customHeight="1" x14ac:dyDescent="0.15">
      <c r="A34" s="248"/>
      <c r="B34" s="244"/>
      <c r="C34" s="244"/>
      <c r="D34" s="244"/>
      <c r="E34" s="244"/>
      <c r="F34" s="244"/>
      <c r="G34" s="1151" t="s">
        <v>489</v>
      </c>
      <c r="H34" s="1152"/>
      <c r="I34" s="1152"/>
      <c r="J34" s="1153"/>
      <c r="K34" s="294" t="s">
        <v>473</v>
      </c>
      <c r="L34" s="294" t="s">
        <v>473</v>
      </c>
      <c r="M34" s="295">
        <v>20</v>
      </c>
      <c r="N34" s="296" t="s">
        <v>473</v>
      </c>
    </row>
    <row r="35" spans="1:16" ht="27" customHeight="1" x14ac:dyDescent="0.15">
      <c r="A35" s="248"/>
      <c r="B35" s="244"/>
      <c r="C35" s="244"/>
      <c r="D35" s="244"/>
      <c r="E35" s="244"/>
      <c r="F35" s="244"/>
      <c r="G35" s="1151" t="s">
        <v>490</v>
      </c>
      <c r="H35" s="1152"/>
      <c r="I35" s="1152"/>
      <c r="J35" s="1153"/>
      <c r="K35" s="294">
        <v>513917</v>
      </c>
      <c r="L35" s="294">
        <v>4670</v>
      </c>
      <c r="M35" s="295">
        <v>9869</v>
      </c>
      <c r="N35" s="296">
        <v>-52.7</v>
      </c>
    </row>
    <row r="36" spans="1:16" ht="27" customHeight="1" x14ac:dyDescent="0.15">
      <c r="A36" s="248"/>
      <c r="B36" s="244"/>
      <c r="C36" s="244"/>
      <c r="D36" s="244"/>
      <c r="E36" s="244"/>
      <c r="F36" s="244"/>
      <c r="G36" s="1151" t="s">
        <v>491</v>
      </c>
      <c r="H36" s="1152"/>
      <c r="I36" s="1152"/>
      <c r="J36" s="1153"/>
      <c r="K36" s="294">
        <v>268724</v>
      </c>
      <c r="L36" s="294">
        <v>2442</v>
      </c>
      <c r="M36" s="295">
        <v>1414</v>
      </c>
      <c r="N36" s="296">
        <v>72.7</v>
      </c>
    </row>
    <row r="37" spans="1:16" ht="13.5" customHeight="1" x14ac:dyDescent="0.15">
      <c r="A37" s="248"/>
      <c r="B37" s="244"/>
      <c r="C37" s="244"/>
      <c r="D37" s="244"/>
      <c r="E37" s="244"/>
      <c r="F37" s="244"/>
      <c r="G37" s="1151" t="s">
        <v>492</v>
      </c>
      <c r="H37" s="1152"/>
      <c r="I37" s="1152"/>
      <c r="J37" s="1153"/>
      <c r="K37" s="294">
        <v>164184</v>
      </c>
      <c r="L37" s="294">
        <v>1492</v>
      </c>
      <c r="M37" s="295">
        <v>1206</v>
      </c>
      <c r="N37" s="296">
        <v>23.7</v>
      </c>
    </row>
    <row r="38" spans="1:16" ht="27" customHeight="1" x14ac:dyDescent="0.15">
      <c r="A38" s="248"/>
      <c r="B38" s="244"/>
      <c r="C38" s="244"/>
      <c r="D38" s="244"/>
      <c r="E38" s="244"/>
      <c r="F38" s="244"/>
      <c r="G38" s="1154" t="s">
        <v>493</v>
      </c>
      <c r="H38" s="1155"/>
      <c r="I38" s="1155"/>
      <c r="J38" s="1156"/>
      <c r="K38" s="297" t="s">
        <v>473</v>
      </c>
      <c r="L38" s="297" t="s">
        <v>473</v>
      </c>
      <c r="M38" s="298">
        <v>1</v>
      </c>
      <c r="N38" s="299" t="s">
        <v>473</v>
      </c>
      <c r="O38" s="293"/>
    </row>
    <row r="39" spans="1:16" x14ac:dyDescent="0.15">
      <c r="A39" s="248"/>
      <c r="B39" s="244"/>
      <c r="C39" s="244"/>
      <c r="D39" s="244"/>
      <c r="E39" s="244"/>
      <c r="F39" s="244"/>
      <c r="G39" s="1154" t="s">
        <v>494</v>
      </c>
      <c r="H39" s="1155"/>
      <c r="I39" s="1155"/>
      <c r="J39" s="1156"/>
      <c r="K39" s="300">
        <v>-661476</v>
      </c>
      <c r="L39" s="300">
        <v>-6011</v>
      </c>
      <c r="M39" s="301">
        <v>-5887</v>
      </c>
      <c r="N39" s="302">
        <v>2.1</v>
      </c>
      <c r="O39" s="293"/>
    </row>
    <row r="40" spans="1:16" ht="27" customHeight="1" x14ac:dyDescent="0.15">
      <c r="A40" s="248"/>
      <c r="B40" s="244"/>
      <c r="C40" s="244"/>
      <c r="D40" s="244"/>
      <c r="E40" s="244"/>
      <c r="F40" s="244"/>
      <c r="G40" s="1151" t="s">
        <v>495</v>
      </c>
      <c r="H40" s="1152"/>
      <c r="I40" s="1152"/>
      <c r="J40" s="1153"/>
      <c r="K40" s="300">
        <v>-2347849</v>
      </c>
      <c r="L40" s="300">
        <v>-21335</v>
      </c>
      <c r="M40" s="301">
        <v>-31918</v>
      </c>
      <c r="N40" s="302">
        <v>-33.200000000000003</v>
      </c>
      <c r="O40" s="293"/>
    </row>
    <row r="41" spans="1:16" x14ac:dyDescent="0.15">
      <c r="A41" s="248"/>
      <c r="B41" s="244"/>
      <c r="C41" s="244"/>
      <c r="D41" s="244"/>
      <c r="E41" s="244"/>
      <c r="F41" s="244"/>
      <c r="G41" s="1157" t="s">
        <v>279</v>
      </c>
      <c r="H41" s="1158"/>
      <c r="I41" s="1158"/>
      <c r="J41" s="1159"/>
      <c r="K41" s="294">
        <v>673815</v>
      </c>
      <c r="L41" s="300">
        <v>6123</v>
      </c>
      <c r="M41" s="301">
        <v>13436</v>
      </c>
      <c r="N41" s="302">
        <v>-54.4</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44" t="s">
        <v>464</v>
      </c>
      <c r="J49" s="1146" t="s">
        <v>499</v>
      </c>
      <c r="K49" s="1147"/>
      <c r="L49" s="1147"/>
      <c r="M49" s="1147"/>
      <c r="N49" s="1148"/>
    </row>
    <row r="50" spans="1:14" x14ac:dyDescent="0.15">
      <c r="A50" s="248"/>
      <c r="B50" s="244"/>
      <c r="C50" s="244"/>
      <c r="D50" s="244"/>
      <c r="E50" s="244"/>
      <c r="F50" s="244"/>
      <c r="G50" s="312"/>
      <c r="H50" s="313"/>
      <c r="I50" s="1145"/>
      <c r="J50" s="314" t="s">
        <v>500</v>
      </c>
      <c r="K50" s="315" t="s">
        <v>501</v>
      </c>
      <c r="L50" s="316" t="s">
        <v>502</v>
      </c>
      <c r="M50" s="317" t="s">
        <v>503</v>
      </c>
      <c r="N50" s="318" t="s">
        <v>504</v>
      </c>
    </row>
    <row r="51" spans="1:14" x14ac:dyDescent="0.15">
      <c r="A51" s="248"/>
      <c r="B51" s="244"/>
      <c r="C51" s="244"/>
      <c r="D51" s="244"/>
      <c r="E51" s="244"/>
      <c r="F51" s="244"/>
      <c r="G51" s="310" t="s">
        <v>505</v>
      </c>
      <c r="H51" s="311"/>
      <c r="I51" s="319">
        <v>1965595</v>
      </c>
      <c r="J51" s="320">
        <v>18521</v>
      </c>
      <c r="K51" s="321">
        <v>-25.1</v>
      </c>
      <c r="L51" s="322">
        <v>41433</v>
      </c>
      <c r="M51" s="323">
        <v>15.2</v>
      </c>
      <c r="N51" s="324">
        <v>-40.299999999999997</v>
      </c>
    </row>
    <row r="52" spans="1:14" x14ac:dyDescent="0.15">
      <c r="A52" s="248"/>
      <c r="B52" s="244"/>
      <c r="C52" s="244"/>
      <c r="D52" s="244"/>
      <c r="E52" s="244"/>
      <c r="F52" s="244"/>
      <c r="G52" s="325"/>
      <c r="H52" s="326" t="s">
        <v>506</v>
      </c>
      <c r="I52" s="327">
        <v>1462347</v>
      </c>
      <c r="J52" s="328">
        <v>13779</v>
      </c>
      <c r="K52" s="329">
        <v>-14.7</v>
      </c>
      <c r="L52" s="330">
        <v>22351</v>
      </c>
      <c r="M52" s="331">
        <v>11</v>
      </c>
      <c r="N52" s="332">
        <v>-25.7</v>
      </c>
    </row>
    <row r="53" spans="1:14" x14ac:dyDescent="0.15">
      <c r="A53" s="248"/>
      <c r="B53" s="244"/>
      <c r="C53" s="244"/>
      <c r="D53" s="244"/>
      <c r="E53" s="244"/>
      <c r="F53" s="244"/>
      <c r="G53" s="310" t="s">
        <v>507</v>
      </c>
      <c r="H53" s="311"/>
      <c r="I53" s="319">
        <v>2862859</v>
      </c>
      <c r="J53" s="320">
        <v>26510</v>
      </c>
      <c r="K53" s="321">
        <v>43.1</v>
      </c>
      <c r="L53" s="322">
        <v>43493</v>
      </c>
      <c r="M53" s="323">
        <v>5</v>
      </c>
      <c r="N53" s="324">
        <v>38.1</v>
      </c>
    </row>
    <row r="54" spans="1:14" x14ac:dyDescent="0.15">
      <c r="A54" s="248"/>
      <c r="B54" s="244"/>
      <c r="C54" s="244"/>
      <c r="D54" s="244"/>
      <c r="E54" s="244"/>
      <c r="F54" s="244"/>
      <c r="G54" s="325"/>
      <c r="H54" s="326" t="s">
        <v>506</v>
      </c>
      <c r="I54" s="327">
        <v>1758496</v>
      </c>
      <c r="J54" s="328">
        <v>16284</v>
      </c>
      <c r="K54" s="329">
        <v>18.2</v>
      </c>
      <c r="L54" s="330">
        <v>23254</v>
      </c>
      <c r="M54" s="331">
        <v>4</v>
      </c>
      <c r="N54" s="332">
        <v>14.2</v>
      </c>
    </row>
    <row r="55" spans="1:14" x14ac:dyDescent="0.15">
      <c r="A55" s="248"/>
      <c r="B55" s="244"/>
      <c r="C55" s="244"/>
      <c r="D55" s="244"/>
      <c r="E55" s="244"/>
      <c r="F55" s="244"/>
      <c r="G55" s="310" t="s">
        <v>508</v>
      </c>
      <c r="H55" s="311"/>
      <c r="I55" s="319">
        <v>4830760</v>
      </c>
      <c r="J55" s="320">
        <v>44536</v>
      </c>
      <c r="K55" s="321">
        <v>68</v>
      </c>
      <c r="L55" s="322">
        <v>50840</v>
      </c>
      <c r="M55" s="323">
        <v>16.899999999999999</v>
      </c>
      <c r="N55" s="324">
        <v>51.1</v>
      </c>
    </row>
    <row r="56" spans="1:14" x14ac:dyDescent="0.15">
      <c r="A56" s="248"/>
      <c r="B56" s="244"/>
      <c r="C56" s="244"/>
      <c r="D56" s="244"/>
      <c r="E56" s="244"/>
      <c r="F56" s="244"/>
      <c r="G56" s="325"/>
      <c r="H56" s="326" t="s">
        <v>506</v>
      </c>
      <c r="I56" s="327">
        <v>2040732</v>
      </c>
      <c r="J56" s="328">
        <v>18814</v>
      </c>
      <c r="K56" s="329">
        <v>15.5</v>
      </c>
      <c r="L56" s="330">
        <v>25367</v>
      </c>
      <c r="M56" s="331">
        <v>9.1</v>
      </c>
      <c r="N56" s="332">
        <v>6.4</v>
      </c>
    </row>
    <row r="57" spans="1:14" x14ac:dyDescent="0.15">
      <c r="A57" s="248"/>
      <c r="B57" s="244"/>
      <c r="C57" s="244"/>
      <c r="D57" s="244"/>
      <c r="E57" s="244"/>
      <c r="F57" s="244"/>
      <c r="G57" s="310" t="s">
        <v>509</v>
      </c>
      <c r="H57" s="311"/>
      <c r="I57" s="319">
        <v>5885640</v>
      </c>
      <c r="J57" s="320">
        <v>53916</v>
      </c>
      <c r="K57" s="321">
        <v>21.1</v>
      </c>
      <c r="L57" s="322">
        <v>53605</v>
      </c>
      <c r="M57" s="323">
        <v>5.4</v>
      </c>
      <c r="N57" s="324">
        <v>15.7</v>
      </c>
    </row>
    <row r="58" spans="1:14" x14ac:dyDescent="0.15">
      <c r="A58" s="248"/>
      <c r="B58" s="244"/>
      <c r="C58" s="244"/>
      <c r="D58" s="244"/>
      <c r="E58" s="244"/>
      <c r="F58" s="244"/>
      <c r="G58" s="325"/>
      <c r="H58" s="326" t="s">
        <v>506</v>
      </c>
      <c r="I58" s="327">
        <v>2823624</v>
      </c>
      <c r="J58" s="328">
        <v>25866</v>
      </c>
      <c r="K58" s="329">
        <v>37.5</v>
      </c>
      <c r="L58" s="330">
        <v>28343</v>
      </c>
      <c r="M58" s="331">
        <v>11.7</v>
      </c>
      <c r="N58" s="332">
        <v>25.8</v>
      </c>
    </row>
    <row r="59" spans="1:14" x14ac:dyDescent="0.15">
      <c r="A59" s="248"/>
      <c r="B59" s="244"/>
      <c r="C59" s="244"/>
      <c r="D59" s="244"/>
      <c r="E59" s="244"/>
      <c r="F59" s="244"/>
      <c r="G59" s="310" t="s">
        <v>510</v>
      </c>
      <c r="H59" s="311"/>
      <c r="I59" s="319">
        <v>4174714</v>
      </c>
      <c r="J59" s="320">
        <v>37936</v>
      </c>
      <c r="K59" s="321">
        <v>-29.6</v>
      </c>
      <c r="L59" s="322">
        <v>58051</v>
      </c>
      <c r="M59" s="323">
        <v>8.3000000000000007</v>
      </c>
      <c r="N59" s="324">
        <v>-37.9</v>
      </c>
    </row>
    <row r="60" spans="1:14" x14ac:dyDescent="0.15">
      <c r="A60" s="248"/>
      <c r="B60" s="244"/>
      <c r="C60" s="244"/>
      <c r="D60" s="244"/>
      <c r="E60" s="244"/>
      <c r="F60" s="244"/>
      <c r="G60" s="325"/>
      <c r="H60" s="326" t="s">
        <v>506</v>
      </c>
      <c r="I60" s="333">
        <v>3089731</v>
      </c>
      <c r="J60" s="328">
        <v>28077</v>
      </c>
      <c r="K60" s="329">
        <v>8.5</v>
      </c>
      <c r="L60" s="330">
        <v>32143</v>
      </c>
      <c r="M60" s="331">
        <v>13.4</v>
      </c>
      <c r="N60" s="332">
        <v>-4.9000000000000004</v>
      </c>
    </row>
    <row r="61" spans="1:14" x14ac:dyDescent="0.15">
      <c r="A61" s="248"/>
      <c r="B61" s="244"/>
      <c r="C61" s="244"/>
      <c r="D61" s="244"/>
      <c r="E61" s="244"/>
      <c r="F61" s="244"/>
      <c r="G61" s="310" t="s">
        <v>511</v>
      </c>
      <c r="H61" s="334"/>
      <c r="I61" s="335">
        <v>3943914</v>
      </c>
      <c r="J61" s="336">
        <v>36284</v>
      </c>
      <c r="K61" s="337">
        <v>15.5</v>
      </c>
      <c r="L61" s="338">
        <v>49484</v>
      </c>
      <c r="M61" s="339">
        <v>10.199999999999999</v>
      </c>
      <c r="N61" s="324">
        <v>5.3</v>
      </c>
    </row>
    <row r="62" spans="1:14" x14ac:dyDescent="0.15">
      <c r="A62" s="248"/>
      <c r="B62" s="244"/>
      <c r="C62" s="244"/>
      <c r="D62" s="244"/>
      <c r="E62" s="244"/>
      <c r="F62" s="244"/>
      <c r="G62" s="325"/>
      <c r="H62" s="326" t="s">
        <v>506</v>
      </c>
      <c r="I62" s="327">
        <v>2234986</v>
      </c>
      <c r="J62" s="328">
        <v>20564</v>
      </c>
      <c r="K62" s="329">
        <v>13</v>
      </c>
      <c r="L62" s="330">
        <v>26292</v>
      </c>
      <c r="M62" s="331">
        <v>9.8000000000000007</v>
      </c>
      <c r="N62" s="332">
        <v>3.2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2" zoomScaleNormal="100" zoomScaleSheetLayoutView="55" workbookViewId="0">
      <selection activeCell="M116" sqref="M116"/>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J9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10" zoomScale="85" zoomScaleNormal="85"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69" t="s">
        <v>3</v>
      </c>
      <c r="D47" s="1169"/>
      <c r="E47" s="1170"/>
      <c r="F47" s="11">
        <v>12.53</v>
      </c>
      <c r="G47" s="12">
        <v>13.53</v>
      </c>
      <c r="H47" s="12">
        <v>14.68</v>
      </c>
      <c r="I47" s="12">
        <v>13.67</v>
      </c>
      <c r="J47" s="13">
        <v>12.42</v>
      </c>
    </row>
    <row r="48" spans="2:10" ht="57.75" customHeight="1" x14ac:dyDescent="0.15">
      <c r="B48" s="14"/>
      <c r="C48" s="1171" t="s">
        <v>4</v>
      </c>
      <c r="D48" s="1171"/>
      <c r="E48" s="1172"/>
      <c r="F48" s="15">
        <v>5.72</v>
      </c>
      <c r="G48" s="16">
        <v>7.09</v>
      </c>
      <c r="H48" s="16">
        <v>3.47</v>
      </c>
      <c r="I48" s="16">
        <v>4.1500000000000004</v>
      </c>
      <c r="J48" s="17">
        <v>5.77</v>
      </c>
    </row>
    <row r="49" spans="2:10" ht="57.75" customHeight="1" thickBot="1" x14ac:dyDescent="0.2">
      <c r="B49" s="18"/>
      <c r="C49" s="1173" t="s">
        <v>5</v>
      </c>
      <c r="D49" s="1173"/>
      <c r="E49" s="1174"/>
      <c r="F49" s="19" t="s">
        <v>518</v>
      </c>
      <c r="G49" s="20">
        <v>0.36</v>
      </c>
      <c r="H49" s="20" t="s">
        <v>519</v>
      </c>
      <c r="I49" s="20" t="s">
        <v>520</v>
      </c>
      <c r="J49" s="21" t="s">
        <v>521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4"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81" t="s">
        <v>522</v>
      </c>
      <c r="D34" s="1181"/>
      <c r="E34" s="1182"/>
      <c r="F34" s="32">
        <v>8.1300000000000008</v>
      </c>
      <c r="G34" s="33">
        <v>8.8000000000000007</v>
      </c>
      <c r="H34" s="33">
        <v>8.1300000000000008</v>
      </c>
      <c r="I34" s="33">
        <v>6.45</v>
      </c>
      <c r="J34" s="34">
        <v>7.25</v>
      </c>
      <c r="K34" s="22"/>
      <c r="L34" s="22"/>
      <c r="M34" s="22"/>
      <c r="N34" s="22"/>
      <c r="O34" s="22"/>
      <c r="P34" s="22"/>
    </row>
    <row r="35" spans="1:16" ht="39" customHeight="1" x14ac:dyDescent="0.15">
      <c r="A35" s="22"/>
      <c r="B35" s="35"/>
      <c r="C35" s="1175" t="s">
        <v>523</v>
      </c>
      <c r="D35" s="1176"/>
      <c r="E35" s="1177"/>
      <c r="F35" s="36">
        <v>4.12</v>
      </c>
      <c r="G35" s="37">
        <v>4.7</v>
      </c>
      <c r="H35" s="37">
        <v>3.26</v>
      </c>
      <c r="I35" s="37">
        <v>3.14</v>
      </c>
      <c r="J35" s="38">
        <v>5.49</v>
      </c>
      <c r="K35" s="22"/>
      <c r="L35" s="22"/>
      <c r="M35" s="22"/>
      <c r="N35" s="22"/>
      <c r="O35" s="22"/>
      <c r="P35" s="22"/>
    </row>
    <row r="36" spans="1:16" ht="39" customHeight="1" x14ac:dyDescent="0.15">
      <c r="A36" s="22"/>
      <c r="B36" s="35"/>
      <c r="C36" s="1175" t="s">
        <v>524</v>
      </c>
      <c r="D36" s="1176"/>
      <c r="E36" s="1177"/>
      <c r="F36" s="36">
        <v>2.96</v>
      </c>
      <c r="G36" s="37">
        <v>2.71</v>
      </c>
      <c r="H36" s="37">
        <v>2.64</v>
      </c>
      <c r="I36" s="37">
        <v>1.53</v>
      </c>
      <c r="J36" s="38">
        <v>2.12</v>
      </c>
      <c r="K36" s="22"/>
      <c r="L36" s="22"/>
      <c r="M36" s="22"/>
      <c r="N36" s="22"/>
      <c r="O36" s="22"/>
      <c r="P36" s="22"/>
    </row>
    <row r="37" spans="1:16" ht="39" customHeight="1" x14ac:dyDescent="0.15">
      <c r="A37" s="22"/>
      <c r="B37" s="35"/>
      <c r="C37" s="1175" t="s">
        <v>525</v>
      </c>
      <c r="D37" s="1176"/>
      <c r="E37" s="1177"/>
      <c r="F37" s="36">
        <v>0.49</v>
      </c>
      <c r="G37" s="37">
        <v>0.55000000000000004</v>
      </c>
      <c r="H37" s="37">
        <v>0.34</v>
      </c>
      <c r="I37" s="37">
        <v>0.17</v>
      </c>
      <c r="J37" s="38">
        <v>0.94</v>
      </c>
      <c r="K37" s="22"/>
      <c r="L37" s="22"/>
      <c r="M37" s="22"/>
      <c r="N37" s="22"/>
      <c r="O37" s="22"/>
      <c r="P37" s="22"/>
    </row>
    <row r="38" spans="1:16" ht="39" customHeight="1" x14ac:dyDescent="0.15">
      <c r="A38" s="22"/>
      <c r="B38" s="35"/>
      <c r="C38" s="1175" t="s">
        <v>526</v>
      </c>
      <c r="D38" s="1176"/>
      <c r="E38" s="1177"/>
      <c r="F38" s="36">
        <v>0.39</v>
      </c>
      <c r="G38" s="37">
        <v>0.34</v>
      </c>
      <c r="H38" s="37">
        <v>0.3</v>
      </c>
      <c r="I38" s="37">
        <v>0.31</v>
      </c>
      <c r="J38" s="38">
        <v>0.35</v>
      </c>
      <c r="K38" s="22"/>
      <c r="L38" s="22"/>
      <c r="M38" s="22"/>
      <c r="N38" s="22"/>
      <c r="O38" s="22"/>
      <c r="P38" s="22"/>
    </row>
    <row r="39" spans="1:16" ht="39" customHeight="1" x14ac:dyDescent="0.15">
      <c r="A39" s="22"/>
      <c r="B39" s="35"/>
      <c r="C39" s="1175" t="s">
        <v>527</v>
      </c>
      <c r="D39" s="1176"/>
      <c r="E39" s="1177"/>
      <c r="F39" s="36">
        <v>1.51</v>
      </c>
      <c r="G39" s="37">
        <v>2.31</v>
      </c>
      <c r="H39" s="37">
        <v>0.14000000000000001</v>
      </c>
      <c r="I39" s="37">
        <v>0.94</v>
      </c>
      <c r="J39" s="38">
        <v>0.19</v>
      </c>
      <c r="K39" s="22"/>
      <c r="L39" s="22"/>
      <c r="M39" s="22"/>
      <c r="N39" s="22"/>
      <c r="O39" s="22"/>
      <c r="P39" s="22"/>
    </row>
    <row r="40" spans="1:16" ht="39" customHeight="1" x14ac:dyDescent="0.15">
      <c r="A40" s="22"/>
      <c r="B40" s="35"/>
      <c r="C40" s="1175" t="s">
        <v>528</v>
      </c>
      <c r="D40" s="1176"/>
      <c r="E40" s="1177"/>
      <c r="F40" s="36">
        <v>0.08</v>
      </c>
      <c r="G40" s="37">
        <v>7.0000000000000007E-2</v>
      </c>
      <c r="H40" s="37">
        <v>0.05</v>
      </c>
      <c r="I40" s="37">
        <v>0.06</v>
      </c>
      <c r="J40" s="38">
        <v>0.08</v>
      </c>
      <c r="K40" s="22"/>
      <c r="L40" s="22"/>
      <c r="M40" s="22"/>
      <c r="N40" s="22"/>
      <c r="O40" s="22"/>
      <c r="P40" s="22"/>
    </row>
    <row r="41" spans="1:16" ht="39" customHeight="1" x14ac:dyDescent="0.15">
      <c r="A41" s="22"/>
      <c r="B41" s="35"/>
      <c r="C41" s="1175" t="s">
        <v>529</v>
      </c>
      <c r="D41" s="1176"/>
      <c r="E41" s="1177"/>
      <c r="F41" s="36">
        <v>0.01</v>
      </c>
      <c r="G41" s="37">
        <v>0.02</v>
      </c>
      <c r="H41" s="37">
        <v>0.01</v>
      </c>
      <c r="I41" s="37">
        <v>0.01</v>
      </c>
      <c r="J41" s="38">
        <v>0.01</v>
      </c>
      <c r="K41" s="22"/>
      <c r="L41" s="22"/>
      <c r="M41" s="22"/>
      <c r="N41" s="22"/>
      <c r="O41" s="22"/>
      <c r="P41" s="22"/>
    </row>
    <row r="42" spans="1:16" ht="39" customHeight="1" x14ac:dyDescent="0.15">
      <c r="A42" s="22"/>
      <c r="B42" s="39"/>
      <c r="C42" s="1175" t="s">
        <v>530</v>
      </c>
      <c r="D42" s="1176"/>
      <c r="E42" s="1177"/>
      <c r="F42" s="36" t="s">
        <v>473</v>
      </c>
      <c r="G42" s="37" t="s">
        <v>473</v>
      </c>
      <c r="H42" s="37" t="s">
        <v>473</v>
      </c>
      <c r="I42" s="37" t="s">
        <v>473</v>
      </c>
      <c r="J42" s="38" t="s">
        <v>473</v>
      </c>
      <c r="K42" s="22"/>
      <c r="L42" s="22"/>
      <c r="M42" s="22"/>
      <c r="N42" s="22"/>
      <c r="O42" s="22"/>
      <c r="P42" s="22"/>
    </row>
    <row r="43" spans="1:16" ht="39" customHeight="1" thickBot="1" x14ac:dyDescent="0.2">
      <c r="A43" s="22"/>
      <c r="B43" s="40"/>
      <c r="C43" s="1178" t="s">
        <v>531</v>
      </c>
      <c r="D43" s="1179"/>
      <c r="E43" s="1180"/>
      <c r="F43" s="41" t="s">
        <v>473</v>
      </c>
      <c r="G43" s="42" t="s">
        <v>473</v>
      </c>
      <c r="H43" s="42" t="s">
        <v>473</v>
      </c>
      <c r="I43" s="42" t="s">
        <v>473</v>
      </c>
      <c r="J43" s="43" t="s">
        <v>473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election activeCell="U49" sqref="U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3064</v>
      </c>
      <c r="L45" s="60">
        <v>2972</v>
      </c>
      <c r="M45" s="60">
        <v>2894</v>
      </c>
      <c r="N45" s="60">
        <v>2832</v>
      </c>
      <c r="O45" s="61">
        <v>2736</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473</v>
      </c>
      <c r="L46" s="64" t="s">
        <v>473</v>
      </c>
      <c r="M46" s="64" t="s">
        <v>473</v>
      </c>
      <c r="N46" s="64" t="s">
        <v>473</v>
      </c>
      <c r="O46" s="65" t="s">
        <v>473</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473</v>
      </c>
      <c r="L47" s="64" t="s">
        <v>473</v>
      </c>
      <c r="M47" s="64" t="s">
        <v>473</v>
      </c>
      <c r="N47" s="64" t="s">
        <v>473</v>
      </c>
      <c r="O47" s="65" t="s">
        <v>473</v>
      </c>
      <c r="P47" s="48"/>
      <c r="Q47" s="48"/>
      <c r="R47" s="48"/>
      <c r="S47" s="48"/>
      <c r="T47" s="48"/>
      <c r="U47" s="48"/>
    </row>
    <row r="48" spans="1:21" ht="30.75" customHeight="1" x14ac:dyDescent="0.15">
      <c r="A48" s="48"/>
      <c r="B48" s="1193"/>
      <c r="C48" s="1194"/>
      <c r="D48" s="62"/>
      <c r="E48" s="1185" t="s">
        <v>14</v>
      </c>
      <c r="F48" s="1185"/>
      <c r="G48" s="1185"/>
      <c r="H48" s="1185"/>
      <c r="I48" s="1185"/>
      <c r="J48" s="1186"/>
      <c r="K48" s="63">
        <v>671</v>
      </c>
      <c r="L48" s="64">
        <v>570</v>
      </c>
      <c r="M48" s="64">
        <v>492</v>
      </c>
      <c r="N48" s="64">
        <v>525</v>
      </c>
      <c r="O48" s="65">
        <v>514</v>
      </c>
      <c r="P48" s="48"/>
      <c r="Q48" s="48"/>
      <c r="R48" s="48"/>
      <c r="S48" s="48"/>
      <c r="T48" s="48"/>
      <c r="U48" s="48"/>
    </row>
    <row r="49" spans="1:21" ht="30.75" customHeight="1" x14ac:dyDescent="0.15">
      <c r="A49" s="48"/>
      <c r="B49" s="1193"/>
      <c r="C49" s="1194"/>
      <c r="D49" s="62"/>
      <c r="E49" s="1185" t="s">
        <v>15</v>
      </c>
      <c r="F49" s="1185"/>
      <c r="G49" s="1185"/>
      <c r="H49" s="1185"/>
      <c r="I49" s="1185"/>
      <c r="J49" s="1186"/>
      <c r="K49" s="63">
        <v>245</v>
      </c>
      <c r="L49" s="64">
        <v>225</v>
      </c>
      <c r="M49" s="64">
        <v>140</v>
      </c>
      <c r="N49" s="64">
        <v>207</v>
      </c>
      <c r="O49" s="65">
        <v>269</v>
      </c>
      <c r="P49" s="48"/>
      <c r="Q49" s="48"/>
      <c r="R49" s="48"/>
      <c r="S49" s="48"/>
      <c r="T49" s="48"/>
      <c r="U49" s="48"/>
    </row>
    <row r="50" spans="1:21" ht="30.75" customHeight="1" x14ac:dyDescent="0.15">
      <c r="A50" s="48"/>
      <c r="B50" s="1193"/>
      <c r="C50" s="1194"/>
      <c r="D50" s="62"/>
      <c r="E50" s="1185" t="s">
        <v>16</v>
      </c>
      <c r="F50" s="1185"/>
      <c r="G50" s="1185"/>
      <c r="H50" s="1185"/>
      <c r="I50" s="1185"/>
      <c r="J50" s="1186"/>
      <c r="K50" s="63">
        <v>51</v>
      </c>
      <c r="L50" s="64">
        <v>50</v>
      </c>
      <c r="M50" s="64">
        <v>535</v>
      </c>
      <c r="N50" s="64">
        <v>256</v>
      </c>
      <c r="O50" s="65">
        <v>164</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473</v>
      </c>
      <c r="L51" s="64" t="s">
        <v>473</v>
      </c>
      <c r="M51" s="64" t="s">
        <v>473</v>
      </c>
      <c r="N51" s="64" t="s">
        <v>473</v>
      </c>
      <c r="O51" s="65" t="s">
        <v>473</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3128</v>
      </c>
      <c r="L52" s="64">
        <v>3148</v>
      </c>
      <c r="M52" s="64">
        <v>3116</v>
      </c>
      <c r="N52" s="64">
        <v>3238</v>
      </c>
      <c r="O52" s="65">
        <v>3009</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903</v>
      </c>
      <c r="L53" s="69">
        <v>669</v>
      </c>
      <c r="M53" s="69">
        <v>945</v>
      </c>
      <c r="N53" s="69">
        <v>582</v>
      </c>
      <c r="O53" s="70">
        <v>674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45" zoomScaleSheetLayoutView="100" workbookViewId="0">
      <selection activeCell="M41" sqref="M4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513</v>
      </c>
      <c r="J40" s="79" t="s">
        <v>514</v>
      </c>
      <c r="K40" s="79" t="s">
        <v>515</v>
      </c>
      <c r="L40" s="79" t="s">
        <v>516</v>
      </c>
      <c r="M40" s="80" t="s">
        <v>517</v>
      </c>
    </row>
    <row r="41" spans="2:13" ht="27.75" customHeight="1" x14ac:dyDescent="0.15">
      <c r="B41" s="1211" t="s">
        <v>23</v>
      </c>
      <c r="C41" s="1212"/>
      <c r="D41" s="81"/>
      <c r="E41" s="1213" t="s">
        <v>24</v>
      </c>
      <c r="F41" s="1213"/>
      <c r="G41" s="1213"/>
      <c r="H41" s="1214"/>
      <c r="I41" s="82">
        <v>22720</v>
      </c>
      <c r="J41" s="83">
        <v>21932</v>
      </c>
      <c r="K41" s="83">
        <v>21586</v>
      </c>
      <c r="L41" s="83">
        <v>22018</v>
      </c>
      <c r="M41" s="84">
        <v>22478</v>
      </c>
    </row>
    <row r="42" spans="2:13" ht="27.75" customHeight="1" x14ac:dyDescent="0.15">
      <c r="B42" s="1201"/>
      <c r="C42" s="1202"/>
      <c r="D42" s="85"/>
      <c r="E42" s="1205" t="s">
        <v>25</v>
      </c>
      <c r="F42" s="1205"/>
      <c r="G42" s="1205"/>
      <c r="H42" s="1206"/>
      <c r="I42" s="86">
        <v>2708</v>
      </c>
      <c r="J42" s="87">
        <v>2666</v>
      </c>
      <c r="K42" s="87">
        <v>1924</v>
      </c>
      <c r="L42" s="87">
        <v>920</v>
      </c>
      <c r="M42" s="88">
        <v>493</v>
      </c>
    </row>
    <row r="43" spans="2:13" ht="27.75" customHeight="1" x14ac:dyDescent="0.15">
      <c r="B43" s="1201"/>
      <c r="C43" s="1202"/>
      <c r="D43" s="85"/>
      <c r="E43" s="1205" t="s">
        <v>26</v>
      </c>
      <c r="F43" s="1205"/>
      <c r="G43" s="1205"/>
      <c r="H43" s="1206"/>
      <c r="I43" s="86">
        <v>5472</v>
      </c>
      <c r="J43" s="87">
        <v>4967</v>
      </c>
      <c r="K43" s="87">
        <v>4395</v>
      </c>
      <c r="L43" s="87">
        <v>4063</v>
      </c>
      <c r="M43" s="88">
        <v>4026</v>
      </c>
    </row>
    <row r="44" spans="2:13" ht="27.75" customHeight="1" x14ac:dyDescent="0.15">
      <c r="B44" s="1201"/>
      <c r="C44" s="1202"/>
      <c r="D44" s="85"/>
      <c r="E44" s="1205" t="s">
        <v>27</v>
      </c>
      <c r="F44" s="1205"/>
      <c r="G44" s="1205"/>
      <c r="H44" s="1206"/>
      <c r="I44" s="86">
        <v>1581</v>
      </c>
      <c r="J44" s="87">
        <v>1666</v>
      </c>
      <c r="K44" s="87">
        <v>1953</v>
      </c>
      <c r="L44" s="87">
        <v>2024</v>
      </c>
      <c r="M44" s="88">
        <v>1814</v>
      </c>
    </row>
    <row r="45" spans="2:13" ht="27.75" customHeight="1" x14ac:dyDescent="0.15">
      <c r="B45" s="1201"/>
      <c r="C45" s="1202"/>
      <c r="D45" s="85"/>
      <c r="E45" s="1205" t="s">
        <v>28</v>
      </c>
      <c r="F45" s="1205"/>
      <c r="G45" s="1205"/>
      <c r="H45" s="1206"/>
      <c r="I45" s="86">
        <v>4665</v>
      </c>
      <c r="J45" s="87">
        <v>4668</v>
      </c>
      <c r="K45" s="87">
        <v>4373</v>
      </c>
      <c r="L45" s="87">
        <v>3909</v>
      </c>
      <c r="M45" s="88">
        <v>4007</v>
      </c>
    </row>
    <row r="46" spans="2:13" ht="27.75" customHeight="1" x14ac:dyDescent="0.15">
      <c r="B46" s="1201"/>
      <c r="C46" s="1202"/>
      <c r="D46" s="85"/>
      <c r="E46" s="1205" t="s">
        <v>29</v>
      </c>
      <c r="F46" s="1205"/>
      <c r="G46" s="1205"/>
      <c r="H46" s="1206"/>
      <c r="I46" s="86" t="s">
        <v>473</v>
      </c>
      <c r="J46" s="87" t="s">
        <v>473</v>
      </c>
      <c r="K46" s="87" t="s">
        <v>473</v>
      </c>
      <c r="L46" s="87">
        <v>0</v>
      </c>
      <c r="M46" s="88" t="s">
        <v>473</v>
      </c>
    </row>
    <row r="47" spans="2:13" ht="27.75" customHeight="1" x14ac:dyDescent="0.15">
      <c r="B47" s="1201"/>
      <c r="C47" s="1202"/>
      <c r="D47" s="85"/>
      <c r="E47" s="1205" t="s">
        <v>30</v>
      </c>
      <c r="F47" s="1205"/>
      <c r="G47" s="1205"/>
      <c r="H47" s="1206"/>
      <c r="I47" s="86" t="s">
        <v>473</v>
      </c>
      <c r="J47" s="87" t="s">
        <v>473</v>
      </c>
      <c r="K47" s="87" t="s">
        <v>473</v>
      </c>
      <c r="L47" s="87" t="s">
        <v>473</v>
      </c>
      <c r="M47" s="88" t="s">
        <v>473</v>
      </c>
    </row>
    <row r="48" spans="2:13" ht="27.75" customHeight="1" x14ac:dyDescent="0.15">
      <c r="B48" s="1203"/>
      <c r="C48" s="1204"/>
      <c r="D48" s="85"/>
      <c r="E48" s="1205" t="s">
        <v>31</v>
      </c>
      <c r="F48" s="1205"/>
      <c r="G48" s="1205"/>
      <c r="H48" s="1206"/>
      <c r="I48" s="86" t="s">
        <v>473</v>
      </c>
      <c r="J48" s="87" t="s">
        <v>473</v>
      </c>
      <c r="K48" s="87" t="s">
        <v>473</v>
      </c>
      <c r="L48" s="87" t="s">
        <v>473</v>
      </c>
      <c r="M48" s="88" t="s">
        <v>473</v>
      </c>
    </row>
    <row r="49" spans="2:13" ht="27.75" customHeight="1" x14ac:dyDescent="0.15">
      <c r="B49" s="1199" t="s">
        <v>32</v>
      </c>
      <c r="C49" s="1200"/>
      <c r="D49" s="89"/>
      <c r="E49" s="1205" t="s">
        <v>33</v>
      </c>
      <c r="F49" s="1205"/>
      <c r="G49" s="1205"/>
      <c r="H49" s="1206"/>
      <c r="I49" s="86">
        <v>3526</v>
      </c>
      <c r="J49" s="87">
        <v>3693</v>
      </c>
      <c r="K49" s="87">
        <v>4634</v>
      </c>
      <c r="L49" s="87">
        <v>4324</v>
      </c>
      <c r="M49" s="88">
        <v>4339</v>
      </c>
    </row>
    <row r="50" spans="2:13" ht="27.75" customHeight="1" x14ac:dyDescent="0.15">
      <c r="B50" s="1201"/>
      <c r="C50" s="1202"/>
      <c r="D50" s="85"/>
      <c r="E50" s="1205" t="s">
        <v>34</v>
      </c>
      <c r="F50" s="1205"/>
      <c r="G50" s="1205"/>
      <c r="H50" s="1206"/>
      <c r="I50" s="86">
        <v>4369</v>
      </c>
      <c r="J50" s="87">
        <v>4403</v>
      </c>
      <c r="K50" s="87">
        <v>4638</v>
      </c>
      <c r="L50" s="87">
        <v>5072</v>
      </c>
      <c r="M50" s="88">
        <v>5228</v>
      </c>
    </row>
    <row r="51" spans="2:13" ht="27.75" customHeight="1" x14ac:dyDescent="0.15">
      <c r="B51" s="1203"/>
      <c r="C51" s="1204"/>
      <c r="D51" s="85"/>
      <c r="E51" s="1205" t="s">
        <v>35</v>
      </c>
      <c r="F51" s="1205"/>
      <c r="G51" s="1205"/>
      <c r="H51" s="1206"/>
      <c r="I51" s="86">
        <v>23856</v>
      </c>
      <c r="J51" s="87">
        <v>24179</v>
      </c>
      <c r="K51" s="87">
        <v>24567</v>
      </c>
      <c r="L51" s="87">
        <v>24626</v>
      </c>
      <c r="M51" s="88">
        <v>24675</v>
      </c>
    </row>
    <row r="52" spans="2:13" ht="27.75" customHeight="1" thickBot="1" x14ac:dyDescent="0.2">
      <c r="B52" s="1207" t="s">
        <v>36</v>
      </c>
      <c r="C52" s="1208"/>
      <c r="D52" s="90"/>
      <c r="E52" s="1209" t="s">
        <v>37</v>
      </c>
      <c r="F52" s="1209"/>
      <c r="G52" s="1209"/>
      <c r="H52" s="1210"/>
      <c r="I52" s="91">
        <v>5394</v>
      </c>
      <c r="J52" s="92">
        <v>3623</v>
      </c>
      <c r="K52" s="92">
        <v>392</v>
      </c>
      <c r="L52" s="92">
        <v>-1087</v>
      </c>
      <c r="M52" s="93">
        <v>-1423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52" zoomScale="85" zoomScaleNormal="85" zoomScaleSheetLayoutView="55" workbookViewId="0">
      <selection activeCell="G43" sqref="G43:O47"/>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550</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550</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552</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553</v>
      </c>
    </row>
    <row r="50" spans="1:17" x14ac:dyDescent="0.15">
      <c r="B50" s="248"/>
      <c r="C50" s="244"/>
      <c r="D50" s="244"/>
      <c r="E50" s="244"/>
      <c r="F50" s="244"/>
      <c r="G50" s="1224"/>
      <c r="H50" s="1225"/>
      <c r="I50" s="1225"/>
      <c r="J50" s="1226"/>
      <c r="K50" s="354" t="s">
        <v>513</v>
      </c>
      <c r="L50" s="354" t="s">
        <v>514</v>
      </c>
      <c r="M50" s="354" t="s">
        <v>515</v>
      </c>
      <c r="N50" s="354" t="s">
        <v>516</v>
      </c>
      <c r="O50" s="354" t="s">
        <v>517</v>
      </c>
    </row>
    <row r="51" spans="1:17" x14ac:dyDescent="0.15">
      <c r="B51" s="248"/>
      <c r="C51" s="244"/>
      <c r="D51" s="244"/>
      <c r="E51" s="244"/>
      <c r="F51" s="244"/>
      <c r="G51" s="1227" t="s">
        <v>554</v>
      </c>
      <c r="H51" s="1228"/>
      <c r="I51" s="1233" t="s">
        <v>555</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556</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557</v>
      </c>
      <c r="H55" s="1239"/>
      <c r="I55" s="1237" t="s">
        <v>555</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558</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559</v>
      </c>
      <c r="C63" s="244"/>
      <c r="D63" s="244"/>
      <c r="E63" s="244"/>
      <c r="F63" s="244"/>
      <c r="G63" s="244"/>
      <c r="H63" s="244"/>
      <c r="I63" s="244"/>
      <c r="J63" s="244"/>
      <c r="K63" s="244"/>
      <c r="L63" s="244"/>
      <c r="M63" s="244"/>
      <c r="N63" s="244"/>
      <c r="O63" s="244"/>
    </row>
    <row r="64" spans="1:17" x14ac:dyDescent="0.15">
      <c r="B64" s="248"/>
      <c r="C64" s="244"/>
      <c r="D64" s="244"/>
      <c r="E64" s="244"/>
      <c r="F64" s="244"/>
      <c r="G64" s="351" t="s">
        <v>552</v>
      </c>
      <c r="I64" s="352"/>
      <c r="J64" s="352"/>
      <c r="K64" s="352"/>
      <c r="L64" s="244"/>
      <c r="M64" s="244"/>
      <c r="N64" s="244"/>
      <c r="O64" s="244"/>
    </row>
    <row r="65" spans="2:30" x14ac:dyDescent="0.15">
      <c r="B65" s="248"/>
      <c r="C65" s="244"/>
      <c r="D65" s="244"/>
      <c r="E65" s="244"/>
      <c r="F65" s="244"/>
      <c r="G65" s="1247" t="s">
        <v>560</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561</v>
      </c>
      <c r="I71" s="368"/>
      <c r="J71" s="364"/>
      <c r="K71" s="364"/>
      <c r="L71" s="365"/>
      <c r="M71" s="364"/>
      <c r="N71" s="365"/>
      <c r="O71" s="366"/>
    </row>
    <row r="72" spans="2:30" x14ac:dyDescent="0.15">
      <c r="B72" s="248"/>
      <c r="C72" s="244"/>
      <c r="D72" s="244"/>
      <c r="E72" s="244"/>
      <c r="F72" s="244"/>
      <c r="G72" s="1224"/>
      <c r="H72" s="1225"/>
      <c r="I72" s="1225"/>
      <c r="J72" s="1226"/>
      <c r="K72" s="354" t="s">
        <v>513</v>
      </c>
      <c r="L72" s="354" t="s">
        <v>514</v>
      </c>
      <c r="M72" s="354" t="s">
        <v>515</v>
      </c>
      <c r="N72" s="354" t="s">
        <v>516</v>
      </c>
      <c r="O72" s="354" t="s">
        <v>517</v>
      </c>
    </row>
    <row r="73" spans="2:30" x14ac:dyDescent="0.15">
      <c r="B73" s="248"/>
      <c r="C73" s="244"/>
      <c r="D73" s="244"/>
      <c r="E73" s="244"/>
      <c r="F73" s="244"/>
      <c r="G73" s="1227" t="s">
        <v>554</v>
      </c>
      <c r="H73" s="1228"/>
      <c r="I73" s="1233" t="s">
        <v>555</v>
      </c>
      <c r="J73" s="1233"/>
      <c r="K73" s="1248">
        <v>32.200000000000003</v>
      </c>
      <c r="L73" s="1248">
        <v>21.6</v>
      </c>
      <c r="M73" s="1236">
        <v>2.2999999999999998</v>
      </c>
      <c r="N73" s="1236"/>
      <c r="O73" s="1236"/>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562</v>
      </c>
      <c r="J75" s="1237"/>
      <c r="K75" s="1249">
        <v>7.3</v>
      </c>
      <c r="L75" s="1249">
        <v>5.9</v>
      </c>
      <c r="M75" s="1249">
        <v>4.9000000000000004</v>
      </c>
      <c r="N75" s="1249">
        <v>4.3</v>
      </c>
      <c r="O75" s="1249">
        <v>4.2</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557</v>
      </c>
      <c r="H77" s="1239"/>
      <c r="I77" s="1237" t="s">
        <v>555</v>
      </c>
      <c r="J77" s="1237"/>
      <c r="K77" s="1248">
        <v>55.5</v>
      </c>
      <c r="L77" s="1248">
        <v>46.1</v>
      </c>
      <c r="M77" s="1236">
        <v>37.6</v>
      </c>
      <c r="N77" s="1236">
        <v>33.799999999999997</v>
      </c>
      <c r="O77" s="1236">
        <v>34.9</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562</v>
      </c>
      <c r="J79" s="1246"/>
      <c r="K79" s="1251">
        <v>9.3000000000000007</v>
      </c>
      <c r="L79" s="1251">
        <v>8.5</v>
      </c>
      <c r="M79" s="1251">
        <v>7.9</v>
      </c>
      <c r="N79" s="1251">
        <v>7.1</v>
      </c>
      <c r="O79" s="1251">
        <v>7.2</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70" workbookViewId="0">
      <selection activeCell="L63" sqref="L63"/>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8" zoomScaleNormal="100" zoomScaleSheetLayoutView="55" workbookViewId="0">
      <selection activeCell="L63" sqref="L63"/>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512</v>
      </c>
      <c r="G2" s="111"/>
      <c r="H2" s="112"/>
    </row>
    <row r="3" spans="1:8" x14ac:dyDescent="0.15">
      <c r="A3" s="108" t="s">
        <v>505</v>
      </c>
      <c r="B3" s="113"/>
      <c r="C3" s="114"/>
      <c r="D3" s="115">
        <v>18521</v>
      </c>
      <c r="E3" s="116"/>
      <c r="F3" s="117">
        <v>41433</v>
      </c>
      <c r="G3" s="118"/>
      <c r="H3" s="119"/>
    </row>
    <row r="4" spans="1:8" x14ac:dyDescent="0.15">
      <c r="A4" s="120"/>
      <c r="B4" s="121"/>
      <c r="C4" s="122"/>
      <c r="D4" s="123">
        <v>13779</v>
      </c>
      <c r="E4" s="124"/>
      <c r="F4" s="125">
        <v>22351</v>
      </c>
      <c r="G4" s="126"/>
      <c r="H4" s="127"/>
    </row>
    <row r="5" spans="1:8" x14ac:dyDescent="0.15">
      <c r="A5" s="108" t="s">
        <v>507</v>
      </c>
      <c r="B5" s="113"/>
      <c r="C5" s="114"/>
      <c r="D5" s="115">
        <v>26510</v>
      </c>
      <c r="E5" s="116"/>
      <c r="F5" s="117">
        <v>43493</v>
      </c>
      <c r="G5" s="118"/>
      <c r="H5" s="119"/>
    </row>
    <row r="6" spans="1:8" x14ac:dyDescent="0.15">
      <c r="A6" s="120"/>
      <c r="B6" s="121"/>
      <c r="C6" s="122"/>
      <c r="D6" s="123">
        <v>16284</v>
      </c>
      <c r="E6" s="124"/>
      <c r="F6" s="125">
        <v>23254</v>
      </c>
      <c r="G6" s="126"/>
      <c r="H6" s="127"/>
    </row>
    <row r="7" spans="1:8" x14ac:dyDescent="0.15">
      <c r="A7" s="108" t="s">
        <v>508</v>
      </c>
      <c r="B7" s="113"/>
      <c r="C7" s="114"/>
      <c r="D7" s="115">
        <v>44536</v>
      </c>
      <c r="E7" s="116"/>
      <c r="F7" s="117">
        <v>50840</v>
      </c>
      <c r="G7" s="118"/>
      <c r="H7" s="119"/>
    </row>
    <row r="8" spans="1:8" x14ac:dyDescent="0.15">
      <c r="A8" s="120"/>
      <c r="B8" s="121"/>
      <c r="C8" s="122"/>
      <c r="D8" s="123">
        <v>18814</v>
      </c>
      <c r="E8" s="124"/>
      <c r="F8" s="125">
        <v>25367</v>
      </c>
      <c r="G8" s="126"/>
      <c r="H8" s="127"/>
    </row>
    <row r="9" spans="1:8" x14ac:dyDescent="0.15">
      <c r="A9" s="108" t="s">
        <v>509</v>
      </c>
      <c r="B9" s="113"/>
      <c r="C9" s="114"/>
      <c r="D9" s="115">
        <v>53916</v>
      </c>
      <c r="E9" s="116"/>
      <c r="F9" s="117">
        <v>53605</v>
      </c>
      <c r="G9" s="118"/>
      <c r="H9" s="119"/>
    </row>
    <row r="10" spans="1:8" x14ac:dyDescent="0.15">
      <c r="A10" s="120"/>
      <c r="B10" s="121"/>
      <c r="C10" s="122"/>
      <c r="D10" s="123">
        <v>25866</v>
      </c>
      <c r="E10" s="124"/>
      <c r="F10" s="125">
        <v>28343</v>
      </c>
      <c r="G10" s="126"/>
      <c r="H10" s="127"/>
    </row>
    <row r="11" spans="1:8" x14ac:dyDescent="0.15">
      <c r="A11" s="108" t="s">
        <v>510</v>
      </c>
      <c r="B11" s="113"/>
      <c r="C11" s="114"/>
      <c r="D11" s="115">
        <v>37936</v>
      </c>
      <c r="E11" s="116"/>
      <c r="F11" s="117">
        <v>58051</v>
      </c>
      <c r="G11" s="118"/>
      <c r="H11" s="119"/>
    </row>
    <row r="12" spans="1:8" x14ac:dyDescent="0.15">
      <c r="A12" s="120"/>
      <c r="B12" s="121"/>
      <c r="C12" s="128"/>
      <c r="D12" s="123">
        <v>28077</v>
      </c>
      <c r="E12" s="124"/>
      <c r="F12" s="125">
        <v>32143</v>
      </c>
      <c r="G12" s="126"/>
      <c r="H12" s="127"/>
    </row>
    <row r="13" spans="1:8" x14ac:dyDescent="0.15">
      <c r="A13" s="108"/>
      <c r="B13" s="113"/>
      <c r="C13" s="129"/>
      <c r="D13" s="130">
        <v>36284</v>
      </c>
      <c r="E13" s="131"/>
      <c r="F13" s="132">
        <v>49484</v>
      </c>
      <c r="G13" s="133"/>
      <c r="H13" s="119"/>
    </row>
    <row r="14" spans="1:8" x14ac:dyDescent="0.15">
      <c r="A14" s="120"/>
      <c r="B14" s="121"/>
      <c r="C14" s="122"/>
      <c r="D14" s="123">
        <v>20564</v>
      </c>
      <c r="E14" s="124"/>
      <c r="F14" s="125">
        <v>26292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5.72</v>
      </c>
      <c r="C19" s="134">
        <f>ROUND(VALUE(SUBSTITUTE(実質収支比率等に係る経年分析!G$48,"▲","-")),2)</f>
        <v>7.09</v>
      </c>
      <c r="D19" s="134">
        <f>ROUND(VALUE(SUBSTITUTE(実質収支比率等に係る経年分析!H$48,"▲","-")),2)</f>
        <v>3.47</v>
      </c>
      <c r="E19" s="134">
        <f>ROUND(VALUE(SUBSTITUTE(実質収支比率等に係る経年分析!I$48,"▲","-")),2)</f>
        <v>4.1500000000000004</v>
      </c>
      <c r="F19" s="134">
        <f>ROUND(VALUE(SUBSTITUTE(実質収支比率等に係る経年分析!J$48,"▲","-")),2)</f>
        <v>5.77</v>
      </c>
    </row>
    <row r="20" spans="1:11" x14ac:dyDescent="0.15">
      <c r="A20" s="134" t="s">
        <v>42</v>
      </c>
      <c r="B20" s="134">
        <f>ROUND(VALUE(SUBSTITUTE(実質収支比率等に係る経年分析!F$47,"▲","-")),2)</f>
        <v>12.53</v>
      </c>
      <c r="C20" s="134">
        <f>ROUND(VALUE(SUBSTITUTE(実質収支比率等に係る経年分析!G$47,"▲","-")),2)</f>
        <v>13.53</v>
      </c>
      <c r="D20" s="134">
        <f>ROUND(VALUE(SUBSTITUTE(実質収支比率等に係る経年分析!H$47,"▲","-")),2)</f>
        <v>14.68</v>
      </c>
      <c r="E20" s="134">
        <f>ROUND(VALUE(SUBSTITUTE(実質収支比率等に係る経年分析!I$47,"▲","-")),2)</f>
        <v>13.67</v>
      </c>
      <c r="F20" s="134">
        <f>ROUND(VALUE(SUBSTITUTE(実質収支比率等に係る経年分析!J$47,"▲","-")),2)</f>
        <v>12.42</v>
      </c>
    </row>
    <row r="21" spans="1:11" x14ac:dyDescent="0.15">
      <c r="A21" s="134" t="s">
        <v>43</v>
      </c>
      <c r="B21" s="134">
        <f>IF(ISNUMBER(VALUE(SUBSTITUTE(実質収支比率等に係る経年分析!F$49,"▲","-"))),ROUND(VALUE(SUBSTITUTE(実質収支比率等に係る経年分析!F$49,"▲","-")),2),NA())</f>
        <v>-0.38</v>
      </c>
      <c r="C21" s="134">
        <f>IF(ISNUMBER(VALUE(SUBSTITUTE(実質収支比率等に係る経年分析!G$49,"▲","-"))),ROUND(VALUE(SUBSTITUTE(実質収支比率等に係る経年分析!G$49,"▲","-")),2),NA())</f>
        <v>0.36</v>
      </c>
      <c r="D21" s="134">
        <f>IF(ISNUMBER(VALUE(SUBSTITUTE(実質収支比率等に係る経年分析!H$49,"▲","-"))),ROUND(VALUE(SUBSTITUTE(実質収支比率等に係る経年分析!H$49,"▲","-")),2),NA())</f>
        <v>-4.55</v>
      </c>
      <c r="E21" s="134">
        <f>IF(ISNUMBER(VALUE(SUBSTITUTE(実質収支比率等に係る経年分析!I$49,"▲","-"))),ROUND(VALUE(SUBSTITUTE(実質収支比率等に係る経年分析!I$49,"▲","-")),2),NA())</f>
        <v>-1.85</v>
      </c>
      <c r="F21" s="134">
        <f>IF(ISNUMBER(VALUE(SUBSTITUTE(実質収支比率等に係る経年分析!J$49,"▲","-"))),ROUND(VALUE(SUBSTITUTE(実質収支比率等に係る経年分析!J$49,"▲","-")),2),NA())</f>
        <v>-0.8</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鶴瀬駅東口土地区画整理事業特別会計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x14ac:dyDescent="0.15">
      <c r="A31" s="135" t="str">
        <f>IF(連結実質赤字比率に係る赤字・黒字の構成分析!C$39="",NA(),連結実質赤字比率に係る赤字・黒字の構成分析!C$39)</f>
        <v>鶴瀬駅西口土地区画整理事業特別会計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1.51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2.31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0.94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0.19</v>
      </c>
    </row>
    <row r="32" spans="1:11" x14ac:dyDescent="0.15">
      <c r="A32" s="135" t="str">
        <f>IF(連結実質赤字比率に係る赤字・黒字の構成分析!C$38="",NA(),連結実質赤字比率に係る赤字・黒字の構成分析!C$38)</f>
        <v>国民健康保険特別会計（事業勘定）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0.35</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0.55000000000000004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0.94</v>
      </c>
    </row>
    <row r="34" spans="1:16" x14ac:dyDescent="0.15">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2.71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2.12</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4.12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3.26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5.49</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8.1300000000000008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8.8000000000000007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8.1300000000000008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6.45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7.25</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3128</v>
      </c>
      <c r="E42" s="136"/>
      <c r="F42" s="136"/>
      <c r="G42" s="136">
        <f>'実質公債費比率（分子）の構造'!L$52</f>
        <v>3148</v>
      </c>
      <c r="H42" s="136"/>
      <c r="I42" s="136"/>
      <c r="J42" s="136">
        <f>'実質公債費比率（分子）の構造'!M$52</f>
        <v>3116</v>
      </c>
      <c r="K42" s="136"/>
      <c r="L42" s="136"/>
      <c r="M42" s="136">
        <f>'実質公債費比率（分子）の構造'!N$52</f>
        <v>3238</v>
      </c>
      <c r="N42" s="136"/>
      <c r="O42" s="136"/>
      <c r="P42" s="136">
        <f>'実質公債費比率（分子）の構造'!O$52</f>
        <v>3009</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51</v>
      </c>
      <c r="C44" s="136"/>
      <c r="D44" s="136"/>
      <c r="E44" s="136">
        <f>'実質公債費比率（分子）の構造'!L$50</f>
        <v>50</v>
      </c>
      <c r="F44" s="136"/>
      <c r="G44" s="136"/>
      <c r="H44" s="136">
        <f>'実質公債費比率（分子）の構造'!M$50</f>
        <v>535</v>
      </c>
      <c r="I44" s="136"/>
      <c r="J44" s="136"/>
      <c r="K44" s="136">
        <f>'実質公債費比率（分子）の構造'!N$50</f>
        <v>256</v>
      </c>
      <c r="L44" s="136"/>
      <c r="M44" s="136"/>
      <c r="N44" s="136">
        <f>'実質公債費比率（分子）の構造'!O$50</f>
        <v>164</v>
      </c>
      <c r="O44" s="136"/>
      <c r="P44" s="136"/>
    </row>
    <row r="45" spans="1:16" x14ac:dyDescent="0.15">
      <c r="A45" s="136" t="s">
        <v>53</v>
      </c>
      <c r="B45" s="136">
        <f>'実質公債費比率（分子）の構造'!K$49</f>
        <v>245</v>
      </c>
      <c r="C45" s="136"/>
      <c r="D45" s="136"/>
      <c r="E45" s="136">
        <f>'実質公債費比率（分子）の構造'!L$49</f>
        <v>225</v>
      </c>
      <c r="F45" s="136"/>
      <c r="G45" s="136"/>
      <c r="H45" s="136">
        <f>'実質公債費比率（分子）の構造'!M$49</f>
        <v>140</v>
      </c>
      <c r="I45" s="136"/>
      <c r="J45" s="136"/>
      <c r="K45" s="136">
        <f>'実質公債費比率（分子）の構造'!N$49</f>
        <v>207</v>
      </c>
      <c r="L45" s="136"/>
      <c r="M45" s="136"/>
      <c r="N45" s="136">
        <f>'実質公債費比率（分子）の構造'!O$49</f>
        <v>269</v>
      </c>
      <c r="O45" s="136"/>
      <c r="P45" s="136"/>
    </row>
    <row r="46" spans="1:16" x14ac:dyDescent="0.15">
      <c r="A46" s="136" t="s">
        <v>54</v>
      </c>
      <c r="B46" s="136">
        <f>'実質公債費比率（分子）の構造'!K$48</f>
        <v>671</v>
      </c>
      <c r="C46" s="136"/>
      <c r="D46" s="136"/>
      <c r="E46" s="136">
        <f>'実質公債費比率（分子）の構造'!L$48</f>
        <v>570</v>
      </c>
      <c r="F46" s="136"/>
      <c r="G46" s="136"/>
      <c r="H46" s="136">
        <f>'実質公債費比率（分子）の構造'!M$48</f>
        <v>492</v>
      </c>
      <c r="I46" s="136"/>
      <c r="J46" s="136"/>
      <c r="K46" s="136">
        <f>'実質公債費比率（分子）の構造'!N$48</f>
        <v>525</v>
      </c>
      <c r="L46" s="136"/>
      <c r="M46" s="136"/>
      <c r="N46" s="136">
        <f>'実質公債費比率（分子）の構造'!O$48</f>
        <v>514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3064</v>
      </c>
      <c r="C49" s="136"/>
      <c r="D49" s="136"/>
      <c r="E49" s="136">
        <f>'実質公債費比率（分子）の構造'!L$45</f>
        <v>2972</v>
      </c>
      <c r="F49" s="136"/>
      <c r="G49" s="136"/>
      <c r="H49" s="136">
        <f>'実質公債費比率（分子）の構造'!M$45</f>
        <v>2894</v>
      </c>
      <c r="I49" s="136"/>
      <c r="J49" s="136"/>
      <c r="K49" s="136">
        <f>'実質公債費比率（分子）の構造'!N$45</f>
        <v>2832</v>
      </c>
      <c r="L49" s="136"/>
      <c r="M49" s="136"/>
      <c r="N49" s="136">
        <f>'実質公債費比率（分子）の構造'!O$45</f>
        <v>2736</v>
      </c>
      <c r="O49" s="136"/>
      <c r="P49" s="136"/>
    </row>
    <row r="50" spans="1:16" x14ac:dyDescent="0.15">
      <c r="A50" s="136" t="s">
        <v>58</v>
      </c>
      <c r="B50" s="136" t="e">
        <f>NA()</f>
        <v>#N/A</v>
      </c>
      <c r="C50" s="136">
        <f>IF(ISNUMBER('実質公債費比率（分子）の構造'!K$53),'実質公債費比率（分子）の構造'!K$53,NA())</f>
        <v>903</v>
      </c>
      <c r="D50" s="136" t="e">
        <f>NA()</f>
        <v>#N/A</v>
      </c>
      <c r="E50" s="136" t="e">
        <f>NA()</f>
        <v>#N/A</v>
      </c>
      <c r="F50" s="136">
        <f>IF(ISNUMBER('実質公債費比率（分子）の構造'!L$53),'実質公債費比率（分子）の構造'!L$53,NA())</f>
        <v>669</v>
      </c>
      <c r="G50" s="136" t="e">
        <f>NA()</f>
        <v>#N/A</v>
      </c>
      <c r="H50" s="136" t="e">
        <f>NA()</f>
        <v>#N/A</v>
      </c>
      <c r="I50" s="136">
        <f>IF(ISNUMBER('実質公債費比率（分子）の構造'!M$53),'実質公債費比率（分子）の構造'!M$53,NA())</f>
        <v>945</v>
      </c>
      <c r="J50" s="136" t="e">
        <f>NA()</f>
        <v>#N/A</v>
      </c>
      <c r="K50" s="136" t="e">
        <f>NA()</f>
        <v>#N/A</v>
      </c>
      <c r="L50" s="136">
        <f>IF(ISNUMBER('実質公債費比率（分子）の構造'!N$53),'実質公債費比率（分子）の構造'!N$53,NA())</f>
        <v>582</v>
      </c>
      <c r="M50" s="136" t="e">
        <f>NA()</f>
        <v>#N/A</v>
      </c>
      <c r="N50" s="136" t="e">
        <f>NA()</f>
        <v>#N/A</v>
      </c>
      <c r="O50" s="136">
        <f>IF(ISNUMBER('実質公債費比率（分子）の構造'!O$53),'実質公債費比率（分子）の構造'!O$53,NA())</f>
        <v>674</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23856</v>
      </c>
      <c r="E56" s="135"/>
      <c r="F56" s="135"/>
      <c r="G56" s="135">
        <f>'将来負担比率（分子）の構造'!J$51</f>
        <v>24179</v>
      </c>
      <c r="H56" s="135"/>
      <c r="I56" s="135"/>
      <c r="J56" s="135">
        <f>'将来負担比率（分子）の構造'!K$51</f>
        <v>24567</v>
      </c>
      <c r="K56" s="135"/>
      <c r="L56" s="135"/>
      <c r="M56" s="135">
        <f>'将来負担比率（分子）の構造'!L$51</f>
        <v>24626</v>
      </c>
      <c r="N56" s="135"/>
      <c r="O56" s="135"/>
      <c r="P56" s="135">
        <f>'将来負担比率（分子）の構造'!M$51</f>
        <v>24675</v>
      </c>
    </row>
    <row r="57" spans="1:16" x14ac:dyDescent="0.15">
      <c r="A57" s="135" t="s">
        <v>34</v>
      </c>
      <c r="B57" s="135"/>
      <c r="C57" s="135"/>
      <c r="D57" s="135">
        <f>'将来負担比率（分子）の構造'!I$50</f>
        <v>4369</v>
      </c>
      <c r="E57" s="135"/>
      <c r="F57" s="135"/>
      <c r="G57" s="135">
        <f>'将来負担比率（分子）の構造'!J$50</f>
        <v>4403</v>
      </c>
      <c r="H57" s="135"/>
      <c r="I57" s="135"/>
      <c r="J57" s="135">
        <f>'将来負担比率（分子）の構造'!K$50</f>
        <v>4638</v>
      </c>
      <c r="K57" s="135"/>
      <c r="L57" s="135"/>
      <c r="M57" s="135">
        <f>'将来負担比率（分子）の構造'!L$50</f>
        <v>5072</v>
      </c>
      <c r="N57" s="135"/>
      <c r="O57" s="135"/>
      <c r="P57" s="135">
        <f>'将来負担比率（分子）の構造'!M$50</f>
        <v>5228</v>
      </c>
    </row>
    <row r="58" spans="1:16" x14ac:dyDescent="0.15">
      <c r="A58" s="135" t="s">
        <v>33</v>
      </c>
      <c r="B58" s="135"/>
      <c r="C58" s="135"/>
      <c r="D58" s="135">
        <f>'将来負担比率（分子）の構造'!I$49</f>
        <v>3526</v>
      </c>
      <c r="E58" s="135"/>
      <c r="F58" s="135"/>
      <c r="G58" s="135">
        <f>'将来負担比率（分子）の構造'!J$49</f>
        <v>3693</v>
      </c>
      <c r="H58" s="135"/>
      <c r="I58" s="135"/>
      <c r="J58" s="135">
        <f>'将来負担比率（分子）の構造'!K$49</f>
        <v>4634</v>
      </c>
      <c r="K58" s="135"/>
      <c r="L58" s="135"/>
      <c r="M58" s="135">
        <f>'将来負担比率（分子）の構造'!L$49</f>
        <v>4324</v>
      </c>
      <c r="N58" s="135"/>
      <c r="O58" s="135"/>
      <c r="P58" s="135">
        <f>'将来負担比率（分子）の構造'!M$49</f>
        <v>4339</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f>'将来負担比率（分子）の構造'!L$46</f>
        <v>0</v>
      </c>
      <c r="L61" s="135"/>
      <c r="M61" s="135"/>
      <c r="N61" s="135" t="str">
        <f>'将来負担比率（分子）の構造'!M$46</f>
        <v>-</v>
      </c>
      <c r="O61" s="135"/>
      <c r="P61" s="135"/>
    </row>
    <row r="62" spans="1:16" x14ac:dyDescent="0.15">
      <c r="A62" s="135" t="s">
        <v>28</v>
      </c>
      <c r="B62" s="135">
        <f>'将来負担比率（分子）の構造'!I$45</f>
        <v>4665</v>
      </c>
      <c r="C62" s="135"/>
      <c r="D62" s="135"/>
      <c r="E62" s="135">
        <f>'将来負担比率（分子）の構造'!J$45</f>
        <v>4668</v>
      </c>
      <c r="F62" s="135"/>
      <c r="G62" s="135"/>
      <c r="H62" s="135">
        <f>'将来負担比率（分子）の構造'!K$45</f>
        <v>4373</v>
      </c>
      <c r="I62" s="135"/>
      <c r="J62" s="135"/>
      <c r="K62" s="135">
        <f>'将来負担比率（分子）の構造'!L$45</f>
        <v>3909</v>
      </c>
      <c r="L62" s="135"/>
      <c r="M62" s="135"/>
      <c r="N62" s="135">
        <f>'将来負担比率（分子）の構造'!M$45</f>
        <v>4007</v>
      </c>
      <c r="O62" s="135"/>
      <c r="P62" s="135"/>
    </row>
    <row r="63" spans="1:16" x14ac:dyDescent="0.15">
      <c r="A63" s="135" t="s">
        <v>27</v>
      </c>
      <c r="B63" s="135">
        <f>'将来負担比率（分子）の構造'!I$44</f>
        <v>1581</v>
      </c>
      <c r="C63" s="135"/>
      <c r="D63" s="135"/>
      <c r="E63" s="135">
        <f>'将来負担比率（分子）の構造'!J$44</f>
        <v>1666</v>
      </c>
      <c r="F63" s="135"/>
      <c r="G63" s="135"/>
      <c r="H63" s="135">
        <f>'将来負担比率（分子）の構造'!K$44</f>
        <v>1953</v>
      </c>
      <c r="I63" s="135"/>
      <c r="J63" s="135"/>
      <c r="K63" s="135">
        <f>'将来負担比率（分子）の構造'!L$44</f>
        <v>2024</v>
      </c>
      <c r="L63" s="135"/>
      <c r="M63" s="135"/>
      <c r="N63" s="135">
        <f>'将来負担比率（分子）の構造'!M$44</f>
        <v>1814</v>
      </c>
      <c r="O63" s="135"/>
      <c r="P63" s="135"/>
    </row>
    <row r="64" spans="1:16" x14ac:dyDescent="0.15">
      <c r="A64" s="135" t="s">
        <v>26</v>
      </c>
      <c r="B64" s="135">
        <f>'将来負担比率（分子）の構造'!I$43</f>
        <v>5472</v>
      </c>
      <c r="C64" s="135"/>
      <c r="D64" s="135"/>
      <c r="E64" s="135">
        <f>'将来負担比率（分子）の構造'!J$43</f>
        <v>4967</v>
      </c>
      <c r="F64" s="135"/>
      <c r="G64" s="135"/>
      <c r="H64" s="135">
        <f>'将来負担比率（分子）の構造'!K$43</f>
        <v>4395</v>
      </c>
      <c r="I64" s="135"/>
      <c r="J64" s="135"/>
      <c r="K64" s="135">
        <f>'将来負担比率（分子）の構造'!L$43</f>
        <v>4063</v>
      </c>
      <c r="L64" s="135"/>
      <c r="M64" s="135"/>
      <c r="N64" s="135">
        <f>'将来負担比率（分子）の構造'!M$43</f>
        <v>4026</v>
      </c>
      <c r="O64" s="135"/>
      <c r="P64" s="135"/>
    </row>
    <row r="65" spans="1:16" x14ac:dyDescent="0.15">
      <c r="A65" s="135" t="s">
        <v>25</v>
      </c>
      <c r="B65" s="135">
        <f>'将来負担比率（分子）の構造'!I$42</f>
        <v>2708</v>
      </c>
      <c r="C65" s="135"/>
      <c r="D65" s="135"/>
      <c r="E65" s="135">
        <f>'将来負担比率（分子）の構造'!J$42</f>
        <v>2666</v>
      </c>
      <c r="F65" s="135"/>
      <c r="G65" s="135"/>
      <c r="H65" s="135">
        <f>'将来負担比率（分子）の構造'!K$42</f>
        <v>1924</v>
      </c>
      <c r="I65" s="135"/>
      <c r="J65" s="135"/>
      <c r="K65" s="135">
        <f>'将来負担比率（分子）の構造'!L$42</f>
        <v>920</v>
      </c>
      <c r="L65" s="135"/>
      <c r="M65" s="135"/>
      <c r="N65" s="135">
        <f>'将来負担比率（分子）の構造'!M$42</f>
        <v>493</v>
      </c>
      <c r="O65" s="135"/>
      <c r="P65" s="135"/>
    </row>
    <row r="66" spans="1:16" x14ac:dyDescent="0.15">
      <c r="A66" s="135" t="s">
        <v>24</v>
      </c>
      <c r="B66" s="135">
        <f>'将来負担比率（分子）の構造'!I$41</f>
        <v>22720</v>
      </c>
      <c r="C66" s="135"/>
      <c r="D66" s="135"/>
      <c r="E66" s="135">
        <f>'将来負担比率（分子）の構造'!J$41</f>
        <v>21932</v>
      </c>
      <c r="F66" s="135"/>
      <c r="G66" s="135"/>
      <c r="H66" s="135">
        <f>'将来負担比率（分子）の構造'!K$41</f>
        <v>21586</v>
      </c>
      <c r="I66" s="135"/>
      <c r="J66" s="135"/>
      <c r="K66" s="135">
        <f>'将来負担比率（分子）の構造'!L$41</f>
        <v>22018</v>
      </c>
      <c r="L66" s="135"/>
      <c r="M66" s="135"/>
      <c r="N66" s="135">
        <f>'将来負担比率（分子）の構造'!M$41</f>
        <v>22478</v>
      </c>
      <c r="O66" s="135"/>
      <c r="P66" s="135"/>
    </row>
    <row r="67" spans="1:16" x14ac:dyDescent="0.15">
      <c r="A67" s="135" t="s">
        <v>62</v>
      </c>
      <c r="B67" s="135" t="e">
        <f>NA()</f>
        <v>#N/A</v>
      </c>
      <c r="C67" s="135">
        <f>IF(ISNUMBER('将来負担比率（分子）の構造'!I$52), IF('将来負担比率（分子）の構造'!I$52 &lt; 0, 0, '将来負担比率（分子）の構造'!I$52), NA())</f>
        <v>5394</v>
      </c>
      <c r="D67" s="135" t="e">
        <f>NA()</f>
        <v>#N/A</v>
      </c>
      <c r="E67" s="135" t="e">
        <f>NA()</f>
        <v>#N/A</v>
      </c>
      <c r="F67" s="135">
        <f>IF(ISNUMBER('将来負担比率（分子）の構造'!J$52), IF('将来負担比率（分子）の構造'!J$52 &lt; 0, 0, '将来負担比率（分子）の構造'!J$52), NA())</f>
        <v>3623</v>
      </c>
      <c r="G67" s="135" t="e">
        <f>NA()</f>
        <v>#N/A</v>
      </c>
      <c r="H67" s="135" t="e">
        <f>NA()</f>
        <v>#N/A</v>
      </c>
      <c r="I67" s="135">
        <f>IF(ISNUMBER('将来負担比率（分子）の構造'!K$52), IF('将来負担比率（分子）の構造'!K$52 &lt; 0, 0, '将来負担比率（分子）の構造'!K$52), NA())</f>
        <v>392</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2017-03-01T09:13:13Z</cp:lastPrinted>
  <dcterms:created xsi:type="dcterms:W3CDTF">2017-02-15T17:08:27Z</dcterms:created>
  <dcterms:modified xsi:type="dcterms:W3CDTF">2017-05-16T07:50:32Z</dcterms:modified>
  <cp:category/>
</cp:coreProperties>
</file>