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AA35" i="11" l="1"/>
  <c r="BG35" i="9" l="1"/>
  <c r="BG34" i="9"/>
  <c r="AO34" i="9"/>
  <c r="W40" i="9"/>
  <c r="W39"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C40" i="9"/>
  <c r="CO39" i="9"/>
  <c r="BE39" i="9"/>
  <c r="AM39" i="9"/>
  <c r="C39" i="9"/>
  <c r="CO38" i="9"/>
  <c r="BE38" i="9"/>
  <c r="AM38" i="9"/>
  <c r="CO37" i="9"/>
  <c r="BE37" i="9"/>
  <c r="AM37" i="9"/>
  <c r="CO36" i="9"/>
  <c r="BE36" i="9"/>
  <c r="AM36" i="9"/>
  <c r="CO35" i="9"/>
  <c r="AM35" i="9"/>
  <c r="BW34" i="9"/>
  <c r="BW35" i="9" s="1"/>
  <c r="BW36" i="9" s="1"/>
  <c r="BW37" i="9" s="1"/>
  <c r="BW38" i="9" s="1"/>
  <c r="BW39" i="9" s="1"/>
  <c r="BW40" i="9" s="1"/>
  <c r="BW41" i="9" s="1"/>
  <c r="C34" i="9"/>
  <c r="C35" i="9" s="1"/>
  <c r="CO34" i="9" l="1"/>
  <c r="C36" i="9"/>
  <c r="C37" i="9" s="1"/>
  <c r="C38" i="9" s="1"/>
  <c r="U34" i="9"/>
  <c r="U35" i="9" s="1"/>
  <c r="U36" i="9" s="1"/>
  <c r="U37" i="9" s="1"/>
  <c r="U38" i="9" s="1"/>
  <c r="U39" i="9" s="1"/>
  <c r="U40"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E35" i="9" s="1"/>
</calcChain>
</file>

<file path=xl/sharedStrings.xml><?xml version="1.0" encoding="utf-8"?>
<sst xmlns="http://schemas.openxmlformats.org/spreadsheetml/2006/main" count="999" uniqueCount="559">
  <si>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</si>
  <si>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</si>
  <si>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</si>
  <si>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</si>
  <si>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</si>
  <si>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</si>
  <si>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</si>
  <si>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</si>
  <si>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</si>
  <si>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</si>
  <si>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</si>
  <si>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</si>
  <si>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</si>
  <si>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</si>
  <si>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</si>
  <si>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</si>
  <si>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</si>
  <si>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</si>
  <si>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</si>
  <si>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</si>
  <si>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</si>
  <si>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</si>
  <si>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</si>
  <si>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</si>
  <si>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</si>
  <si>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</si>
  <si>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</si>
  <si>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</si>
  <si>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</si>
  <si>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</si>
  <si>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</si>
  <si>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</si>
  <si>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</si>
  <si>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</si>
  <si>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</si>
  <si>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</si>
  <si>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</si>
  <si>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</si>
  <si>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</si>
  <si>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</si>
  <si>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</si>
  <si>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</si>
  <si>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</si>
  <si>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</si>
  <si>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</si>
  <si>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</si>
  <si>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</si>
  <si>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</si>
  <si>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</si>
  <si>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</si>
  <si>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</si>
  <si>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</si>
  <si>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</si>
  <si>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</si>
  <si>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</si>
  <si>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</si>
  <si>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</si>
  <si>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</si>
  <si>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</si>
  <si>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</si>
  <si>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</si>
  <si>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</si>
  <si>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</si>
  <si>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</si>
  <si>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</si>
  <si>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</si>
  <si>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</si>
  <si>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</si>
  <si>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Ⅱ－３</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</si>
  <si>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</si>
  <si>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</si>
  <si>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</si>
  <si>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</si>
  <si>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</si>
  <si>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</si>
  <si>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</si>
  <si>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</si>
  <si>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</si>
  <si>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</si>
  <si>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</si>
  <si>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</si>
  <si>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飯能市</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</si>
  <si>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</si>
  <si>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</si>
  <si>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</si>
  <si>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</si>
  <si>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</si>
  <si>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</si>
  <si>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</si>
  <si>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</si>
  <si>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</si>
  <si>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</si>
  <si>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</si>
  <si>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</si>
  <si>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</si>
  <si>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</si>
  <si>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</si>
  <si>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</si>
  <si>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</si>
  <si>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</si>
  <si>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</si>
  <si>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</si>
  <si>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</si>
  <si>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</si>
  <si>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</si>
  <si>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</si>
  <si>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</si>
  <si>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</si>
  <si>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</si>
  <si>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</si>
  <si>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</si>
  <si>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</si>
  <si>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</si>
  <si>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</si>
  <si>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</si>
  <si>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積立金取崩し額</t>
    <phoneticPr fontId="18"/>
  </si>
  <si>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</si>
  <si>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</si>
  <si>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</si>
  <si>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</si>
  <si>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</si>
  <si>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</si>
  <si>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</si>
  <si>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</si>
  <si>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</si>
  <si>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</si>
  <si>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</si>
  <si>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</si>
  <si>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</si>
  <si>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</si>
  <si>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</si>
  <si>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</si>
  <si>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</si>
  <si>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</si>
  <si>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</si>
  <si>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</si>
  <si>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</si>
  <si>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</si>
  <si>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</si>
  <si>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</si>
  <si>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</si>
  <si>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</si>
  <si>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</si>
  <si>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</si>
  <si>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</si>
  <si>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</si>
  <si>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</si>
  <si>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</si>
  <si>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</si>
  <si>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</si>
  <si>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</si>
  <si>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</si>
  <si>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</si>
  <si>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</si>
  <si>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</si>
  <si>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</si>
  <si>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</si>
  <si>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</si>
  <si>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</si>
  <si>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</si>
  <si>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</si>
  <si>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</si>
  <si>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</si>
  <si>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</si>
  <si>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</si>
  <si>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</si>
  <si>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</si>
  <si>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</si>
  <si>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</si>
  <si>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</si>
  <si>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</si>
  <si>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</si>
  <si>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</si>
  <si>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</si>
  <si>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</si>
  <si>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</si>
  <si>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</si>
  <si>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</si>
  <si>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</si>
  <si>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</si>
  <si>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</si>
  <si>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</si>
  <si>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</si>
  <si>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</si>
  <si>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</si>
  <si>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</si>
  <si>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</si>
  <si>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</si>
  <si>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</si>
  <si>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</si>
  <si>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埼玉県飯能市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</si>
  <si>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</si>
  <si>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</si>
  <si>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</si>
  <si>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</si>
  <si>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</si>
  <si>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</si>
  <si>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</si>
  <si>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</si>
  <si>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</si>
  <si>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</si>
  <si>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</si>
  <si>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</si>
  <si>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</si>
  <si>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</si>
  <si>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</si>
  <si>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</si>
  <si>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</si>
  <si>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</si>
  <si>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</si>
  <si>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</si>
  <si>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</si>
  <si>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</si>
  <si>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</si>
  <si>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</si>
  <si>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</si>
  <si>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</si>
  <si>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</si>
  <si>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</si>
  <si>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</si>
  <si>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</si>
  <si>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</si>
  <si>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</si>
  <si>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</si>
  <si>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</si>
  <si>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</si>
  <si>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</si>
  <si>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</si>
  <si>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</si>
  <si>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</si>
  <si>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</si>
  <si>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</si>
  <si>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</si>
  <si>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</si>
  <si>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</si>
  <si>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</si>
  <si>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</si>
  <si>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</si>
  <si>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</si>
  <si>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</si>
  <si>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</si>
  <si>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</si>
  <si>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</si>
  <si>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</si>
  <si>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</si>
  <si>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</si>
  <si>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</si>
  <si>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</si>
  <si>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</si>
  <si>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</si>
  <si>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</si>
  <si>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</si>
  <si>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</si>
  <si>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</si>
  <si>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</si>
  <si>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</si>
  <si>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</si>
  <si>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</si>
  <si>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</si>
  <si>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</si>
  <si>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</si>
  <si>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</si>
  <si>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</si>
  <si>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</si>
  <si>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</si>
  <si>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</si>
  <si>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</si>
  <si>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</si>
  <si>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</si>
  <si>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</si>
  <si>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</si>
  <si>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</si>
  <si>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</si>
  <si>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</si>
  <si>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</si>
  <si>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</si>
  <si>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</si>
  <si>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</si>
  <si>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</si>
  <si>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</si>
  <si>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</si>
  <si>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</si>
  <si>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</si>
  <si>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</si>
  <si>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</si>
  <si>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</si>
  <si>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</si>
  <si>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</si>
  <si>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</si>
  <si>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</si>
  <si>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</si>
  <si>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</si>
  <si>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</si>
  <si>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</si>
  <si>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</si>
  <si>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</si>
  <si>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</si>
  <si>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</si>
  <si>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</si>
  <si>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</si>
  <si>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</si>
  <si>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</si>
  <si>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</si>
  <si>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</si>
  <si>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</si>
  <si>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</si>
  <si>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</si>
  <si>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</si>
  <si>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</si>
  <si>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介護サービス</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</si>
  <si>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</si>
  <si>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</si>
  <si>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</si>
  <si>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</si>
  <si>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</si>
  <si>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</si>
  <si>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</si>
  <si>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</si>
  <si>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</si>
  <si>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</si>
  <si>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</si>
  <si>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</si>
  <si>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</si>
  <si>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</si>
  <si>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</si>
  <si>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</si>
  <si>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</si>
  <si>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</si>
  <si>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</si>
  <si>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</si>
  <si>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</si>
  <si>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</si>
  <si>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</si>
  <si>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</si>
  <si>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</si>
  <si>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</si>
  <si>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</si>
  <si>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</si>
  <si>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埼玉県飯能市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</si>
  <si>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</si>
  <si>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</si>
  <si>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</si>
  <si>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</si>
  <si>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</si>
  <si>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</si>
  <si>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</si>
  <si>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</si>
  <si>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</si>
  <si>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</si>
  <si>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</si>
  <si>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</si>
  <si>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</si>
  <si>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</si>
  <si>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</si>
  <si>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</si>
  <si>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</si>
  <si>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</si>
  <si>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</si>
  <si>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</si>
  <si>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笠縫土地区画整理特別会計</t>
    <phoneticPr fontId="5"/>
  </si>
  <si>
    <t>双柳南部土地区画整理特別会計</t>
    <phoneticPr fontId="5"/>
  </si>
  <si>
    <t>岩沢北部土地区画整理特別会計</t>
    <phoneticPr fontId="5"/>
  </si>
  <si>
    <t>岩沢南部土地区画整理特別会計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</si>
  <si>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</si>
  <si>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</si>
  <si>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</si>
  <si>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</si>
  <si>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</si>
  <si>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</si>
  <si>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</si>
  <si>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</si>
  <si>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</si>
  <si>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</si>
  <si>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</si>
  <si>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</si>
  <si>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</si>
  <si>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</si>
  <si>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国民健康保険特別会計（南高麗診療所勘定）</t>
    <phoneticPr fontId="5"/>
  </si>
  <si>
    <t>国民健康保険特別会計（名栗診療所勘定）</t>
    <phoneticPr fontId="5"/>
  </si>
  <si>
    <t>介護保険特別会計</t>
    <phoneticPr fontId="5"/>
  </si>
  <si>
    <t>後期高齢者医療特別会計</t>
    <phoneticPr fontId="5"/>
  </si>
  <si>
    <t>訪問看護ステーション特別会計</t>
    <phoneticPr fontId="5"/>
  </si>
  <si>
    <t>介護サービス想定事業会計（介護老人保健施設）</t>
    <phoneticPr fontId="5"/>
  </si>
  <si>
    <t>水道事業会計</t>
    <phoneticPr fontId="5"/>
  </si>
  <si>
    <t>法適用企業</t>
    <phoneticPr fontId="5"/>
  </si>
  <si>
    <t>下水道特別会計</t>
    <phoneticPr fontId="5"/>
  </si>
  <si>
    <t>法非適用企業</t>
    <phoneticPr fontId="5"/>
  </si>
  <si>
    <t>特定環境保全公共下水道特別会計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</si>
  <si>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</si>
  <si>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</si>
  <si>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</si>
  <si>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</si>
  <si>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</si>
  <si>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</si>
  <si>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</si>
  <si>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</si>
  <si>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</si>
  <si>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</si>
  <si>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</si>
  <si>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</si>
  <si>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</si>
  <si>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</si>
  <si>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</si>
  <si>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</si>
  <si>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</si>
  <si>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</si>
  <si>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</si>
  <si>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</si>
  <si>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</si>
  <si>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</si>
  <si>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</si>
  <si>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</si>
  <si>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</si>
  <si>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</si>
  <si>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</si>
  <si>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</si>
  <si>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</si>
  <si>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</si>
  <si>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</si>
  <si>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</si>
  <si>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</si>
  <si>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</si>
  <si>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</si>
  <si>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</si>
  <si>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</si>
  <si>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</si>
  <si>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</si>
  <si>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</si>
  <si>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</si>
  <si>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</si>
  <si>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</si>
  <si>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</si>
  <si>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</si>
  <si>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</si>
  <si>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</si>
  <si>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</si>
  <si>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</si>
  <si>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</si>
  <si>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</si>
  <si>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</si>
  <si>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</si>
  <si>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</si>
  <si>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</si>
  <si>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</si>
  <si>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</si>
  <si>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</si>
  <si>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</si>
  <si>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</si>
  <si>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</si>
  <si>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</si>
  <si>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</si>
  <si>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</si>
  <si>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</si>
  <si>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</si>
  <si>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</si>
  <si>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</si>
  <si>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</si>
  <si>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</si>
  <si>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</si>
  <si>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</si>
  <si>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</si>
  <si>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</si>
  <si>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</si>
  <si>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</si>
  <si>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</si>
  <si>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</si>
  <si>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</si>
  <si>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</si>
  <si>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</si>
  <si>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</si>
  <si>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</si>
  <si>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</si>
  <si>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</si>
  <si>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</si>
  <si>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</si>
  <si>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</si>
  <si>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</si>
  <si>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</si>
  <si>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</si>
  <si>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</si>
  <si>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</si>
  <si>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</si>
  <si>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</si>
  <si>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</si>
  <si>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</si>
  <si>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</si>
  <si>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</si>
  <si>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</si>
  <si>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</si>
  <si>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</si>
  <si>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</si>
  <si>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</si>
  <si>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</si>
  <si>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</si>
  <si>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</si>
  <si>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</si>
  <si>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</si>
  <si>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</si>
  <si>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</si>
  <si>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</si>
  <si>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</si>
  <si>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</si>
  <si>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</si>
  <si>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</si>
  <si>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</si>
  <si>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</si>
  <si>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</si>
  <si>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</si>
  <si>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</si>
  <si>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</si>
  <si>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</si>
  <si>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</si>
  <si>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</si>
  <si>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</si>
  <si>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</si>
  <si>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</si>
  <si>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</si>
  <si>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</si>
  <si>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</si>
  <si>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</si>
  <si>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</si>
  <si>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4.43</t>
  </si>
  <si>
    <t>▲ 3.40</t>
  </si>
  <si>
    <t>水道事業会計</t>
  </si>
  <si>
    <t>一般会計</t>
  </si>
  <si>
    <t>介護保険特別会計</t>
  </si>
  <si>
    <t>国民健康保険特別会計（事業勘定）</t>
  </si>
  <si>
    <t>下水道特別会計</t>
  </si>
  <si>
    <t>笠縫土地区画整理特別会計</t>
  </si>
  <si>
    <t>特定環境保全公共下水道特別会計</t>
  </si>
  <si>
    <t>岩沢北部土地区画整理特別会計</t>
  </si>
  <si>
    <t>その他会計（赤字）</t>
  </si>
  <si>
    <t>その他会計（黒字）</t>
  </si>
  <si>
    <t>-</t>
    <phoneticPr fontId="2"/>
  </si>
  <si>
    <t>広域飯能斎場組合</t>
    <rPh sb="0" eb="2">
      <t>コウイキ</t>
    </rPh>
    <rPh sb="2" eb="4">
      <t>ハンノウ</t>
    </rPh>
    <rPh sb="4" eb="6">
      <t>サイジョウ</t>
    </rPh>
    <rPh sb="6" eb="8">
      <t>クミアイ</t>
    </rPh>
    <phoneticPr fontId="2"/>
  </si>
  <si>
    <t>埼玉西部消防組合</t>
    <rPh sb="0" eb="2">
      <t>サイタマ</t>
    </rPh>
    <rPh sb="2" eb="4">
      <t>セイブ</t>
    </rPh>
    <rPh sb="4" eb="6">
      <t>ショウボウ</t>
    </rPh>
    <rPh sb="6" eb="8">
      <t>クミアイ</t>
    </rPh>
    <phoneticPr fontId="2"/>
  </si>
  <si>
    <t>飯能市土地開発公社</t>
    <rPh sb="0" eb="3">
      <t>ハンノウシ</t>
    </rPh>
    <rPh sb="3" eb="5">
      <t>トチ</t>
    </rPh>
    <rPh sb="5" eb="7">
      <t>カイハツ</t>
    </rPh>
    <rPh sb="7" eb="9">
      <t>コウシャ</t>
    </rPh>
    <phoneticPr fontId="2"/>
  </si>
  <si>
    <t>△181</t>
    <phoneticPr fontId="2"/>
  </si>
  <si>
    <t>埼玉県後期高齢者医療広域連合</t>
    <rPh sb="0" eb="3">
      <t>サイタマケン</t>
    </rPh>
    <rPh sb="3" eb="5">
      <t>コウキ</t>
    </rPh>
    <rPh sb="5" eb="8">
      <t>コウレイシャ</t>
    </rPh>
    <rPh sb="8" eb="10">
      <t>イリョウ</t>
    </rPh>
    <rPh sb="10" eb="12">
      <t>コウイキ</t>
    </rPh>
    <rPh sb="12" eb="14">
      <t>レンゴウ</t>
    </rPh>
    <phoneticPr fontId="5"/>
  </si>
  <si>
    <t>-</t>
    <phoneticPr fontId="5"/>
  </si>
  <si>
    <t>一般会計</t>
    <rPh sb="0" eb="2">
      <t>イッパン</t>
    </rPh>
    <rPh sb="2" eb="4">
      <t>カイケイ</t>
    </rPh>
    <phoneticPr fontId="5"/>
  </si>
  <si>
    <t>特別会計</t>
    <rPh sb="0" eb="4">
      <t>トクベツカイケイ</t>
    </rPh>
    <phoneticPr fontId="5"/>
  </si>
  <si>
    <t>埼玉県市町村総合事務組合</t>
    <rPh sb="0" eb="3">
      <t>サイタマケン</t>
    </rPh>
    <rPh sb="3" eb="6">
      <t>シチョウソン</t>
    </rPh>
    <rPh sb="6" eb="8">
      <t>ソウゴウ</t>
    </rPh>
    <rPh sb="8" eb="10">
      <t>ジム</t>
    </rPh>
    <rPh sb="10" eb="12">
      <t>クミアイ</t>
    </rPh>
    <phoneticPr fontId="5"/>
  </si>
  <si>
    <t>交通災害特別会計</t>
    <rPh sb="0" eb="2">
      <t>コウツウ</t>
    </rPh>
    <rPh sb="2" eb="4">
      <t>サイガイ</t>
    </rPh>
    <rPh sb="4" eb="6">
      <t>トクベツ</t>
    </rPh>
    <rPh sb="6" eb="8">
      <t>カイケイ</t>
    </rPh>
    <phoneticPr fontId="5"/>
  </si>
  <si>
    <t>彩の国さいたま人づくり広域連合</t>
    <rPh sb="0" eb="1">
      <t>サイ</t>
    </rPh>
    <rPh sb="2" eb="3">
      <t>クニ</t>
    </rPh>
    <rPh sb="7" eb="8">
      <t>ヒト</t>
    </rPh>
    <rPh sb="11" eb="15">
      <t>コウイキレンゴウ</t>
    </rPh>
    <phoneticPr fontId="5"/>
  </si>
  <si>
    <t>埼玉県都市競艇組合</t>
    <rPh sb="0" eb="3">
      <t>サイタマケン</t>
    </rPh>
    <rPh sb="3" eb="5">
      <t>トシ</t>
    </rPh>
    <rPh sb="5" eb="7">
      <t>キョウテイ</t>
    </rPh>
    <rPh sb="7" eb="9">
      <t>クミアイ</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</si>
  <si>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</si>
  <si>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</si>
  <si>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</si>
  <si>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</si>
  <si>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</si>
  <si>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</si>
  <si>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</si>
  <si>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</si>
  <si>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</si>
  <si>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</si>
  <si>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</si>
  <si>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</si>
  <si>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合併特例事業債、臨時財政対策債などの発行により、地方債残高が増加しているが、交付税措置のある地方債を活用しているため、地方債に係る将来負担額は抑制されている。また、定年退職者の増加による退職手当負担見込額の減少及び美杉台中学校の取得に係る債務負担行為額の減少などにより将来負担比率は毎年度減少している。
実質公債費比率についても、合併特例事業債、臨時財政対策債に係る元利償還額が増加しているが、交付税措置があるため、実質公債費比率は抑制されており、毎年度減少している。</t>
    <rPh sb="0" eb="2">
      <t>ガッペイ</t>
    </rPh>
    <rPh sb="2" eb="4">
      <t>トクレイ</t>
    </rPh>
    <rPh sb="4" eb="6">
      <t>ジギョウ</t>
    </rPh>
    <rPh sb="6" eb="7">
      <t>サイ</t>
    </rPh>
    <rPh sb="10" eb="12">
      <t>ザイセイ</t>
    </rPh>
    <rPh sb="12" eb="14">
      <t>タイサク</t>
    </rPh>
    <rPh sb="14" eb="15">
      <t>サイ</t>
    </rPh>
    <rPh sb="18" eb="20">
      <t>ハッコウ</t>
    </rPh>
    <rPh sb="24" eb="27">
      <t>チホウサイ</t>
    </rPh>
    <rPh sb="27" eb="29">
      <t>ザンダカ</t>
    </rPh>
    <rPh sb="30" eb="32">
      <t>ゾウカ</t>
    </rPh>
    <rPh sb="38" eb="41">
      <t>コウフゼイ</t>
    </rPh>
    <rPh sb="41" eb="43">
      <t>ソチ</t>
    </rPh>
    <rPh sb="46" eb="49">
      <t>チホウサイ</t>
    </rPh>
    <rPh sb="50" eb="52">
      <t>カツヨウ</t>
    </rPh>
    <rPh sb="59" eb="62">
      <t>チホウサイ</t>
    </rPh>
    <rPh sb="63" eb="64">
      <t>カカ</t>
    </rPh>
    <rPh sb="65" eb="67">
      <t>ショウライ</t>
    </rPh>
    <rPh sb="67" eb="69">
      <t>フタン</t>
    </rPh>
    <rPh sb="69" eb="70">
      <t>ガク</t>
    </rPh>
    <rPh sb="71" eb="73">
      <t>ヨクセイ</t>
    </rPh>
    <rPh sb="82" eb="84">
      <t>テイネン</t>
    </rPh>
    <rPh sb="84" eb="86">
      <t>タイショク</t>
    </rPh>
    <rPh sb="86" eb="87">
      <t>シャ</t>
    </rPh>
    <rPh sb="88" eb="90">
      <t>ゾウカ</t>
    </rPh>
    <rPh sb="93" eb="95">
      <t>タイショク</t>
    </rPh>
    <rPh sb="95" eb="97">
      <t>テアテ</t>
    </rPh>
    <rPh sb="97" eb="99">
      <t>フタン</t>
    </rPh>
    <rPh sb="99" eb="101">
      <t>ミコミ</t>
    </rPh>
    <rPh sb="101" eb="102">
      <t>ガク</t>
    </rPh>
    <rPh sb="103" eb="105">
      <t>ゲンショウ</t>
    </rPh>
    <rPh sb="105" eb="106">
      <t>オヨ</t>
    </rPh>
    <rPh sb="107" eb="109">
      <t>ミスギ</t>
    </rPh>
    <rPh sb="109" eb="110">
      <t>ダイ</t>
    </rPh>
    <rPh sb="110" eb="113">
      <t>チュウガッコウ</t>
    </rPh>
    <rPh sb="114" eb="116">
      <t>シュトク</t>
    </rPh>
    <rPh sb="117" eb="118">
      <t>カカ</t>
    </rPh>
    <rPh sb="119" eb="121">
      <t>サイム</t>
    </rPh>
    <rPh sb="121" eb="123">
      <t>フタン</t>
    </rPh>
    <rPh sb="123" eb="125">
      <t>コウイ</t>
    </rPh>
    <rPh sb="125" eb="126">
      <t>ガク</t>
    </rPh>
    <rPh sb="127" eb="129">
      <t>ゲンショウ</t>
    </rPh>
    <rPh sb="134" eb="136">
      <t>ショウライ</t>
    </rPh>
    <rPh sb="136" eb="138">
      <t>フタン</t>
    </rPh>
    <rPh sb="138" eb="140">
      <t>ヒリツ</t>
    </rPh>
    <rPh sb="144" eb="146">
      <t>ゲンショウ</t>
    </rPh>
    <rPh sb="152" eb="154">
      <t>ジッシツ</t>
    </rPh>
    <rPh sb="154" eb="157">
      <t>コウサイヒ</t>
    </rPh>
    <rPh sb="157" eb="159">
      <t>ヒリツ</t>
    </rPh>
    <rPh sb="165" eb="167">
      <t>ガッペイ</t>
    </rPh>
    <rPh sb="167" eb="169">
      <t>トクレイ</t>
    </rPh>
    <rPh sb="169" eb="171">
      <t>ジギョウ</t>
    </rPh>
    <rPh sb="171" eb="172">
      <t>サイ</t>
    </rPh>
    <rPh sb="173" eb="175">
      <t>リンジ</t>
    </rPh>
    <rPh sb="175" eb="177">
      <t>ザイセイ</t>
    </rPh>
    <rPh sb="177" eb="179">
      <t>タイサク</t>
    </rPh>
    <rPh sb="179" eb="180">
      <t>サイ</t>
    </rPh>
    <rPh sb="181" eb="182">
      <t>カカ</t>
    </rPh>
    <rPh sb="183" eb="185">
      <t>ガンリ</t>
    </rPh>
    <rPh sb="185" eb="187">
      <t>ショウカン</t>
    </rPh>
    <rPh sb="187" eb="188">
      <t>ガク</t>
    </rPh>
    <rPh sb="189" eb="191">
      <t>ゾウカ</t>
    </rPh>
    <rPh sb="197" eb="200">
      <t>コウフゼイ</t>
    </rPh>
    <rPh sb="200" eb="202">
      <t>ソチ</t>
    </rPh>
    <rPh sb="208" eb="210">
      <t>ジッシツ</t>
    </rPh>
    <rPh sb="210" eb="213">
      <t>コウサイヒ</t>
    </rPh>
    <rPh sb="213" eb="215">
      <t>ヒリツ</t>
    </rPh>
    <rPh sb="216" eb="218">
      <t>ヨクセイ</t>
    </rPh>
    <rPh sb="227" eb="229">
      <t>ゲンショウ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</si>
</sst>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4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1" fillId="0" borderId="0">
      <alignment vertical="center"/>
    </xf>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9"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0" fontId="6" fillId="0" borderId="102" xfId="38" applyFont="1" applyBorder="1" applyAlignment="1" applyProtection="1">
      <alignment horizontal="left" vertical="center"/>
      <protection locked="0"/>
    </xf>
    <xf numFmtId="0" fontId="6" fillId="0" borderId="108" xfId="38" applyFont="1" applyBorder="1" applyAlignment="1" applyProtection="1">
      <alignment horizontal="left" vertical="center"/>
      <protection locked="0"/>
    </xf>
    <xf numFmtId="0" fontId="6" fillId="0" borderId="98" xfId="38" applyFont="1" applyFill="1" applyBorder="1" applyAlignment="1" applyProtection="1">
      <alignment horizontal="left" vertical="center" wrapText="1"/>
      <protection locked="0"/>
    </xf>
    <xf numFmtId="0" fontId="6" fillId="0" borderId="99" xfId="38" applyFont="1" applyFill="1" applyBorder="1" applyAlignment="1" applyProtection="1">
      <alignment horizontal="left" vertical="center" wrapText="1"/>
      <protection locked="0"/>
    </xf>
    <xf numFmtId="0" fontId="6" fillId="0" borderId="100" xfId="38" applyFont="1" applyFill="1" applyBorder="1" applyAlignment="1" applyProtection="1">
      <alignment horizontal="left" vertical="center" wrapText="1"/>
      <protection locked="0"/>
    </xf>
    <xf numFmtId="177" fontId="26" fillId="0" borderId="112" xfId="30" applyNumberFormat="1" applyFont="1" applyBorder="1" applyAlignment="1" applyProtection="1">
      <alignment horizontal="right" vertical="center" shrinkToFit="1"/>
      <protection locked="0"/>
    </xf>
    <xf numFmtId="0" fontId="6" fillId="0" borderId="112" xfId="38" applyFont="1" applyFill="1" applyBorder="1" applyAlignment="1" applyProtection="1">
      <alignment horizontal="left" vertical="center" wrapText="1"/>
      <protection locked="0"/>
    </xf>
    <xf numFmtId="0" fontId="6" fillId="0" borderId="113" xfId="38" applyFont="1" applyFill="1" applyBorder="1" applyAlignment="1" applyProtection="1">
      <alignment horizontal="left" vertical="center" wrapText="1"/>
      <protection locked="0"/>
    </xf>
    <xf numFmtId="0" fontId="6" fillId="0" borderId="114" xfId="38" applyFont="1" applyFill="1" applyBorder="1" applyAlignment="1" applyProtection="1">
      <alignment horizontal="left" vertical="center" wrapText="1"/>
      <protection locked="0"/>
    </xf>
    <xf numFmtId="0" fontId="6" fillId="0" borderId="116" xfId="38" applyFont="1" applyBorder="1" applyAlignment="1" applyProtection="1">
      <alignment horizontal="left" vertical="center"/>
      <protection locked="0"/>
    </xf>
    <xf numFmtId="0" fontId="6" fillId="0" borderId="121" xfId="38" applyFont="1" applyBorder="1" applyAlignment="1" applyProtection="1">
      <alignment horizontal="left" vertical="center"/>
      <protection locked="0"/>
    </xf>
    <xf numFmtId="0" fontId="14" fillId="0" borderId="116" xfId="38" applyFont="1" applyBorder="1" applyAlignment="1" applyProtection="1">
      <alignment horizontal="left" vertical="center"/>
      <protection locked="0"/>
    </xf>
    <xf numFmtId="0" fontId="14" fillId="0" borderId="121" xfId="38" applyFont="1" applyBorder="1" applyAlignment="1" applyProtection="1">
      <alignment horizontal="left" vertical="center"/>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40">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 xfId="38"/>
    <cellStyle name="標準 6_APAHO402200_O-JJ1016-001-3_財政状況資料集(決算状況カード(各会計・関係団体))(Rev2)2" xfId="30"/>
    <cellStyle name="標準 7" xfId="39"/>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47569</c:v>
                </c:pt>
                <c:pt idx="1">
                  <c:v>50880</c:v>
                </c:pt>
                <c:pt idx="2">
                  <c:v>63956</c:v>
                </c:pt>
                <c:pt idx="3">
                  <c:v>66255</c:v>
                </c:pt>
                <c:pt idx="4">
                  <c:v>47278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44401</c:v>
                </c:pt>
                <c:pt idx="1">
                  <c:v>63939</c:v>
                </c:pt>
                <c:pt idx="2">
                  <c:v>53098</c:v>
                </c:pt>
                <c:pt idx="3">
                  <c:v>55078</c:v>
                </c:pt>
                <c:pt idx="4">
                  <c:v>56348</c:v>
                </c:pt>
              </c:numCache>
            </c:numRef>
          </c:val>
          <c:smooth val="0"/>
        </c:ser>
        <c:dLbls>
          <c:showLegendKey val="0"/>
          <c:showVal val="0"/>
          <c:showCatName val="0"/>
          <c:showSerName val="0"/>
          <c:showPercent val="0"/>
          <c:showBubbleSize val="0"/>
        </c:dLbls>
        <c:marker val="1"/>
        <c:smooth val="0"/>
        <c:axId val="96582272"/>
        <c:axId val="96584448"/>
      </c:lineChart>
      <c:catAx>
        <c:axId val="9658227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6584448"/>
        <c:crosses val="autoZero"/>
        <c:auto val="1"/>
        <c:lblAlgn val="ctr"/>
        <c:lblOffset val="100"/>
        <c:tickLblSkip val="1"/>
        <c:tickMarkSkip val="1"/>
        <c:noMultiLvlLbl val="0"/>
      </c:catAx>
      <c:valAx>
        <c:axId val="96584448"/>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65822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8.75</c:v>
                </c:pt>
                <c:pt idx="1">
                  <c:v>8.1999999999999993</c:v>
                </c:pt>
                <c:pt idx="2">
                  <c:v>9.68</c:v>
                </c:pt>
                <c:pt idx="3">
                  <c:v>8.2100000000000009</c:v>
                </c:pt>
                <c:pt idx="4">
                  <c:v>4.57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10.9</c:v>
                </c:pt>
                <c:pt idx="1">
                  <c:v>6.83</c:v>
                </c:pt>
                <c:pt idx="2">
                  <c:v>9.2799999999999994</c:v>
                </c:pt>
                <c:pt idx="3">
                  <c:v>10.76</c:v>
                </c:pt>
                <c:pt idx="4">
                  <c:v>10.5</c:v>
                </c:pt>
              </c:numCache>
            </c:numRef>
          </c:val>
        </c:ser>
        <c:dLbls>
          <c:showLegendKey val="0"/>
          <c:showVal val="0"/>
          <c:showCatName val="0"/>
          <c:showSerName val="0"/>
          <c:showPercent val="0"/>
          <c:showBubbleSize val="0"/>
        </c:dLbls>
        <c:gapWidth val="250"/>
        <c:overlap val="100"/>
        <c:axId val="112331776"/>
        <c:axId val="1123462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1.98</c:v>
                </c:pt>
                <c:pt idx="1">
                  <c:v>-4.43</c:v>
                </c:pt>
                <c:pt idx="2">
                  <c:v>4.08</c:v>
                </c:pt>
                <c:pt idx="3">
                  <c:v>0.11</c:v>
                </c:pt>
                <c:pt idx="4">
                  <c:v>-3.4</c:v>
                </c:pt>
              </c:numCache>
            </c:numRef>
          </c:val>
          <c:smooth val="0"/>
        </c:ser>
        <c:dLbls>
          <c:showLegendKey val="0"/>
          <c:showVal val="0"/>
          <c:showCatName val="0"/>
          <c:showSerName val="0"/>
          <c:showPercent val="0"/>
          <c:showBubbleSize val="0"/>
        </c:dLbls>
        <c:marker val="1"/>
        <c:smooth val="0"/>
        <c:axId val="112331776"/>
        <c:axId val="112346240"/>
      </c:lineChart>
      <c:catAx>
        <c:axId val="112331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2346240"/>
        <c:crosses val="autoZero"/>
        <c:auto val="1"/>
        <c:lblAlgn val="ctr"/>
        <c:lblOffset val="100"/>
        <c:tickLblSkip val="1"/>
        <c:tickMarkSkip val="1"/>
        <c:noMultiLvlLbl val="0"/>
      </c:catAx>
      <c:valAx>
        <c:axId val="1123462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331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0.56000000000000005</c:v>
                </c:pt>
                <c:pt idx="2">
                  <c:v>#N/A</c:v>
                </c:pt>
                <c:pt idx="3">
                  <c:v>0.46</c:v>
                </c:pt>
                <c:pt idx="4">
                  <c:v>#N/A</c:v>
                </c:pt>
                <c:pt idx="5">
                  <c:v>0.46</c:v>
                </c:pt>
                <c:pt idx="6">
                  <c:v>#N/A</c:v>
                </c:pt>
                <c:pt idx="7">
                  <c:v>0.64</c:v>
                </c:pt>
                <c:pt idx="8">
                  <c:v>#N/A</c:v>
                </c:pt>
                <c:pt idx="9">
                  <c:v>0.38</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岩沢北部土地区画整理特別会計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0.18</c:v>
                </c:pt>
                <c:pt idx="2">
                  <c:v>#N/A</c:v>
                </c:pt>
                <c:pt idx="3">
                  <c:v>0.17</c:v>
                </c:pt>
                <c:pt idx="4">
                  <c:v>#N/A</c:v>
                </c:pt>
                <c:pt idx="5">
                  <c:v>0.52</c:v>
                </c:pt>
                <c:pt idx="6">
                  <c:v>#N/A</c:v>
                </c:pt>
                <c:pt idx="7">
                  <c:v>0.11</c:v>
                </c:pt>
                <c:pt idx="8">
                  <c:v>#N/A</c:v>
                </c:pt>
                <c:pt idx="9">
                  <c:v>0.19</c:v>
                </c:pt>
              </c:numCache>
            </c:numRef>
          </c:val>
        </c:ser>
        <c:ser>
          <c:idx val="3"/>
          <c:order val="3"/>
          <c:tx>
            <c:strRef>
              <c:f>データシート!$A$30</c:f>
              <c:strCache>
                <c:ptCount val="1"/>
                <c:pt idx="0">
                  <c:v>特定環境保全公共下水道特別会計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0.05</c:v>
                </c:pt>
                <c:pt idx="2">
                  <c:v>#N/A</c:v>
                </c:pt>
                <c:pt idx="3">
                  <c:v>0.12</c:v>
                </c:pt>
                <c:pt idx="4">
                  <c:v>#N/A</c:v>
                </c:pt>
                <c:pt idx="5">
                  <c:v>0.17</c:v>
                </c:pt>
                <c:pt idx="6">
                  <c:v>#N/A</c:v>
                </c:pt>
                <c:pt idx="7">
                  <c:v>0.21</c:v>
                </c:pt>
                <c:pt idx="8">
                  <c:v>#N/A</c:v>
                </c:pt>
                <c:pt idx="9">
                  <c:v>0.25</c:v>
                </c:pt>
              </c:numCache>
            </c:numRef>
          </c:val>
        </c:ser>
        <c:ser>
          <c:idx val="4"/>
          <c:order val="4"/>
          <c:tx>
            <c:strRef>
              <c:f>データシート!$A$31</c:f>
              <c:strCache>
                <c:ptCount val="1"/>
                <c:pt idx="0">
                  <c:v>笠縫土地区画整理特別会計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0.18</c:v>
                </c:pt>
                <c:pt idx="2">
                  <c:v>#N/A</c:v>
                </c:pt>
                <c:pt idx="3">
                  <c:v>0.56000000000000005</c:v>
                </c:pt>
                <c:pt idx="4">
                  <c:v>#N/A</c:v>
                </c:pt>
                <c:pt idx="5">
                  <c:v>0.23</c:v>
                </c:pt>
                <c:pt idx="6">
                  <c:v>#N/A</c:v>
                </c:pt>
                <c:pt idx="7">
                  <c:v>0.42</c:v>
                </c:pt>
                <c:pt idx="8">
                  <c:v>#N/A</c:v>
                </c:pt>
                <c:pt idx="9">
                  <c:v>0.3</c:v>
                </c:pt>
              </c:numCache>
            </c:numRef>
          </c:val>
        </c:ser>
        <c:ser>
          <c:idx val="5"/>
          <c:order val="5"/>
          <c:tx>
            <c:strRef>
              <c:f>データシート!$A$32</c:f>
              <c:strCache>
                <c:ptCount val="1"/>
                <c:pt idx="0">
                  <c:v>下水道特別会計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0.57999999999999996</c:v>
                </c:pt>
                <c:pt idx="2">
                  <c:v>#N/A</c:v>
                </c:pt>
                <c:pt idx="3">
                  <c:v>0.6</c:v>
                </c:pt>
                <c:pt idx="4">
                  <c:v>#N/A</c:v>
                </c:pt>
                <c:pt idx="5">
                  <c:v>0.45</c:v>
                </c:pt>
                <c:pt idx="6">
                  <c:v>#N/A</c:v>
                </c:pt>
                <c:pt idx="7">
                  <c:v>0.28999999999999998</c:v>
                </c:pt>
                <c:pt idx="8">
                  <c:v>#N/A</c:v>
                </c:pt>
                <c:pt idx="9">
                  <c:v>0.55000000000000004</c:v>
                </c:pt>
              </c:numCache>
            </c:numRef>
          </c:val>
        </c:ser>
        <c:ser>
          <c:idx val="6"/>
          <c:order val="6"/>
          <c:tx>
            <c:strRef>
              <c:f>データシート!$A$33</c:f>
              <c:strCache>
                <c:ptCount val="1"/>
                <c:pt idx="0">
                  <c:v>国民健康保険特別会計（事業勘定）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1.93</c:v>
                </c:pt>
                <c:pt idx="2">
                  <c:v>#N/A</c:v>
                </c:pt>
                <c:pt idx="3">
                  <c:v>2.98</c:v>
                </c:pt>
                <c:pt idx="4">
                  <c:v>#N/A</c:v>
                </c:pt>
                <c:pt idx="5">
                  <c:v>3.12</c:v>
                </c:pt>
                <c:pt idx="6">
                  <c:v>#N/A</c:v>
                </c:pt>
                <c:pt idx="7">
                  <c:v>2.4700000000000002</c:v>
                </c:pt>
                <c:pt idx="8">
                  <c:v>#N/A</c:v>
                </c:pt>
                <c:pt idx="9">
                  <c:v>2</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0.56000000000000005</c:v>
                </c:pt>
                <c:pt idx="2">
                  <c:v>#N/A</c:v>
                </c:pt>
                <c:pt idx="3">
                  <c:v>0.94</c:v>
                </c:pt>
                <c:pt idx="4">
                  <c:v>#N/A</c:v>
                </c:pt>
                <c:pt idx="5">
                  <c:v>0.81</c:v>
                </c:pt>
                <c:pt idx="6">
                  <c:v>#N/A</c:v>
                </c:pt>
                <c:pt idx="7">
                  <c:v>0.93</c:v>
                </c:pt>
                <c:pt idx="8">
                  <c:v>#N/A</c:v>
                </c:pt>
                <c:pt idx="9">
                  <c:v>2.63</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8.09</c:v>
                </c:pt>
                <c:pt idx="2">
                  <c:v>#N/A</c:v>
                </c:pt>
                <c:pt idx="3">
                  <c:v>7.2</c:v>
                </c:pt>
                <c:pt idx="4">
                  <c:v>#N/A</c:v>
                </c:pt>
                <c:pt idx="5">
                  <c:v>8.65</c:v>
                </c:pt>
                <c:pt idx="6">
                  <c:v>#N/A</c:v>
                </c:pt>
                <c:pt idx="7">
                  <c:v>7.19</c:v>
                </c:pt>
                <c:pt idx="8">
                  <c:v>#N/A</c:v>
                </c:pt>
                <c:pt idx="9">
                  <c:v>3.86</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6.67</c:v>
                </c:pt>
                <c:pt idx="2">
                  <c:v>#N/A</c:v>
                </c:pt>
                <c:pt idx="3">
                  <c:v>7</c:v>
                </c:pt>
                <c:pt idx="4">
                  <c:v>#N/A</c:v>
                </c:pt>
                <c:pt idx="5">
                  <c:v>6.95</c:v>
                </c:pt>
                <c:pt idx="6">
                  <c:v>#N/A</c:v>
                </c:pt>
                <c:pt idx="7">
                  <c:v>3.43</c:v>
                </c:pt>
                <c:pt idx="8">
                  <c:v>#N/A</c:v>
                </c:pt>
                <c:pt idx="9">
                  <c:v>4.49</c:v>
                </c:pt>
              </c:numCache>
            </c:numRef>
          </c:val>
        </c:ser>
        <c:dLbls>
          <c:showLegendKey val="0"/>
          <c:showVal val="0"/>
          <c:showCatName val="0"/>
          <c:showSerName val="0"/>
          <c:showPercent val="0"/>
          <c:showBubbleSize val="0"/>
        </c:dLbls>
        <c:gapWidth val="150"/>
        <c:overlap val="100"/>
        <c:axId val="113095424"/>
        <c:axId val="113096960"/>
      </c:barChart>
      <c:catAx>
        <c:axId val="113095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3096960"/>
        <c:crosses val="autoZero"/>
        <c:auto val="1"/>
        <c:lblAlgn val="ctr"/>
        <c:lblOffset val="100"/>
        <c:tickLblSkip val="1"/>
        <c:tickMarkSkip val="1"/>
        <c:noMultiLvlLbl val="0"/>
      </c:catAx>
      <c:valAx>
        <c:axId val="1130969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0954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2498</c:v>
                </c:pt>
                <c:pt idx="5">
                  <c:v>2602</c:v>
                </c:pt>
                <c:pt idx="8">
                  <c:v>2677</c:v>
                </c:pt>
                <c:pt idx="11">
                  <c:v>2819</c:v>
                </c:pt>
                <c:pt idx="14">
                  <c:v>2673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169</c:v>
                </c:pt>
                <c:pt idx="3">
                  <c:v>169</c:v>
                </c:pt>
                <c:pt idx="6">
                  <c:v>169</c:v>
                </c:pt>
                <c:pt idx="9">
                  <c:v>169</c:v>
                </c:pt>
                <c:pt idx="12">
                  <c:v>169</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55</c:v>
                </c:pt>
                <c:pt idx="3">
                  <c:v>71</c:v>
                </c:pt>
                <c:pt idx="6">
                  <c:v>51</c:v>
                </c:pt>
                <c:pt idx="9">
                  <c:v>55</c:v>
                </c:pt>
                <c:pt idx="12">
                  <c:v>69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449</c:v>
                </c:pt>
                <c:pt idx="3">
                  <c:v>455</c:v>
                </c:pt>
                <c:pt idx="6">
                  <c:v>447</c:v>
                </c:pt>
                <c:pt idx="9">
                  <c:v>414</c:v>
                </c:pt>
                <c:pt idx="12">
                  <c:v>441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2421</c:v>
                </c:pt>
                <c:pt idx="3">
                  <c:v>2439</c:v>
                </c:pt>
                <c:pt idx="6">
                  <c:v>2450</c:v>
                </c:pt>
                <c:pt idx="9">
                  <c:v>2431</c:v>
                </c:pt>
                <c:pt idx="12">
                  <c:v>2405</c:v>
                </c:pt>
              </c:numCache>
            </c:numRef>
          </c:val>
        </c:ser>
        <c:dLbls>
          <c:showLegendKey val="0"/>
          <c:showVal val="0"/>
          <c:showCatName val="0"/>
          <c:showSerName val="0"/>
          <c:showPercent val="0"/>
          <c:showBubbleSize val="0"/>
        </c:dLbls>
        <c:gapWidth val="100"/>
        <c:overlap val="100"/>
        <c:axId val="96526720"/>
        <c:axId val="965286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596</c:v>
                </c:pt>
                <c:pt idx="2">
                  <c:v>#N/A</c:v>
                </c:pt>
                <c:pt idx="3">
                  <c:v>#N/A</c:v>
                </c:pt>
                <c:pt idx="4">
                  <c:v>532</c:v>
                </c:pt>
                <c:pt idx="5">
                  <c:v>#N/A</c:v>
                </c:pt>
                <c:pt idx="6">
                  <c:v>#N/A</c:v>
                </c:pt>
                <c:pt idx="7">
                  <c:v>440</c:v>
                </c:pt>
                <c:pt idx="8">
                  <c:v>#N/A</c:v>
                </c:pt>
                <c:pt idx="9">
                  <c:v>#N/A</c:v>
                </c:pt>
                <c:pt idx="10">
                  <c:v>250</c:v>
                </c:pt>
                <c:pt idx="11">
                  <c:v>#N/A</c:v>
                </c:pt>
                <c:pt idx="12">
                  <c:v>#N/A</c:v>
                </c:pt>
                <c:pt idx="13">
                  <c:v>411</c:v>
                </c:pt>
                <c:pt idx="14">
                  <c:v>#N/A</c:v>
                </c:pt>
              </c:numCache>
            </c:numRef>
          </c:val>
          <c:smooth val="0"/>
        </c:ser>
        <c:dLbls>
          <c:showLegendKey val="0"/>
          <c:showVal val="0"/>
          <c:showCatName val="0"/>
          <c:showSerName val="0"/>
          <c:showPercent val="0"/>
          <c:showBubbleSize val="0"/>
        </c:dLbls>
        <c:marker val="1"/>
        <c:smooth val="0"/>
        <c:axId val="96526720"/>
        <c:axId val="96528640"/>
      </c:lineChart>
      <c:catAx>
        <c:axId val="96526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528640"/>
        <c:crosses val="autoZero"/>
        <c:auto val="1"/>
        <c:lblAlgn val="ctr"/>
        <c:lblOffset val="100"/>
        <c:tickLblSkip val="1"/>
        <c:tickMarkSkip val="1"/>
        <c:noMultiLvlLbl val="0"/>
      </c:catAx>
      <c:valAx>
        <c:axId val="965286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526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24236</c:v>
                </c:pt>
                <c:pt idx="5">
                  <c:v>26032</c:v>
                </c:pt>
                <c:pt idx="8">
                  <c:v>27054</c:v>
                </c:pt>
                <c:pt idx="11">
                  <c:v>28017</c:v>
                </c:pt>
                <c:pt idx="14">
                  <c:v>28504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6250</c:v>
                </c:pt>
                <c:pt idx="5">
                  <c:v>6149</c:v>
                </c:pt>
                <c:pt idx="8">
                  <c:v>6199</c:v>
                </c:pt>
                <c:pt idx="11">
                  <c:v>6097</c:v>
                </c:pt>
                <c:pt idx="14">
                  <c:v>6066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4754</c:v>
                </c:pt>
                <c:pt idx="5">
                  <c:v>4582</c:v>
                </c:pt>
                <c:pt idx="8">
                  <c:v>5365</c:v>
                </c:pt>
                <c:pt idx="11">
                  <c:v>6242</c:v>
                </c:pt>
                <c:pt idx="14">
                  <c:v>6443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230</c:v>
                </c:pt>
                <c:pt idx="3">
                  <c:v>3</c:v>
                </c:pt>
                <c:pt idx="6">
                  <c:v>1</c:v>
                </c:pt>
                <c:pt idx="9">
                  <c:v>1</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6362</c:v>
                </c:pt>
                <c:pt idx="3">
                  <c:v>6294</c:v>
                </c:pt>
                <c:pt idx="6">
                  <c:v>5669</c:v>
                </c:pt>
                <c:pt idx="9">
                  <c:v>5281</c:v>
                </c:pt>
                <c:pt idx="12">
                  <c:v>4964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311</c:v>
                </c:pt>
                <c:pt idx="3">
                  <c:v>268</c:v>
                </c:pt>
                <c:pt idx="6">
                  <c:v>385</c:v>
                </c:pt>
                <c:pt idx="9">
                  <c:v>466</c:v>
                </c:pt>
                <c:pt idx="12">
                  <c:v>553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6689</c:v>
                </c:pt>
                <c:pt idx="3">
                  <c:v>6421</c:v>
                </c:pt>
                <c:pt idx="6">
                  <c:v>6311</c:v>
                </c:pt>
                <c:pt idx="9">
                  <c:v>5945</c:v>
                </c:pt>
                <c:pt idx="12">
                  <c:v>5662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2049</c:v>
                </c:pt>
                <c:pt idx="3">
                  <c:v>1880</c:v>
                </c:pt>
                <c:pt idx="6">
                  <c:v>1710</c:v>
                </c:pt>
                <c:pt idx="9">
                  <c:v>1541</c:v>
                </c:pt>
                <c:pt idx="12">
                  <c:v>1372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24167</c:v>
                </c:pt>
                <c:pt idx="3">
                  <c:v>25934</c:v>
                </c:pt>
                <c:pt idx="6">
                  <c:v>27199</c:v>
                </c:pt>
                <c:pt idx="9">
                  <c:v>28483</c:v>
                </c:pt>
                <c:pt idx="12">
                  <c:v>29463</c:v>
                </c:pt>
              </c:numCache>
            </c:numRef>
          </c:val>
        </c:ser>
        <c:dLbls>
          <c:showLegendKey val="0"/>
          <c:showVal val="0"/>
          <c:showCatName val="0"/>
          <c:showSerName val="0"/>
          <c:showPercent val="0"/>
          <c:showBubbleSize val="0"/>
        </c:dLbls>
        <c:gapWidth val="100"/>
        <c:overlap val="100"/>
        <c:axId val="96632832"/>
        <c:axId val="966347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4567</c:v>
                </c:pt>
                <c:pt idx="2">
                  <c:v>#N/A</c:v>
                </c:pt>
                <c:pt idx="3">
                  <c:v>#N/A</c:v>
                </c:pt>
                <c:pt idx="4">
                  <c:v>4037</c:v>
                </c:pt>
                <c:pt idx="5">
                  <c:v>#N/A</c:v>
                </c:pt>
                <c:pt idx="6">
                  <c:v>#N/A</c:v>
                </c:pt>
                <c:pt idx="7">
                  <c:v>2656</c:v>
                </c:pt>
                <c:pt idx="8">
                  <c:v>#N/A</c:v>
                </c:pt>
                <c:pt idx="9">
                  <c:v>#N/A</c:v>
                </c:pt>
                <c:pt idx="10">
                  <c:v>1361</c:v>
                </c:pt>
                <c:pt idx="11">
                  <c:v>#N/A</c:v>
                </c:pt>
                <c:pt idx="12">
                  <c:v>#N/A</c:v>
                </c:pt>
                <c:pt idx="13">
                  <c:v>1001</c:v>
                </c:pt>
                <c:pt idx="14">
                  <c:v>#N/A</c:v>
                </c:pt>
              </c:numCache>
            </c:numRef>
          </c:val>
          <c:smooth val="0"/>
        </c:ser>
        <c:dLbls>
          <c:showLegendKey val="0"/>
          <c:showVal val="0"/>
          <c:showCatName val="0"/>
          <c:showSerName val="0"/>
          <c:showPercent val="0"/>
          <c:showBubbleSize val="0"/>
        </c:dLbls>
        <c:marker val="1"/>
        <c:smooth val="0"/>
        <c:axId val="96632832"/>
        <c:axId val="96634752"/>
      </c:lineChart>
      <c:catAx>
        <c:axId val="96632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634752"/>
        <c:crosses val="autoZero"/>
        <c:auto val="1"/>
        <c:lblAlgn val="ctr"/>
        <c:lblOffset val="100"/>
        <c:tickLblSkip val="1"/>
        <c:tickMarkSkip val="1"/>
        <c:noMultiLvlLbl val="0"/>
      </c:catAx>
      <c:valAx>
        <c:axId val="966347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6328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13868800"/>
        <c:axId val="113870720"/>
      </c:scatterChart>
      <c:valAx>
        <c:axId val="11386880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3870720"/>
        <c:crosses val="autoZero"/>
        <c:crossBetween val="midCat"/>
      </c:valAx>
      <c:valAx>
        <c:axId val="11387072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386880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manualLayout>
                  <c:x val="-3.0819752182140024E-2"/>
                  <c:y val="-6.2527233115468414E-2"/>
                </c:manualLayout>
              </c:layout>
              <c:tx>
                <c:strRef>
                  <c:f>公会計指標分析・財政指標組合せ分析表!$N$72</c:f>
                  <c:strCache>
                    <c:ptCount val="1"/>
                    <c:pt idx="0">
                      <c:v>H26</c:v>
                    </c:pt>
                  </c:strCache>
                </c:strRef>
              </c:tx>
              <c:dLblPos val="r"/>
              <c:showLegendKey val="0"/>
              <c:showVal val="0"/>
              <c:showCatName val="0"/>
              <c:showSerName val="0"/>
              <c:showPercent val="0"/>
              <c:showBubbleSize val="0"/>
            </c:dLbl>
            <c:dLbl>
              <c:idx val="4"/>
              <c:layout>
                <c:manualLayout>
                  <c:x val="-3.2591172341487423E-2"/>
                  <c:y val="-6.2527233115468414E-2"/>
                </c:manualLayout>
              </c:layout>
              <c:tx>
                <c:strRef>
                  <c:f>公会計指標分析・財政指標組合せ分析表!$O$72</c:f>
                  <c:strCache>
                    <c:ptCount val="1"/>
                    <c:pt idx="0">
                      <c:v>H27</c:v>
                    </c:pt>
                  </c:strCache>
                </c:strRef>
              </c:tx>
              <c:dLblPos val="r"/>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4.5999999999999996</c:v>
                </c:pt>
                <c:pt idx="1">
                  <c:v>4</c:v>
                </c:pt>
                <c:pt idx="2">
                  <c:v>3.5</c:v>
                </c:pt>
                <c:pt idx="3">
                  <c:v>2.7</c:v>
                </c:pt>
                <c:pt idx="4">
                  <c:v>2.4</c:v>
                </c:pt>
              </c:numCache>
            </c:numRef>
          </c:xVal>
          <c:yVal>
            <c:numRef>
              <c:f>公会計指標分析・財政指標組合せ分析表!$K$73:$O$73</c:f>
              <c:numCache>
                <c:formatCode>#,##0.0;"▲ "#,##0.0</c:formatCode>
                <c:ptCount val="5"/>
                <c:pt idx="0">
                  <c:v>31.4</c:v>
                </c:pt>
                <c:pt idx="1">
                  <c:v>27.6</c:v>
                </c:pt>
                <c:pt idx="2">
                  <c:v>18</c:v>
                </c:pt>
                <c:pt idx="3">
                  <c:v>9.1999999999999993</c:v>
                </c:pt>
                <c:pt idx="4">
                  <c:v>6.5</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11.1</c:v>
                </c:pt>
                <c:pt idx="1">
                  <c:v>10.3</c:v>
                </c:pt>
                <c:pt idx="2">
                  <c:v>9.6</c:v>
                </c:pt>
                <c:pt idx="3">
                  <c:v>8.8000000000000007</c:v>
                </c:pt>
                <c:pt idx="4">
                  <c:v>7</c:v>
                </c:pt>
              </c:numCache>
            </c:numRef>
          </c:xVal>
          <c:yVal>
            <c:numRef>
              <c:f>公会計指標分析・財政指標組合せ分析表!$K$77:$O$77</c:f>
              <c:numCache>
                <c:formatCode>#,##0.0;"▲ "#,##0.0</c:formatCode>
                <c:ptCount val="5"/>
                <c:pt idx="0">
                  <c:v>69.2</c:v>
                </c:pt>
                <c:pt idx="1">
                  <c:v>58.2</c:v>
                </c:pt>
                <c:pt idx="2">
                  <c:v>50.3</c:v>
                </c:pt>
                <c:pt idx="3">
                  <c:v>45.9</c:v>
                </c:pt>
                <c:pt idx="4">
                  <c:v>33.6</c:v>
                </c:pt>
              </c:numCache>
            </c:numRef>
          </c:yVal>
          <c:smooth val="0"/>
        </c:ser>
        <c:dLbls>
          <c:showLegendKey val="0"/>
          <c:showVal val="0"/>
          <c:showCatName val="0"/>
          <c:showSerName val="0"/>
          <c:showPercent val="0"/>
          <c:showBubbleSize val="0"/>
        </c:dLbls>
        <c:axId val="113921024"/>
        <c:axId val="113923200"/>
      </c:scatterChart>
      <c:valAx>
        <c:axId val="113921024"/>
        <c:scaling>
          <c:orientation val="minMax"/>
          <c:max val="11.9"/>
          <c:min val="1.8"/>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3923200"/>
        <c:crosses val="autoZero"/>
        <c:crossBetween val="midCat"/>
      </c:valAx>
      <c:valAx>
        <c:axId val="113923200"/>
        <c:scaling>
          <c:orientation val="minMax"/>
          <c:max val="8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3921024"/>
        <c:crosses val="autoZero"/>
        <c:crossBetween val="midCat"/>
        <c:majorUnit val="10"/>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埼玉県飯能市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80,513
79,810
193.05
29,361,222
27,605,403
793,371
17,359,547
29,462,648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2.4
6.5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dk1"/>
              </a:solidFill>
              <a:effectLst/>
              <a:latin typeface="+mn-ea"/>
              <a:ea typeface="+mn-ea"/>
              <a:cs typeface="+mn-cs"/>
            </a:rPr>
            <a:t>前年度と同水準であった。類似団体平均、県平均を若干上回っている。　　</a:t>
          </a:r>
          <a:endParaRPr lang="ja-JP" altLang="ja-JP" sz="1200">
            <a:effectLst/>
            <a:latin typeface="+mn-ea"/>
            <a:ea typeface="+mn-ea"/>
          </a:endParaRPr>
        </a:p>
        <a:p>
          <a:r>
            <a:rPr lang="ja-JP" altLang="ja-JP" sz="1200">
              <a:solidFill>
                <a:schemeClr val="dk1"/>
              </a:solidFill>
              <a:effectLst/>
              <a:latin typeface="+mn-ea"/>
              <a:ea typeface="+mn-ea"/>
              <a:cs typeface="+mn-cs"/>
            </a:rPr>
            <a:t>今後も歳出削減に努めるとともに、税収の徴収率向上対策を中心とした歳入の確保に努める。</a:t>
          </a:r>
          <a:endParaRPr lang="ja-JP" altLang="ja-JP" sz="1200">
            <a:effectLst/>
            <a:latin typeface="+mn-ea"/>
            <a:ea typeface="+mn-ea"/>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163830</xdr:rowOff>
    </xdr:from>
    <xdr:to>
      <xdr:col>7</xdr:col>
      <xdr:colOff>152400</xdr:colOff>
      <xdr:row>45</xdr:row>
      <xdr:rowOff>41910</xdr:rowOff>
    </xdr:to>
    <xdr:cxnSp macro="">
      <xdr:nvCxnSpPr>
        <xdr:cNvPr id="61" name="直線コネクタ 60"/>
        <xdr:cNvCxnSpPr/>
      </xdr:nvCxnSpPr>
      <xdr:spPr>
        <a:xfrm flipV="1">
          <a:off x="4953000" y="6164580"/>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13987</xdr:rowOff>
    </xdr:from>
    <xdr:ext cx="762000" cy="259045"/>
    <xdr:sp macro="" textlink="">
      <xdr:nvSpPr>
        <xdr:cNvPr id="62" name="財政力最小値テキスト"/>
        <xdr:cNvSpPr txBox="1"/>
      </xdr:nvSpPr>
      <xdr:spPr>
        <a:xfrm>
          <a:off x="5041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0.38</a:t>
          </a:r>
          <a:endParaRPr kumimoji="1" lang="ja-JP" altLang="en-US" sz="1000" b="1">
            <a:latin typeface="ＭＳ Ｐゴシック"/>
          </a:endParaRPr>
        </a:p>
      </xdr:txBody>
    </xdr:sp>
    <xdr:clientData/>
  </xdr:oneCellAnchor>
  <xdr:twoCellAnchor>
    <xdr:from>
      <xdr:col>7</xdr:col>
      <xdr:colOff>63500</xdr:colOff>
      <xdr:row>45</xdr:row>
      <xdr:rowOff>41910</xdr:rowOff>
    </xdr:from>
    <xdr:to>
      <xdr:col>7</xdr:col>
      <xdr:colOff>241300</xdr:colOff>
      <xdr:row>45</xdr:row>
      <xdr:rowOff>41910</xdr:rowOff>
    </xdr:to>
    <xdr:cxnSp macro="">
      <xdr:nvCxnSpPr>
        <xdr:cNvPr id="63" name="直線コネクタ 62"/>
        <xdr:cNvCxnSpPr/>
      </xdr:nvCxnSpPr>
      <xdr:spPr>
        <a:xfrm>
          <a:off x="4864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78757</xdr:rowOff>
    </xdr:from>
    <xdr:ext cx="762000" cy="259045"/>
    <xdr:sp macro="" textlink="">
      <xdr:nvSpPr>
        <xdr:cNvPr id="64" name="財政力最大値テキスト"/>
        <xdr:cNvSpPr txBox="1"/>
      </xdr:nvSpPr>
      <xdr:spPr>
        <a:xfrm>
          <a:off x="5041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7</xdr:col>
      <xdr:colOff>63500</xdr:colOff>
      <xdr:row>35</xdr:row>
      <xdr:rowOff>163830</xdr:rowOff>
    </xdr:from>
    <xdr:to>
      <xdr:col>7</xdr:col>
      <xdr:colOff>241300</xdr:colOff>
      <xdr:row>35</xdr:row>
      <xdr:rowOff>163830</xdr:rowOff>
    </xdr:to>
    <xdr:cxnSp macro="">
      <xdr:nvCxnSpPr>
        <xdr:cNvPr id="65" name="直線コネクタ 64"/>
        <xdr:cNvCxnSpPr/>
      </xdr:nvCxnSpPr>
      <xdr:spPr>
        <a:xfrm>
          <a:off x="4864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81280</xdr:rowOff>
    </xdr:from>
    <xdr:to>
      <xdr:col>7</xdr:col>
      <xdr:colOff>152400</xdr:colOff>
      <xdr:row>39</xdr:row>
      <xdr:rowOff>81280</xdr:rowOff>
    </xdr:to>
    <xdr:cxnSp macro="">
      <xdr:nvCxnSpPr>
        <xdr:cNvPr id="66" name="直線コネクタ 65"/>
        <xdr:cNvCxnSpPr/>
      </xdr:nvCxnSpPr>
      <xdr:spPr>
        <a:xfrm>
          <a:off x="4114800" y="67678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24147</xdr:rowOff>
    </xdr:from>
    <xdr:ext cx="762000" cy="259045"/>
    <xdr:sp macro="" textlink="">
      <xdr:nvSpPr>
        <xdr:cNvPr id="67" name="財政力平均値テキスト"/>
        <xdr:cNvSpPr txBox="1"/>
      </xdr:nvSpPr>
      <xdr:spPr>
        <a:xfrm>
          <a:off x="5041900" y="688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52070</xdr:rowOff>
    </xdr:from>
    <xdr:to>
      <xdr:col>7</xdr:col>
      <xdr:colOff>203200</xdr:colOff>
      <xdr:row>40</xdr:row>
      <xdr:rowOff>153670</xdr:rowOff>
    </xdr:to>
    <xdr:sp macro="" textlink="">
      <xdr:nvSpPr>
        <xdr:cNvPr id="68" name="フローチャート : 判断 67"/>
        <xdr:cNvSpPr/>
      </xdr:nvSpPr>
      <xdr:spPr>
        <a:xfrm>
          <a:off x="4902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81280</xdr:rowOff>
    </xdr:from>
    <xdr:to>
      <xdr:col>6</xdr:col>
      <xdr:colOff>0</xdr:colOff>
      <xdr:row>39</xdr:row>
      <xdr:rowOff>105410</xdr:rowOff>
    </xdr:to>
    <xdr:cxnSp macro="">
      <xdr:nvCxnSpPr>
        <xdr:cNvPr id="69" name="直線コネクタ 68"/>
        <xdr:cNvCxnSpPr/>
      </xdr:nvCxnSpPr>
      <xdr:spPr>
        <a:xfrm flipV="1">
          <a:off x="3225800" y="67678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73660</xdr:rowOff>
    </xdr:from>
    <xdr:to>
      <xdr:col>6</xdr:col>
      <xdr:colOff>50800</xdr:colOff>
      <xdr:row>42</xdr:row>
      <xdr:rowOff>3810</xdr:rowOff>
    </xdr:to>
    <xdr:sp macro="" textlink="">
      <xdr:nvSpPr>
        <xdr:cNvPr id="70" name="フローチャート : 判断 69"/>
        <xdr:cNvSpPr/>
      </xdr:nvSpPr>
      <xdr:spPr>
        <a:xfrm>
          <a:off x="4064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160037</xdr:rowOff>
    </xdr:from>
    <xdr:ext cx="736600" cy="259045"/>
    <xdr:sp macro="" textlink="">
      <xdr:nvSpPr>
        <xdr:cNvPr id="71" name="テキスト ボックス 70"/>
        <xdr:cNvSpPr txBox="1"/>
      </xdr:nvSpPr>
      <xdr:spPr>
        <a:xfrm>
          <a:off x="3733800" y="718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105410</xdr:rowOff>
    </xdr:from>
    <xdr:to>
      <xdr:col>4</xdr:col>
      <xdr:colOff>482600</xdr:colOff>
      <xdr:row>39</xdr:row>
      <xdr:rowOff>105410</xdr:rowOff>
    </xdr:to>
    <xdr:cxnSp macro="">
      <xdr:nvCxnSpPr>
        <xdr:cNvPr id="72" name="直線コネクタ 71"/>
        <xdr:cNvCxnSpPr/>
      </xdr:nvCxnSpPr>
      <xdr:spPr>
        <a:xfrm>
          <a:off x="2336800" y="67919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73660</xdr:rowOff>
    </xdr:from>
    <xdr:to>
      <xdr:col>4</xdr:col>
      <xdr:colOff>533400</xdr:colOff>
      <xdr:row>42</xdr:row>
      <xdr:rowOff>3810</xdr:rowOff>
    </xdr:to>
    <xdr:sp macro="" textlink="">
      <xdr:nvSpPr>
        <xdr:cNvPr id="73" name="フローチャート : 判断 72"/>
        <xdr:cNvSpPr/>
      </xdr:nvSpPr>
      <xdr:spPr>
        <a:xfrm>
          <a:off x="3175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160037</xdr:rowOff>
    </xdr:from>
    <xdr:ext cx="762000" cy="259045"/>
    <xdr:sp macro="" textlink="">
      <xdr:nvSpPr>
        <xdr:cNvPr id="74" name="テキスト ボックス 73"/>
        <xdr:cNvSpPr txBox="1"/>
      </xdr:nvSpPr>
      <xdr:spPr>
        <a:xfrm>
          <a:off x="2844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57150</xdr:rowOff>
    </xdr:from>
    <xdr:to>
      <xdr:col>3</xdr:col>
      <xdr:colOff>279400</xdr:colOff>
      <xdr:row>39</xdr:row>
      <xdr:rowOff>105410</xdr:rowOff>
    </xdr:to>
    <xdr:cxnSp macro="">
      <xdr:nvCxnSpPr>
        <xdr:cNvPr id="75" name="直線コネクタ 74"/>
        <xdr:cNvCxnSpPr/>
      </xdr:nvCxnSpPr>
      <xdr:spPr>
        <a:xfrm>
          <a:off x="1447800" y="67437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73660</xdr:rowOff>
    </xdr:from>
    <xdr:to>
      <xdr:col>3</xdr:col>
      <xdr:colOff>330200</xdr:colOff>
      <xdr:row>42</xdr:row>
      <xdr:rowOff>3810</xdr:rowOff>
    </xdr:to>
    <xdr:sp macro="" textlink="">
      <xdr:nvSpPr>
        <xdr:cNvPr id="76" name="フローチャート : 判断 75"/>
        <xdr:cNvSpPr/>
      </xdr:nvSpPr>
      <xdr:spPr>
        <a:xfrm>
          <a:off x="2286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160037</xdr:rowOff>
    </xdr:from>
    <xdr:ext cx="762000" cy="259045"/>
    <xdr:sp macro="" textlink="">
      <xdr:nvSpPr>
        <xdr:cNvPr id="77" name="テキスト ボックス 76"/>
        <xdr:cNvSpPr txBox="1"/>
      </xdr:nvSpPr>
      <xdr:spPr>
        <a:xfrm>
          <a:off x="1955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25400</xdr:rowOff>
    </xdr:from>
    <xdr:to>
      <xdr:col>2</xdr:col>
      <xdr:colOff>127000</xdr:colOff>
      <xdr:row>41</xdr:row>
      <xdr:rowOff>127000</xdr:rowOff>
    </xdr:to>
    <xdr:sp macro="" textlink="">
      <xdr:nvSpPr>
        <xdr:cNvPr id="78" name="フローチャート : 判断 77"/>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111777</xdr:rowOff>
    </xdr:from>
    <xdr:ext cx="762000" cy="259045"/>
    <xdr:sp macro="" textlink="">
      <xdr:nvSpPr>
        <xdr:cNvPr id="79" name="テキスト ボックス 78"/>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39</xdr:row>
      <xdr:rowOff>30480</xdr:rowOff>
    </xdr:from>
    <xdr:to>
      <xdr:col>7</xdr:col>
      <xdr:colOff>203200</xdr:colOff>
      <xdr:row>39</xdr:row>
      <xdr:rowOff>132080</xdr:rowOff>
    </xdr:to>
    <xdr:sp macro="" textlink="">
      <xdr:nvSpPr>
        <xdr:cNvPr id="85" name="円/楕円 84"/>
        <xdr:cNvSpPr/>
      </xdr:nvSpPr>
      <xdr:spPr>
        <a:xfrm>
          <a:off x="49022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47007</xdr:rowOff>
    </xdr:from>
    <xdr:ext cx="762000" cy="259045"/>
    <xdr:sp macro="" textlink="">
      <xdr:nvSpPr>
        <xdr:cNvPr id="86" name="財政力該当値テキスト"/>
        <xdr:cNvSpPr txBox="1"/>
      </xdr:nvSpPr>
      <xdr:spPr>
        <a:xfrm>
          <a:off x="5041900" y="656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0.79</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30480</xdr:rowOff>
    </xdr:from>
    <xdr:to>
      <xdr:col>6</xdr:col>
      <xdr:colOff>50800</xdr:colOff>
      <xdr:row>39</xdr:row>
      <xdr:rowOff>132080</xdr:rowOff>
    </xdr:to>
    <xdr:sp macro="" textlink="">
      <xdr:nvSpPr>
        <xdr:cNvPr id="87" name="円/楕円 86"/>
        <xdr:cNvSpPr/>
      </xdr:nvSpPr>
      <xdr:spPr>
        <a:xfrm>
          <a:off x="4064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142257</xdr:rowOff>
    </xdr:from>
    <xdr:ext cx="736600" cy="259045"/>
    <xdr:sp macro="" textlink="">
      <xdr:nvSpPr>
        <xdr:cNvPr id="88" name="テキスト ボックス 87"/>
        <xdr:cNvSpPr txBox="1"/>
      </xdr:nvSpPr>
      <xdr:spPr>
        <a:xfrm>
          <a:off x="3733800" y="648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0.79</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54610</xdr:rowOff>
    </xdr:from>
    <xdr:to>
      <xdr:col>4</xdr:col>
      <xdr:colOff>533400</xdr:colOff>
      <xdr:row>39</xdr:row>
      <xdr:rowOff>156210</xdr:rowOff>
    </xdr:to>
    <xdr:sp macro="" textlink="">
      <xdr:nvSpPr>
        <xdr:cNvPr id="89" name="円/楕円 88"/>
        <xdr:cNvSpPr/>
      </xdr:nvSpPr>
      <xdr:spPr>
        <a:xfrm>
          <a:off x="3175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166387</xdr:rowOff>
    </xdr:from>
    <xdr:ext cx="762000" cy="259045"/>
    <xdr:sp macro="" textlink="">
      <xdr:nvSpPr>
        <xdr:cNvPr id="90" name="テキスト ボックス 89"/>
        <xdr:cNvSpPr txBox="1"/>
      </xdr:nvSpPr>
      <xdr:spPr>
        <a:xfrm>
          <a:off x="2844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0.78</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54610</xdr:rowOff>
    </xdr:from>
    <xdr:to>
      <xdr:col>3</xdr:col>
      <xdr:colOff>330200</xdr:colOff>
      <xdr:row>39</xdr:row>
      <xdr:rowOff>156210</xdr:rowOff>
    </xdr:to>
    <xdr:sp macro="" textlink="">
      <xdr:nvSpPr>
        <xdr:cNvPr id="91" name="円/楕円 90"/>
        <xdr:cNvSpPr/>
      </xdr:nvSpPr>
      <xdr:spPr>
        <a:xfrm>
          <a:off x="2286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166387</xdr:rowOff>
    </xdr:from>
    <xdr:ext cx="762000" cy="259045"/>
    <xdr:sp macro="" textlink="">
      <xdr:nvSpPr>
        <xdr:cNvPr id="92" name="テキスト ボックス 91"/>
        <xdr:cNvSpPr txBox="1"/>
      </xdr:nvSpPr>
      <xdr:spPr>
        <a:xfrm>
          <a:off x="1955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0.78</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6350</xdr:rowOff>
    </xdr:from>
    <xdr:to>
      <xdr:col>2</xdr:col>
      <xdr:colOff>127000</xdr:colOff>
      <xdr:row>39</xdr:row>
      <xdr:rowOff>107950</xdr:rowOff>
    </xdr:to>
    <xdr:sp macro="" textlink="">
      <xdr:nvSpPr>
        <xdr:cNvPr id="93" name="円/楕円 92"/>
        <xdr:cNvSpPr/>
      </xdr:nvSpPr>
      <xdr:spPr>
        <a:xfrm>
          <a:off x="1397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118127</xdr:rowOff>
    </xdr:from>
    <xdr:ext cx="762000" cy="259045"/>
    <xdr:sp macro="" textlink="">
      <xdr:nvSpPr>
        <xdr:cNvPr id="94" name="テキスト ボックス 93"/>
        <xdr:cNvSpPr txBox="1"/>
      </xdr:nvSpPr>
      <xdr:spPr>
        <a:xfrm>
          <a:off x="1066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ea"/>
              <a:ea typeface="+mn-ea"/>
              <a:cs typeface="+mn-cs"/>
            </a:rPr>
            <a:t>前年度より</a:t>
          </a:r>
          <a:r>
            <a:rPr kumimoji="1" lang="en-US" altLang="ja-JP" sz="1200">
              <a:solidFill>
                <a:schemeClr val="dk1"/>
              </a:solidFill>
              <a:effectLst/>
              <a:latin typeface="+mn-ea"/>
              <a:ea typeface="+mn-ea"/>
              <a:cs typeface="+mn-cs"/>
            </a:rPr>
            <a:t>0.4</a:t>
          </a:r>
          <a:r>
            <a:rPr kumimoji="1" lang="ja-JP" altLang="ja-JP" sz="1200">
              <a:solidFill>
                <a:schemeClr val="dk1"/>
              </a:solidFill>
              <a:effectLst/>
              <a:latin typeface="+mn-ea"/>
              <a:ea typeface="+mn-ea"/>
              <a:cs typeface="+mn-cs"/>
            </a:rPr>
            <a:t>ポイント改善し、類似団体の平均とほぼ並んだ。しかしながら、依然として</a:t>
          </a:r>
          <a:r>
            <a:rPr kumimoji="1" lang="en-US" altLang="ja-JP" sz="1200">
              <a:solidFill>
                <a:schemeClr val="dk1"/>
              </a:solidFill>
              <a:effectLst/>
              <a:latin typeface="+mn-ea"/>
              <a:ea typeface="+mn-ea"/>
              <a:cs typeface="+mn-cs"/>
            </a:rPr>
            <a:t>90</a:t>
          </a:r>
          <a:r>
            <a:rPr kumimoji="1" lang="ja-JP" altLang="ja-JP" sz="1200">
              <a:solidFill>
                <a:schemeClr val="dk1"/>
              </a:solidFill>
              <a:effectLst/>
              <a:latin typeface="+mn-ea"/>
              <a:ea typeface="+mn-ea"/>
              <a:cs typeface="+mn-cs"/>
            </a:rPr>
            <a:t>％を超えており、財政の硬直化が続いている。今後も行政経営自治体へのへのシフトチェンジを軸とした行政改革の取組を通じ、経常経費の削減に努める。</a:t>
          </a:r>
          <a:endParaRPr lang="ja-JP" altLang="ja-JP" sz="1200">
            <a:effectLst/>
            <a:latin typeface="+mn-ea"/>
            <a:ea typeface="+mn-ea"/>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1" name="直線コネクタ 110"/>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2" name="テキスト ボックス 111"/>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3" name="直線コネクタ 112"/>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4" name="テキスト ボックス 113"/>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5" name="直線コネクタ 114"/>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6" name="テキスト ボックス 115"/>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7" name="直線コネクタ 116"/>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8" name="テキスト ボックス 117"/>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9" name="直線コネクタ 118"/>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0" name="テキスト ボックス 119"/>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1" name="直線コネクタ 120"/>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2" name="テキスト ボックス 121"/>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161472</xdr:rowOff>
    </xdr:from>
    <xdr:to>
      <xdr:col>7</xdr:col>
      <xdr:colOff>152400</xdr:colOff>
      <xdr:row>66</xdr:row>
      <xdr:rowOff>106680</xdr:rowOff>
    </xdr:to>
    <xdr:cxnSp macro="">
      <xdr:nvCxnSpPr>
        <xdr:cNvPr id="126" name="直線コネクタ 125"/>
        <xdr:cNvCxnSpPr/>
      </xdr:nvCxnSpPr>
      <xdr:spPr>
        <a:xfrm flipV="1">
          <a:off x="4953000" y="10105572"/>
          <a:ext cx="0" cy="1316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78757</xdr:rowOff>
    </xdr:from>
    <xdr:ext cx="762000" cy="259045"/>
    <xdr:sp macro="" textlink="">
      <xdr:nvSpPr>
        <xdr:cNvPr id="127" name="財政構造の弾力性最小値テキスト"/>
        <xdr:cNvSpPr txBox="1"/>
      </xdr:nvSpPr>
      <xdr:spPr>
        <a:xfrm>
          <a:off x="5041900" y="1139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101.6</a:t>
          </a:r>
          <a:endParaRPr kumimoji="1" lang="ja-JP" altLang="en-US" sz="1000" b="1">
            <a:latin typeface="ＭＳ Ｐゴシック"/>
          </a:endParaRPr>
        </a:p>
      </xdr:txBody>
    </xdr:sp>
    <xdr:clientData/>
  </xdr:oneCellAnchor>
  <xdr:twoCellAnchor>
    <xdr:from>
      <xdr:col>7</xdr:col>
      <xdr:colOff>63500</xdr:colOff>
      <xdr:row>66</xdr:row>
      <xdr:rowOff>106680</xdr:rowOff>
    </xdr:from>
    <xdr:to>
      <xdr:col>7</xdr:col>
      <xdr:colOff>241300</xdr:colOff>
      <xdr:row>66</xdr:row>
      <xdr:rowOff>106680</xdr:rowOff>
    </xdr:to>
    <xdr:cxnSp macro="">
      <xdr:nvCxnSpPr>
        <xdr:cNvPr id="128" name="直線コネクタ 127"/>
        <xdr:cNvCxnSpPr/>
      </xdr:nvCxnSpPr>
      <xdr:spPr>
        <a:xfrm>
          <a:off x="4864100" y="1142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76399</xdr:rowOff>
    </xdr:from>
    <xdr:ext cx="762000" cy="259045"/>
    <xdr:sp macro="" textlink="">
      <xdr:nvSpPr>
        <xdr:cNvPr id="129" name="財政構造の弾力性最大値テキスト"/>
        <xdr:cNvSpPr txBox="1"/>
      </xdr:nvSpPr>
      <xdr:spPr>
        <a:xfrm>
          <a:off x="5041900" y="984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82.5</a:t>
          </a:r>
          <a:endParaRPr kumimoji="1" lang="ja-JP" altLang="en-US" sz="1000" b="1">
            <a:latin typeface="ＭＳ Ｐゴシック"/>
          </a:endParaRPr>
        </a:p>
      </xdr:txBody>
    </xdr:sp>
    <xdr:clientData/>
  </xdr:oneCellAnchor>
  <xdr:twoCellAnchor>
    <xdr:from>
      <xdr:col>7</xdr:col>
      <xdr:colOff>63500</xdr:colOff>
      <xdr:row>58</xdr:row>
      <xdr:rowOff>161472</xdr:rowOff>
    </xdr:from>
    <xdr:to>
      <xdr:col>7</xdr:col>
      <xdr:colOff>241300</xdr:colOff>
      <xdr:row>58</xdr:row>
      <xdr:rowOff>161472</xdr:rowOff>
    </xdr:to>
    <xdr:cxnSp macro="">
      <xdr:nvCxnSpPr>
        <xdr:cNvPr id="130" name="直線コネクタ 129"/>
        <xdr:cNvCxnSpPr/>
      </xdr:nvCxnSpPr>
      <xdr:spPr>
        <a:xfrm>
          <a:off x="4864100" y="1010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116840</xdr:rowOff>
    </xdr:from>
    <xdr:to>
      <xdr:col>7</xdr:col>
      <xdr:colOff>152400</xdr:colOff>
      <xdr:row>62</xdr:row>
      <xdr:rowOff>144417</xdr:rowOff>
    </xdr:to>
    <xdr:cxnSp macro="">
      <xdr:nvCxnSpPr>
        <xdr:cNvPr id="131" name="直線コネクタ 130"/>
        <xdr:cNvCxnSpPr/>
      </xdr:nvCxnSpPr>
      <xdr:spPr>
        <a:xfrm flipV="1">
          <a:off x="4114800" y="10746740"/>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75673</xdr:rowOff>
    </xdr:from>
    <xdr:ext cx="762000" cy="259045"/>
    <xdr:sp macro="" textlink="">
      <xdr:nvSpPr>
        <xdr:cNvPr id="132" name="財政構造の弾力性平均値テキスト"/>
        <xdr:cNvSpPr txBox="1"/>
      </xdr:nvSpPr>
      <xdr:spPr>
        <a:xfrm>
          <a:off x="5041900" y="105341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91.7</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59146</xdr:rowOff>
    </xdr:from>
    <xdr:to>
      <xdr:col>7</xdr:col>
      <xdr:colOff>203200</xdr:colOff>
      <xdr:row>62</xdr:row>
      <xdr:rowOff>160746</xdr:rowOff>
    </xdr:to>
    <xdr:sp macro="" textlink="">
      <xdr:nvSpPr>
        <xdr:cNvPr id="133" name="フローチャート : 判断 132"/>
        <xdr:cNvSpPr/>
      </xdr:nvSpPr>
      <xdr:spPr>
        <a:xfrm>
          <a:off x="4902200" y="1068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144417</xdr:rowOff>
    </xdr:from>
    <xdr:to>
      <xdr:col>6</xdr:col>
      <xdr:colOff>0</xdr:colOff>
      <xdr:row>63</xdr:row>
      <xdr:rowOff>7438</xdr:rowOff>
    </xdr:to>
    <xdr:cxnSp macro="">
      <xdr:nvCxnSpPr>
        <xdr:cNvPr id="134" name="直線コネクタ 133"/>
        <xdr:cNvCxnSpPr/>
      </xdr:nvCxnSpPr>
      <xdr:spPr>
        <a:xfrm flipV="1">
          <a:off x="3225800" y="1077431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3991</xdr:rowOff>
    </xdr:from>
    <xdr:to>
      <xdr:col>6</xdr:col>
      <xdr:colOff>50800</xdr:colOff>
      <xdr:row>62</xdr:row>
      <xdr:rowOff>105591</xdr:rowOff>
    </xdr:to>
    <xdr:sp macro="" textlink="">
      <xdr:nvSpPr>
        <xdr:cNvPr id="135" name="フローチャート : 判断 134"/>
        <xdr:cNvSpPr/>
      </xdr:nvSpPr>
      <xdr:spPr>
        <a:xfrm>
          <a:off x="4064000" y="10633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115768</xdr:rowOff>
    </xdr:from>
    <xdr:ext cx="736600" cy="259045"/>
    <xdr:sp macro="" textlink="">
      <xdr:nvSpPr>
        <xdr:cNvPr id="136" name="テキスト ボックス 135"/>
        <xdr:cNvSpPr txBox="1"/>
      </xdr:nvSpPr>
      <xdr:spPr>
        <a:xfrm>
          <a:off x="3733800" y="10402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7438</xdr:rowOff>
    </xdr:from>
    <xdr:to>
      <xdr:col>4</xdr:col>
      <xdr:colOff>482600</xdr:colOff>
      <xdr:row>63</xdr:row>
      <xdr:rowOff>7438</xdr:rowOff>
    </xdr:to>
    <xdr:cxnSp macro="">
      <xdr:nvCxnSpPr>
        <xdr:cNvPr id="137" name="直線コネクタ 136"/>
        <xdr:cNvCxnSpPr/>
      </xdr:nvCxnSpPr>
      <xdr:spPr>
        <a:xfrm>
          <a:off x="2336800" y="108087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85816</xdr:rowOff>
    </xdr:from>
    <xdr:to>
      <xdr:col>4</xdr:col>
      <xdr:colOff>533400</xdr:colOff>
      <xdr:row>62</xdr:row>
      <xdr:rowOff>15966</xdr:rowOff>
    </xdr:to>
    <xdr:sp macro="" textlink="">
      <xdr:nvSpPr>
        <xdr:cNvPr id="138" name="フローチャート : 判断 137"/>
        <xdr:cNvSpPr/>
      </xdr:nvSpPr>
      <xdr:spPr>
        <a:xfrm>
          <a:off x="3175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26143</xdr:rowOff>
    </xdr:from>
    <xdr:ext cx="762000" cy="259045"/>
    <xdr:sp macro="" textlink="">
      <xdr:nvSpPr>
        <xdr:cNvPr id="139" name="テキスト ボックス 138"/>
        <xdr:cNvSpPr txBox="1"/>
      </xdr:nvSpPr>
      <xdr:spPr>
        <a:xfrm>
          <a:off x="2844800" y="10313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150404</xdr:rowOff>
    </xdr:from>
    <xdr:to>
      <xdr:col>3</xdr:col>
      <xdr:colOff>279400</xdr:colOff>
      <xdr:row>63</xdr:row>
      <xdr:rowOff>7438</xdr:rowOff>
    </xdr:to>
    <xdr:cxnSp macro="">
      <xdr:nvCxnSpPr>
        <xdr:cNvPr id="140" name="直線コネクタ 139"/>
        <xdr:cNvCxnSpPr/>
      </xdr:nvCxnSpPr>
      <xdr:spPr>
        <a:xfrm>
          <a:off x="1447800" y="10608854"/>
          <a:ext cx="889000" cy="199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127181</xdr:rowOff>
    </xdr:from>
    <xdr:to>
      <xdr:col>3</xdr:col>
      <xdr:colOff>330200</xdr:colOff>
      <xdr:row>62</xdr:row>
      <xdr:rowOff>57331</xdr:rowOff>
    </xdr:to>
    <xdr:sp macro="" textlink="">
      <xdr:nvSpPr>
        <xdr:cNvPr id="141" name="フローチャート : 判断 140"/>
        <xdr:cNvSpPr/>
      </xdr:nvSpPr>
      <xdr:spPr>
        <a:xfrm>
          <a:off x="2286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67508</xdr:rowOff>
    </xdr:from>
    <xdr:ext cx="762000" cy="259045"/>
    <xdr:sp macro="" textlink="">
      <xdr:nvSpPr>
        <xdr:cNvPr id="142" name="テキスト ボックス 141"/>
        <xdr:cNvSpPr txBox="1"/>
      </xdr:nvSpPr>
      <xdr:spPr>
        <a:xfrm>
          <a:off x="1955800" y="10354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85816</xdr:rowOff>
    </xdr:from>
    <xdr:to>
      <xdr:col>2</xdr:col>
      <xdr:colOff>127000</xdr:colOff>
      <xdr:row>62</xdr:row>
      <xdr:rowOff>15966</xdr:rowOff>
    </xdr:to>
    <xdr:sp macro="" textlink="">
      <xdr:nvSpPr>
        <xdr:cNvPr id="143" name="フローチャート : 判断 142"/>
        <xdr:cNvSpPr/>
      </xdr:nvSpPr>
      <xdr:spPr>
        <a:xfrm>
          <a:off x="1397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26143</xdr:rowOff>
    </xdr:from>
    <xdr:ext cx="762000" cy="259045"/>
    <xdr:sp macro="" textlink="">
      <xdr:nvSpPr>
        <xdr:cNvPr id="144" name="テキスト ボックス 143"/>
        <xdr:cNvSpPr txBox="1"/>
      </xdr:nvSpPr>
      <xdr:spPr>
        <a:xfrm>
          <a:off x="1066800" y="10313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66040</xdr:rowOff>
    </xdr:from>
    <xdr:to>
      <xdr:col>7</xdr:col>
      <xdr:colOff>203200</xdr:colOff>
      <xdr:row>62</xdr:row>
      <xdr:rowOff>167640</xdr:rowOff>
    </xdr:to>
    <xdr:sp macro="" textlink="">
      <xdr:nvSpPr>
        <xdr:cNvPr id="150" name="円/楕円 149"/>
        <xdr:cNvSpPr/>
      </xdr:nvSpPr>
      <xdr:spPr>
        <a:xfrm>
          <a:off x="49022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38117</xdr:rowOff>
    </xdr:from>
    <xdr:ext cx="762000" cy="259045"/>
    <xdr:sp macro="" textlink="">
      <xdr:nvSpPr>
        <xdr:cNvPr id="151" name="財政構造の弾力性該当値テキスト"/>
        <xdr:cNvSpPr txBox="1"/>
      </xdr:nvSpPr>
      <xdr:spPr>
        <a:xfrm>
          <a:off x="5041900" y="10668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93617</xdr:rowOff>
    </xdr:from>
    <xdr:to>
      <xdr:col>6</xdr:col>
      <xdr:colOff>50800</xdr:colOff>
      <xdr:row>63</xdr:row>
      <xdr:rowOff>23767</xdr:rowOff>
    </xdr:to>
    <xdr:sp macro="" textlink="">
      <xdr:nvSpPr>
        <xdr:cNvPr id="152" name="円/楕円 151"/>
        <xdr:cNvSpPr/>
      </xdr:nvSpPr>
      <xdr:spPr>
        <a:xfrm>
          <a:off x="4064000" y="1072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8544</xdr:rowOff>
    </xdr:from>
    <xdr:ext cx="736600" cy="259045"/>
    <xdr:sp macro="" textlink="">
      <xdr:nvSpPr>
        <xdr:cNvPr id="153" name="テキスト ボックス 152"/>
        <xdr:cNvSpPr txBox="1"/>
      </xdr:nvSpPr>
      <xdr:spPr>
        <a:xfrm>
          <a:off x="3733800" y="10809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128088</xdr:rowOff>
    </xdr:from>
    <xdr:to>
      <xdr:col>4</xdr:col>
      <xdr:colOff>533400</xdr:colOff>
      <xdr:row>63</xdr:row>
      <xdr:rowOff>58238</xdr:rowOff>
    </xdr:to>
    <xdr:sp macro="" textlink="">
      <xdr:nvSpPr>
        <xdr:cNvPr id="154" name="円/楕円 153"/>
        <xdr:cNvSpPr/>
      </xdr:nvSpPr>
      <xdr:spPr>
        <a:xfrm>
          <a:off x="3175000" y="1075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43015</xdr:rowOff>
    </xdr:from>
    <xdr:ext cx="762000" cy="259045"/>
    <xdr:sp macro="" textlink="">
      <xdr:nvSpPr>
        <xdr:cNvPr id="155" name="テキスト ボックス 154"/>
        <xdr:cNvSpPr txBox="1"/>
      </xdr:nvSpPr>
      <xdr:spPr>
        <a:xfrm>
          <a:off x="2844800" y="10844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128088</xdr:rowOff>
    </xdr:from>
    <xdr:to>
      <xdr:col>3</xdr:col>
      <xdr:colOff>330200</xdr:colOff>
      <xdr:row>63</xdr:row>
      <xdr:rowOff>58238</xdr:rowOff>
    </xdr:to>
    <xdr:sp macro="" textlink="">
      <xdr:nvSpPr>
        <xdr:cNvPr id="156" name="円/楕円 155"/>
        <xdr:cNvSpPr/>
      </xdr:nvSpPr>
      <xdr:spPr>
        <a:xfrm>
          <a:off x="2286000" y="1075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43015</xdr:rowOff>
    </xdr:from>
    <xdr:ext cx="762000" cy="259045"/>
    <xdr:sp macro="" textlink="">
      <xdr:nvSpPr>
        <xdr:cNvPr id="157" name="テキスト ボックス 156"/>
        <xdr:cNvSpPr txBox="1"/>
      </xdr:nvSpPr>
      <xdr:spPr>
        <a:xfrm>
          <a:off x="1955800" y="10844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99604</xdr:rowOff>
    </xdr:from>
    <xdr:to>
      <xdr:col>2</xdr:col>
      <xdr:colOff>127000</xdr:colOff>
      <xdr:row>62</xdr:row>
      <xdr:rowOff>29754</xdr:rowOff>
    </xdr:to>
    <xdr:sp macro="" textlink="">
      <xdr:nvSpPr>
        <xdr:cNvPr id="158" name="円/楕円 157"/>
        <xdr:cNvSpPr/>
      </xdr:nvSpPr>
      <xdr:spPr>
        <a:xfrm>
          <a:off x="1397000" y="1055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14531</xdr:rowOff>
    </xdr:from>
    <xdr:ext cx="762000" cy="259045"/>
    <xdr:sp macro="" textlink="">
      <xdr:nvSpPr>
        <xdr:cNvPr id="159" name="テキスト ボックス 158"/>
        <xdr:cNvSpPr txBox="1"/>
      </xdr:nvSpPr>
      <xdr:spPr>
        <a:xfrm>
          <a:off x="1066800" y="10644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[109,643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98,814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ea"/>
              <a:ea typeface="+mn-ea"/>
              <a:cs typeface="+mn-cs"/>
            </a:rPr>
            <a:t>前年度よりも</a:t>
          </a:r>
          <a:r>
            <a:rPr kumimoji="1" lang="en-US" altLang="ja-JP" sz="1200">
              <a:solidFill>
                <a:schemeClr val="dk1"/>
              </a:solidFill>
              <a:effectLst/>
              <a:latin typeface="+mn-ea"/>
              <a:ea typeface="+mn-ea"/>
              <a:cs typeface="+mn-cs"/>
            </a:rPr>
            <a:t>1,638</a:t>
          </a:r>
          <a:r>
            <a:rPr kumimoji="1" lang="ja-JP" altLang="ja-JP" sz="1200">
              <a:solidFill>
                <a:schemeClr val="dk1"/>
              </a:solidFill>
              <a:effectLst/>
              <a:latin typeface="+mn-ea"/>
              <a:ea typeface="+mn-ea"/>
              <a:cs typeface="+mn-cs"/>
            </a:rPr>
            <a:t>円増加し、類似団体平均、県平均を上回っている。</a:t>
          </a:r>
          <a:endParaRPr lang="ja-JP" altLang="ja-JP" sz="1200">
            <a:effectLst/>
            <a:latin typeface="+mn-ea"/>
            <a:ea typeface="+mn-ea"/>
          </a:endParaRPr>
        </a:p>
        <a:p>
          <a:r>
            <a:rPr kumimoji="1" lang="ja-JP" altLang="ja-JP" sz="1200">
              <a:solidFill>
                <a:schemeClr val="dk1"/>
              </a:solidFill>
              <a:effectLst/>
              <a:latin typeface="+mn-ea"/>
              <a:ea typeface="+mn-ea"/>
              <a:cs typeface="+mn-cs"/>
            </a:rPr>
            <a:t>人件費は減少したものの、物件費は増加している。これは人口が微減したことも要因と考えられる。</a:t>
          </a:r>
          <a:endParaRPr lang="ja-JP" altLang="ja-JP" sz="1200">
            <a:effectLst/>
            <a:latin typeface="+mn-ea"/>
            <a:ea typeface="+mn-ea"/>
          </a:endParaRPr>
        </a:p>
        <a:p>
          <a:r>
            <a:rPr kumimoji="1" lang="ja-JP" altLang="ja-JP" sz="1200">
              <a:solidFill>
                <a:schemeClr val="dk1"/>
              </a:solidFill>
              <a:effectLst/>
              <a:latin typeface="+mn-ea"/>
              <a:ea typeface="+mn-ea"/>
              <a:cs typeface="+mn-cs"/>
            </a:rPr>
            <a:t>今後も行政改革への取組、定員適正化計画に基づく職員定数の見直しを通じて、人件費、物件費の削減に努める。</a:t>
          </a:r>
          <a:endParaRPr lang="ja-JP" altLang="ja-JP" sz="1200">
            <a:effectLst/>
            <a:latin typeface="+mn-ea"/>
            <a:ea typeface="+mn-ea"/>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131741</xdr:rowOff>
    </xdr:from>
    <xdr:to>
      <xdr:col>7</xdr:col>
      <xdr:colOff>152400</xdr:colOff>
      <xdr:row>89</xdr:row>
      <xdr:rowOff>131851</xdr:rowOff>
    </xdr:to>
    <xdr:cxnSp macro="">
      <xdr:nvCxnSpPr>
        <xdr:cNvPr id="189" name="直線コネクタ 188"/>
        <xdr:cNvCxnSpPr/>
      </xdr:nvCxnSpPr>
      <xdr:spPr>
        <a:xfrm flipV="1">
          <a:off x="4953000" y="14019191"/>
          <a:ext cx="0" cy="13717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103928</xdr:rowOff>
    </xdr:from>
    <xdr:ext cx="762000" cy="259045"/>
    <xdr:sp macro="" textlink="">
      <xdr:nvSpPr>
        <xdr:cNvPr id="190" name="人件費・物件費等の状況最小値テキスト"/>
        <xdr:cNvSpPr txBox="1"/>
      </xdr:nvSpPr>
      <xdr:spPr>
        <a:xfrm>
          <a:off x="5041900" y="15362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178,625</a:t>
          </a:r>
          <a:endParaRPr kumimoji="1" lang="ja-JP" altLang="en-US" sz="1000" b="1">
            <a:latin typeface="ＭＳ Ｐゴシック"/>
          </a:endParaRPr>
        </a:p>
      </xdr:txBody>
    </xdr:sp>
    <xdr:clientData/>
  </xdr:oneCellAnchor>
  <xdr:twoCellAnchor>
    <xdr:from>
      <xdr:col>7</xdr:col>
      <xdr:colOff>63500</xdr:colOff>
      <xdr:row>89</xdr:row>
      <xdr:rowOff>131851</xdr:rowOff>
    </xdr:from>
    <xdr:to>
      <xdr:col>7</xdr:col>
      <xdr:colOff>241300</xdr:colOff>
      <xdr:row>89</xdr:row>
      <xdr:rowOff>131851</xdr:rowOff>
    </xdr:to>
    <xdr:cxnSp macro="">
      <xdr:nvCxnSpPr>
        <xdr:cNvPr id="191" name="直線コネクタ 190"/>
        <xdr:cNvCxnSpPr/>
      </xdr:nvCxnSpPr>
      <xdr:spPr>
        <a:xfrm>
          <a:off x="4864100" y="1539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46668</xdr:rowOff>
    </xdr:from>
    <xdr:ext cx="762000" cy="259045"/>
    <xdr:sp macro="" textlink="">
      <xdr:nvSpPr>
        <xdr:cNvPr id="192" name="人件費・物件費等の状況最大値テキスト"/>
        <xdr:cNvSpPr txBox="1"/>
      </xdr:nvSpPr>
      <xdr:spPr>
        <a:xfrm>
          <a:off x="5041900" y="13762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76,301</a:t>
          </a:r>
          <a:endParaRPr kumimoji="1" lang="ja-JP" altLang="en-US" sz="1000" b="1">
            <a:latin typeface="ＭＳ Ｐゴシック"/>
          </a:endParaRPr>
        </a:p>
      </xdr:txBody>
    </xdr:sp>
    <xdr:clientData/>
  </xdr:oneCellAnchor>
  <xdr:twoCellAnchor>
    <xdr:from>
      <xdr:col>7</xdr:col>
      <xdr:colOff>63500</xdr:colOff>
      <xdr:row>81</xdr:row>
      <xdr:rowOff>131741</xdr:rowOff>
    </xdr:from>
    <xdr:to>
      <xdr:col>7</xdr:col>
      <xdr:colOff>241300</xdr:colOff>
      <xdr:row>81</xdr:row>
      <xdr:rowOff>131741</xdr:rowOff>
    </xdr:to>
    <xdr:cxnSp macro="">
      <xdr:nvCxnSpPr>
        <xdr:cNvPr id="193" name="直線コネクタ 192"/>
        <xdr:cNvCxnSpPr/>
      </xdr:nvCxnSpPr>
      <xdr:spPr>
        <a:xfrm>
          <a:off x="4864100" y="14019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42401</xdr:rowOff>
    </xdr:from>
    <xdr:to>
      <xdr:col>7</xdr:col>
      <xdr:colOff>152400</xdr:colOff>
      <xdr:row>84</xdr:row>
      <xdr:rowOff>64359</xdr:rowOff>
    </xdr:to>
    <xdr:cxnSp macro="">
      <xdr:nvCxnSpPr>
        <xdr:cNvPr id="194" name="直線コネクタ 193"/>
        <xdr:cNvCxnSpPr/>
      </xdr:nvCxnSpPr>
      <xdr:spPr>
        <a:xfrm>
          <a:off x="4114800" y="14444201"/>
          <a:ext cx="838200" cy="21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152900</xdr:rowOff>
    </xdr:from>
    <xdr:ext cx="762000" cy="259045"/>
    <xdr:sp macro="" textlink="">
      <xdr:nvSpPr>
        <xdr:cNvPr id="195" name="人件費・物件費等の状況平均値テキスト"/>
        <xdr:cNvSpPr txBox="1"/>
      </xdr:nvSpPr>
      <xdr:spPr>
        <a:xfrm>
          <a:off x="5041900" y="14211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106,015</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136373</xdr:rowOff>
    </xdr:from>
    <xdr:to>
      <xdr:col>7</xdr:col>
      <xdr:colOff>203200</xdr:colOff>
      <xdr:row>84</xdr:row>
      <xdr:rowOff>66523</xdr:rowOff>
    </xdr:to>
    <xdr:sp macro="" textlink="">
      <xdr:nvSpPr>
        <xdr:cNvPr id="196" name="フローチャート : 判断 195"/>
        <xdr:cNvSpPr/>
      </xdr:nvSpPr>
      <xdr:spPr>
        <a:xfrm>
          <a:off x="4902200" y="1436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167681</xdr:rowOff>
    </xdr:from>
    <xdr:to>
      <xdr:col>6</xdr:col>
      <xdr:colOff>0</xdr:colOff>
      <xdr:row>84</xdr:row>
      <xdr:rowOff>42401</xdr:rowOff>
    </xdr:to>
    <xdr:cxnSp macro="">
      <xdr:nvCxnSpPr>
        <xdr:cNvPr id="197" name="直線コネクタ 196"/>
        <xdr:cNvCxnSpPr/>
      </xdr:nvCxnSpPr>
      <xdr:spPr>
        <a:xfrm>
          <a:off x="3225800" y="14398031"/>
          <a:ext cx="889000" cy="46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169988</xdr:rowOff>
    </xdr:from>
    <xdr:to>
      <xdr:col>6</xdr:col>
      <xdr:colOff>50800</xdr:colOff>
      <xdr:row>85</xdr:row>
      <xdr:rowOff>100138</xdr:rowOff>
    </xdr:to>
    <xdr:sp macro="" textlink="">
      <xdr:nvSpPr>
        <xdr:cNvPr id="198" name="フローチャート : 判断 197"/>
        <xdr:cNvSpPr/>
      </xdr:nvSpPr>
      <xdr:spPr>
        <a:xfrm>
          <a:off x="4064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84915</xdr:rowOff>
    </xdr:from>
    <xdr:ext cx="736600" cy="259045"/>
    <xdr:sp macro="" textlink="">
      <xdr:nvSpPr>
        <xdr:cNvPr id="199" name="テキスト ボックス 198"/>
        <xdr:cNvSpPr txBox="1"/>
      </xdr:nvSpPr>
      <xdr:spPr>
        <a:xfrm>
          <a:off x="3733800" y="14658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167681</xdr:rowOff>
    </xdr:from>
    <xdr:to>
      <xdr:col>4</xdr:col>
      <xdr:colOff>482600</xdr:colOff>
      <xdr:row>83</xdr:row>
      <xdr:rowOff>170979</xdr:rowOff>
    </xdr:to>
    <xdr:cxnSp macro="">
      <xdr:nvCxnSpPr>
        <xdr:cNvPr id="200" name="直線コネクタ 199"/>
        <xdr:cNvCxnSpPr/>
      </xdr:nvCxnSpPr>
      <xdr:spPr>
        <a:xfrm flipV="1">
          <a:off x="2336800" y="14398031"/>
          <a:ext cx="889000" cy="3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156784</xdr:rowOff>
    </xdr:from>
    <xdr:to>
      <xdr:col>4</xdr:col>
      <xdr:colOff>533400</xdr:colOff>
      <xdr:row>85</xdr:row>
      <xdr:rowOff>86934</xdr:rowOff>
    </xdr:to>
    <xdr:sp macro="" textlink="">
      <xdr:nvSpPr>
        <xdr:cNvPr id="201" name="フローチャート : 判断 200"/>
        <xdr:cNvSpPr/>
      </xdr:nvSpPr>
      <xdr:spPr>
        <a:xfrm>
          <a:off x="3175000" y="1455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71711</xdr:rowOff>
    </xdr:from>
    <xdr:ext cx="762000" cy="259045"/>
    <xdr:sp macro="" textlink="">
      <xdr:nvSpPr>
        <xdr:cNvPr id="202" name="テキスト ボックス 201"/>
        <xdr:cNvSpPr txBox="1"/>
      </xdr:nvSpPr>
      <xdr:spPr>
        <a:xfrm>
          <a:off x="2844800" y="1464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168821</xdr:rowOff>
    </xdr:from>
    <xdr:to>
      <xdr:col>3</xdr:col>
      <xdr:colOff>279400</xdr:colOff>
      <xdr:row>83</xdr:row>
      <xdr:rowOff>170979</xdr:rowOff>
    </xdr:to>
    <xdr:cxnSp macro="">
      <xdr:nvCxnSpPr>
        <xdr:cNvPr id="203" name="直線コネクタ 202"/>
        <xdr:cNvCxnSpPr/>
      </xdr:nvCxnSpPr>
      <xdr:spPr>
        <a:xfrm>
          <a:off x="1447800" y="14399171"/>
          <a:ext cx="889000" cy="2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136568</xdr:rowOff>
    </xdr:from>
    <xdr:to>
      <xdr:col>3</xdr:col>
      <xdr:colOff>330200</xdr:colOff>
      <xdr:row>85</xdr:row>
      <xdr:rowOff>66718</xdr:rowOff>
    </xdr:to>
    <xdr:sp macro="" textlink="">
      <xdr:nvSpPr>
        <xdr:cNvPr id="204" name="フローチャート : 判断 203"/>
        <xdr:cNvSpPr/>
      </xdr:nvSpPr>
      <xdr:spPr>
        <a:xfrm>
          <a:off x="2286000" y="1453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51495</xdr:rowOff>
    </xdr:from>
    <xdr:ext cx="762000" cy="259045"/>
    <xdr:sp macro="" textlink="">
      <xdr:nvSpPr>
        <xdr:cNvPr id="205" name="テキスト ボックス 204"/>
        <xdr:cNvSpPr txBox="1"/>
      </xdr:nvSpPr>
      <xdr:spPr>
        <a:xfrm>
          <a:off x="1955800" y="1462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152936</xdr:rowOff>
    </xdr:from>
    <xdr:to>
      <xdr:col>2</xdr:col>
      <xdr:colOff>127000</xdr:colOff>
      <xdr:row>85</xdr:row>
      <xdr:rowOff>83086</xdr:rowOff>
    </xdr:to>
    <xdr:sp macro="" textlink="">
      <xdr:nvSpPr>
        <xdr:cNvPr id="206" name="フローチャート : 判断 205"/>
        <xdr:cNvSpPr/>
      </xdr:nvSpPr>
      <xdr:spPr>
        <a:xfrm>
          <a:off x="1397000" y="14554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67863</xdr:rowOff>
    </xdr:from>
    <xdr:ext cx="762000" cy="259045"/>
    <xdr:sp macro="" textlink="">
      <xdr:nvSpPr>
        <xdr:cNvPr id="207" name="テキスト ボックス 206"/>
        <xdr:cNvSpPr txBox="1"/>
      </xdr:nvSpPr>
      <xdr:spPr>
        <a:xfrm>
          <a:off x="1066800" y="14641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84</xdr:row>
      <xdr:rowOff>13559</xdr:rowOff>
    </xdr:from>
    <xdr:to>
      <xdr:col>7</xdr:col>
      <xdr:colOff>203200</xdr:colOff>
      <xdr:row>84</xdr:row>
      <xdr:rowOff>115159</xdr:rowOff>
    </xdr:to>
    <xdr:sp macro="" textlink="">
      <xdr:nvSpPr>
        <xdr:cNvPr id="213" name="円/楕円 212"/>
        <xdr:cNvSpPr/>
      </xdr:nvSpPr>
      <xdr:spPr>
        <a:xfrm>
          <a:off x="4902200" y="1441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157086</xdr:rowOff>
    </xdr:from>
    <xdr:ext cx="762000" cy="259045"/>
    <xdr:sp macro="" textlink="">
      <xdr:nvSpPr>
        <xdr:cNvPr id="214" name="人件費・物件費等の状況該当値テキスト"/>
        <xdr:cNvSpPr txBox="1"/>
      </xdr:nvSpPr>
      <xdr:spPr>
        <a:xfrm>
          <a:off x="5041900" y="14387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109,643</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163051</xdr:rowOff>
    </xdr:from>
    <xdr:to>
      <xdr:col>6</xdr:col>
      <xdr:colOff>50800</xdr:colOff>
      <xdr:row>84</xdr:row>
      <xdr:rowOff>93201</xdr:rowOff>
    </xdr:to>
    <xdr:sp macro="" textlink="">
      <xdr:nvSpPr>
        <xdr:cNvPr id="215" name="円/楕円 214"/>
        <xdr:cNvSpPr/>
      </xdr:nvSpPr>
      <xdr:spPr>
        <a:xfrm>
          <a:off x="4064000" y="14393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103378</xdr:rowOff>
    </xdr:from>
    <xdr:ext cx="736600" cy="259045"/>
    <xdr:sp macro="" textlink="">
      <xdr:nvSpPr>
        <xdr:cNvPr id="216" name="テキスト ボックス 215"/>
        <xdr:cNvSpPr txBox="1"/>
      </xdr:nvSpPr>
      <xdr:spPr>
        <a:xfrm>
          <a:off x="3733800" y="141622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108,005</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116881</xdr:rowOff>
    </xdr:from>
    <xdr:to>
      <xdr:col>4</xdr:col>
      <xdr:colOff>533400</xdr:colOff>
      <xdr:row>84</xdr:row>
      <xdr:rowOff>47031</xdr:rowOff>
    </xdr:to>
    <xdr:sp macro="" textlink="">
      <xdr:nvSpPr>
        <xdr:cNvPr id="217" name="円/楕円 216"/>
        <xdr:cNvSpPr/>
      </xdr:nvSpPr>
      <xdr:spPr>
        <a:xfrm>
          <a:off x="3175000" y="1434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57208</xdr:rowOff>
    </xdr:from>
    <xdr:ext cx="762000" cy="259045"/>
    <xdr:sp macro="" textlink="">
      <xdr:nvSpPr>
        <xdr:cNvPr id="218" name="テキスト ボックス 217"/>
        <xdr:cNvSpPr txBox="1"/>
      </xdr:nvSpPr>
      <xdr:spPr>
        <a:xfrm>
          <a:off x="2844800" y="14116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104,561</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120179</xdr:rowOff>
    </xdr:from>
    <xdr:to>
      <xdr:col>3</xdr:col>
      <xdr:colOff>330200</xdr:colOff>
      <xdr:row>84</xdr:row>
      <xdr:rowOff>50329</xdr:rowOff>
    </xdr:to>
    <xdr:sp macro="" textlink="">
      <xdr:nvSpPr>
        <xdr:cNvPr id="219" name="円/楕円 218"/>
        <xdr:cNvSpPr/>
      </xdr:nvSpPr>
      <xdr:spPr>
        <a:xfrm>
          <a:off x="2286000" y="1435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60506</xdr:rowOff>
    </xdr:from>
    <xdr:ext cx="762000" cy="259045"/>
    <xdr:sp macro="" textlink="">
      <xdr:nvSpPr>
        <xdr:cNvPr id="220" name="テキスト ボックス 219"/>
        <xdr:cNvSpPr txBox="1"/>
      </xdr:nvSpPr>
      <xdr:spPr>
        <a:xfrm>
          <a:off x="1955800" y="14119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104,807</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118021</xdr:rowOff>
    </xdr:from>
    <xdr:to>
      <xdr:col>2</xdr:col>
      <xdr:colOff>127000</xdr:colOff>
      <xdr:row>84</xdr:row>
      <xdr:rowOff>48171</xdr:rowOff>
    </xdr:to>
    <xdr:sp macro="" textlink="">
      <xdr:nvSpPr>
        <xdr:cNvPr id="221" name="円/楕円 220"/>
        <xdr:cNvSpPr/>
      </xdr:nvSpPr>
      <xdr:spPr>
        <a:xfrm>
          <a:off x="1397000" y="1434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58348</xdr:rowOff>
    </xdr:from>
    <xdr:ext cx="762000" cy="259045"/>
    <xdr:sp macro="" textlink="">
      <xdr:nvSpPr>
        <xdr:cNvPr id="222" name="テキスト ボックス 221"/>
        <xdr:cNvSpPr txBox="1"/>
      </xdr:nvSpPr>
      <xdr:spPr>
        <a:xfrm>
          <a:off x="1066800" y="14117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104,646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28/73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ea"/>
              <a:ea typeface="+mn-ea"/>
              <a:cs typeface="+mn-cs"/>
            </a:rPr>
            <a:t>前年度と比較し</a:t>
          </a:r>
          <a:r>
            <a:rPr kumimoji="1" lang="en-US" altLang="ja-JP" sz="1200">
              <a:solidFill>
                <a:schemeClr val="dk1"/>
              </a:solidFill>
              <a:effectLst/>
              <a:latin typeface="+mn-ea"/>
              <a:ea typeface="+mn-ea"/>
              <a:cs typeface="+mn-cs"/>
            </a:rPr>
            <a:t>0.5</a:t>
          </a:r>
          <a:r>
            <a:rPr kumimoji="1" lang="ja-JP" altLang="ja-JP" sz="1200">
              <a:solidFill>
                <a:schemeClr val="dk1"/>
              </a:solidFill>
              <a:effectLst/>
              <a:latin typeface="+mn-ea"/>
              <a:ea typeface="+mn-ea"/>
              <a:cs typeface="+mn-cs"/>
            </a:rPr>
            <a:t>ポイント上昇したが、依然として全国市平均及び類似団体平均を下回っている状況である。</a:t>
          </a:r>
          <a:endParaRPr lang="ja-JP" altLang="ja-JP" sz="1200">
            <a:effectLst/>
            <a:latin typeface="+mn-ea"/>
            <a:ea typeface="+mn-ea"/>
          </a:endParaRPr>
        </a:p>
        <a:p>
          <a:r>
            <a:rPr kumimoji="1" lang="ja-JP" altLang="ja-JP" sz="1200">
              <a:solidFill>
                <a:schemeClr val="dk1"/>
              </a:solidFill>
              <a:effectLst/>
              <a:latin typeface="+mn-ea"/>
              <a:ea typeface="+mn-ea"/>
              <a:cs typeface="+mn-cs"/>
            </a:rPr>
            <a:t>引き続き職務職責に応じた給与の適正化に努める。</a:t>
          </a:r>
          <a:endParaRPr lang="ja-JP" altLang="ja-JP" sz="1200">
            <a:effectLst/>
            <a:latin typeface="+mn-ea"/>
            <a:ea typeface="+mn-ea"/>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164193</xdr:rowOff>
    </xdr:from>
    <xdr:to>
      <xdr:col>24</xdr:col>
      <xdr:colOff>558800</xdr:colOff>
      <xdr:row>86</xdr:row>
      <xdr:rowOff>124582</xdr:rowOff>
    </xdr:to>
    <xdr:cxnSp macro="">
      <xdr:nvCxnSpPr>
        <xdr:cNvPr id="253" name="直線コネクタ 252"/>
        <xdr:cNvCxnSpPr/>
      </xdr:nvCxnSpPr>
      <xdr:spPr>
        <a:xfrm flipV="1">
          <a:off x="17018000" y="13708743"/>
          <a:ext cx="0" cy="11605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96659</xdr:rowOff>
    </xdr:from>
    <xdr:ext cx="762000" cy="259045"/>
    <xdr:sp macro="" textlink="">
      <xdr:nvSpPr>
        <xdr:cNvPr id="254" name="給与水準   （国との比較）最小値テキスト"/>
        <xdr:cNvSpPr txBox="1"/>
      </xdr:nvSpPr>
      <xdr:spPr>
        <a:xfrm>
          <a:off x="17106900" y="14841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102.8</a:t>
          </a:r>
          <a:endParaRPr kumimoji="1" lang="ja-JP" altLang="en-US" sz="1000" b="1">
            <a:latin typeface="ＭＳ Ｐゴシック"/>
          </a:endParaRPr>
        </a:p>
      </xdr:txBody>
    </xdr:sp>
    <xdr:clientData/>
  </xdr:oneCellAnchor>
  <xdr:twoCellAnchor>
    <xdr:from>
      <xdr:col>24</xdr:col>
      <xdr:colOff>469900</xdr:colOff>
      <xdr:row>86</xdr:row>
      <xdr:rowOff>124582</xdr:rowOff>
    </xdr:from>
    <xdr:to>
      <xdr:col>24</xdr:col>
      <xdr:colOff>647700</xdr:colOff>
      <xdr:row>86</xdr:row>
      <xdr:rowOff>124582</xdr:rowOff>
    </xdr:to>
    <xdr:cxnSp macro="">
      <xdr:nvCxnSpPr>
        <xdr:cNvPr id="255" name="直線コネクタ 254"/>
        <xdr:cNvCxnSpPr/>
      </xdr:nvCxnSpPr>
      <xdr:spPr>
        <a:xfrm>
          <a:off x="16929100" y="14869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79120</xdr:rowOff>
    </xdr:from>
    <xdr:ext cx="762000" cy="259045"/>
    <xdr:sp macro="" textlink="">
      <xdr:nvSpPr>
        <xdr:cNvPr id="256" name="給与水準   （国との比較）最大値テキスト"/>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92.7</a:t>
          </a:r>
          <a:endParaRPr kumimoji="1" lang="ja-JP" altLang="en-US" sz="1000" b="1">
            <a:latin typeface="ＭＳ Ｐゴシック"/>
          </a:endParaRPr>
        </a:p>
      </xdr:txBody>
    </xdr:sp>
    <xdr:clientData/>
  </xdr:oneCellAnchor>
  <xdr:twoCellAnchor>
    <xdr:from>
      <xdr:col>24</xdr:col>
      <xdr:colOff>469900</xdr:colOff>
      <xdr:row>79</xdr:row>
      <xdr:rowOff>164193</xdr:rowOff>
    </xdr:from>
    <xdr:to>
      <xdr:col>24</xdr:col>
      <xdr:colOff>647700</xdr:colOff>
      <xdr:row>79</xdr:row>
      <xdr:rowOff>164193</xdr:rowOff>
    </xdr:to>
    <xdr:cxnSp macro="">
      <xdr:nvCxnSpPr>
        <xdr:cNvPr id="257" name="直線コネクタ 256"/>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75898</xdr:rowOff>
    </xdr:from>
    <xdr:to>
      <xdr:col>24</xdr:col>
      <xdr:colOff>558800</xdr:colOff>
      <xdr:row>83</xdr:row>
      <xdr:rowOff>133350</xdr:rowOff>
    </xdr:to>
    <xdr:cxnSp macro="">
      <xdr:nvCxnSpPr>
        <xdr:cNvPr id="258" name="直線コネクタ 257"/>
        <xdr:cNvCxnSpPr/>
      </xdr:nvCxnSpPr>
      <xdr:spPr>
        <a:xfrm>
          <a:off x="16179800" y="14306248"/>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89098</xdr:rowOff>
    </xdr:from>
    <xdr:ext cx="762000" cy="259045"/>
    <xdr:sp macro="" textlink="">
      <xdr:nvSpPr>
        <xdr:cNvPr id="259" name="給与水準   （国との比較）平均値テキスト"/>
        <xdr:cNvSpPr txBox="1"/>
      </xdr:nvSpPr>
      <xdr:spPr>
        <a:xfrm>
          <a:off x="17106900" y="14319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117021</xdr:rowOff>
    </xdr:from>
    <xdr:to>
      <xdr:col>24</xdr:col>
      <xdr:colOff>609600</xdr:colOff>
      <xdr:row>84</xdr:row>
      <xdr:rowOff>47171</xdr:rowOff>
    </xdr:to>
    <xdr:sp macro="" textlink="">
      <xdr:nvSpPr>
        <xdr:cNvPr id="260" name="フローチャート : 判断 259"/>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29936</xdr:rowOff>
    </xdr:from>
    <xdr:to>
      <xdr:col>23</xdr:col>
      <xdr:colOff>406400</xdr:colOff>
      <xdr:row>83</xdr:row>
      <xdr:rowOff>75898</xdr:rowOff>
    </xdr:to>
    <xdr:cxnSp macro="">
      <xdr:nvCxnSpPr>
        <xdr:cNvPr id="261" name="直線コネクタ 260"/>
        <xdr:cNvCxnSpPr/>
      </xdr:nvCxnSpPr>
      <xdr:spPr>
        <a:xfrm>
          <a:off x="15290800" y="14260286"/>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48079</xdr:rowOff>
    </xdr:from>
    <xdr:to>
      <xdr:col>23</xdr:col>
      <xdr:colOff>457200</xdr:colOff>
      <xdr:row>83</xdr:row>
      <xdr:rowOff>149679</xdr:rowOff>
    </xdr:to>
    <xdr:sp macro="" textlink="">
      <xdr:nvSpPr>
        <xdr:cNvPr id="262" name="フローチャート : 判断 261"/>
        <xdr:cNvSpPr/>
      </xdr:nvSpPr>
      <xdr:spPr>
        <a:xfrm>
          <a:off x="16129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134456</xdr:rowOff>
    </xdr:from>
    <xdr:ext cx="736600" cy="259045"/>
    <xdr:sp macro="" textlink="">
      <xdr:nvSpPr>
        <xdr:cNvPr id="263" name="テキスト ボックス 262"/>
        <xdr:cNvSpPr txBox="1"/>
      </xdr:nvSpPr>
      <xdr:spPr>
        <a:xfrm>
          <a:off x="15798800" y="14364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29936</xdr:rowOff>
    </xdr:from>
    <xdr:to>
      <xdr:col>22</xdr:col>
      <xdr:colOff>203200</xdr:colOff>
      <xdr:row>88</xdr:row>
      <xdr:rowOff>0</xdr:rowOff>
    </xdr:to>
    <xdr:cxnSp macro="">
      <xdr:nvCxnSpPr>
        <xdr:cNvPr id="264" name="直線コネクタ 263"/>
        <xdr:cNvCxnSpPr/>
      </xdr:nvCxnSpPr>
      <xdr:spPr>
        <a:xfrm flipV="1">
          <a:off x="14401800" y="14260286"/>
          <a:ext cx="889000" cy="82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48079</xdr:rowOff>
    </xdr:from>
    <xdr:to>
      <xdr:col>22</xdr:col>
      <xdr:colOff>254000</xdr:colOff>
      <xdr:row>83</xdr:row>
      <xdr:rowOff>149679</xdr:rowOff>
    </xdr:to>
    <xdr:sp macro="" textlink="">
      <xdr:nvSpPr>
        <xdr:cNvPr id="265" name="フローチャート : 判断 264"/>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134456</xdr:rowOff>
    </xdr:from>
    <xdr:ext cx="762000" cy="259045"/>
    <xdr:sp macro="" textlink="">
      <xdr:nvSpPr>
        <xdr:cNvPr id="266" name="テキスト ボックス 265"/>
        <xdr:cNvSpPr txBox="1"/>
      </xdr:nvSpPr>
      <xdr:spPr>
        <a:xfrm>
          <a:off x="14909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0</xdr:rowOff>
    </xdr:from>
    <xdr:to>
      <xdr:col>21</xdr:col>
      <xdr:colOff>0</xdr:colOff>
      <xdr:row>88</xdr:row>
      <xdr:rowOff>22982</xdr:rowOff>
    </xdr:to>
    <xdr:cxnSp macro="">
      <xdr:nvCxnSpPr>
        <xdr:cNvPr id="267" name="直線コネクタ 266"/>
        <xdr:cNvCxnSpPr/>
      </xdr:nvCxnSpPr>
      <xdr:spPr>
        <a:xfrm flipV="1">
          <a:off x="13512800" y="15087600"/>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98577</xdr:rowOff>
    </xdr:from>
    <xdr:to>
      <xdr:col>21</xdr:col>
      <xdr:colOff>50800</xdr:colOff>
      <xdr:row>89</xdr:row>
      <xdr:rowOff>28727</xdr:rowOff>
    </xdr:to>
    <xdr:sp macro="" textlink="">
      <xdr:nvSpPr>
        <xdr:cNvPr id="268" name="フローチャート : 判断 267"/>
        <xdr:cNvSpPr/>
      </xdr:nvSpPr>
      <xdr:spPr>
        <a:xfrm>
          <a:off x="14351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13504</xdr:rowOff>
    </xdr:from>
    <xdr:ext cx="762000" cy="259045"/>
    <xdr:sp macro="" textlink="">
      <xdr:nvSpPr>
        <xdr:cNvPr id="269" name="テキスト ボックス 268"/>
        <xdr:cNvSpPr txBox="1"/>
      </xdr:nvSpPr>
      <xdr:spPr>
        <a:xfrm>
          <a:off x="14020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98577</xdr:rowOff>
    </xdr:from>
    <xdr:to>
      <xdr:col>19</xdr:col>
      <xdr:colOff>533400</xdr:colOff>
      <xdr:row>89</xdr:row>
      <xdr:rowOff>28727</xdr:rowOff>
    </xdr:to>
    <xdr:sp macro="" textlink="">
      <xdr:nvSpPr>
        <xdr:cNvPr id="270" name="フローチャート : 判断 269"/>
        <xdr:cNvSpPr/>
      </xdr:nvSpPr>
      <xdr:spPr>
        <a:xfrm>
          <a:off x="13462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13504</xdr:rowOff>
    </xdr:from>
    <xdr:ext cx="762000" cy="259045"/>
    <xdr:sp macro="" textlink="">
      <xdr:nvSpPr>
        <xdr:cNvPr id="271" name="テキスト ボックス 270"/>
        <xdr:cNvSpPr txBox="1"/>
      </xdr:nvSpPr>
      <xdr:spPr>
        <a:xfrm>
          <a:off x="13131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77" name="円/楕円 276"/>
        <xdr:cNvSpPr/>
      </xdr:nvSpPr>
      <xdr:spPr>
        <a:xfrm>
          <a:off x="169672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99077</xdr:rowOff>
    </xdr:from>
    <xdr:ext cx="762000" cy="259045"/>
    <xdr:sp macro="" textlink="">
      <xdr:nvSpPr>
        <xdr:cNvPr id="278" name="給与水準   （国との比較）該当値テキスト"/>
        <xdr:cNvSpPr txBox="1"/>
      </xdr:nvSpPr>
      <xdr:spPr>
        <a:xfrm>
          <a:off x="17106900" y="1415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25098</xdr:rowOff>
    </xdr:from>
    <xdr:to>
      <xdr:col>23</xdr:col>
      <xdr:colOff>457200</xdr:colOff>
      <xdr:row>83</xdr:row>
      <xdr:rowOff>126698</xdr:rowOff>
    </xdr:to>
    <xdr:sp macro="" textlink="">
      <xdr:nvSpPr>
        <xdr:cNvPr id="279" name="円/楕円 278"/>
        <xdr:cNvSpPr/>
      </xdr:nvSpPr>
      <xdr:spPr>
        <a:xfrm>
          <a:off x="16129000" y="1425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136875</xdr:rowOff>
    </xdr:from>
    <xdr:ext cx="736600" cy="259045"/>
    <xdr:sp macro="" textlink="">
      <xdr:nvSpPr>
        <xdr:cNvPr id="280" name="テキスト ボックス 279"/>
        <xdr:cNvSpPr txBox="1"/>
      </xdr:nvSpPr>
      <xdr:spPr>
        <a:xfrm>
          <a:off x="15798800" y="14024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150586</xdr:rowOff>
    </xdr:from>
    <xdr:to>
      <xdr:col>22</xdr:col>
      <xdr:colOff>254000</xdr:colOff>
      <xdr:row>83</xdr:row>
      <xdr:rowOff>80736</xdr:rowOff>
    </xdr:to>
    <xdr:sp macro="" textlink="">
      <xdr:nvSpPr>
        <xdr:cNvPr id="281" name="円/楕円 280"/>
        <xdr:cNvSpPr/>
      </xdr:nvSpPr>
      <xdr:spPr>
        <a:xfrm>
          <a:off x="152400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90913</xdr:rowOff>
    </xdr:from>
    <xdr:ext cx="762000" cy="259045"/>
    <xdr:sp macro="" textlink="">
      <xdr:nvSpPr>
        <xdr:cNvPr id="282" name="テキスト ボックス 281"/>
        <xdr:cNvSpPr txBox="1"/>
      </xdr:nvSpPr>
      <xdr:spPr>
        <a:xfrm>
          <a:off x="14909800" y="1397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120650</xdr:rowOff>
    </xdr:from>
    <xdr:to>
      <xdr:col>21</xdr:col>
      <xdr:colOff>50800</xdr:colOff>
      <xdr:row>88</xdr:row>
      <xdr:rowOff>50800</xdr:rowOff>
    </xdr:to>
    <xdr:sp macro="" textlink="">
      <xdr:nvSpPr>
        <xdr:cNvPr id="283" name="円/楕円 282"/>
        <xdr:cNvSpPr/>
      </xdr:nvSpPr>
      <xdr:spPr>
        <a:xfrm>
          <a:off x="14351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60977</xdr:rowOff>
    </xdr:from>
    <xdr:ext cx="762000" cy="259045"/>
    <xdr:sp macro="" textlink="">
      <xdr:nvSpPr>
        <xdr:cNvPr id="284" name="テキスト ボックス 283"/>
        <xdr:cNvSpPr txBox="1"/>
      </xdr:nvSpPr>
      <xdr:spPr>
        <a:xfrm>
          <a:off x="14020800" y="1480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104.7</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143632</xdr:rowOff>
    </xdr:from>
    <xdr:to>
      <xdr:col>19</xdr:col>
      <xdr:colOff>533400</xdr:colOff>
      <xdr:row>88</xdr:row>
      <xdr:rowOff>73782</xdr:rowOff>
    </xdr:to>
    <xdr:sp macro="" textlink="">
      <xdr:nvSpPr>
        <xdr:cNvPr id="285" name="円/楕円 284"/>
        <xdr:cNvSpPr/>
      </xdr:nvSpPr>
      <xdr:spPr>
        <a:xfrm>
          <a:off x="13462000" y="1505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83959</xdr:rowOff>
    </xdr:from>
    <xdr:ext cx="762000" cy="259045"/>
    <xdr:sp macro="" textlink="">
      <xdr:nvSpPr>
        <xdr:cNvPr id="286" name="テキスト ボックス 285"/>
        <xdr:cNvSpPr txBox="1"/>
      </xdr:nvSpPr>
      <xdr:spPr>
        <a:xfrm>
          <a:off x="13131800" y="14828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[6.81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mn-lt"/>
              <a:ea typeface="+mn-ea"/>
              <a:cs typeface="+mn-cs"/>
            </a:rPr>
            <a:t>定員適正化計画に基づく定数削減により、全国平均を下回る職員数となっているが、広範な市域を有することから生じる課題への対応のため、類似団体平均及び埼玉県平均と比べると比較的職員数が多い状況である。引き続き定員適正化計画に基づき職員定数の削減に努める。</a:t>
          </a:r>
          <a:endParaRPr lang="ja-JP" altLang="ja-JP" sz="1200">
            <a:effectLst/>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20426</xdr:rowOff>
    </xdr:from>
    <xdr:to>
      <xdr:col>24</xdr:col>
      <xdr:colOff>558800</xdr:colOff>
      <xdr:row>67</xdr:row>
      <xdr:rowOff>41804</xdr:rowOff>
    </xdr:to>
    <xdr:cxnSp macro="">
      <xdr:nvCxnSpPr>
        <xdr:cNvPr id="316" name="直線コネクタ 315"/>
        <xdr:cNvCxnSpPr/>
      </xdr:nvCxnSpPr>
      <xdr:spPr>
        <a:xfrm flipV="1">
          <a:off x="17018000" y="9964526"/>
          <a:ext cx="0" cy="15644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13881</xdr:rowOff>
    </xdr:from>
    <xdr:ext cx="762000" cy="259045"/>
    <xdr:sp macro="" textlink="">
      <xdr:nvSpPr>
        <xdr:cNvPr id="317" name="定員管理の状況最小値テキスト"/>
        <xdr:cNvSpPr txBox="1"/>
      </xdr:nvSpPr>
      <xdr:spPr>
        <a:xfrm>
          <a:off x="17106900" y="11501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11.65</a:t>
          </a:r>
          <a:endParaRPr kumimoji="1" lang="ja-JP" altLang="en-US" sz="1000" b="1">
            <a:latin typeface="ＭＳ Ｐゴシック"/>
          </a:endParaRPr>
        </a:p>
      </xdr:txBody>
    </xdr:sp>
    <xdr:clientData/>
  </xdr:oneCellAnchor>
  <xdr:twoCellAnchor>
    <xdr:from>
      <xdr:col>24</xdr:col>
      <xdr:colOff>469900</xdr:colOff>
      <xdr:row>67</xdr:row>
      <xdr:rowOff>41804</xdr:rowOff>
    </xdr:from>
    <xdr:to>
      <xdr:col>24</xdr:col>
      <xdr:colOff>647700</xdr:colOff>
      <xdr:row>67</xdr:row>
      <xdr:rowOff>41804</xdr:rowOff>
    </xdr:to>
    <xdr:cxnSp macro="">
      <xdr:nvCxnSpPr>
        <xdr:cNvPr id="318" name="直線コネクタ 317"/>
        <xdr:cNvCxnSpPr/>
      </xdr:nvCxnSpPr>
      <xdr:spPr>
        <a:xfrm>
          <a:off x="16929100" y="11528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106803</xdr:rowOff>
    </xdr:from>
    <xdr:ext cx="762000" cy="259045"/>
    <xdr:sp macro="" textlink="">
      <xdr:nvSpPr>
        <xdr:cNvPr id="319" name="定員管理の状況最大値テキスト"/>
        <xdr:cNvSpPr txBox="1"/>
      </xdr:nvSpPr>
      <xdr:spPr>
        <a:xfrm>
          <a:off x="17106900" y="9708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3.87</a:t>
          </a:r>
          <a:endParaRPr kumimoji="1" lang="ja-JP" altLang="en-US" sz="1000" b="1">
            <a:latin typeface="ＭＳ Ｐゴシック"/>
          </a:endParaRPr>
        </a:p>
      </xdr:txBody>
    </xdr:sp>
    <xdr:clientData/>
  </xdr:oneCellAnchor>
  <xdr:twoCellAnchor>
    <xdr:from>
      <xdr:col>24</xdr:col>
      <xdr:colOff>469900</xdr:colOff>
      <xdr:row>58</xdr:row>
      <xdr:rowOff>20426</xdr:rowOff>
    </xdr:from>
    <xdr:to>
      <xdr:col>24</xdr:col>
      <xdr:colOff>647700</xdr:colOff>
      <xdr:row>58</xdr:row>
      <xdr:rowOff>20426</xdr:rowOff>
    </xdr:to>
    <xdr:cxnSp macro="">
      <xdr:nvCxnSpPr>
        <xdr:cNvPr id="320" name="直線コネクタ 319"/>
        <xdr:cNvCxnSpPr/>
      </xdr:nvCxnSpPr>
      <xdr:spPr>
        <a:xfrm>
          <a:off x="16929100" y="996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71120</xdr:rowOff>
    </xdr:from>
    <xdr:to>
      <xdr:col>24</xdr:col>
      <xdr:colOff>558800</xdr:colOff>
      <xdr:row>61</xdr:row>
      <xdr:rowOff>97261</xdr:rowOff>
    </xdr:to>
    <xdr:cxnSp macro="">
      <xdr:nvCxnSpPr>
        <xdr:cNvPr id="321" name="直線コネクタ 320"/>
        <xdr:cNvCxnSpPr/>
      </xdr:nvCxnSpPr>
      <xdr:spPr>
        <a:xfrm>
          <a:off x="16179800" y="10529570"/>
          <a:ext cx="8382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95690</xdr:rowOff>
    </xdr:from>
    <xdr:ext cx="762000" cy="259045"/>
    <xdr:sp macro="" textlink="">
      <xdr:nvSpPr>
        <xdr:cNvPr id="322" name="定員管理の状況平均値テキスト"/>
        <xdr:cNvSpPr txBox="1"/>
      </xdr:nvSpPr>
      <xdr:spPr>
        <a:xfrm>
          <a:off x="17106900" y="10211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79163</xdr:rowOff>
    </xdr:from>
    <xdr:to>
      <xdr:col>24</xdr:col>
      <xdr:colOff>609600</xdr:colOff>
      <xdr:row>61</xdr:row>
      <xdr:rowOff>9313</xdr:rowOff>
    </xdr:to>
    <xdr:sp macro="" textlink="">
      <xdr:nvSpPr>
        <xdr:cNvPr id="323" name="フローチャート : 判断 322"/>
        <xdr:cNvSpPr/>
      </xdr:nvSpPr>
      <xdr:spPr>
        <a:xfrm>
          <a:off x="169672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71120</xdr:rowOff>
    </xdr:from>
    <xdr:to>
      <xdr:col>23</xdr:col>
      <xdr:colOff>406400</xdr:colOff>
      <xdr:row>61</xdr:row>
      <xdr:rowOff>79163</xdr:rowOff>
    </xdr:to>
    <xdr:cxnSp macro="">
      <xdr:nvCxnSpPr>
        <xdr:cNvPr id="324" name="直線コネクタ 323"/>
        <xdr:cNvCxnSpPr/>
      </xdr:nvCxnSpPr>
      <xdr:spPr>
        <a:xfrm flipV="1">
          <a:off x="15290800" y="1052957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110807</xdr:rowOff>
    </xdr:from>
    <xdr:to>
      <xdr:col>23</xdr:col>
      <xdr:colOff>457200</xdr:colOff>
      <xdr:row>62</xdr:row>
      <xdr:rowOff>40957</xdr:rowOff>
    </xdr:to>
    <xdr:sp macro="" textlink="">
      <xdr:nvSpPr>
        <xdr:cNvPr id="325" name="フローチャート : 判断 324"/>
        <xdr:cNvSpPr/>
      </xdr:nvSpPr>
      <xdr:spPr>
        <a:xfrm>
          <a:off x="16129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25734</xdr:rowOff>
    </xdr:from>
    <xdr:ext cx="736600" cy="259045"/>
    <xdr:sp macro="" textlink="">
      <xdr:nvSpPr>
        <xdr:cNvPr id="326" name="テキスト ボックス 325"/>
        <xdr:cNvSpPr txBox="1"/>
      </xdr:nvSpPr>
      <xdr:spPr>
        <a:xfrm>
          <a:off x="15798800" y="10655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79163</xdr:rowOff>
    </xdr:from>
    <xdr:to>
      <xdr:col>22</xdr:col>
      <xdr:colOff>203200</xdr:colOff>
      <xdr:row>61</xdr:row>
      <xdr:rowOff>87206</xdr:rowOff>
    </xdr:to>
    <xdr:cxnSp macro="">
      <xdr:nvCxnSpPr>
        <xdr:cNvPr id="327" name="直線コネクタ 326"/>
        <xdr:cNvCxnSpPr/>
      </xdr:nvCxnSpPr>
      <xdr:spPr>
        <a:xfrm flipV="1">
          <a:off x="14401800" y="1053761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118851</xdr:rowOff>
    </xdr:from>
    <xdr:to>
      <xdr:col>22</xdr:col>
      <xdr:colOff>254000</xdr:colOff>
      <xdr:row>62</xdr:row>
      <xdr:rowOff>49001</xdr:rowOff>
    </xdr:to>
    <xdr:sp macro="" textlink="">
      <xdr:nvSpPr>
        <xdr:cNvPr id="328" name="フローチャート : 判断 327"/>
        <xdr:cNvSpPr/>
      </xdr:nvSpPr>
      <xdr:spPr>
        <a:xfrm>
          <a:off x="15240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33778</xdr:rowOff>
    </xdr:from>
    <xdr:ext cx="762000" cy="259045"/>
    <xdr:sp macro="" textlink="">
      <xdr:nvSpPr>
        <xdr:cNvPr id="329" name="テキスト ボックス 328"/>
        <xdr:cNvSpPr txBox="1"/>
      </xdr:nvSpPr>
      <xdr:spPr>
        <a:xfrm>
          <a:off x="14909800" y="1066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87206</xdr:rowOff>
    </xdr:from>
    <xdr:to>
      <xdr:col>21</xdr:col>
      <xdr:colOff>0</xdr:colOff>
      <xdr:row>61</xdr:row>
      <xdr:rowOff>115358</xdr:rowOff>
    </xdr:to>
    <xdr:cxnSp macro="">
      <xdr:nvCxnSpPr>
        <xdr:cNvPr id="330" name="直線コネクタ 329"/>
        <xdr:cNvCxnSpPr/>
      </xdr:nvCxnSpPr>
      <xdr:spPr>
        <a:xfrm flipV="1">
          <a:off x="13512800" y="10545656"/>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134938</xdr:rowOff>
    </xdr:from>
    <xdr:to>
      <xdr:col>21</xdr:col>
      <xdr:colOff>50800</xdr:colOff>
      <xdr:row>62</xdr:row>
      <xdr:rowOff>65088</xdr:rowOff>
    </xdr:to>
    <xdr:sp macro="" textlink="">
      <xdr:nvSpPr>
        <xdr:cNvPr id="331" name="フローチャート : 判断 330"/>
        <xdr:cNvSpPr/>
      </xdr:nvSpPr>
      <xdr:spPr>
        <a:xfrm>
          <a:off x="14351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49865</xdr:rowOff>
    </xdr:from>
    <xdr:ext cx="762000" cy="259045"/>
    <xdr:sp macro="" textlink="">
      <xdr:nvSpPr>
        <xdr:cNvPr id="332" name="テキスト ボックス 331"/>
        <xdr:cNvSpPr txBox="1"/>
      </xdr:nvSpPr>
      <xdr:spPr>
        <a:xfrm>
          <a:off x="14020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159068</xdr:rowOff>
    </xdr:from>
    <xdr:to>
      <xdr:col>19</xdr:col>
      <xdr:colOff>533400</xdr:colOff>
      <xdr:row>62</xdr:row>
      <xdr:rowOff>89218</xdr:rowOff>
    </xdr:to>
    <xdr:sp macro="" textlink="">
      <xdr:nvSpPr>
        <xdr:cNvPr id="333" name="フローチャート : 判断 332"/>
        <xdr:cNvSpPr/>
      </xdr:nvSpPr>
      <xdr:spPr>
        <a:xfrm>
          <a:off x="13462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73995</xdr:rowOff>
    </xdr:from>
    <xdr:ext cx="762000" cy="259045"/>
    <xdr:sp macro="" textlink="">
      <xdr:nvSpPr>
        <xdr:cNvPr id="334" name="テキスト ボックス 333"/>
        <xdr:cNvSpPr txBox="1"/>
      </xdr:nvSpPr>
      <xdr:spPr>
        <a:xfrm>
          <a:off x="13131800" y="1070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46461</xdr:rowOff>
    </xdr:from>
    <xdr:to>
      <xdr:col>24</xdr:col>
      <xdr:colOff>609600</xdr:colOff>
      <xdr:row>61</xdr:row>
      <xdr:rowOff>148061</xdr:rowOff>
    </xdr:to>
    <xdr:sp macro="" textlink="">
      <xdr:nvSpPr>
        <xdr:cNvPr id="340" name="円/楕円 339"/>
        <xdr:cNvSpPr/>
      </xdr:nvSpPr>
      <xdr:spPr>
        <a:xfrm>
          <a:off x="16967200" y="1050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18538</xdr:rowOff>
    </xdr:from>
    <xdr:ext cx="762000" cy="259045"/>
    <xdr:sp macro="" textlink="">
      <xdr:nvSpPr>
        <xdr:cNvPr id="341" name="定員管理の状況該当値テキスト"/>
        <xdr:cNvSpPr txBox="1"/>
      </xdr:nvSpPr>
      <xdr:spPr>
        <a:xfrm>
          <a:off x="17106900" y="10476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20320</xdr:rowOff>
    </xdr:from>
    <xdr:to>
      <xdr:col>23</xdr:col>
      <xdr:colOff>457200</xdr:colOff>
      <xdr:row>61</xdr:row>
      <xdr:rowOff>121920</xdr:rowOff>
    </xdr:to>
    <xdr:sp macro="" textlink="">
      <xdr:nvSpPr>
        <xdr:cNvPr id="342" name="円/楕円 341"/>
        <xdr:cNvSpPr/>
      </xdr:nvSpPr>
      <xdr:spPr>
        <a:xfrm>
          <a:off x="16129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132097</xdr:rowOff>
    </xdr:from>
    <xdr:ext cx="736600" cy="259045"/>
    <xdr:sp macro="" textlink="">
      <xdr:nvSpPr>
        <xdr:cNvPr id="343" name="テキスト ボックス 342"/>
        <xdr:cNvSpPr txBox="1"/>
      </xdr:nvSpPr>
      <xdr:spPr>
        <a:xfrm>
          <a:off x="15798800" y="1024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6.68</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28363</xdr:rowOff>
    </xdr:from>
    <xdr:to>
      <xdr:col>22</xdr:col>
      <xdr:colOff>254000</xdr:colOff>
      <xdr:row>61</xdr:row>
      <xdr:rowOff>129963</xdr:rowOff>
    </xdr:to>
    <xdr:sp macro="" textlink="">
      <xdr:nvSpPr>
        <xdr:cNvPr id="344" name="円/楕円 343"/>
        <xdr:cNvSpPr/>
      </xdr:nvSpPr>
      <xdr:spPr>
        <a:xfrm>
          <a:off x="15240000" y="104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140140</xdr:rowOff>
    </xdr:from>
    <xdr:ext cx="762000" cy="259045"/>
    <xdr:sp macro="" textlink="">
      <xdr:nvSpPr>
        <xdr:cNvPr id="345" name="テキスト ボックス 344"/>
        <xdr:cNvSpPr txBox="1"/>
      </xdr:nvSpPr>
      <xdr:spPr>
        <a:xfrm>
          <a:off x="14909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6.72</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36406</xdr:rowOff>
    </xdr:from>
    <xdr:to>
      <xdr:col>21</xdr:col>
      <xdr:colOff>50800</xdr:colOff>
      <xdr:row>61</xdr:row>
      <xdr:rowOff>138006</xdr:rowOff>
    </xdr:to>
    <xdr:sp macro="" textlink="">
      <xdr:nvSpPr>
        <xdr:cNvPr id="346" name="円/楕円 345"/>
        <xdr:cNvSpPr/>
      </xdr:nvSpPr>
      <xdr:spPr>
        <a:xfrm>
          <a:off x="14351000" y="104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148183</xdr:rowOff>
    </xdr:from>
    <xdr:ext cx="762000" cy="259045"/>
    <xdr:sp macro="" textlink="">
      <xdr:nvSpPr>
        <xdr:cNvPr id="347" name="テキスト ボックス 346"/>
        <xdr:cNvSpPr txBox="1"/>
      </xdr:nvSpPr>
      <xdr:spPr>
        <a:xfrm>
          <a:off x="14020800" y="1026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64558</xdr:rowOff>
    </xdr:from>
    <xdr:to>
      <xdr:col>19</xdr:col>
      <xdr:colOff>533400</xdr:colOff>
      <xdr:row>61</xdr:row>
      <xdr:rowOff>166158</xdr:rowOff>
    </xdr:to>
    <xdr:sp macro="" textlink="">
      <xdr:nvSpPr>
        <xdr:cNvPr id="348" name="円/楕円 347"/>
        <xdr:cNvSpPr/>
      </xdr:nvSpPr>
      <xdr:spPr>
        <a:xfrm>
          <a:off x="13462000" y="1052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4885</xdr:rowOff>
    </xdr:from>
    <xdr:ext cx="762000" cy="259045"/>
    <xdr:sp macro="" textlink="">
      <xdr:nvSpPr>
        <xdr:cNvPr id="349" name="テキスト ボックス 348"/>
        <xdr:cNvSpPr txBox="1"/>
      </xdr:nvSpPr>
      <xdr:spPr>
        <a:xfrm>
          <a:off x="13131800" y="10291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ea"/>
              <a:ea typeface="+mn-ea"/>
              <a:cs typeface="+mn-cs"/>
            </a:rPr>
            <a:t>前年度より</a:t>
          </a:r>
          <a:r>
            <a:rPr kumimoji="1" lang="en-US" altLang="ja-JP" sz="1200">
              <a:solidFill>
                <a:schemeClr val="dk1"/>
              </a:solidFill>
              <a:effectLst/>
              <a:latin typeface="+mn-ea"/>
              <a:ea typeface="+mn-ea"/>
              <a:cs typeface="+mn-cs"/>
            </a:rPr>
            <a:t>0.3</a:t>
          </a:r>
          <a:r>
            <a:rPr kumimoji="1" lang="ja-JP" altLang="ja-JP" sz="1200">
              <a:solidFill>
                <a:schemeClr val="dk1"/>
              </a:solidFill>
              <a:effectLst/>
              <a:latin typeface="+mn-ea"/>
              <a:ea typeface="+mn-ea"/>
              <a:cs typeface="+mn-cs"/>
            </a:rPr>
            <a:t>ポイント改善し、全国平均、類似団体平均を下回っている。これは、普通建設事業において、地方債の新規発行を伴う事業を精査し、交付税措置のある地方債を活用しているためと考えられる。</a:t>
          </a:r>
          <a:endParaRPr lang="ja-JP" altLang="ja-JP" sz="1200">
            <a:effectLst/>
            <a:latin typeface="+mn-ea"/>
            <a:ea typeface="+mn-ea"/>
          </a:endParaRPr>
        </a:p>
        <a:p>
          <a:r>
            <a:rPr kumimoji="1" lang="ja-JP" altLang="ja-JP" sz="1200">
              <a:solidFill>
                <a:schemeClr val="dk1"/>
              </a:solidFill>
              <a:effectLst/>
              <a:latin typeface="+mn-ea"/>
              <a:ea typeface="+mn-ea"/>
              <a:cs typeface="+mn-cs"/>
            </a:rPr>
            <a:t>今後も地方債を発行する事業を精査し、健全な財政運営に努める。</a:t>
          </a:r>
          <a:endParaRPr lang="ja-JP" altLang="ja-JP" sz="1200">
            <a:effectLst/>
            <a:latin typeface="+mn-ea"/>
            <a:ea typeface="+mn-ea"/>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6" name="直線コネクタ 365"/>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7" name="テキスト ボックス 366"/>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0" name="直線コネクタ 369"/>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1" name="テキスト ボックス 370"/>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70803</xdr:rowOff>
    </xdr:from>
    <xdr:to>
      <xdr:col>24</xdr:col>
      <xdr:colOff>558800</xdr:colOff>
      <xdr:row>43</xdr:row>
      <xdr:rowOff>167640</xdr:rowOff>
    </xdr:to>
    <xdr:cxnSp macro="">
      <xdr:nvCxnSpPr>
        <xdr:cNvPr id="374" name="直線コネクタ 373"/>
        <xdr:cNvCxnSpPr/>
      </xdr:nvCxnSpPr>
      <xdr:spPr>
        <a:xfrm flipV="1">
          <a:off x="17018000" y="6243003"/>
          <a:ext cx="0" cy="12969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139717</xdr:rowOff>
    </xdr:from>
    <xdr:ext cx="762000" cy="259045"/>
    <xdr:sp macro="" textlink="">
      <xdr:nvSpPr>
        <xdr:cNvPr id="375" name="公債費負担の状況最小値テキスト"/>
        <xdr:cNvSpPr txBox="1"/>
      </xdr:nvSpPr>
      <xdr:spPr>
        <a:xfrm>
          <a:off x="17106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19.2</a:t>
          </a:r>
          <a:endParaRPr kumimoji="1" lang="ja-JP" altLang="en-US" sz="1000" b="1">
            <a:latin typeface="ＭＳ Ｐゴシック"/>
          </a:endParaRPr>
        </a:p>
      </xdr:txBody>
    </xdr:sp>
    <xdr:clientData/>
  </xdr:oneCellAnchor>
  <xdr:twoCellAnchor>
    <xdr:from>
      <xdr:col>24</xdr:col>
      <xdr:colOff>469900</xdr:colOff>
      <xdr:row>43</xdr:row>
      <xdr:rowOff>167640</xdr:rowOff>
    </xdr:from>
    <xdr:to>
      <xdr:col>24</xdr:col>
      <xdr:colOff>647700</xdr:colOff>
      <xdr:row>43</xdr:row>
      <xdr:rowOff>167640</xdr:rowOff>
    </xdr:to>
    <xdr:cxnSp macro="">
      <xdr:nvCxnSpPr>
        <xdr:cNvPr id="376" name="直線コネクタ 375"/>
        <xdr:cNvCxnSpPr/>
      </xdr:nvCxnSpPr>
      <xdr:spPr>
        <a:xfrm>
          <a:off x="16929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157180</xdr:rowOff>
    </xdr:from>
    <xdr:ext cx="762000" cy="259045"/>
    <xdr:sp macro="" textlink="">
      <xdr:nvSpPr>
        <xdr:cNvPr id="377" name="公債費負担の状況最大値テキスト"/>
        <xdr:cNvSpPr txBox="1"/>
      </xdr:nvSpPr>
      <xdr:spPr>
        <a:xfrm>
          <a:off x="17106900" y="5986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24</xdr:col>
      <xdr:colOff>469900</xdr:colOff>
      <xdr:row>36</xdr:row>
      <xdr:rowOff>70803</xdr:rowOff>
    </xdr:from>
    <xdr:to>
      <xdr:col>24</xdr:col>
      <xdr:colOff>647700</xdr:colOff>
      <xdr:row>36</xdr:row>
      <xdr:rowOff>70803</xdr:rowOff>
    </xdr:to>
    <xdr:cxnSp macro="">
      <xdr:nvCxnSpPr>
        <xdr:cNvPr id="378" name="直線コネクタ 377"/>
        <xdr:cNvCxnSpPr/>
      </xdr:nvCxnSpPr>
      <xdr:spPr>
        <a:xfrm>
          <a:off x="16929100" y="6243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11430</xdr:rowOff>
    </xdr:from>
    <xdr:to>
      <xdr:col>24</xdr:col>
      <xdr:colOff>558800</xdr:colOff>
      <xdr:row>38</xdr:row>
      <xdr:rowOff>29528</xdr:rowOff>
    </xdr:to>
    <xdr:cxnSp macro="">
      <xdr:nvCxnSpPr>
        <xdr:cNvPr id="379" name="直線コネクタ 378"/>
        <xdr:cNvCxnSpPr/>
      </xdr:nvCxnSpPr>
      <xdr:spPr>
        <a:xfrm flipV="1">
          <a:off x="16179800" y="6526530"/>
          <a:ext cx="8382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38752</xdr:rowOff>
    </xdr:from>
    <xdr:ext cx="762000" cy="259045"/>
    <xdr:sp macro="" textlink="">
      <xdr:nvSpPr>
        <xdr:cNvPr id="380" name="公債費負担の状況平均値テキスト"/>
        <xdr:cNvSpPr txBox="1"/>
      </xdr:nvSpPr>
      <xdr:spPr>
        <a:xfrm>
          <a:off x="17106900" y="6725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66675</xdr:rowOff>
    </xdr:from>
    <xdr:to>
      <xdr:col>24</xdr:col>
      <xdr:colOff>609600</xdr:colOff>
      <xdr:row>39</xdr:row>
      <xdr:rowOff>168275</xdr:rowOff>
    </xdr:to>
    <xdr:sp macro="" textlink="">
      <xdr:nvSpPr>
        <xdr:cNvPr id="381" name="フローチャート : 判断 380"/>
        <xdr:cNvSpPr/>
      </xdr:nvSpPr>
      <xdr:spPr>
        <a:xfrm>
          <a:off x="169672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29528</xdr:rowOff>
    </xdr:from>
    <xdr:to>
      <xdr:col>23</xdr:col>
      <xdr:colOff>406400</xdr:colOff>
      <xdr:row>38</xdr:row>
      <xdr:rowOff>77788</xdr:rowOff>
    </xdr:to>
    <xdr:cxnSp macro="">
      <xdr:nvCxnSpPr>
        <xdr:cNvPr id="382" name="直線コネクタ 381"/>
        <xdr:cNvCxnSpPr/>
      </xdr:nvCxnSpPr>
      <xdr:spPr>
        <a:xfrm flipV="1">
          <a:off x="15290800" y="654462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3810</xdr:rowOff>
    </xdr:from>
    <xdr:to>
      <xdr:col>23</xdr:col>
      <xdr:colOff>457200</xdr:colOff>
      <xdr:row>40</xdr:row>
      <xdr:rowOff>105410</xdr:rowOff>
    </xdr:to>
    <xdr:sp macro="" textlink="">
      <xdr:nvSpPr>
        <xdr:cNvPr id="383" name="フローチャート : 判断 382"/>
        <xdr:cNvSpPr/>
      </xdr:nvSpPr>
      <xdr:spPr>
        <a:xfrm>
          <a:off x="16129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90187</xdr:rowOff>
    </xdr:from>
    <xdr:ext cx="736600" cy="259045"/>
    <xdr:sp macro="" textlink="">
      <xdr:nvSpPr>
        <xdr:cNvPr id="384" name="テキスト ボックス 383"/>
        <xdr:cNvSpPr txBox="1"/>
      </xdr:nvSpPr>
      <xdr:spPr>
        <a:xfrm>
          <a:off x="15798800" y="6948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77788</xdr:rowOff>
    </xdr:from>
    <xdr:to>
      <xdr:col>22</xdr:col>
      <xdr:colOff>203200</xdr:colOff>
      <xdr:row>38</xdr:row>
      <xdr:rowOff>107950</xdr:rowOff>
    </xdr:to>
    <xdr:cxnSp macro="">
      <xdr:nvCxnSpPr>
        <xdr:cNvPr id="385" name="直線コネクタ 384"/>
        <xdr:cNvCxnSpPr/>
      </xdr:nvCxnSpPr>
      <xdr:spPr>
        <a:xfrm flipV="1">
          <a:off x="14401800" y="6592888"/>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52070</xdr:rowOff>
    </xdr:from>
    <xdr:to>
      <xdr:col>22</xdr:col>
      <xdr:colOff>254000</xdr:colOff>
      <xdr:row>40</xdr:row>
      <xdr:rowOff>153670</xdr:rowOff>
    </xdr:to>
    <xdr:sp macro="" textlink="">
      <xdr:nvSpPr>
        <xdr:cNvPr id="386" name="フローチャート : 判断 385"/>
        <xdr:cNvSpPr/>
      </xdr:nvSpPr>
      <xdr:spPr>
        <a:xfrm>
          <a:off x="15240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138447</xdr:rowOff>
    </xdr:from>
    <xdr:ext cx="762000" cy="259045"/>
    <xdr:sp macro="" textlink="">
      <xdr:nvSpPr>
        <xdr:cNvPr id="387" name="テキスト ボックス 386"/>
        <xdr:cNvSpPr txBox="1"/>
      </xdr:nvSpPr>
      <xdr:spPr>
        <a:xfrm>
          <a:off x="149098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107950</xdr:rowOff>
    </xdr:from>
    <xdr:to>
      <xdr:col>21</xdr:col>
      <xdr:colOff>0</xdr:colOff>
      <xdr:row>38</xdr:row>
      <xdr:rowOff>144145</xdr:rowOff>
    </xdr:to>
    <xdr:cxnSp macro="">
      <xdr:nvCxnSpPr>
        <xdr:cNvPr id="388" name="直線コネクタ 387"/>
        <xdr:cNvCxnSpPr/>
      </xdr:nvCxnSpPr>
      <xdr:spPr>
        <a:xfrm flipV="1">
          <a:off x="13512800" y="662305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94297</xdr:rowOff>
    </xdr:from>
    <xdr:to>
      <xdr:col>21</xdr:col>
      <xdr:colOff>50800</xdr:colOff>
      <xdr:row>41</xdr:row>
      <xdr:rowOff>24447</xdr:rowOff>
    </xdr:to>
    <xdr:sp macro="" textlink="">
      <xdr:nvSpPr>
        <xdr:cNvPr id="389" name="フローチャート : 判断 388"/>
        <xdr:cNvSpPr/>
      </xdr:nvSpPr>
      <xdr:spPr>
        <a:xfrm>
          <a:off x="14351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9224</xdr:rowOff>
    </xdr:from>
    <xdr:ext cx="762000" cy="259045"/>
    <xdr:sp macro="" textlink="">
      <xdr:nvSpPr>
        <xdr:cNvPr id="390" name="テキスト ボックス 389"/>
        <xdr:cNvSpPr txBox="1"/>
      </xdr:nvSpPr>
      <xdr:spPr>
        <a:xfrm>
          <a:off x="14020800" y="7038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142557</xdr:rowOff>
    </xdr:from>
    <xdr:to>
      <xdr:col>19</xdr:col>
      <xdr:colOff>533400</xdr:colOff>
      <xdr:row>41</xdr:row>
      <xdr:rowOff>72707</xdr:rowOff>
    </xdr:to>
    <xdr:sp macro="" textlink="">
      <xdr:nvSpPr>
        <xdr:cNvPr id="391" name="フローチャート : 判断 390"/>
        <xdr:cNvSpPr/>
      </xdr:nvSpPr>
      <xdr:spPr>
        <a:xfrm>
          <a:off x="13462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57484</xdr:rowOff>
    </xdr:from>
    <xdr:ext cx="762000" cy="259045"/>
    <xdr:sp macro="" textlink="">
      <xdr:nvSpPr>
        <xdr:cNvPr id="392" name="テキスト ボックス 391"/>
        <xdr:cNvSpPr txBox="1"/>
      </xdr:nvSpPr>
      <xdr:spPr>
        <a:xfrm>
          <a:off x="13131800" y="70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37</xdr:row>
      <xdr:rowOff>132080</xdr:rowOff>
    </xdr:from>
    <xdr:to>
      <xdr:col>24</xdr:col>
      <xdr:colOff>609600</xdr:colOff>
      <xdr:row>38</xdr:row>
      <xdr:rowOff>62230</xdr:rowOff>
    </xdr:to>
    <xdr:sp macro="" textlink="">
      <xdr:nvSpPr>
        <xdr:cNvPr id="398" name="円/楕円 397"/>
        <xdr:cNvSpPr/>
      </xdr:nvSpPr>
      <xdr:spPr>
        <a:xfrm>
          <a:off x="169672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148607</xdr:rowOff>
    </xdr:from>
    <xdr:ext cx="762000" cy="259045"/>
    <xdr:sp macro="" textlink="">
      <xdr:nvSpPr>
        <xdr:cNvPr id="399" name="公債費負担の状況該当値テキスト"/>
        <xdr:cNvSpPr txBox="1"/>
      </xdr:nvSpPr>
      <xdr:spPr>
        <a:xfrm>
          <a:off x="17106900" y="632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150178</xdr:rowOff>
    </xdr:from>
    <xdr:to>
      <xdr:col>23</xdr:col>
      <xdr:colOff>457200</xdr:colOff>
      <xdr:row>38</xdr:row>
      <xdr:rowOff>80328</xdr:rowOff>
    </xdr:to>
    <xdr:sp macro="" textlink="">
      <xdr:nvSpPr>
        <xdr:cNvPr id="400" name="円/楕円 399"/>
        <xdr:cNvSpPr/>
      </xdr:nvSpPr>
      <xdr:spPr>
        <a:xfrm>
          <a:off x="16129000" y="649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90505</xdr:rowOff>
    </xdr:from>
    <xdr:ext cx="736600" cy="259045"/>
    <xdr:sp macro="" textlink="">
      <xdr:nvSpPr>
        <xdr:cNvPr id="401" name="テキスト ボックス 400"/>
        <xdr:cNvSpPr txBox="1"/>
      </xdr:nvSpPr>
      <xdr:spPr>
        <a:xfrm>
          <a:off x="15798800" y="626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26988</xdr:rowOff>
    </xdr:from>
    <xdr:to>
      <xdr:col>22</xdr:col>
      <xdr:colOff>254000</xdr:colOff>
      <xdr:row>38</xdr:row>
      <xdr:rowOff>128588</xdr:rowOff>
    </xdr:to>
    <xdr:sp macro="" textlink="">
      <xdr:nvSpPr>
        <xdr:cNvPr id="402" name="円/楕円 401"/>
        <xdr:cNvSpPr/>
      </xdr:nvSpPr>
      <xdr:spPr>
        <a:xfrm>
          <a:off x="15240000" y="654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138765</xdr:rowOff>
    </xdr:from>
    <xdr:ext cx="762000" cy="259045"/>
    <xdr:sp macro="" textlink="">
      <xdr:nvSpPr>
        <xdr:cNvPr id="403" name="テキスト ボックス 402"/>
        <xdr:cNvSpPr txBox="1"/>
      </xdr:nvSpPr>
      <xdr:spPr>
        <a:xfrm>
          <a:off x="14909800" y="6310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57150</xdr:rowOff>
    </xdr:from>
    <xdr:to>
      <xdr:col>21</xdr:col>
      <xdr:colOff>50800</xdr:colOff>
      <xdr:row>38</xdr:row>
      <xdr:rowOff>158750</xdr:rowOff>
    </xdr:to>
    <xdr:sp macro="" textlink="">
      <xdr:nvSpPr>
        <xdr:cNvPr id="404" name="円/楕円 403"/>
        <xdr:cNvSpPr/>
      </xdr:nvSpPr>
      <xdr:spPr>
        <a:xfrm>
          <a:off x="14351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168927</xdr:rowOff>
    </xdr:from>
    <xdr:ext cx="762000" cy="259045"/>
    <xdr:sp macro="" textlink="">
      <xdr:nvSpPr>
        <xdr:cNvPr id="405" name="テキスト ボックス 404"/>
        <xdr:cNvSpPr txBox="1"/>
      </xdr:nvSpPr>
      <xdr:spPr>
        <a:xfrm>
          <a:off x="14020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93345</xdr:rowOff>
    </xdr:from>
    <xdr:to>
      <xdr:col>19</xdr:col>
      <xdr:colOff>533400</xdr:colOff>
      <xdr:row>39</xdr:row>
      <xdr:rowOff>23495</xdr:rowOff>
    </xdr:to>
    <xdr:sp macro="" textlink="">
      <xdr:nvSpPr>
        <xdr:cNvPr id="406" name="円/楕円 405"/>
        <xdr:cNvSpPr/>
      </xdr:nvSpPr>
      <xdr:spPr>
        <a:xfrm>
          <a:off x="13462000" y="660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33672</xdr:rowOff>
    </xdr:from>
    <xdr:ext cx="762000" cy="259045"/>
    <xdr:sp macro="" textlink="">
      <xdr:nvSpPr>
        <xdr:cNvPr id="407" name="テキスト ボックス 406"/>
        <xdr:cNvSpPr txBox="1"/>
      </xdr:nvSpPr>
      <xdr:spPr>
        <a:xfrm>
          <a:off x="13131800" y="637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28/73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ea"/>
              <a:ea typeface="+mn-ea"/>
              <a:cs typeface="+mn-cs"/>
            </a:rPr>
            <a:t>前年度より</a:t>
          </a:r>
          <a:r>
            <a:rPr kumimoji="1" lang="en-US" altLang="ja-JP" sz="1200">
              <a:solidFill>
                <a:schemeClr val="dk1"/>
              </a:solidFill>
              <a:effectLst/>
              <a:latin typeface="+mn-ea"/>
              <a:ea typeface="+mn-ea"/>
              <a:cs typeface="+mn-cs"/>
            </a:rPr>
            <a:t>2.7</a:t>
          </a:r>
          <a:r>
            <a:rPr kumimoji="1" lang="ja-JP" altLang="ja-JP" sz="1200">
              <a:solidFill>
                <a:schemeClr val="dk1"/>
              </a:solidFill>
              <a:effectLst/>
              <a:latin typeface="+mn-ea"/>
              <a:ea typeface="+mn-ea"/>
              <a:cs typeface="+mn-cs"/>
            </a:rPr>
            <a:t>ポイント改善し、全国平均、類似団体平均を下回っている。</a:t>
          </a:r>
          <a:endParaRPr lang="ja-JP" altLang="ja-JP" sz="1200">
            <a:effectLst/>
            <a:latin typeface="+mn-ea"/>
            <a:ea typeface="+mn-ea"/>
          </a:endParaRPr>
        </a:p>
        <a:p>
          <a:r>
            <a:rPr kumimoji="1" lang="ja-JP" altLang="ja-JP" sz="1200">
              <a:solidFill>
                <a:schemeClr val="dk1"/>
              </a:solidFill>
              <a:effectLst/>
              <a:latin typeface="+mn-ea"/>
              <a:ea typeface="+mn-ea"/>
              <a:cs typeface="+mn-cs"/>
            </a:rPr>
            <a:t>これは基金の積立てのほか、交付税算入率が高い地方債を選択することで、充当可能財源が増加したためと考えられる。今後も起債額を抑制し健全な財政運営に努める。</a:t>
          </a:r>
          <a:endParaRPr lang="ja-JP" altLang="ja-JP" sz="1200">
            <a:effectLst/>
            <a:latin typeface="+mn-ea"/>
            <a:ea typeface="+mn-ea"/>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125391</xdr:rowOff>
    </xdr:to>
    <xdr:cxnSp macro="">
      <xdr:nvCxnSpPr>
        <xdr:cNvPr id="436" name="直線コネクタ 435"/>
        <xdr:cNvCxnSpPr/>
      </xdr:nvCxnSpPr>
      <xdr:spPr>
        <a:xfrm flipV="1">
          <a:off x="17018000" y="2370667"/>
          <a:ext cx="0" cy="1526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97468</xdr:rowOff>
    </xdr:from>
    <xdr:ext cx="762000" cy="259045"/>
    <xdr:sp macro="" textlink="">
      <xdr:nvSpPr>
        <xdr:cNvPr id="437" name="将来負担の状況最小値テキスト"/>
        <xdr:cNvSpPr txBox="1"/>
      </xdr:nvSpPr>
      <xdr:spPr>
        <a:xfrm>
          <a:off x="17106900" y="3869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189.8</a:t>
          </a:r>
          <a:endParaRPr kumimoji="1" lang="ja-JP" altLang="en-US" sz="1000" b="1">
            <a:latin typeface="ＭＳ Ｐゴシック"/>
          </a:endParaRPr>
        </a:p>
      </xdr:txBody>
    </xdr:sp>
    <xdr:clientData/>
  </xdr:oneCellAnchor>
  <xdr:twoCellAnchor>
    <xdr:from>
      <xdr:col>24</xdr:col>
      <xdr:colOff>469900</xdr:colOff>
      <xdr:row>22</xdr:row>
      <xdr:rowOff>125391</xdr:rowOff>
    </xdr:from>
    <xdr:to>
      <xdr:col>24</xdr:col>
      <xdr:colOff>647700</xdr:colOff>
      <xdr:row>22</xdr:row>
      <xdr:rowOff>125391</xdr:rowOff>
    </xdr:to>
    <xdr:cxnSp macro="">
      <xdr:nvCxnSpPr>
        <xdr:cNvPr id="438" name="直線コネクタ 437"/>
        <xdr:cNvCxnSpPr/>
      </xdr:nvCxnSpPr>
      <xdr:spPr>
        <a:xfrm>
          <a:off x="16929100" y="3897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22648</xdr:rowOff>
    </xdr:from>
    <xdr:to>
      <xdr:col>24</xdr:col>
      <xdr:colOff>558800</xdr:colOff>
      <xdr:row>14</xdr:row>
      <xdr:rowOff>44365</xdr:rowOff>
    </xdr:to>
    <xdr:cxnSp macro="">
      <xdr:nvCxnSpPr>
        <xdr:cNvPr id="441" name="直線コネクタ 440"/>
        <xdr:cNvCxnSpPr/>
      </xdr:nvCxnSpPr>
      <xdr:spPr>
        <a:xfrm flipV="1">
          <a:off x="16179800" y="2422948"/>
          <a:ext cx="8382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161900</xdr:rowOff>
    </xdr:from>
    <xdr:ext cx="762000" cy="259045"/>
    <xdr:sp macro="" textlink="">
      <xdr:nvSpPr>
        <xdr:cNvPr id="442" name="将来負担の状況平均値テキスト"/>
        <xdr:cNvSpPr txBox="1"/>
      </xdr:nvSpPr>
      <xdr:spPr>
        <a:xfrm>
          <a:off x="17106900" y="25622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33.6</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18373</xdr:rowOff>
    </xdr:from>
    <xdr:to>
      <xdr:col>24</xdr:col>
      <xdr:colOff>609600</xdr:colOff>
      <xdr:row>15</xdr:row>
      <xdr:rowOff>119973</xdr:rowOff>
    </xdr:to>
    <xdr:sp macro="" textlink="">
      <xdr:nvSpPr>
        <xdr:cNvPr id="443" name="フローチャート : 判断 442"/>
        <xdr:cNvSpPr/>
      </xdr:nvSpPr>
      <xdr:spPr>
        <a:xfrm>
          <a:off x="16967200" y="259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44365</xdr:rowOff>
    </xdr:from>
    <xdr:to>
      <xdr:col>23</xdr:col>
      <xdr:colOff>406400</xdr:colOff>
      <xdr:row>14</xdr:row>
      <xdr:rowOff>115147</xdr:rowOff>
    </xdr:to>
    <xdr:cxnSp macro="">
      <xdr:nvCxnSpPr>
        <xdr:cNvPr id="444" name="直線コネクタ 443"/>
        <xdr:cNvCxnSpPr/>
      </xdr:nvCxnSpPr>
      <xdr:spPr>
        <a:xfrm flipV="1">
          <a:off x="15290800" y="2444665"/>
          <a:ext cx="889000" cy="7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117306</xdr:rowOff>
    </xdr:from>
    <xdr:to>
      <xdr:col>23</xdr:col>
      <xdr:colOff>457200</xdr:colOff>
      <xdr:row>16</xdr:row>
      <xdr:rowOff>47456</xdr:rowOff>
    </xdr:to>
    <xdr:sp macro="" textlink="">
      <xdr:nvSpPr>
        <xdr:cNvPr id="445" name="フローチャート : 判断 444"/>
        <xdr:cNvSpPr/>
      </xdr:nvSpPr>
      <xdr:spPr>
        <a:xfrm>
          <a:off x="16129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32233</xdr:rowOff>
    </xdr:from>
    <xdr:ext cx="736600" cy="259045"/>
    <xdr:sp macro="" textlink="">
      <xdr:nvSpPr>
        <xdr:cNvPr id="446" name="テキスト ボックス 445"/>
        <xdr:cNvSpPr txBox="1"/>
      </xdr:nvSpPr>
      <xdr:spPr>
        <a:xfrm>
          <a:off x="15798800" y="2775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115147</xdr:rowOff>
    </xdr:from>
    <xdr:to>
      <xdr:col>22</xdr:col>
      <xdr:colOff>203200</xdr:colOff>
      <xdr:row>15</xdr:row>
      <xdr:rowOff>20913</xdr:rowOff>
    </xdr:to>
    <xdr:cxnSp macro="">
      <xdr:nvCxnSpPr>
        <xdr:cNvPr id="447" name="直線コネクタ 446"/>
        <xdr:cNvCxnSpPr/>
      </xdr:nvCxnSpPr>
      <xdr:spPr>
        <a:xfrm flipV="1">
          <a:off x="14401800" y="2515447"/>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152696</xdr:rowOff>
    </xdr:from>
    <xdr:to>
      <xdr:col>22</xdr:col>
      <xdr:colOff>254000</xdr:colOff>
      <xdr:row>16</xdr:row>
      <xdr:rowOff>82846</xdr:rowOff>
    </xdr:to>
    <xdr:sp macro="" textlink="">
      <xdr:nvSpPr>
        <xdr:cNvPr id="448" name="フローチャート : 判断 447"/>
        <xdr:cNvSpPr/>
      </xdr:nvSpPr>
      <xdr:spPr>
        <a:xfrm>
          <a:off x="15240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67623</xdr:rowOff>
    </xdr:from>
    <xdr:ext cx="762000" cy="259045"/>
    <xdr:sp macro="" textlink="">
      <xdr:nvSpPr>
        <xdr:cNvPr id="449" name="テキスト ボックス 448"/>
        <xdr:cNvSpPr txBox="1"/>
      </xdr:nvSpPr>
      <xdr:spPr>
        <a:xfrm>
          <a:off x="14909800" y="281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20913</xdr:rowOff>
    </xdr:from>
    <xdr:to>
      <xdr:col>21</xdr:col>
      <xdr:colOff>0</xdr:colOff>
      <xdr:row>15</xdr:row>
      <xdr:rowOff>51477</xdr:rowOff>
    </xdr:to>
    <xdr:cxnSp macro="">
      <xdr:nvCxnSpPr>
        <xdr:cNvPr id="450" name="直線コネクタ 449"/>
        <xdr:cNvCxnSpPr/>
      </xdr:nvCxnSpPr>
      <xdr:spPr>
        <a:xfrm flipV="1">
          <a:off x="13512800" y="2592663"/>
          <a:ext cx="889000" cy="30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44789</xdr:rowOff>
    </xdr:from>
    <xdr:to>
      <xdr:col>21</xdr:col>
      <xdr:colOff>50800</xdr:colOff>
      <xdr:row>16</xdr:row>
      <xdr:rowOff>146389</xdr:rowOff>
    </xdr:to>
    <xdr:sp macro="" textlink="">
      <xdr:nvSpPr>
        <xdr:cNvPr id="451" name="フローチャート : 判断 450"/>
        <xdr:cNvSpPr/>
      </xdr:nvSpPr>
      <xdr:spPr>
        <a:xfrm>
          <a:off x="14351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131166</xdr:rowOff>
    </xdr:from>
    <xdr:ext cx="762000" cy="259045"/>
    <xdr:sp macro="" textlink="">
      <xdr:nvSpPr>
        <xdr:cNvPr id="452" name="テキスト ボックス 451"/>
        <xdr:cNvSpPr txBox="1"/>
      </xdr:nvSpPr>
      <xdr:spPr>
        <a:xfrm>
          <a:off x="14020800" y="2874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133265</xdr:rowOff>
    </xdr:from>
    <xdr:to>
      <xdr:col>19</xdr:col>
      <xdr:colOff>533400</xdr:colOff>
      <xdr:row>17</xdr:row>
      <xdr:rowOff>63415</xdr:rowOff>
    </xdr:to>
    <xdr:sp macro="" textlink="">
      <xdr:nvSpPr>
        <xdr:cNvPr id="453" name="フローチャート : 判断 452"/>
        <xdr:cNvSpPr/>
      </xdr:nvSpPr>
      <xdr:spPr>
        <a:xfrm>
          <a:off x="13462000" y="287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48192</xdr:rowOff>
    </xdr:from>
    <xdr:ext cx="762000" cy="259045"/>
    <xdr:sp macro="" textlink="">
      <xdr:nvSpPr>
        <xdr:cNvPr id="454" name="テキスト ボックス 453"/>
        <xdr:cNvSpPr txBox="1"/>
      </xdr:nvSpPr>
      <xdr:spPr>
        <a:xfrm>
          <a:off x="13131800" y="2962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13</xdr:row>
      <xdr:rowOff>143298</xdr:rowOff>
    </xdr:from>
    <xdr:to>
      <xdr:col>24</xdr:col>
      <xdr:colOff>609600</xdr:colOff>
      <xdr:row>14</xdr:row>
      <xdr:rowOff>73448</xdr:rowOff>
    </xdr:to>
    <xdr:sp macro="" textlink="">
      <xdr:nvSpPr>
        <xdr:cNvPr id="460" name="円/楕円 459"/>
        <xdr:cNvSpPr/>
      </xdr:nvSpPr>
      <xdr:spPr>
        <a:xfrm>
          <a:off x="16967200" y="237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64575</xdr:rowOff>
    </xdr:from>
    <xdr:ext cx="762000" cy="259045"/>
    <xdr:sp macro="" textlink="">
      <xdr:nvSpPr>
        <xdr:cNvPr id="461" name="将来負担の状況該当値テキスト"/>
        <xdr:cNvSpPr txBox="1"/>
      </xdr:nvSpPr>
      <xdr:spPr>
        <a:xfrm>
          <a:off x="17106900" y="229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23</xdr:col>
      <xdr:colOff>355600</xdr:colOff>
      <xdr:row>13</xdr:row>
      <xdr:rowOff>165015</xdr:rowOff>
    </xdr:from>
    <xdr:to>
      <xdr:col>23</xdr:col>
      <xdr:colOff>457200</xdr:colOff>
      <xdr:row>14</xdr:row>
      <xdr:rowOff>95165</xdr:rowOff>
    </xdr:to>
    <xdr:sp macro="" textlink="">
      <xdr:nvSpPr>
        <xdr:cNvPr id="462" name="円/楕円 461"/>
        <xdr:cNvSpPr/>
      </xdr:nvSpPr>
      <xdr:spPr>
        <a:xfrm>
          <a:off x="16129000" y="239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105342</xdr:rowOff>
    </xdr:from>
    <xdr:ext cx="736600" cy="259045"/>
    <xdr:sp macro="" textlink="">
      <xdr:nvSpPr>
        <xdr:cNvPr id="463" name="テキスト ボックス 462"/>
        <xdr:cNvSpPr txBox="1"/>
      </xdr:nvSpPr>
      <xdr:spPr>
        <a:xfrm>
          <a:off x="15798800" y="2162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64347</xdr:rowOff>
    </xdr:from>
    <xdr:to>
      <xdr:col>22</xdr:col>
      <xdr:colOff>254000</xdr:colOff>
      <xdr:row>14</xdr:row>
      <xdr:rowOff>165947</xdr:rowOff>
    </xdr:to>
    <xdr:sp macro="" textlink="">
      <xdr:nvSpPr>
        <xdr:cNvPr id="464" name="円/楕円 463"/>
        <xdr:cNvSpPr/>
      </xdr:nvSpPr>
      <xdr:spPr>
        <a:xfrm>
          <a:off x="15240000" y="246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4674</xdr:rowOff>
    </xdr:from>
    <xdr:ext cx="762000" cy="259045"/>
    <xdr:sp macro="" textlink="">
      <xdr:nvSpPr>
        <xdr:cNvPr id="465" name="テキスト ボックス 464"/>
        <xdr:cNvSpPr txBox="1"/>
      </xdr:nvSpPr>
      <xdr:spPr>
        <a:xfrm>
          <a:off x="14909800" y="2233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141563</xdr:rowOff>
    </xdr:from>
    <xdr:to>
      <xdr:col>21</xdr:col>
      <xdr:colOff>50800</xdr:colOff>
      <xdr:row>15</xdr:row>
      <xdr:rowOff>71713</xdr:rowOff>
    </xdr:to>
    <xdr:sp macro="" textlink="">
      <xdr:nvSpPr>
        <xdr:cNvPr id="466" name="円/楕円 465"/>
        <xdr:cNvSpPr/>
      </xdr:nvSpPr>
      <xdr:spPr>
        <a:xfrm>
          <a:off x="14351000" y="254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81890</xdr:rowOff>
    </xdr:from>
    <xdr:ext cx="762000" cy="259045"/>
    <xdr:sp macro="" textlink="">
      <xdr:nvSpPr>
        <xdr:cNvPr id="467" name="テキスト ボックス 466"/>
        <xdr:cNvSpPr txBox="1"/>
      </xdr:nvSpPr>
      <xdr:spPr>
        <a:xfrm>
          <a:off x="14020800" y="2310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677</xdr:rowOff>
    </xdr:from>
    <xdr:to>
      <xdr:col>19</xdr:col>
      <xdr:colOff>533400</xdr:colOff>
      <xdr:row>15</xdr:row>
      <xdr:rowOff>102277</xdr:rowOff>
    </xdr:to>
    <xdr:sp macro="" textlink="">
      <xdr:nvSpPr>
        <xdr:cNvPr id="468" name="円/楕円 467"/>
        <xdr:cNvSpPr/>
      </xdr:nvSpPr>
      <xdr:spPr>
        <a:xfrm>
          <a:off x="13462000" y="257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112454</xdr:rowOff>
    </xdr:from>
    <xdr:ext cx="762000" cy="259045"/>
    <xdr:sp macro="" textlink="">
      <xdr:nvSpPr>
        <xdr:cNvPr id="469" name="テキスト ボックス 468"/>
        <xdr:cNvSpPr txBox="1"/>
      </xdr:nvSpPr>
      <xdr:spPr>
        <a:xfrm>
          <a:off x="13131800" y="2341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埼玉県飯能市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80,513
79,810
193.05
29,361,222
27,605,403
793,371
17,359,547
29,462,648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2.4
6.5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ea"/>
              <a:ea typeface="+mn-ea"/>
              <a:cs typeface="+mn-cs"/>
            </a:rPr>
            <a:t>前年度に比べ</a:t>
          </a:r>
          <a:r>
            <a:rPr kumimoji="1" lang="en-US" altLang="ja-JP" sz="1200">
              <a:solidFill>
                <a:schemeClr val="dk1"/>
              </a:solidFill>
              <a:effectLst/>
              <a:latin typeface="+mn-ea"/>
              <a:ea typeface="+mn-ea"/>
              <a:cs typeface="+mn-cs"/>
            </a:rPr>
            <a:t>0.6</a:t>
          </a:r>
          <a:r>
            <a:rPr kumimoji="1" lang="ja-JP" altLang="ja-JP" sz="1200">
              <a:solidFill>
                <a:schemeClr val="dk1"/>
              </a:solidFill>
              <a:effectLst/>
              <a:latin typeface="+mn-ea"/>
              <a:ea typeface="+mn-ea"/>
              <a:cs typeface="+mn-cs"/>
            </a:rPr>
            <a:t>ポイント減少し、類似団体平均、県平均を下回った。</a:t>
          </a:r>
          <a:r>
            <a:rPr kumimoji="1" lang="ja-JP" altLang="en-US" sz="1200">
              <a:solidFill>
                <a:schemeClr val="dk1"/>
              </a:solidFill>
              <a:effectLst/>
              <a:latin typeface="+mn-ea"/>
              <a:ea typeface="+mn-ea"/>
              <a:cs typeface="+mn-cs"/>
            </a:rPr>
            <a:t>これは、一般職給及び退職手当負担金の減によるものである。</a:t>
          </a:r>
          <a:r>
            <a:rPr kumimoji="1" lang="ja-JP" altLang="ja-JP" sz="1200">
              <a:solidFill>
                <a:schemeClr val="dk1"/>
              </a:solidFill>
              <a:effectLst/>
              <a:latin typeface="+mn-ea"/>
              <a:ea typeface="+mn-ea"/>
              <a:cs typeface="+mn-cs"/>
            </a:rPr>
            <a:t>今後も技能労務職については、退職者不補充の取組を継続するとともに行政改革を通じて人件費の抑制に努める。</a:t>
          </a:r>
          <a:endParaRPr lang="ja-JP" altLang="ja-JP" sz="1200">
            <a:effectLst/>
            <a:latin typeface="+mn-ea"/>
            <a:ea typeface="+mn-ea"/>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63319</xdr:rowOff>
    </xdr:from>
    <xdr:to>
      <xdr:col>7</xdr:col>
      <xdr:colOff>15875</xdr:colOff>
      <xdr:row>40</xdr:row>
      <xdr:rowOff>136797</xdr:rowOff>
    </xdr:to>
    <xdr:cxnSp macro="">
      <xdr:nvCxnSpPr>
        <xdr:cNvPr id="63" name="直線コネクタ 62"/>
        <xdr:cNvCxnSpPr/>
      </xdr:nvCxnSpPr>
      <xdr:spPr>
        <a:xfrm flipV="1">
          <a:off x="4826000" y="5721169"/>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108874</xdr:rowOff>
    </xdr:from>
    <xdr:ext cx="762000" cy="259045"/>
    <xdr:sp macro="" textlink="">
      <xdr:nvSpPr>
        <xdr:cNvPr id="64" name="人件費最小値テキスト"/>
        <xdr:cNvSpPr txBox="1"/>
      </xdr:nvSpPr>
      <xdr:spPr>
        <a:xfrm>
          <a:off x="4914900" y="6966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36.4</a:t>
          </a:r>
          <a:endParaRPr kumimoji="1" lang="ja-JP" altLang="en-US" sz="1000" b="1">
            <a:latin typeface="ＭＳ Ｐゴシック"/>
          </a:endParaRPr>
        </a:p>
      </xdr:txBody>
    </xdr:sp>
    <xdr:clientData/>
  </xdr:oneCellAnchor>
  <xdr:twoCellAnchor>
    <xdr:from>
      <xdr:col>6</xdr:col>
      <xdr:colOff>612775</xdr:colOff>
      <xdr:row>40</xdr:row>
      <xdr:rowOff>136797</xdr:rowOff>
    </xdr:from>
    <xdr:to>
      <xdr:col>7</xdr:col>
      <xdr:colOff>104775</xdr:colOff>
      <xdr:row>40</xdr:row>
      <xdr:rowOff>136797</xdr:rowOff>
    </xdr:to>
    <xdr:cxnSp macro="">
      <xdr:nvCxnSpPr>
        <xdr:cNvPr id="65" name="直線コネクタ 64"/>
        <xdr:cNvCxnSpPr/>
      </xdr:nvCxnSpPr>
      <xdr:spPr>
        <a:xfrm>
          <a:off x="4737100" y="699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149696</xdr:rowOff>
    </xdr:from>
    <xdr:ext cx="762000" cy="259045"/>
    <xdr:sp macro="" textlink="">
      <xdr:nvSpPr>
        <xdr:cNvPr id="66" name="人件費最大値テキスト"/>
        <xdr:cNvSpPr txBox="1"/>
      </xdr:nvSpPr>
      <xdr:spPr>
        <a:xfrm>
          <a:off x="4914900" y="546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6</xdr:col>
      <xdr:colOff>612775</xdr:colOff>
      <xdr:row>33</xdr:row>
      <xdr:rowOff>63319</xdr:rowOff>
    </xdr:from>
    <xdr:to>
      <xdr:col>7</xdr:col>
      <xdr:colOff>104775</xdr:colOff>
      <xdr:row>33</xdr:row>
      <xdr:rowOff>63319</xdr:rowOff>
    </xdr:to>
    <xdr:cxnSp macro="">
      <xdr:nvCxnSpPr>
        <xdr:cNvPr id="67" name="直線コネクタ 66"/>
        <xdr:cNvCxnSpPr/>
      </xdr:nvCxnSpPr>
      <xdr:spPr>
        <a:xfrm>
          <a:off x="4737100" y="572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6169</xdr:rowOff>
    </xdr:from>
    <xdr:to>
      <xdr:col>7</xdr:col>
      <xdr:colOff>15875</xdr:colOff>
      <xdr:row>36</xdr:row>
      <xdr:rowOff>45357</xdr:rowOff>
    </xdr:to>
    <xdr:cxnSp macro="">
      <xdr:nvCxnSpPr>
        <xdr:cNvPr id="68" name="直線コネクタ 67"/>
        <xdr:cNvCxnSpPr/>
      </xdr:nvCxnSpPr>
      <xdr:spPr>
        <a:xfrm flipV="1">
          <a:off x="3987800" y="6178369"/>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105427</xdr:rowOff>
    </xdr:from>
    <xdr:ext cx="762000" cy="259045"/>
    <xdr:sp macro="" textlink="">
      <xdr:nvSpPr>
        <xdr:cNvPr id="69" name="人件費平均値テキスト"/>
        <xdr:cNvSpPr txBox="1"/>
      </xdr:nvSpPr>
      <xdr:spPr>
        <a:xfrm>
          <a:off x="4914900" y="6106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133350</xdr:rowOff>
    </xdr:from>
    <xdr:to>
      <xdr:col>7</xdr:col>
      <xdr:colOff>66675</xdr:colOff>
      <xdr:row>36</xdr:row>
      <xdr:rowOff>63500</xdr:rowOff>
    </xdr:to>
    <xdr:sp macro="" textlink="">
      <xdr:nvSpPr>
        <xdr:cNvPr id="70" name="フローチャート : 判断 69"/>
        <xdr:cNvSpPr/>
      </xdr:nvSpPr>
      <xdr:spPr>
        <a:xfrm>
          <a:off x="4775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45357</xdr:rowOff>
    </xdr:from>
    <xdr:to>
      <xdr:col>5</xdr:col>
      <xdr:colOff>549275</xdr:colOff>
      <xdr:row>36</xdr:row>
      <xdr:rowOff>104140</xdr:rowOff>
    </xdr:to>
    <xdr:cxnSp macro="">
      <xdr:nvCxnSpPr>
        <xdr:cNvPr id="71" name="直線コネクタ 70"/>
        <xdr:cNvCxnSpPr/>
      </xdr:nvCxnSpPr>
      <xdr:spPr>
        <a:xfrm flipV="1">
          <a:off x="3098800" y="6217557"/>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146413</xdr:rowOff>
    </xdr:from>
    <xdr:to>
      <xdr:col>5</xdr:col>
      <xdr:colOff>600075</xdr:colOff>
      <xdr:row>36</xdr:row>
      <xdr:rowOff>76563</xdr:rowOff>
    </xdr:to>
    <xdr:sp macro="" textlink="">
      <xdr:nvSpPr>
        <xdr:cNvPr id="72" name="フローチャート : 判断 71"/>
        <xdr:cNvSpPr/>
      </xdr:nvSpPr>
      <xdr:spPr>
        <a:xfrm>
          <a:off x="39370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86740</xdr:rowOff>
    </xdr:from>
    <xdr:ext cx="736600" cy="259045"/>
    <xdr:sp macro="" textlink="">
      <xdr:nvSpPr>
        <xdr:cNvPr id="73" name="テキスト ボックス 72"/>
        <xdr:cNvSpPr txBox="1"/>
      </xdr:nvSpPr>
      <xdr:spPr>
        <a:xfrm>
          <a:off x="3606800" y="5916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104140</xdr:rowOff>
    </xdr:from>
    <xdr:to>
      <xdr:col>4</xdr:col>
      <xdr:colOff>346075</xdr:colOff>
      <xdr:row>36</xdr:row>
      <xdr:rowOff>123734</xdr:rowOff>
    </xdr:to>
    <xdr:cxnSp macro="">
      <xdr:nvCxnSpPr>
        <xdr:cNvPr id="74" name="直線コネクタ 73"/>
        <xdr:cNvCxnSpPr/>
      </xdr:nvCxnSpPr>
      <xdr:spPr>
        <a:xfrm flipV="1">
          <a:off x="2209800" y="627634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139881</xdr:rowOff>
    </xdr:from>
    <xdr:to>
      <xdr:col>4</xdr:col>
      <xdr:colOff>396875</xdr:colOff>
      <xdr:row>36</xdr:row>
      <xdr:rowOff>70031</xdr:rowOff>
    </xdr:to>
    <xdr:sp macro="" textlink="">
      <xdr:nvSpPr>
        <xdr:cNvPr id="75" name="フローチャート : 判断 74"/>
        <xdr:cNvSpPr/>
      </xdr:nvSpPr>
      <xdr:spPr>
        <a:xfrm>
          <a:off x="3048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80208</xdr:rowOff>
    </xdr:from>
    <xdr:ext cx="762000" cy="259045"/>
    <xdr:sp macro="" textlink="">
      <xdr:nvSpPr>
        <xdr:cNvPr id="76" name="テキスト ボックス 75"/>
        <xdr:cNvSpPr txBox="1"/>
      </xdr:nvSpPr>
      <xdr:spPr>
        <a:xfrm>
          <a:off x="2717800" y="5909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123734</xdr:rowOff>
    </xdr:from>
    <xdr:to>
      <xdr:col>3</xdr:col>
      <xdr:colOff>142875</xdr:colOff>
      <xdr:row>36</xdr:row>
      <xdr:rowOff>136797</xdr:rowOff>
    </xdr:to>
    <xdr:cxnSp macro="">
      <xdr:nvCxnSpPr>
        <xdr:cNvPr id="77" name="直線コネクタ 76"/>
        <xdr:cNvCxnSpPr/>
      </xdr:nvCxnSpPr>
      <xdr:spPr>
        <a:xfrm flipV="1">
          <a:off x="1320800" y="629593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27214</xdr:rowOff>
    </xdr:from>
    <xdr:to>
      <xdr:col>3</xdr:col>
      <xdr:colOff>193675</xdr:colOff>
      <xdr:row>36</xdr:row>
      <xdr:rowOff>128814</xdr:rowOff>
    </xdr:to>
    <xdr:sp macro="" textlink="">
      <xdr:nvSpPr>
        <xdr:cNvPr id="78" name="フローチャート : 判断 77"/>
        <xdr:cNvSpPr/>
      </xdr:nvSpPr>
      <xdr:spPr>
        <a:xfrm>
          <a:off x="2159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138991</xdr:rowOff>
    </xdr:from>
    <xdr:ext cx="762000" cy="259045"/>
    <xdr:sp macro="" textlink="">
      <xdr:nvSpPr>
        <xdr:cNvPr id="79" name="テキスト ボックス 78"/>
        <xdr:cNvSpPr txBox="1"/>
      </xdr:nvSpPr>
      <xdr:spPr>
        <a:xfrm>
          <a:off x="1828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59872</xdr:rowOff>
    </xdr:from>
    <xdr:to>
      <xdr:col>1</xdr:col>
      <xdr:colOff>676275</xdr:colOff>
      <xdr:row>36</xdr:row>
      <xdr:rowOff>161472</xdr:rowOff>
    </xdr:to>
    <xdr:sp macro="" textlink="">
      <xdr:nvSpPr>
        <xdr:cNvPr id="80" name="フローチャート : 判断 79"/>
        <xdr:cNvSpPr/>
      </xdr:nvSpPr>
      <xdr:spPr>
        <a:xfrm>
          <a:off x="1270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199</xdr:rowOff>
    </xdr:from>
    <xdr:ext cx="762000" cy="259045"/>
    <xdr:sp macro="" textlink="">
      <xdr:nvSpPr>
        <xdr:cNvPr id="81" name="テキスト ボックス 80"/>
        <xdr:cNvSpPr txBox="1"/>
      </xdr:nvSpPr>
      <xdr:spPr>
        <a:xfrm>
          <a:off x="939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126819</xdr:rowOff>
    </xdr:from>
    <xdr:to>
      <xdr:col>7</xdr:col>
      <xdr:colOff>66675</xdr:colOff>
      <xdr:row>36</xdr:row>
      <xdr:rowOff>56969</xdr:rowOff>
    </xdr:to>
    <xdr:sp macro="" textlink="">
      <xdr:nvSpPr>
        <xdr:cNvPr id="87" name="円/楕円 86"/>
        <xdr:cNvSpPr/>
      </xdr:nvSpPr>
      <xdr:spPr>
        <a:xfrm>
          <a:off x="4775200" y="612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143346</xdr:rowOff>
    </xdr:from>
    <xdr:ext cx="762000" cy="259045"/>
    <xdr:sp macro="" textlink="">
      <xdr:nvSpPr>
        <xdr:cNvPr id="88" name="人件費該当値テキスト"/>
        <xdr:cNvSpPr txBox="1"/>
      </xdr:nvSpPr>
      <xdr:spPr>
        <a:xfrm>
          <a:off x="4914900" y="5972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166007</xdr:rowOff>
    </xdr:from>
    <xdr:to>
      <xdr:col>5</xdr:col>
      <xdr:colOff>600075</xdr:colOff>
      <xdr:row>36</xdr:row>
      <xdr:rowOff>96157</xdr:rowOff>
    </xdr:to>
    <xdr:sp macro="" textlink="">
      <xdr:nvSpPr>
        <xdr:cNvPr id="89" name="円/楕円 88"/>
        <xdr:cNvSpPr/>
      </xdr:nvSpPr>
      <xdr:spPr>
        <a:xfrm>
          <a:off x="39370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80934</xdr:rowOff>
    </xdr:from>
    <xdr:ext cx="736600" cy="259045"/>
    <xdr:sp macro="" textlink="">
      <xdr:nvSpPr>
        <xdr:cNvPr id="90" name="テキスト ボックス 89"/>
        <xdr:cNvSpPr txBox="1"/>
      </xdr:nvSpPr>
      <xdr:spPr>
        <a:xfrm>
          <a:off x="3606800" y="6253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53340</xdr:rowOff>
    </xdr:from>
    <xdr:to>
      <xdr:col>4</xdr:col>
      <xdr:colOff>396875</xdr:colOff>
      <xdr:row>36</xdr:row>
      <xdr:rowOff>154940</xdr:rowOff>
    </xdr:to>
    <xdr:sp macro="" textlink="">
      <xdr:nvSpPr>
        <xdr:cNvPr id="91" name="円/楕円 90"/>
        <xdr:cNvSpPr/>
      </xdr:nvSpPr>
      <xdr:spPr>
        <a:xfrm>
          <a:off x="3048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139717</xdr:rowOff>
    </xdr:from>
    <xdr:ext cx="762000" cy="259045"/>
    <xdr:sp macro="" textlink="">
      <xdr:nvSpPr>
        <xdr:cNvPr id="92" name="テキスト ボックス 91"/>
        <xdr:cNvSpPr txBox="1"/>
      </xdr:nvSpPr>
      <xdr:spPr>
        <a:xfrm>
          <a:off x="2717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72934</xdr:rowOff>
    </xdr:from>
    <xdr:to>
      <xdr:col>3</xdr:col>
      <xdr:colOff>193675</xdr:colOff>
      <xdr:row>37</xdr:row>
      <xdr:rowOff>3084</xdr:rowOff>
    </xdr:to>
    <xdr:sp macro="" textlink="">
      <xdr:nvSpPr>
        <xdr:cNvPr id="93" name="円/楕円 92"/>
        <xdr:cNvSpPr/>
      </xdr:nvSpPr>
      <xdr:spPr>
        <a:xfrm>
          <a:off x="2159000" y="624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159311</xdr:rowOff>
    </xdr:from>
    <xdr:ext cx="762000" cy="259045"/>
    <xdr:sp macro="" textlink="">
      <xdr:nvSpPr>
        <xdr:cNvPr id="94" name="テキスト ボックス 93"/>
        <xdr:cNvSpPr txBox="1"/>
      </xdr:nvSpPr>
      <xdr:spPr>
        <a:xfrm>
          <a:off x="1828800" y="633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85997</xdr:rowOff>
    </xdr:from>
    <xdr:to>
      <xdr:col>1</xdr:col>
      <xdr:colOff>676275</xdr:colOff>
      <xdr:row>37</xdr:row>
      <xdr:rowOff>16147</xdr:rowOff>
    </xdr:to>
    <xdr:sp macro="" textlink="">
      <xdr:nvSpPr>
        <xdr:cNvPr id="95" name="円/楕円 94"/>
        <xdr:cNvSpPr/>
      </xdr:nvSpPr>
      <xdr:spPr>
        <a:xfrm>
          <a:off x="1270000" y="625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924</xdr:rowOff>
    </xdr:from>
    <xdr:ext cx="762000" cy="259045"/>
    <xdr:sp macro="" textlink="">
      <xdr:nvSpPr>
        <xdr:cNvPr id="96" name="テキスト ボックス 95"/>
        <xdr:cNvSpPr txBox="1"/>
      </xdr:nvSpPr>
      <xdr:spPr>
        <a:xfrm>
          <a:off x="939800" y="6344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ea"/>
              <a:ea typeface="+mn-ea"/>
              <a:cs typeface="+mn-cs"/>
            </a:rPr>
            <a:t>前年度より</a:t>
          </a:r>
          <a:r>
            <a:rPr kumimoji="1" lang="en-US" altLang="ja-JP" sz="1200">
              <a:solidFill>
                <a:schemeClr val="dk1"/>
              </a:solidFill>
              <a:effectLst/>
              <a:latin typeface="+mn-ea"/>
              <a:ea typeface="+mn-ea"/>
              <a:cs typeface="+mn-cs"/>
            </a:rPr>
            <a:t>0.1</a:t>
          </a:r>
          <a:r>
            <a:rPr kumimoji="1" lang="ja-JP" altLang="ja-JP" sz="1200">
              <a:solidFill>
                <a:schemeClr val="dk1"/>
              </a:solidFill>
              <a:effectLst/>
              <a:latin typeface="+mn-ea"/>
              <a:ea typeface="+mn-ea"/>
              <a:cs typeface="+mn-cs"/>
            </a:rPr>
            <a:t>ポイント増加し、全国平均、類似団体平均を上回っている。これは</a:t>
          </a:r>
          <a:r>
            <a:rPr kumimoji="1" lang="ja-JP" altLang="en-US" sz="1200">
              <a:solidFill>
                <a:schemeClr val="dk1"/>
              </a:solidFill>
              <a:effectLst/>
              <a:latin typeface="+mn-ea"/>
              <a:ea typeface="+mn-ea"/>
              <a:cs typeface="+mn-cs"/>
            </a:rPr>
            <a:t>、学校給食調理業務の委託など、事業の民間</a:t>
          </a:r>
          <a:r>
            <a:rPr kumimoji="1" lang="ja-JP" altLang="ja-JP" sz="1200">
              <a:solidFill>
                <a:schemeClr val="dk1"/>
              </a:solidFill>
              <a:effectLst/>
              <a:latin typeface="+mn-ea"/>
              <a:ea typeface="+mn-ea"/>
              <a:cs typeface="+mn-cs"/>
            </a:rPr>
            <a:t>委託の増加が起因している。</a:t>
          </a:r>
          <a:r>
            <a:rPr kumimoji="1" lang="ja-JP" altLang="en-US" sz="1200">
              <a:solidFill>
                <a:schemeClr val="dk1"/>
              </a:solidFill>
              <a:effectLst/>
              <a:latin typeface="+mn-ea"/>
              <a:ea typeface="+mn-ea"/>
              <a:cs typeface="+mn-cs"/>
            </a:rPr>
            <a:t>職員の負担を減らし業務の効率化を図る民間委託については、今後も推進していく方向であるので、</a:t>
          </a:r>
          <a:r>
            <a:rPr kumimoji="1" lang="ja-JP" altLang="ja-JP" sz="1200">
              <a:solidFill>
                <a:schemeClr val="dk1"/>
              </a:solidFill>
              <a:effectLst/>
              <a:latin typeface="+mn-ea"/>
              <a:ea typeface="+mn-ea"/>
              <a:cs typeface="+mn-cs"/>
            </a:rPr>
            <a:t>今後は</a:t>
          </a:r>
          <a:r>
            <a:rPr kumimoji="1" lang="ja-JP" altLang="en-US" sz="1200">
              <a:solidFill>
                <a:schemeClr val="dk1"/>
              </a:solidFill>
              <a:effectLst/>
              <a:latin typeface="+mn-ea"/>
              <a:ea typeface="+mn-ea"/>
              <a:cs typeface="+mn-cs"/>
            </a:rPr>
            <a:t>費用を</a:t>
          </a:r>
          <a:r>
            <a:rPr kumimoji="1" lang="ja-JP" altLang="ja-JP" sz="1200">
              <a:solidFill>
                <a:schemeClr val="dk1"/>
              </a:solidFill>
              <a:effectLst/>
              <a:latin typeface="+mn-ea"/>
              <a:ea typeface="+mn-ea"/>
              <a:cs typeface="+mn-cs"/>
            </a:rPr>
            <a:t>抑制するため委託内容の見直しや、指定管理者制度による委託先の運営改善等を進め、委託料の削減に努める。</a:t>
          </a:r>
          <a:endParaRPr lang="ja-JP" altLang="ja-JP" sz="1200">
            <a:effectLst/>
            <a:latin typeface="+mn-ea"/>
            <a:ea typeface="+mn-ea"/>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21</xdr:row>
      <xdr:rowOff>138430</xdr:rowOff>
    </xdr:to>
    <xdr:cxnSp macro="">
      <xdr:nvCxnSpPr>
        <xdr:cNvPr id="124" name="直線コネクタ 123"/>
        <xdr:cNvCxnSpPr/>
      </xdr:nvCxnSpPr>
      <xdr:spPr>
        <a:xfrm flipV="1">
          <a:off x="16510000" y="235204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110507</xdr:rowOff>
    </xdr:from>
    <xdr:ext cx="762000" cy="259045"/>
    <xdr:sp macro="" textlink="">
      <xdr:nvSpPr>
        <xdr:cNvPr id="125" name="物件費最小値テキスト"/>
        <xdr:cNvSpPr txBox="1"/>
      </xdr:nvSpPr>
      <xdr:spPr>
        <a:xfrm>
          <a:off x="16598900" y="371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21</xdr:row>
      <xdr:rowOff>138430</xdr:rowOff>
    </xdr:from>
    <xdr:to>
      <xdr:col>24</xdr:col>
      <xdr:colOff>120650</xdr:colOff>
      <xdr:row>21</xdr:row>
      <xdr:rowOff>138430</xdr:rowOff>
    </xdr:to>
    <xdr:cxnSp macro="">
      <xdr:nvCxnSpPr>
        <xdr:cNvPr id="126" name="直線コネクタ 125"/>
        <xdr:cNvCxnSpPr/>
      </xdr:nvCxnSpPr>
      <xdr:spPr>
        <a:xfrm>
          <a:off x="16421100" y="373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7"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8" name="直線コネクタ 127"/>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19</xdr:row>
      <xdr:rowOff>16510</xdr:rowOff>
    </xdr:from>
    <xdr:to>
      <xdr:col>24</xdr:col>
      <xdr:colOff>31750</xdr:colOff>
      <xdr:row>19</xdr:row>
      <xdr:rowOff>24130</xdr:rowOff>
    </xdr:to>
    <xdr:cxnSp macro="">
      <xdr:nvCxnSpPr>
        <xdr:cNvPr id="129" name="直線コネクタ 128"/>
        <xdr:cNvCxnSpPr/>
      </xdr:nvCxnSpPr>
      <xdr:spPr>
        <a:xfrm>
          <a:off x="15671800" y="32740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50817</xdr:rowOff>
    </xdr:from>
    <xdr:ext cx="762000" cy="259045"/>
    <xdr:sp macro="" textlink="">
      <xdr:nvSpPr>
        <xdr:cNvPr id="130" name="物件費平均値テキスト"/>
        <xdr:cNvSpPr txBox="1"/>
      </xdr:nvSpPr>
      <xdr:spPr>
        <a:xfrm>
          <a:off x="16598900" y="2794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34290</xdr:rowOff>
    </xdr:from>
    <xdr:to>
      <xdr:col>24</xdr:col>
      <xdr:colOff>82550</xdr:colOff>
      <xdr:row>17</xdr:row>
      <xdr:rowOff>135890</xdr:rowOff>
    </xdr:to>
    <xdr:sp macro="" textlink="">
      <xdr:nvSpPr>
        <xdr:cNvPr id="131" name="フローチャート : 判断 130"/>
        <xdr:cNvSpPr/>
      </xdr:nvSpPr>
      <xdr:spPr>
        <a:xfrm>
          <a:off x="164592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134620</xdr:rowOff>
    </xdr:from>
    <xdr:to>
      <xdr:col>22</xdr:col>
      <xdr:colOff>565150</xdr:colOff>
      <xdr:row>19</xdr:row>
      <xdr:rowOff>16510</xdr:rowOff>
    </xdr:to>
    <xdr:cxnSp macro="">
      <xdr:nvCxnSpPr>
        <xdr:cNvPr id="132" name="直線コネクタ 131"/>
        <xdr:cNvCxnSpPr/>
      </xdr:nvCxnSpPr>
      <xdr:spPr>
        <a:xfrm>
          <a:off x="14782800" y="32207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160020</xdr:rowOff>
    </xdr:from>
    <xdr:to>
      <xdr:col>22</xdr:col>
      <xdr:colOff>615950</xdr:colOff>
      <xdr:row>17</xdr:row>
      <xdr:rowOff>90170</xdr:rowOff>
    </xdr:to>
    <xdr:sp macro="" textlink="">
      <xdr:nvSpPr>
        <xdr:cNvPr id="133" name="フローチャート : 判断 132"/>
        <xdr:cNvSpPr/>
      </xdr:nvSpPr>
      <xdr:spPr>
        <a:xfrm>
          <a:off x="15621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100347</xdr:rowOff>
    </xdr:from>
    <xdr:ext cx="736600" cy="259045"/>
    <xdr:sp macro="" textlink="">
      <xdr:nvSpPr>
        <xdr:cNvPr id="134" name="テキスト ボックス 133"/>
        <xdr:cNvSpPr txBox="1"/>
      </xdr:nvSpPr>
      <xdr:spPr>
        <a:xfrm>
          <a:off x="15290800" y="2672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58420</xdr:rowOff>
    </xdr:from>
    <xdr:to>
      <xdr:col>21</xdr:col>
      <xdr:colOff>361950</xdr:colOff>
      <xdr:row>18</xdr:row>
      <xdr:rowOff>134620</xdr:rowOff>
    </xdr:to>
    <xdr:cxnSp macro="">
      <xdr:nvCxnSpPr>
        <xdr:cNvPr id="135" name="直線コネクタ 134"/>
        <xdr:cNvCxnSpPr/>
      </xdr:nvCxnSpPr>
      <xdr:spPr>
        <a:xfrm>
          <a:off x="13893800" y="31445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106680</xdr:rowOff>
    </xdr:from>
    <xdr:to>
      <xdr:col>21</xdr:col>
      <xdr:colOff>412750</xdr:colOff>
      <xdr:row>17</xdr:row>
      <xdr:rowOff>36830</xdr:rowOff>
    </xdr:to>
    <xdr:sp macro="" textlink="">
      <xdr:nvSpPr>
        <xdr:cNvPr id="136" name="フローチャート : 判断 135"/>
        <xdr:cNvSpPr/>
      </xdr:nvSpPr>
      <xdr:spPr>
        <a:xfrm>
          <a:off x="14732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47007</xdr:rowOff>
    </xdr:from>
    <xdr:ext cx="762000" cy="259045"/>
    <xdr:sp macro="" textlink="">
      <xdr:nvSpPr>
        <xdr:cNvPr id="137" name="テキスト ボックス 136"/>
        <xdr:cNvSpPr txBox="1"/>
      </xdr:nvSpPr>
      <xdr:spPr>
        <a:xfrm>
          <a:off x="14401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168910</xdr:rowOff>
    </xdr:from>
    <xdr:to>
      <xdr:col>20</xdr:col>
      <xdr:colOff>158750</xdr:colOff>
      <xdr:row>18</xdr:row>
      <xdr:rowOff>58420</xdr:rowOff>
    </xdr:to>
    <xdr:cxnSp macro="">
      <xdr:nvCxnSpPr>
        <xdr:cNvPr id="138" name="直線コネクタ 137"/>
        <xdr:cNvCxnSpPr/>
      </xdr:nvCxnSpPr>
      <xdr:spPr>
        <a:xfrm>
          <a:off x="13004800" y="30835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76200</xdr:rowOff>
    </xdr:from>
    <xdr:to>
      <xdr:col>20</xdr:col>
      <xdr:colOff>209550</xdr:colOff>
      <xdr:row>17</xdr:row>
      <xdr:rowOff>6350</xdr:rowOff>
    </xdr:to>
    <xdr:sp macro="" textlink="">
      <xdr:nvSpPr>
        <xdr:cNvPr id="139" name="フローチャート : 判断 138"/>
        <xdr:cNvSpPr/>
      </xdr:nvSpPr>
      <xdr:spPr>
        <a:xfrm>
          <a:off x="13843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16527</xdr:rowOff>
    </xdr:from>
    <xdr:ext cx="762000" cy="259045"/>
    <xdr:sp macro="" textlink="">
      <xdr:nvSpPr>
        <xdr:cNvPr id="140" name="テキスト ボックス 139"/>
        <xdr:cNvSpPr txBox="1"/>
      </xdr:nvSpPr>
      <xdr:spPr>
        <a:xfrm>
          <a:off x="13512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53340</xdr:rowOff>
    </xdr:from>
    <xdr:to>
      <xdr:col>19</xdr:col>
      <xdr:colOff>6350</xdr:colOff>
      <xdr:row>16</xdr:row>
      <xdr:rowOff>154940</xdr:rowOff>
    </xdr:to>
    <xdr:sp macro="" textlink="">
      <xdr:nvSpPr>
        <xdr:cNvPr id="141" name="フローチャート : 判断 140"/>
        <xdr:cNvSpPr/>
      </xdr:nvSpPr>
      <xdr:spPr>
        <a:xfrm>
          <a:off x="12954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165117</xdr:rowOff>
    </xdr:from>
    <xdr:ext cx="762000" cy="259045"/>
    <xdr:sp macro="" textlink="">
      <xdr:nvSpPr>
        <xdr:cNvPr id="142" name="テキスト ボックス 141"/>
        <xdr:cNvSpPr txBox="1"/>
      </xdr:nvSpPr>
      <xdr:spPr>
        <a:xfrm>
          <a:off x="12623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18</xdr:row>
      <xdr:rowOff>144780</xdr:rowOff>
    </xdr:from>
    <xdr:to>
      <xdr:col>24</xdr:col>
      <xdr:colOff>82550</xdr:colOff>
      <xdr:row>19</xdr:row>
      <xdr:rowOff>74930</xdr:rowOff>
    </xdr:to>
    <xdr:sp macro="" textlink="">
      <xdr:nvSpPr>
        <xdr:cNvPr id="148" name="円/楕円 147"/>
        <xdr:cNvSpPr/>
      </xdr:nvSpPr>
      <xdr:spPr>
        <a:xfrm>
          <a:off x="16459200" y="323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116857</xdr:rowOff>
    </xdr:from>
    <xdr:ext cx="762000" cy="259045"/>
    <xdr:sp macro="" textlink="">
      <xdr:nvSpPr>
        <xdr:cNvPr id="149" name="物件費該当値テキスト"/>
        <xdr:cNvSpPr txBox="1"/>
      </xdr:nvSpPr>
      <xdr:spPr>
        <a:xfrm>
          <a:off x="16598900" y="320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137160</xdr:rowOff>
    </xdr:from>
    <xdr:to>
      <xdr:col>22</xdr:col>
      <xdr:colOff>615950</xdr:colOff>
      <xdr:row>19</xdr:row>
      <xdr:rowOff>67310</xdr:rowOff>
    </xdr:to>
    <xdr:sp macro="" textlink="">
      <xdr:nvSpPr>
        <xdr:cNvPr id="150" name="円/楕円 149"/>
        <xdr:cNvSpPr/>
      </xdr:nvSpPr>
      <xdr:spPr>
        <a:xfrm>
          <a:off x="15621000" y="322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52087</xdr:rowOff>
    </xdr:from>
    <xdr:ext cx="736600" cy="259045"/>
    <xdr:sp macro="" textlink="">
      <xdr:nvSpPr>
        <xdr:cNvPr id="151" name="テキスト ボックス 150"/>
        <xdr:cNvSpPr txBox="1"/>
      </xdr:nvSpPr>
      <xdr:spPr>
        <a:xfrm>
          <a:off x="15290800" y="3309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83820</xdr:rowOff>
    </xdr:from>
    <xdr:to>
      <xdr:col>21</xdr:col>
      <xdr:colOff>412750</xdr:colOff>
      <xdr:row>19</xdr:row>
      <xdr:rowOff>13970</xdr:rowOff>
    </xdr:to>
    <xdr:sp macro="" textlink="">
      <xdr:nvSpPr>
        <xdr:cNvPr id="152" name="円/楕円 151"/>
        <xdr:cNvSpPr/>
      </xdr:nvSpPr>
      <xdr:spPr>
        <a:xfrm>
          <a:off x="14732000" y="316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170197</xdr:rowOff>
    </xdr:from>
    <xdr:ext cx="762000" cy="259045"/>
    <xdr:sp macro="" textlink="">
      <xdr:nvSpPr>
        <xdr:cNvPr id="153" name="テキスト ボックス 152"/>
        <xdr:cNvSpPr txBox="1"/>
      </xdr:nvSpPr>
      <xdr:spPr>
        <a:xfrm>
          <a:off x="14401800" y="325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7620</xdr:rowOff>
    </xdr:from>
    <xdr:to>
      <xdr:col>20</xdr:col>
      <xdr:colOff>209550</xdr:colOff>
      <xdr:row>18</xdr:row>
      <xdr:rowOff>109220</xdr:rowOff>
    </xdr:to>
    <xdr:sp macro="" textlink="">
      <xdr:nvSpPr>
        <xdr:cNvPr id="154" name="円/楕円 153"/>
        <xdr:cNvSpPr/>
      </xdr:nvSpPr>
      <xdr:spPr>
        <a:xfrm>
          <a:off x="13843000" y="309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93997</xdr:rowOff>
    </xdr:from>
    <xdr:ext cx="762000" cy="259045"/>
    <xdr:sp macro="" textlink="">
      <xdr:nvSpPr>
        <xdr:cNvPr id="155" name="テキスト ボックス 154"/>
        <xdr:cNvSpPr txBox="1"/>
      </xdr:nvSpPr>
      <xdr:spPr>
        <a:xfrm>
          <a:off x="13512800" y="318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118110</xdr:rowOff>
    </xdr:from>
    <xdr:to>
      <xdr:col>19</xdr:col>
      <xdr:colOff>6350</xdr:colOff>
      <xdr:row>18</xdr:row>
      <xdr:rowOff>48260</xdr:rowOff>
    </xdr:to>
    <xdr:sp macro="" textlink="">
      <xdr:nvSpPr>
        <xdr:cNvPr id="156" name="円/楕円 155"/>
        <xdr:cNvSpPr/>
      </xdr:nvSpPr>
      <xdr:spPr>
        <a:xfrm>
          <a:off x="12954000" y="303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33037</xdr:rowOff>
    </xdr:from>
    <xdr:ext cx="762000" cy="259045"/>
    <xdr:sp macro="" textlink="">
      <xdr:nvSpPr>
        <xdr:cNvPr id="157" name="テキスト ボックス 156"/>
        <xdr:cNvSpPr txBox="1"/>
      </xdr:nvSpPr>
      <xdr:spPr>
        <a:xfrm>
          <a:off x="12623800" y="311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b="0" i="0" baseline="0">
              <a:solidFill>
                <a:schemeClr val="dk1"/>
              </a:solidFill>
              <a:effectLst/>
              <a:latin typeface="+mn-ea"/>
              <a:ea typeface="+mn-ea"/>
              <a:cs typeface="+mn-cs"/>
            </a:rPr>
            <a:t>扶助費に係る経常収支比率は、</a:t>
          </a:r>
          <a:r>
            <a:rPr lang="en-US" altLang="ja-JP" sz="1200" b="0" i="0" baseline="0">
              <a:solidFill>
                <a:schemeClr val="dk1"/>
              </a:solidFill>
              <a:effectLst/>
              <a:latin typeface="+mn-ea"/>
              <a:ea typeface="+mn-ea"/>
              <a:cs typeface="+mn-cs"/>
            </a:rPr>
            <a:t>0.3</a:t>
          </a:r>
          <a:r>
            <a:rPr lang="ja-JP" altLang="ja-JP" sz="1200" b="0" i="0" baseline="0">
              <a:solidFill>
                <a:schemeClr val="dk1"/>
              </a:solidFill>
              <a:effectLst/>
              <a:latin typeface="+mn-ea"/>
              <a:ea typeface="+mn-ea"/>
              <a:cs typeface="+mn-cs"/>
            </a:rPr>
            <a:t>ポイント減少し、類似団体平均、県平均を下回った</a:t>
          </a:r>
          <a:r>
            <a:rPr kumimoji="1" lang="ja-JP" altLang="ja-JP" sz="1200">
              <a:solidFill>
                <a:schemeClr val="dk1"/>
              </a:solidFill>
              <a:effectLst/>
              <a:latin typeface="+mn-ea"/>
              <a:ea typeface="+mn-ea"/>
              <a:cs typeface="+mn-cs"/>
            </a:rPr>
            <a:t>。今後も扶助費に係る資格審査の適正化や各種手当の特別加算等の見直しにより、更なる抑制に努める。</a:t>
          </a:r>
          <a:endParaRPr lang="ja-JP" altLang="ja-JP" sz="1200">
            <a:effectLst/>
            <a:latin typeface="+mn-ea"/>
            <a:ea typeface="+mn-ea"/>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62</xdr:row>
      <xdr:rowOff>69850</xdr:rowOff>
    </xdr:from>
    <xdr:to>
      <xdr:col>7</xdr:col>
      <xdr:colOff>574675</xdr:colOff>
      <xdr:row>62</xdr:row>
      <xdr:rowOff>69850</xdr:rowOff>
    </xdr:to>
    <xdr:cxnSp macro="">
      <xdr:nvCxnSpPr>
        <xdr:cNvPr id="172" name="直線コネクタ 171"/>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99077</xdr:rowOff>
    </xdr:from>
    <xdr:ext cx="508000" cy="259045"/>
    <xdr:sp macro="" textlink="">
      <xdr:nvSpPr>
        <xdr:cNvPr id="173" name="テキスト ボックス 172"/>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60</xdr:row>
      <xdr:rowOff>127000</xdr:rowOff>
    </xdr:from>
    <xdr:to>
      <xdr:col>7</xdr:col>
      <xdr:colOff>574675</xdr:colOff>
      <xdr:row>60</xdr:row>
      <xdr:rowOff>127000</xdr:rowOff>
    </xdr:to>
    <xdr:cxnSp macro="">
      <xdr:nvCxnSpPr>
        <xdr:cNvPr id="174" name="直線コネクタ 173"/>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156227</xdr:rowOff>
    </xdr:from>
    <xdr:ext cx="508000" cy="259045"/>
    <xdr:sp macro="" textlink="">
      <xdr:nvSpPr>
        <xdr:cNvPr id="175" name="テキスト ボックス 174"/>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59</xdr:row>
      <xdr:rowOff>12700</xdr:rowOff>
    </xdr:from>
    <xdr:to>
      <xdr:col>7</xdr:col>
      <xdr:colOff>574675</xdr:colOff>
      <xdr:row>59</xdr:row>
      <xdr:rowOff>12700</xdr:rowOff>
    </xdr:to>
    <xdr:cxnSp macro="">
      <xdr:nvCxnSpPr>
        <xdr:cNvPr id="176" name="直線コネクタ 175"/>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41927</xdr:rowOff>
    </xdr:from>
    <xdr:ext cx="508000" cy="259045"/>
    <xdr:sp macro="" textlink="">
      <xdr:nvSpPr>
        <xdr:cNvPr id="177" name="テキスト ボックス 176"/>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127000</xdr:rowOff>
    </xdr:from>
    <xdr:to>
      <xdr:col>7</xdr:col>
      <xdr:colOff>574675</xdr:colOff>
      <xdr:row>55</xdr:row>
      <xdr:rowOff>127000</xdr:rowOff>
    </xdr:to>
    <xdr:cxnSp macro="">
      <xdr:nvCxnSpPr>
        <xdr:cNvPr id="180" name="直線コネクタ 179"/>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156227</xdr:rowOff>
    </xdr:from>
    <xdr:ext cx="508000" cy="259045"/>
    <xdr:sp macro="" textlink="">
      <xdr:nvSpPr>
        <xdr:cNvPr id="181" name="テキスト ボックス 180"/>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12700</xdr:rowOff>
    </xdr:from>
    <xdr:to>
      <xdr:col>7</xdr:col>
      <xdr:colOff>574675</xdr:colOff>
      <xdr:row>54</xdr:row>
      <xdr:rowOff>12700</xdr:rowOff>
    </xdr:to>
    <xdr:cxnSp macro="">
      <xdr:nvCxnSpPr>
        <xdr:cNvPr id="182" name="直線コネクタ 181"/>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41927</xdr:rowOff>
    </xdr:from>
    <xdr:ext cx="508000" cy="259045"/>
    <xdr:sp macro="" textlink="">
      <xdr:nvSpPr>
        <xdr:cNvPr id="183" name="テキスト ボックス 182"/>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69850</xdr:rowOff>
    </xdr:from>
    <xdr:to>
      <xdr:col>7</xdr:col>
      <xdr:colOff>574675</xdr:colOff>
      <xdr:row>52</xdr:row>
      <xdr:rowOff>69850</xdr:rowOff>
    </xdr:to>
    <xdr:cxnSp macro="">
      <xdr:nvCxnSpPr>
        <xdr:cNvPr id="184" name="直線コネクタ 183"/>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99077</xdr:rowOff>
    </xdr:from>
    <xdr:ext cx="508000" cy="259045"/>
    <xdr:sp macro="" textlink="">
      <xdr:nvSpPr>
        <xdr:cNvPr id="185" name="テキスト ボックス 184"/>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61</xdr:row>
      <xdr:rowOff>41275</xdr:rowOff>
    </xdr:to>
    <xdr:cxnSp macro="">
      <xdr:nvCxnSpPr>
        <xdr:cNvPr id="189" name="直線コネクタ 188"/>
        <xdr:cNvCxnSpPr/>
      </xdr:nvCxnSpPr>
      <xdr:spPr>
        <a:xfrm flipV="1">
          <a:off x="4826000" y="915670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13352</xdr:rowOff>
    </xdr:from>
    <xdr:ext cx="762000" cy="259045"/>
    <xdr:sp macro="" textlink="">
      <xdr:nvSpPr>
        <xdr:cNvPr id="190" name="扶助費最小値テキスト"/>
        <xdr:cNvSpPr txBox="1"/>
      </xdr:nvSpPr>
      <xdr:spPr>
        <a:xfrm>
          <a:off x="4914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a:t>
          </a:r>
          <a:endParaRPr kumimoji="1" lang="ja-JP" altLang="en-US" sz="1000" b="1">
            <a:latin typeface="ＭＳ Ｐゴシック"/>
          </a:endParaRPr>
        </a:p>
      </xdr:txBody>
    </xdr:sp>
    <xdr:clientData/>
  </xdr:oneCellAnchor>
  <xdr:twoCellAnchor>
    <xdr:from>
      <xdr:col>6</xdr:col>
      <xdr:colOff>612775</xdr:colOff>
      <xdr:row>61</xdr:row>
      <xdr:rowOff>41275</xdr:rowOff>
    </xdr:from>
    <xdr:to>
      <xdr:col>7</xdr:col>
      <xdr:colOff>104775</xdr:colOff>
      <xdr:row>61</xdr:row>
      <xdr:rowOff>41275</xdr:rowOff>
    </xdr:to>
    <xdr:cxnSp macro="">
      <xdr:nvCxnSpPr>
        <xdr:cNvPr id="191" name="直線コネクタ 190"/>
        <xdr:cNvCxnSpPr/>
      </xdr:nvCxnSpPr>
      <xdr:spPr>
        <a:xfrm>
          <a:off x="4737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92"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93" name="直線コネクタ 192"/>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88900</xdr:rowOff>
    </xdr:from>
    <xdr:to>
      <xdr:col>7</xdr:col>
      <xdr:colOff>15875</xdr:colOff>
      <xdr:row>54</xdr:row>
      <xdr:rowOff>117475</xdr:rowOff>
    </xdr:to>
    <xdr:cxnSp macro="">
      <xdr:nvCxnSpPr>
        <xdr:cNvPr id="194" name="直線コネクタ 193"/>
        <xdr:cNvCxnSpPr/>
      </xdr:nvCxnSpPr>
      <xdr:spPr>
        <a:xfrm flipV="1">
          <a:off x="3987800" y="934720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29227</xdr:rowOff>
    </xdr:from>
    <xdr:ext cx="762000" cy="259045"/>
    <xdr:sp macro="" textlink="">
      <xdr:nvSpPr>
        <xdr:cNvPr id="195" name="扶助費平均値テキスト"/>
        <xdr:cNvSpPr txBox="1"/>
      </xdr:nvSpPr>
      <xdr:spPr>
        <a:xfrm>
          <a:off x="4914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57150</xdr:rowOff>
    </xdr:from>
    <xdr:to>
      <xdr:col>7</xdr:col>
      <xdr:colOff>66675</xdr:colOff>
      <xdr:row>55</xdr:row>
      <xdr:rowOff>158750</xdr:rowOff>
    </xdr:to>
    <xdr:sp macro="" textlink="">
      <xdr:nvSpPr>
        <xdr:cNvPr id="196" name="フローチャート : 判断 195"/>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117475</xdr:rowOff>
    </xdr:from>
    <xdr:to>
      <xdr:col>5</xdr:col>
      <xdr:colOff>549275</xdr:colOff>
      <xdr:row>54</xdr:row>
      <xdr:rowOff>117475</xdr:rowOff>
    </xdr:to>
    <xdr:cxnSp macro="">
      <xdr:nvCxnSpPr>
        <xdr:cNvPr id="197" name="直線コネクタ 196"/>
        <xdr:cNvCxnSpPr/>
      </xdr:nvCxnSpPr>
      <xdr:spPr>
        <a:xfrm>
          <a:off x="3098800" y="93757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66675</xdr:rowOff>
    </xdr:from>
    <xdr:to>
      <xdr:col>5</xdr:col>
      <xdr:colOff>600075</xdr:colOff>
      <xdr:row>54</xdr:row>
      <xdr:rowOff>168275</xdr:rowOff>
    </xdr:to>
    <xdr:sp macro="" textlink="">
      <xdr:nvSpPr>
        <xdr:cNvPr id="198" name="フローチャート : 判断 197"/>
        <xdr:cNvSpPr/>
      </xdr:nvSpPr>
      <xdr:spPr>
        <a:xfrm>
          <a:off x="3937000" y="932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7002</xdr:rowOff>
    </xdr:from>
    <xdr:ext cx="736600" cy="259045"/>
    <xdr:sp macro="" textlink="">
      <xdr:nvSpPr>
        <xdr:cNvPr id="199" name="テキスト ボックス 198"/>
        <xdr:cNvSpPr txBox="1"/>
      </xdr:nvSpPr>
      <xdr:spPr>
        <a:xfrm>
          <a:off x="3606800" y="9093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50800</xdr:rowOff>
    </xdr:from>
    <xdr:to>
      <xdr:col>4</xdr:col>
      <xdr:colOff>346075</xdr:colOff>
      <xdr:row>54</xdr:row>
      <xdr:rowOff>117475</xdr:rowOff>
    </xdr:to>
    <xdr:cxnSp macro="">
      <xdr:nvCxnSpPr>
        <xdr:cNvPr id="200" name="直線コネクタ 199"/>
        <xdr:cNvCxnSpPr/>
      </xdr:nvCxnSpPr>
      <xdr:spPr>
        <a:xfrm>
          <a:off x="2209800" y="930910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28575</xdr:rowOff>
    </xdr:from>
    <xdr:to>
      <xdr:col>4</xdr:col>
      <xdr:colOff>396875</xdr:colOff>
      <xdr:row>54</xdr:row>
      <xdr:rowOff>130175</xdr:rowOff>
    </xdr:to>
    <xdr:sp macro="" textlink="">
      <xdr:nvSpPr>
        <xdr:cNvPr id="201" name="フローチャート : 判断 200"/>
        <xdr:cNvSpPr/>
      </xdr:nvSpPr>
      <xdr:spPr>
        <a:xfrm>
          <a:off x="3048000" y="928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140352</xdr:rowOff>
    </xdr:from>
    <xdr:ext cx="762000" cy="259045"/>
    <xdr:sp macro="" textlink="">
      <xdr:nvSpPr>
        <xdr:cNvPr id="202" name="テキスト ボックス 201"/>
        <xdr:cNvSpPr txBox="1"/>
      </xdr:nvSpPr>
      <xdr:spPr>
        <a:xfrm>
          <a:off x="2717800" y="9055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3175</xdr:rowOff>
    </xdr:from>
    <xdr:to>
      <xdr:col>3</xdr:col>
      <xdr:colOff>142875</xdr:colOff>
      <xdr:row>54</xdr:row>
      <xdr:rowOff>50800</xdr:rowOff>
    </xdr:to>
    <xdr:cxnSp macro="">
      <xdr:nvCxnSpPr>
        <xdr:cNvPr id="203" name="直線コネクタ 202"/>
        <xdr:cNvCxnSpPr/>
      </xdr:nvCxnSpPr>
      <xdr:spPr>
        <a:xfrm>
          <a:off x="1320800" y="926147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9525</xdr:rowOff>
    </xdr:from>
    <xdr:to>
      <xdr:col>3</xdr:col>
      <xdr:colOff>193675</xdr:colOff>
      <xdr:row>54</xdr:row>
      <xdr:rowOff>111125</xdr:rowOff>
    </xdr:to>
    <xdr:sp macro="" textlink="">
      <xdr:nvSpPr>
        <xdr:cNvPr id="204" name="フローチャート : 判断 203"/>
        <xdr:cNvSpPr/>
      </xdr:nvSpPr>
      <xdr:spPr>
        <a:xfrm>
          <a:off x="2159000" y="926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95902</xdr:rowOff>
    </xdr:from>
    <xdr:ext cx="762000" cy="259045"/>
    <xdr:sp macro="" textlink="">
      <xdr:nvSpPr>
        <xdr:cNvPr id="205" name="テキスト ボックス 204"/>
        <xdr:cNvSpPr txBox="1"/>
      </xdr:nvSpPr>
      <xdr:spPr>
        <a:xfrm>
          <a:off x="1828800" y="9354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133350</xdr:rowOff>
    </xdr:from>
    <xdr:to>
      <xdr:col>1</xdr:col>
      <xdr:colOff>676275</xdr:colOff>
      <xdr:row>54</xdr:row>
      <xdr:rowOff>63500</xdr:rowOff>
    </xdr:to>
    <xdr:sp macro="" textlink="">
      <xdr:nvSpPr>
        <xdr:cNvPr id="206" name="フローチャート : 判断 205"/>
        <xdr:cNvSpPr/>
      </xdr:nvSpPr>
      <xdr:spPr>
        <a:xfrm>
          <a:off x="1270000" y="922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48277</xdr:rowOff>
    </xdr:from>
    <xdr:ext cx="762000" cy="259045"/>
    <xdr:sp macro="" textlink="">
      <xdr:nvSpPr>
        <xdr:cNvPr id="207" name="テキスト ボックス 206"/>
        <xdr:cNvSpPr txBox="1"/>
      </xdr:nvSpPr>
      <xdr:spPr>
        <a:xfrm>
          <a:off x="939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38100</xdr:rowOff>
    </xdr:from>
    <xdr:to>
      <xdr:col>7</xdr:col>
      <xdr:colOff>66675</xdr:colOff>
      <xdr:row>54</xdr:row>
      <xdr:rowOff>139700</xdr:rowOff>
    </xdr:to>
    <xdr:sp macro="" textlink="">
      <xdr:nvSpPr>
        <xdr:cNvPr id="213" name="円/楕円 212"/>
        <xdr:cNvSpPr/>
      </xdr:nvSpPr>
      <xdr:spPr>
        <a:xfrm>
          <a:off x="47752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54627</xdr:rowOff>
    </xdr:from>
    <xdr:ext cx="762000" cy="259045"/>
    <xdr:sp macro="" textlink="">
      <xdr:nvSpPr>
        <xdr:cNvPr id="214" name="扶助費該当値テキスト"/>
        <xdr:cNvSpPr txBox="1"/>
      </xdr:nvSpPr>
      <xdr:spPr>
        <a:xfrm>
          <a:off x="49149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66675</xdr:rowOff>
    </xdr:from>
    <xdr:to>
      <xdr:col>5</xdr:col>
      <xdr:colOff>600075</xdr:colOff>
      <xdr:row>54</xdr:row>
      <xdr:rowOff>168275</xdr:rowOff>
    </xdr:to>
    <xdr:sp macro="" textlink="">
      <xdr:nvSpPr>
        <xdr:cNvPr id="215" name="円/楕円 214"/>
        <xdr:cNvSpPr/>
      </xdr:nvSpPr>
      <xdr:spPr>
        <a:xfrm>
          <a:off x="3937000" y="932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153052</xdr:rowOff>
    </xdr:from>
    <xdr:ext cx="736600" cy="259045"/>
    <xdr:sp macro="" textlink="">
      <xdr:nvSpPr>
        <xdr:cNvPr id="216" name="テキスト ボックス 215"/>
        <xdr:cNvSpPr txBox="1"/>
      </xdr:nvSpPr>
      <xdr:spPr>
        <a:xfrm>
          <a:off x="3606800" y="9411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66675</xdr:rowOff>
    </xdr:from>
    <xdr:to>
      <xdr:col>4</xdr:col>
      <xdr:colOff>396875</xdr:colOff>
      <xdr:row>54</xdr:row>
      <xdr:rowOff>168275</xdr:rowOff>
    </xdr:to>
    <xdr:sp macro="" textlink="">
      <xdr:nvSpPr>
        <xdr:cNvPr id="217" name="円/楕円 216"/>
        <xdr:cNvSpPr/>
      </xdr:nvSpPr>
      <xdr:spPr>
        <a:xfrm>
          <a:off x="3048000" y="932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153052</xdr:rowOff>
    </xdr:from>
    <xdr:ext cx="762000" cy="259045"/>
    <xdr:sp macro="" textlink="">
      <xdr:nvSpPr>
        <xdr:cNvPr id="218" name="テキスト ボックス 217"/>
        <xdr:cNvSpPr txBox="1"/>
      </xdr:nvSpPr>
      <xdr:spPr>
        <a:xfrm>
          <a:off x="2717800" y="9411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0</xdr:rowOff>
    </xdr:from>
    <xdr:to>
      <xdr:col>3</xdr:col>
      <xdr:colOff>193675</xdr:colOff>
      <xdr:row>54</xdr:row>
      <xdr:rowOff>101600</xdr:rowOff>
    </xdr:to>
    <xdr:sp macro="" textlink="">
      <xdr:nvSpPr>
        <xdr:cNvPr id="219" name="円/楕円 218"/>
        <xdr:cNvSpPr/>
      </xdr:nvSpPr>
      <xdr:spPr>
        <a:xfrm>
          <a:off x="2159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111777</xdr:rowOff>
    </xdr:from>
    <xdr:ext cx="762000" cy="259045"/>
    <xdr:sp macro="" textlink="">
      <xdr:nvSpPr>
        <xdr:cNvPr id="220" name="テキスト ボックス 219"/>
        <xdr:cNvSpPr txBox="1"/>
      </xdr:nvSpPr>
      <xdr:spPr>
        <a:xfrm>
          <a:off x="1828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123825</xdr:rowOff>
    </xdr:from>
    <xdr:to>
      <xdr:col>1</xdr:col>
      <xdr:colOff>676275</xdr:colOff>
      <xdr:row>54</xdr:row>
      <xdr:rowOff>53975</xdr:rowOff>
    </xdr:to>
    <xdr:sp macro="" textlink="">
      <xdr:nvSpPr>
        <xdr:cNvPr id="221" name="円/楕円 220"/>
        <xdr:cNvSpPr/>
      </xdr:nvSpPr>
      <xdr:spPr>
        <a:xfrm>
          <a:off x="1270000" y="921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64152</xdr:rowOff>
    </xdr:from>
    <xdr:ext cx="762000" cy="259045"/>
    <xdr:sp macro="" textlink="">
      <xdr:nvSpPr>
        <xdr:cNvPr id="222" name="テキスト ボックス 221"/>
        <xdr:cNvSpPr txBox="1"/>
      </xdr:nvSpPr>
      <xdr:spPr>
        <a:xfrm>
          <a:off x="939800" y="897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ea"/>
              <a:ea typeface="+mn-ea"/>
              <a:cs typeface="+mn-cs"/>
            </a:rPr>
            <a:t>前年度より</a:t>
          </a:r>
          <a:r>
            <a:rPr kumimoji="1" lang="en-US" altLang="ja-JP" sz="1200">
              <a:solidFill>
                <a:schemeClr val="dk1"/>
              </a:solidFill>
              <a:effectLst/>
              <a:latin typeface="+mn-ea"/>
              <a:ea typeface="+mn-ea"/>
              <a:cs typeface="+mn-cs"/>
            </a:rPr>
            <a:t>0.4</a:t>
          </a:r>
          <a:r>
            <a:rPr kumimoji="1" lang="ja-JP" altLang="ja-JP" sz="1200">
              <a:solidFill>
                <a:schemeClr val="dk1"/>
              </a:solidFill>
              <a:effectLst/>
              <a:latin typeface="+mn-ea"/>
              <a:ea typeface="+mn-ea"/>
              <a:cs typeface="+mn-cs"/>
            </a:rPr>
            <a:t>ポイント増加し、類似団体平均を上回っている。増加の要因は、特別会計への繰出金の増加である。特別会計としての独立採算性の原則に基づき運営の健全化、適正化を図り、普通会計からの負担の軽減に努める。</a:t>
          </a:r>
          <a:endParaRPr lang="ja-JP" altLang="ja-JP" sz="1200">
            <a:effectLst/>
            <a:latin typeface="+mn-ea"/>
            <a:ea typeface="+mn-ea"/>
          </a:endParaRPr>
        </a:p>
      </xdr:txBody>
    </xdr:sp>
    <xdr:clientData/>
  </xdr:twoCellAnchor>
  <xdr:oneCellAnchor>
    <xdr:from>
      <xdr:col>18</xdr:col>
      <xdr:colOff>44450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7" name="直線コネクタ 23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8" name="テキスト ボックス 23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9" name="直線コネクタ 23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40" name="テキスト ボックス 23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3" name="直線コネクタ 24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4" name="テキスト ボックス 24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5" name="直線コネクタ 24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6" name="テキスト ボックス 24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138430</xdr:rowOff>
    </xdr:from>
    <xdr:to>
      <xdr:col>24</xdr:col>
      <xdr:colOff>31750</xdr:colOff>
      <xdr:row>61</xdr:row>
      <xdr:rowOff>138430</xdr:rowOff>
    </xdr:to>
    <xdr:cxnSp macro="">
      <xdr:nvCxnSpPr>
        <xdr:cNvPr id="250" name="直線コネクタ 249"/>
        <xdr:cNvCxnSpPr/>
      </xdr:nvCxnSpPr>
      <xdr:spPr>
        <a:xfrm flipV="1">
          <a:off x="16510000" y="922528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110507</xdr:rowOff>
    </xdr:from>
    <xdr:ext cx="762000" cy="259045"/>
    <xdr:sp macro="" textlink="">
      <xdr:nvSpPr>
        <xdr:cNvPr id="251" name="その他最小値テキスト"/>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61</xdr:row>
      <xdr:rowOff>138430</xdr:rowOff>
    </xdr:from>
    <xdr:to>
      <xdr:col>24</xdr:col>
      <xdr:colOff>120650</xdr:colOff>
      <xdr:row>61</xdr:row>
      <xdr:rowOff>138430</xdr:rowOff>
    </xdr:to>
    <xdr:cxnSp macro="">
      <xdr:nvCxnSpPr>
        <xdr:cNvPr id="252" name="直線コネクタ 251"/>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53357</xdr:rowOff>
    </xdr:from>
    <xdr:ext cx="762000" cy="259045"/>
    <xdr:sp macro="" textlink="">
      <xdr:nvSpPr>
        <xdr:cNvPr id="253"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53</xdr:row>
      <xdr:rowOff>138430</xdr:rowOff>
    </xdr:from>
    <xdr:to>
      <xdr:col>24</xdr:col>
      <xdr:colOff>120650</xdr:colOff>
      <xdr:row>53</xdr:row>
      <xdr:rowOff>138430</xdr:rowOff>
    </xdr:to>
    <xdr:cxnSp macro="">
      <xdr:nvCxnSpPr>
        <xdr:cNvPr id="254" name="直線コネクタ 253"/>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24130</xdr:rowOff>
    </xdr:from>
    <xdr:to>
      <xdr:col>24</xdr:col>
      <xdr:colOff>31750</xdr:colOff>
      <xdr:row>57</xdr:row>
      <xdr:rowOff>54610</xdr:rowOff>
    </xdr:to>
    <xdr:cxnSp macro="">
      <xdr:nvCxnSpPr>
        <xdr:cNvPr id="255" name="直線コネクタ 254"/>
        <xdr:cNvCxnSpPr/>
      </xdr:nvCxnSpPr>
      <xdr:spPr>
        <a:xfrm>
          <a:off x="15671800" y="97967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153687</xdr:rowOff>
    </xdr:from>
    <xdr:ext cx="762000" cy="259045"/>
    <xdr:sp macro="" textlink="">
      <xdr:nvSpPr>
        <xdr:cNvPr id="256" name="その他平均値テキスト"/>
        <xdr:cNvSpPr txBox="1"/>
      </xdr:nvSpPr>
      <xdr:spPr>
        <a:xfrm>
          <a:off x="16598900" y="9583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137160</xdr:rowOff>
    </xdr:from>
    <xdr:to>
      <xdr:col>24</xdr:col>
      <xdr:colOff>82550</xdr:colOff>
      <xdr:row>57</xdr:row>
      <xdr:rowOff>67310</xdr:rowOff>
    </xdr:to>
    <xdr:sp macro="" textlink="">
      <xdr:nvSpPr>
        <xdr:cNvPr id="257" name="フローチャート : 判断 256"/>
        <xdr:cNvSpPr/>
      </xdr:nvSpPr>
      <xdr:spPr>
        <a:xfrm>
          <a:off x="164592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24130</xdr:rowOff>
    </xdr:from>
    <xdr:to>
      <xdr:col>22</xdr:col>
      <xdr:colOff>565150</xdr:colOff>
      <xdr:row>57</xdr:row>
      <xdr:rowOff>31750</xdr:rowOff>
    </xdr:to>
    <xdr:cxnSp macro="">
      <xdr:nvCxnSpPr>
        <xdr:cNvPr id="258" name="直線コネクタ 257"/>
        <xdr:cNvCxnSpPr/>
      </xdr:nvCxnSpPr>
      <xdr:spPr>
        <a:xfrm flipV="1">
          <a:off x="14782800" y="97967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129540</xdr:rowOff>
    </xdr:from>
    <xdr:to>
      <xdr:col>22</xdr:col>
      <xdr:colOff>615950</xdr:colOff>
      <xdr:row>57</xdr:row>
      <xdr:rowOff>59690</xdr:rowOff>
    </xdr:to>
    <xdr:sp macro="" textlink="">
      <xdr:nvSpPr>
        <xdr:cNvPr id="259" name="フローチャート : 判断 258"/>
        <xdr:cNvSpPr/>
      </xdr:nvSpPr>
      <xdr:spPr>
        <a:xfrm>
          <a:off x="15621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69867</xdr:rowOff>
    </xdr:from>
    <xdr:ext cx="736600" cy="259045"/>
    <xdr:sp macro="" textlink="">
      <xdr:nvSpPr>
        <xdr:cNvPr id="260" name="テキスト ボックス 259"/>
        <xdr:cNvSpPr txBox="1"/>
      </xdr:nvSpPr>
      <xdr:spPr>
        <a:xfrm>
          <a:off x="15290800" y="949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31750</xdr:rowOff>
    </xdr:from>
    <xdr:to>
      <xdr:col>21</xdr:col>
      <xdr:colOff>361950</xdr:colOff>
      <xdr:row>57</xdr:row>
      <xdr:rowOff>69850</xdr:rowOff>
    </xdr:to>
    <xdr:cxnSp macro="">
      <xdr:nvCxnSpPr>
        <xdr:cNvPr id="261" name="直線コネクタ 260"/>
        <xdr:cNvCxnSpPr/>
      </xdr:nvCxnSpPr>
      <xdr:spPr>
        <a:xfrm flipV="1">
          <a:off x="13893800" y="9804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62" name="フローチャート : 判断 261"/>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54627</xdr:rowOff>
    </xdr:from>
    <xdr:ext cx="762000" cy="259045"/>
    <xdr:sp macro="" textlink="">
      <xdr:nvSpPr>
        <xdr:cNvPr id="263" name="テキスト ボックス 262"/>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134620</xdr:rowOff>
    </xdr:from>
    <xdr:to>
      <xdr:col>20</xdr:col>
      <xdr:colOff>158750</xdr:colOff>
      <xdr:row>57</xdr:row>
      <xdr:rowOff>69850</xdr:rowOff>
    </xdr:to>
    <xdr:cxnSp macro="">
      <xdr:nvCxnSpPr>
        <xdr:cNvPr id="264" name="直線コネクタ 263"/>
        <xdr:cNvCxnSpPr/>
      </xdr:nvCxnSpPr>
      <xdr:spPr>
        <a:xfrm>
          <a:off x="13004800" y="97358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5" name="フローチャート : 判断 264"/>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54627</xdr:rowOff>
    </xdr:from>
    <xdr:ext cx="762000" cy="259045"/>
    <xdr:sp macro="" textlink="">
      <xdr:nvSpPr>
        <xdr:cNvPr id="266" name="テキスト ボックス 265"/>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67" name="フローチャート : 判断 266"/>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16527</xdr:rowOff>
    </xdr:from>
    <xdr:ext cx="762000" cy="259045"/>
    <xdr:sp macro="" textlink="">
      <xdr:nvSpPr>
        <xdr:cNvPr id="268" name="テキスト ボックス 267"/>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3810</xdr:rowOff>
    </xdr:from>
    <xdr:to>
      <xdr:col>24</xdr:col>
      <xdr:colOff>82550</xdr:colOff>
      <xdr:row>57</xdr:row>
      <xdr:rowOff>105410</xdr:rowOff>
    </xdr:to>
    <xdr:sp macro="" textlink="">
      <xdr:nvSpPr>
        <xdr:cNvPr id="274" name="円/楕円 273"/>
        <xdr:cNvSpPr/>
      </xdr:nvSpPr>
      <xdr:spPr>
        <a:xfrm>
          <a:off x="164592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147337</xdr:rowOff>
    </xdr:from>
    <xdr:ext cx="762000" cy="259045"/>
    <xdr:sp macro="" textlink="">
      <xdr:nvSpPr>
        <xdr:cNvPr id="275" name="その他該当値テキスト"/>
        <xdr:cNvSpPr txBox="1"/>
      </xdr:nvSpPr>
      <xdr:spPr>
        <a:xfrm>
          <a:off x="16598900" y="974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144780</xdr:rowOff>
    </xdr:from>
    <xdr:to>
      <xdr:col>22</xdr:col>
      <xdr:colOff>615950</xdr:colOff>
      <xdr:row>57</xdr:row>
      <xdr:rowOff>74930</xdr:rowOff>
    </xdr:to>
    <xdr:sp macro="" textlink="">
      <xdr:nvSpPr>
        <xdr:cNvPr id="276" name="円/楕円 275"/>
        <xdr:cNvSpPr/>
      </xdr:nvSpPr>
      <xdr:spPr>
        <a:xfrm>
          <a:off x="15621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59707</xdr:rowOff>
    </xdr:from>
    <xdr:ext cx="736600" cy="259045"/>
    <xdr:sp macro="" textlink="">
      <xdr:nvSpPr>
        <xdr:cNvPr id="277" name="テキスト ボックス 276"/>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152400</xdr:rowOff>
    </xdr:from>
    <xdr:to>
      <xdr:col>21</xdr:col>
      <xdr:colOff>412750</xdr:colOff>
      <xdr:row>57</xdr:row>
      <xdr:rowOff>82550</xdr:rowOff>
    </xdr:to>
    <xdr:sp macro="" textlink="">
      <xdr:nvSpPr>
        <xdr:cNvPr id="278" name="円/楕円 277"/>
        <xdr:cNvSpPr/>
      </xdr:nvSpPr>
      <xdr:spPr>
        <a:xfrm>
          <a:off x="14732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67327</xdr:rowOff>
    </xdr:from>
    <xdr:ext cx="762000" cy="259045"/>
    <xdr:sp macro="" textlink="">
      <xdr:nvSpPr>
        <xdr:cNvPr id="279" name="テキスト ボックス 278"/>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19050</xdr:rowOff>
    </xdr:from>
    <xdr:to>
      <xdr:col>20</xdr:col>
      <xdr:colOff>209550</xdr:colOff>
      <xdr:row>57</xdr:row>
      <xdr:rowOff>120650</xdr:rowOff>
    </xdr:to>
    <xdr:sp macro="" textlink="">
      <xdr:nvSpPr>
        <xdr:cNvPr id="280" name="円/楕円 279"/>
        <xdr:cNvSpPr/>
      </xdr:nvSpPr>
      <xdr:spPr>
        <a:xfrm>
          <a:off x="13843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105427</xdr:rowOff>
    </xdr:from>
    <xdr:ext cx="762000" cy="259045"/>
    <xdr:sp macro="" textlink="">
      <xdr:nvSpPr>
        <xdr:cNvPr id="281" name="テキスト ボックス 280"/>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83820</xdr:rowOff>
    </xdr:from>
    <xdr:to>
      <xdr:col>19</xdr:col>
      <xdr:colOff>6350</xdr:colOff>
      <xdr:row>57</xdr:row>
      <xdr:rowOff>13970</xdr:rowOff>
    </xdr:to>
    <xdr:sp macro="" textlink="">
      <xdr:nvSpPr>
        <xdr:cNvPr id="282" name="円/楕円 281"/>
        <xdr:cNvSpPr/>
      </xdr:nvSpPr>
      <xdr:spPr>
        <a:xfrm>
          <a:off x="12954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170197</xdr:rowOff>
    </xdr:from>
    <xdr:ext cx="762000" cy="259045"/>
    <xdr:sp macro="" textlink="">
      <xdr:nvSpPr>
        <xdr:cNvPr id="283" name="テキスト ボックス 282"/>
        <xdr:cNvSpPr txBox="1"/>
      </xdr:nvSpPr>
      <xdr:spPr>
        <a:xfrm>
          <a:off x="12623800" y="977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28/73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ea"/>
              <a:ea typeface="+mn-ea"/>
              <a:cs typeface="+mn-cs"/>
            </a:rPr>
            <a:t>前年度より</a:t>
          </a:r>
          <a:r>
            <a:rPr kumimoji="1" lang="en-US" altLang="ja-JP" sz="1200">
              <a:solidFill>
                <a:schemeClr val="dk1"/>
              </a:solidFill>
              <a:effectLst/>
              <a:latin typeface="+mn-ea"/>
              <a:ea typeface="+mn-ea"/>
              <a:cs typeface="+mn-cs"/>
            </a:rPr>
            <a:t>0.4</a:t>
          </a:r>
          <a:r>
            <a:rPr kumimoji="1" lang="ja-JP" altLang="ja-JP" sz="1200">
              <a:solidFill>
                <a:schemeClr val="dk1"/>
              </a:solidFill>
              <a:effectLst/>
              <a:latin typeface="+mn-ea"/>
              <a:ea typeface="+mn-ea"/>
              <a:cs typeface="+mn-cs"/>
            </a:rPr>
            <a:t>ポイント増加したが、類似団体平均を下回っている。率の増加については</a:t>
          </a:r>
          <a:r>
            <a:rPr kumimoji="1" lang="ja-JP" altLang="en-US" sz="1200">
              <a:solidFill>
                <a:schemeClr val="dk1"/>
              </a:solidFill>
              <a:effectLst/>
              <a:latin typeface="+mn-ea"/>
              <a:ea typeface="+mn-ea"/>
              <a:cs typeface="+mn-cs"/>
            </a:rPr>
            <a:t>、</a:t>
          </a:r>
          <a:r>
            <a:rPr kumimoji="1" lang="ja-JP" altLang="ja-JP" sz="1200">
              <a:solidFill>
                <a:schemeClr val="dk1"/>
              </a:solidFill>
              <a:effectLst/>
              <a:latin typeface="+mn-ea"/>
              <a:ea typeface="+mn-ea"/>
              <a:cs typeface="+mn-cs"/>
            </a:rPr>
            <a:t>近隣の５市で構成している消防組合への負担金</a:t>
          </a:r>
          <a:r>
            <a:rPr kumimoji="1" lang="ja-JP" altLang="en-US" sz="1200">
              <a:solidFill>
                <a:schemeClr val="dk1"/>
              </a:solidFill>
              <a:effectLst/>
              <a:latin typeface="+mn-ea"/>
              <a:ea typeface="+mn-ea"/>
              <a:cs typeface="+mn-cs"/>
            </a:rPr>
            <a:t>の増が大きな要因である。</a:t>
          </a:r>
          <a:r>
            <a:rPr kumimoji="1" lang="ja-JP" altLang="ja-JP" sz="1200">
              <a:solidFill>
                <a:schemeClr val="dk1"/>
              </a:solidFill>
              <a:effectLst/>
              <a:latin typeface="+mn-ea"/>
              <a:ea typeface="+mn-ea"/>
              <a:cs typeface="+mn-cs"/>
            </a:rPr>
            <a:t>平成</a:t>
          </a:r>
          <a:r>
            <a:rPr kumimoji="1" lang="en-US" altLang="ja-JP" sz="1200">
              <a:solidFill>
                <a:schemeClr val="dk1"/>
              </a:solidFill>
              <a:effectLst/>
              <a:latin typeface="+mn-ea"/>
              <a:ea typeface="+mn-ea"/>
              <a:cs typeface="+mn-cs"/>
            </a:rPr>
            <a:t>27</a:t>
          </a:r>
          <a:r>
            <a:rPr kumimoji="1" lang="ja-JP" altLang="ja-JP" sz="1200">
              <a:solidFill>
                <a:schemeClr val="dk1"/>
              </a:solidFill>
              <a:effectLst/>
              <a:latin typeface="+mn-ea"/>
              <a:ea typeface="+mn-ea"/>
              <a:cs typeface="+mn-cs"/>
            </a:rPr>
            <a:t>年度は本市に所在する消防施設の建替えに対する単独負担があり、額が増加したものである。今後は補助金等を抑制するため、事業の見直しを進めるとともに補助金交付団体の一元化を検討し、抑制に努める。</a:t>
          </a:r>
          <a:endParaRPr lang="ja-JP" altLang="ja-JP" sz="1200">
            <a:effectLst/>
            <a:latin typeface="+mn-ea"/>
            <a:ea typeface="+mn-ea"/>
          </a:endParaRPr>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110998</xdr:rowOff>
    </xdr:from>
    <xdr:to>
      <xdr:col>24</xdr:col>
      <xdr:colOff>31750</xdr:colOff>
      <xdr:row>39</xdr:row>
      <xdr:rowOff>92710</xdr:rowOff>
    </xdr:to>
    <xdr:cxnSp macro="">
      <xdr:nvCxnSpPr>
        <xdr:cNvPr id="308" name="直線コネクタ 307"/>
        <xdr:cNvCxnSpPr/>
      </xdr:nvCxnSpPr>
      <xdr:spPr>
        <a:xfrm flipV="1">
          <a:off x="16510000" y="5768848"/>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9"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10" name="直線コネクタ 309"/>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25925</xdr:rowOff>
    </xdr:from>
    <xdr:ext cx="762000" cy="259045"/>
    <xdr:sp macro="" textlink="">
      <xdr:nvSpPr>
        <xdr:cNvPr id="311" name="補助費等最大値テキスト"/>
        <xdr:cNvSpPr txBox="1"/>
      </xdr:nvSpPr>
      <xdr:spPr>
        <a:xfrm>
          <a:off x="16598900" y="5512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23</xdr:col>
      <xdr:colOff>628650</xdr:colOff>
      <xdr:row>33</xdr:row>
      <xdr:rowOff>110998</xdr:rowOff>
    </xdr:from>
    <xdr:to>
      <xdr:col>24</xdr:col>
      <xdr:colOff>120650</xdr:colOff>
      <xdr:row>33</xdr:row>
      <xdr:rowOff>110998</xdr:rowOff>
    </xdr:to>
    <xdr:cxnSp macro="">
      <xdr:nvCxnSpPr>
        <xdr:cNvPr id="312" name="直線コネクタ 311"/>
        <xdr:cNvCxnSpPr/>
      </xdr:nvCxnSpPr>
      <xdr:spPr>
        <a:xfrm>
          <a:off x="16421100" y="5768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40132</xdr:rowOff>
    </xdr:from>
    <xdr:to>
      <xdr:col>24</xdr:col>
      <xdr:colOff>31750</xdr:colOff>
      <xdr:row>36</xdr:row>
      <xdr:rowOff>58420</xdr:rowOff>
    </xdr:to>
    <xdr:cxnSp macro="">
      <xdr:nvCxnSpPr>
        <xdr:cNvPr id="313" name="直線コネクタ 312"/>
        <xdr:cNvCxnSpPr/>
      </xdr:nvCxnSpPr>
      <xdr:spPr>
        <a:xfrm>
          <a:off x="15671800" y="621233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160291</xdr:rowOff>
    </xdr:from>
    <xdr:ext cx="762000" cy="259045"/>
    <xdr:sp macro="" textlink="">
      <xdr:nvSpPr>
        <xdr:cNvPr id="314" name="補助費等平均値テキスト"/>
        <xdr:cNvSpPr txBox="1"/>
      </xdr:nvSpPr>
      <xdr:spPr>
        <a:xfrm>
          <a:off x="16598900" y="6161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16764</xdr:rowOff>
    </xdr:from>
    <xdr:to>
      <xdr:col>24</xdr:col>
      <xdr:colOff>82550</xdr:colOff>
      <xdr:row>36</xdr:row>
      <xdr:rowOff>118364</xdr:rowOff>
    </xdr:to>
    <xdr:sp macro="" textlink="">
      <xdr:nvSpPr>
        <xdr:cNvPr id="315" name="フローチャート : 判断 314"/>
        <xdr:cNvSpPr/>
      </xdr:nvSpPr>
      <xdr:spPr>
        <a:xfrm>
          <a:off x="164592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30988</xdr:rowOff>
    </xdr:from>
    <xdr:to>
      <xdr:col>22</xdr:col>
      <xdr:colOff>565150</xdr:colOff>
      <xdr:row>36</xdr:row>
      <xdr:rowOff>40132</xdr:rowOff>
    </xdr:to>
    <xdr:cxnSp macro="">
      <xdr:nvCxnSpPr>
        <xdr:cNvPr id="316" name="直線コネクタ 315"/>
        <xdr:cNvCxnSpPr/>
      </xdr:nvCxnSpPr>
      <xdr:spPr>
        <a:xfrm>
          <a:off x="14782800" y="62031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17" name="フローチャート : 判断 316"/>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87393</xdr:rowOff>
    </xdr:from>
    <xdr:ext cx="736600" cy="259045"/>
    <xdr:sp macro="" textlink="">
      <xdr:nvSpPr>
        <xdr:cNvPr id="318" name="テキスト ボックス 317"/>
        <xdr:cNvSpPr txBox="1"/>
      </xdr:nvSpPr>
      <xdr:spPr>
        <a:xfrm>
          <a:off x="15290800" y="591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30988</xdr:rowOff>
    </xdr:from>
    <xdr:to>
      <xdr:col>21</xdr:col>
      <xdr:colOff>361950</xdr:colOff>
      <xdr:row>36</xdr:row>
      <xdr:rowOff>72136</xdr:rowOff>
    </xdr:to>
    <xdr:cxnSp macro="">
      <xdr:nvCxnSpPr>
        <xdr:cNvPr id="319" name="直線コネクタ 318"/>
        <xdr:cNvCxnSpPr/>
      </xdr:nvCxnSpPr>
      <xdr:spPr>
        <a:xfrm flipV="1">
          <a:off x="13893800" y="620318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20" name="フローチャート : 判断 319"/>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87393</xdr:rowOff>
    </xdr:from>
    <xdr:ext cx="762000" cy="259045"/>
    <xdr:sp macro="" textlink="">
      <xdr:nvSpPr>
        <xdr:cNvPr id="321" name="テキスト ボックス 320"/>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62992</xdr:rowOff>
    </xdr:from>
    <xdr:to>
      <xdr:col>20</xdr:col>
      <xdr:colOff>158750</xdr:colOff>
      <xdr:row>36</xdr:row>
      <xdr:rowOff>72136</xdr:rowOff>
    </xdr:to>
    <xdr:cxnSp macro="">
      <xdr:nvCxnSpPr>
        <xdr:cNvPr id="322" name="直線コネクタ 321"/>
        <xdr:cNvCxnSpPr/>
      </xdr:nvCxnSpPr>
      <xdr:spPr>
        <a:xfrm>
          <a:off x="13004800" y="62351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151638</xdr:rowOff>
    </xdr:from>
    <xdr:to>
      <xdr:col>20</xdr:col>
      <xdr:colOff>209550</xdr:colOff>
      <xdr:row>36</xdr:row>
      <xdr:rowOff>81788</xdr:rowOff>
    </xdr:to>
    <xdr:sp macro="" textlink="">
      <xdr:nvSpPr>
        <xdr:cNvPr id="323" name="フローチャート : 判断 322"/>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91965</xdr:rowOff>
    </xdr:from>
    <xdr:ext cx="762000" cy="259045"/>
    <xdr:sp macro="" textlink="">
      <xdr:nvSpPr>
        <xdr:cNvPr id="324" name="テキスト ボックス 323"/>
        <xdr:cNvSpPr txBox="1"/>
      </xdr:nvSpPr>
      <xdr:spPr>
        <a:xfrm>
          <a:off x="13512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147066</xdr:rowOff>
    </xdr:from>
    <xdr:to>
      <xdr:col>19</xdr:col>
      <xdr:colOff>6350</xdr:colOff>
      <xdr:row>36</xdr:row>
      <xdr:rowOff>77216</xdr:rowOff>
    </xdr:to>
    <xdr:sp macro="" textlink="">
      <xdr:nvSpPr>
        <xdr:cNvPr id="325" name="フローチャート : 判断 324"/>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87393</xdr:rowOff>
    </xdr:from>
    <xdr:ext cx="762000" cy="259045"/>
    <xdr:sp macro="" textlink="">
      <xdr:nvSpPr>
        <xdr:cNvPr id="326" name="テキスト ボックス 325"/>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7620</xdr:rowOff>
    </xdr:from>
    <xdr:to>
      <xdr:col>24</xdr:col>
      <xdr:colOff>82550</xdr:colOff>
      <xdr:row>36</xdr:row>
      <xdr:rowOff>109220</xdr:rowOff>
    </xdr:to>
    <xdr:sp macro="" textlink="">
      <xdr:nvSpPr>
        <xdr:cNvPr id="332" name="円/楕円 331"/>
        <xdr:cNvSpPr/>
      </xdr:nvSpPr>
      <xdr:spPr>
        <a:xfrm>
          <a:off x="16459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24147</xdr:rowOff>
    </xdr:from>
    <xdr:ext cx="762000" cy="259045"/>
    <xdr:sp macro="" textlink="">
      <xdr:nvSpPr>
        <xdr:cNvPr id="333" name="補助費等該当値テキスト"/>
        <xdr:cNvSpPr txBox="1"/>
      </xdr:nvSpPr>
      <xdr:spPr>
        <a:xfrm>
          <a:off x="165989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160782</xdr:rowOff>
    </xdr:from>
    <xdr:to>
      <xdr:col>22</xdr:col>
      <xdr:colOff>615950</xdr:colOff>
      <xdr:row>36</xdr:row>
      <xdr:rowOff>90932</xdr:rowOff>
    </xdr:to>
    <xdr:sp macro="" textlink="">
      <xdr:nvSpPr>
        <xdr:cNvPr id="334" name="円/楕円 333"/>
        <xdr:cNvSpPr/>
      </xdr:nvSpPr>
      <xdr:spPr>
        <a:xfrm>
          <a:off x="15621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75709</xdr:rowOff>
    </xdr:from>
    <xdr:ext cx="736600" cy="259045"/>
    <xdr:sp macro="" textlink="">
      <xdr:nvSpPr>
        <xdr:cNvPr id="335" name="テキスト ボックス 334"/>
        <xdr:cNvSpPr txBox="1"/>
      </xdr:nvSpPr>
      <xdr:spPr>
        <a:xfrm>
          <a:off x="15290800" y="6247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151638</xdr:rowOff>
    </xdr:from>
    <xdr:to>
      <xdr:col>21</xdr:col>
      <xdr:colOff>412750</xdr:colOff>
      <xdr:row>36</xdr:row>
      <xdr:rowOff>81788</xdr:rowOff>
    </xdr:to>
    <xdr:sp macro="" textlink="">
      <xdr:nvSpPr>
        <xdr:cNvPr id="336" name="円/楕円 335"/>
        <xdr:cNvSpPr/>
      </xdr:nvSpPr>
      <xdr:spPr>
        <a:xfrm>
          <a:off x="14732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66565</xdr:rowOff>
    </xdr:from>
    <xdr:ext cx="762000" cy="259045"/>
    <xdr:sp macro="" textlink="">
      <xdr:nvSpPr>
        <xdr:cNvPr id="337" name="テキスト ボックス 336"/>
        <xdr:cNvSpPr txBox="1"/>
      </xdr:nvSpPr>
      <xdr:spPr>
        <a:xfrm>
          <a:off x="14401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21336</xdr:rowOff>
    </xdr:from>
    <xdr:to>
      <xdr:col>20</xdr:col>
      <xdr:colOff>209550</xdr:colOff>
      <xdr:row>36</xdr:row>
      <xdr:rowOff>122936</xdr:rowOff>
    </xdr:to>
    <xdr:sp macro="" textlink="">
      <xdr:nvSpPr>
        <xdr:cNvPr id="338" name="円/楕円 337"/>
        <xdr:cNvSpPr/>
      </xdr:nvSpPr>
      <xdr:spPr>
        <a:xfrm>
          <a:off x="13843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107713</xdr:rowOff>
    </xdr:from>
    <xdr:ext cx="762000" cy="259045"/>
    <xdr:sp macro="" textlink="">
      <xdr:nvSpPr>
        <xdr:cNvPr id="339" name="テキスト ボックス 338"/>
        <xdr:cNvSpPr txBox="1"/>
      </xdr:nvSpPr>
      <xdr:spPr>
        <a:xfrm>
          <a:off x="13512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12192</xdr:rowOff>
    </xdr:from>
    <xdr:to>
      <xdr:col>19</xdr:col>
      <xdr:colOff>6350</xdr:colOff>
      <xdr:row>36</xdr:row>
      <xdr:rowOff>113792</xdr:rowOff>
    </xdr:to>
    <xdr:sp macro="" textlink="">
      <xdr:nvSpPr>
        <xdr:cNvPr id="340" name="円/楕円 339"/>
        <xdr:cNvSpPr/>
      </xdr:nvSpPr>
      <xdr:spPr>
        <a:xfrm>
          <a:off x="12954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98569</xdr:rowOff>
    </xdr:from>
    <xdr:ext cx="762000" cy="259045"/>
    <xdr:sp macro="" textlink="">
      <xdr:nvSpPr>
        <xdr:cNvPr id="341" name="テキスト ボックス 340"/>
        <xdr:cNvSpPr txBox="1"/>
      </xdr:nvSpPr>
      <xdr:spPr>
        <a:xfrm>
          <a:off x="12623800" y="627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ea"/>
              <a:ea typeface="+mn-ea"/>
              <a:cs typeface="+mn-cs"/>
            </a:rPr>
            <a:t>前年度より</a:t>
          </a:r>
          <a:r>
            <a:rPr kumimoji="1" lang="en-US" altLang="ja-JP" sz="1200">
              <a:solidFill>
                <a:schemeClr val="dk1"/>
              </a:solidFill>
              <a:effectLst/>
              <a:latin typeface="+mn-ea"/>
              <a:ea typeface="+mn-ea"/>
              <a:cs typeface="+mn-cs"/>
            </a:rPr>
            <a:t>0.4</a:t>
          </a:r>
          <a:r>
            <a:rPr kumimoji="1" lang="ja-JP" altLang="ja-JP" sz="1200">
              <a:solidFill>
                <a:schemeClr val="dk1"/>
              </a:solidFill>
              <a:effectLst/>
              <a:latin typeface="+mn-ea"/>
              <a:ea typeface="+mn-ea"/>
              <a:cs typeface="+mn-cs"/>
            </a:rPr>
            <a:t>ポイント下がり、全国平均、類似団体平均を下回っている。今後も普通建設事業における地方債の新規発行を抑制し、健全な財政運営に努める。</a:t>
          </a:r>
          <a:endParaRPr lang="ja-JP" altLang="ja-JP" sz="1200">
            <a:effectLst/>
            <a:latin typeface="+mn-ea"/>
            <a:ea typeface="+mn-ea"/>
          </a:endParaRPr>
        </a:p>
      </xdr:txBody>
    </xdr:sp>
    <xdr:clientData/>
  </xdr:twoCellAnchor>
  <xdr:oneCellAnchor>
    <xdr:from>
      <xdr:col>1</xdr:col>
      <xdr:colOff>28575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127000</xdr:rowOff>
    </xdr:from>
    <xdr:to>
      <xdr:col>7</xdr:col>
      <xdr:colOff>15875</xdr:colOff>
      <xdr:row>80</xdr:row>
      <xdr:rowOff>85852</xdr:rowOff>
    </xdr:to>
    <xdr:cxnSp macro="">
      <xdr:nvCxnSpPr>
        <xdr:cNvPr id="366" name="直線コネクタ 365"/>
        <xdr:cNvCxnSpPr/>
      </xdr:nvCxnSpPr>
      <xdr:spPr>
        <a:xfrm flipV="1">
          <a:off x="4826000" y="12814300"/>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57929</xdr:rowOff>
    </xdr:from>
    <xdr:ext cx="762000" cy="259045"/>
    <xdr:sp macro="" textlink="">
      <xdr:nvSpPr>
        <xdr:cNvPr id="367" name="公債費最小値テキスト"/>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6</xdr:col>
      <xdr:colOff>612775</xdr:colOff>
      <xdr:row>80</xdr:row>
      <xdr:rowOff>85852</xdr:rowOff>
    </xdr:from>
    <xdr:to>
      <xdr:col>7</xdr:col>
      <xdr:colOff>104775</xdr:colOff>
      <xdr:row>80</xdr:row>
      <xdr:rowOff>85852</xdr:rowOff>
    </xdr:to>
    <xdr:cxnSp macro="">
      <xdr:nvCxnSpPr>
        <xdr:cNvPr id="368" name="直線コネクタ 367"/>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41927</xdr:rowOff>
    </xdr:from>
    <xdr:ext cx="762000" cy="259045"/>
    <xdr:sp macro="" textlink="">
      <xdr:nvSpPr>
        <xdr:cNvPr id="369" name="公債費最大値テキスト"/>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6</xdr:col>
      <xdr:colOff>612775</xdr:colOff>
      <xdr:row>74</xdr:row>
      <xdr:rowOff>127000</xdr:rowOff>
    </xdr:from>
    <xdr:to>
      <xdr:col>7</xdr:col>
      <xdr:colOff>104775</xdr:colOff>
      <xdr:row>74</xdr:row>
      <xdr:rowOff>127000</xdr:rowOff>
    </xdr:to>
    <xdr:cxnSp macro="">
      <xdr:nvCxnSpPr>
        <xdr:cNvPr id="370" name="直線コネクタ 369"/>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168148</xdr:rowOff>
    </xdr:from>
    <xdr:to>
      <xdr:col>7</xdr:col>
      <xdr:colOff>15875</xdr:colOff>
      <xdr:row>77</xdr:row>
      <xdr:rowOff>14987</xdr:rowOff>
    </xdr:to>
    <xdr:cxnSp macro="">
      <xdr:nvCxnSpPr>
        <xdr:cNvPr id="371" name="直線コネクタ 370"/>
        <xdr:cNvCxnSpPr/>
      </xdr:nvCxnSpPr>
      <xdr:spPr>
        <a:xfrm flipV="1">
          <a:off x="3987800" y="13198348"/>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271</xdr:rowOff>
    </xdr:from>
    <xdr:ext cx="762000" cy="259045"/>
    <xdr:sp macro="" textlink="">
      <xdr:nvSpPr>
        <xdr:cNvPr id="372" name="公債費平均値テキスト"/>
        <xdr:cNvSpPr txBox="1"/>
      </xdr:nvSpPr>
      <xdr:spPr>
        <a:xfrm>
          <a:off x="4914900" y="13201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28194</xdr:rowOff>
    </xdr:from>
    <xdr:to>
      <xdr:col>7</xdr:col>
      <xdr:colOff>66675</xdr:colOff>
      <xdr:row>77</xdr:row>
      <xdr:rowOff>129794</xdr:rowOff>
    </xdr:to>
    <xdr:sp macro="" textlink="">
      <xdr:nvSpPr>
        <xdr:cNvPr id="373" name="フローチャート : 判断 372"/>
        <xdr:cNvSpPr/>
      </xdr:nvSpPr>
      <xdr:spPr>
        <a:xfrm>
          <a:off x="4775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14987</xdr:rowOff>
    </xdr:from>
    <xdr:to>
      <xdr:col>5</xdr:col>
      <xdr:colOff>549275</xdr:colOff>
      <xdr:row>77</xdr:row>
      <xdr:rowOff>33274</xdr:rowOff>
    </xdr:to>
    <xdr:cxnSp macro="">
      <xdr:nvCxnSpPr>
        <xdr:cNvPr id="374" name="直線コネクタ 373"/>
        <xdr:cNvCxnSpPr/>
      </xdr:nvCxnSpPr>
      <xdr:spPr>
        <a:xfrm flipV="1">
          <a:off x="3098800" y="13216637"/>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133350</xdr:rowOff>
    </xdr:from>
    <xdr:to>
      <xdr:col>5</xdr:col>
      <xdr:colOff>600075</xdr:colOff>
      <xdr:row>78</xdr:row>
      <xdr:rowOff>63500</xdr:rowOff>
    </xdr:to>
    <xdr:sp macro="" textlink="">
      <xdr:nvSpPr>
        <xdr:cNvPr id="375" name="フローチャート : 判断 374"/>
        <xdr:cNvSpPr/>
      </xdr:nvSpPr>
      <xdr:spPr>
        <a:xfrm>
          <a:off x="3937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48277</xdr:rowOff>
    </xdr:from>
    <xdr:ext cx="736600" cy="259045"/>
    <xdr:sp macro="" textlink="">
      <xdr:nvSpPr>
        <xdr:cNvPr id="376" name="テキスト ボックス 375"/>
        <xdr:cNvSpPr txBox="1"/>
      </xdr:nvSpPr>
      <xdr:spPr>
        <a:xfrm>
          <a:off x="3606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33274</xdr:rowOff>
    </xdr:from>
    <xdr:to>
      <xdr:col>4</xdr:col>
      <xdr:colOff>346075</xdr:colOff>
      <xdr:row>77</xdr:row>
      <xdr:rowOff>33274</xdr:rowOff>
    </xdr:to>
    <xdr:cxnSp macro="">
      <xdr:nvCxnSpPr>
        <xdr:cNvPr id="377" name="直線コネクタ 376"/>
        <xdr:cNvCxnSpPr/>
      </xdr:nvCxnSpPr>
      <xdr:spPr>
        <a:xfrm>
          <a:off x="2209800" y="132349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137922</xdr:rowOff>
    </xdr:from>
    <xdr:to>
      <xdr:col>4</xdr:col>
      <xdr:colOff>396875</xdr:colOff>
      <xdr:row>78</xdr:row>
      <xdr:rowOff>68072</xdr:rowOff>
    </xdr:to>
    <xdr:sp macro="" textlink="">
      <xdr:nvSpPr>
        <xdr:cNvPr id="378" name="フローチャート : 判断 377"/>
        <xdr:cNvSpPr/>
      </xdr:nvSpPr>
      <xdr:spPr>
        <a:xfrm>
          <a:off x="3048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52849</xdr:rowOff>
    </xdr:from>
    <xdr:ext cx="762000" cy="259045"/>
    <xdr:sp macro="" textlink="">
      <xdr:nvSpPr>
        <xdr:cNvPr id="379" name="テキスト ボックス 378"/>
        <xdr:cNvSpPr txBox="1"/>
      </xdr:nvSpPr>
      <xdr:spPr>
        <a:xfrm>
          <a:off x="2717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24130</xdr:rowOff>
    </xdr:from>
    <xdr:to>
      <xdr:col>3</xdr:col>
      <xdr:colOff>142875</xdr:colOff>
      <xdr:row>77</xdr:row>
      <xdr:rowOff>33274</xdr:rowOff>
    </xdr:to>
    <xdr:cxnSp macro="">
      <xdr:nvCxnSpPr>
        <xdr:cNvPr id="380" name="直線コネクタ 379"/>
        <xdr:cNvCxnSpPr/>
      </xdr:nvCxnSpPr>
      <xdr:spPr>
        <a:xfrm>
          <a:off x="1320800" y="132257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147065</xdr:rowOff>
    </xdr:from>
    <xdr:to>
      <xdr:col>3</xdr:col>
      <xdr:colOff>193675</xdr:colOff>
      <xdr:row>78</xdr:row>
      <xdr:rowOff>77215</xdr:rowOff>
    </xdr:to>
    <xdr:sp macro="" textlink="">
      <xdr:nvSpPr>
        <xdr:cNvPr id="381" name="フローチャート : 判断 380"/>
        <xdr:cNvSpPr/>
      </xdr:nvSpPr>
      <xdr:spPr>
        <a:xfrm>
          <a:off x="2159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61992</xdr:rowOff>
    </xdr:from>
    <xdr:ext cx="762000" cy="259045"/>
    <xdr:sp macro="" textlink="">
      <xdr:nvSpPr>
        <xdr:cNvPr id="382" name="テキスト ボックス 381"/>
        <xdr:cNvSpPr txBox="1"/>
      </xdr:nvSpPr>
      <xdr:spPr>
        <a:xfrm>
          <a:off x="1828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160782</xdr:rowOff>
    </xdr:from>
    <xdr:to>
      <xdr:col>1</xdr:col>
      <xdr:colOff>676275</xdr:colOff>
      <xdr:row>78</xdr:row>
      <xdr:rowOff>90932</xdr:rowOff>
    </xdr:to>
    <xdr:sp macro="" textlink="">
      <xdr:nvSpPr>
        <xdr:cNvPr id="383" name="フローチャート : 判断 382"/>
        <xdr:cNvSpPr/>
      </xdr:nvSpPr>
      <xdr:spPr>
        <a:xfrm>
          <a:off x="1270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75709</xdr:rowOff>
    </xdr:from>
    <xdr:ext cx="762000" cy="259045"/>
    <xdr:sp macro="" textlink="">
      <xdr:nvSpPr>
        <xdr:cNvPr id="384" name="テキスト ボックス 383"/>
        <xdr:cNvSpPr txBox="1"/>
      </xdr:nvSpPr>
      <xdr:spPr>
        <a:xfrm>
          <a:off x="939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117348</xdr:rowOff>
    </xdr:from>
    <xdr:to>
      <xdr:col>7</xdr:col>
      <xdr:colOff>66675</xdr:colOff>
      <xdr:row>77</xdr:row>
      <xdr:rowOff>47498</xdr:rowOff>
    </xdr:to>
    <xdr:sp macro="" textlink="">
      <xdr:nvSpPr>
        <xdr:cNvPr id="390" name="円/楕円 389"/>
        <xdr:cNvSpPr/>
      </xdr:nvSpPr>
      <xdr:spPr>
        <a:xfrm>
          <a:off x="47752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133875</xdr:rowOff>
    </xdr:from>
    <xdr:ext cx="762000" cy="259045"/>
    <xdr:sp macro="" textlink="">
      <xdr:nvSpPr>
        <xdr:cNvPr id="391" name="公債費該当値テキスト"/>
        <xdr:cNvSpPr txBox="1"/>
      </xdr:nvSpPr>
      <xdr:spPr>
        <a:xfrm>
          <a:off x="4914900" y="12992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135637</xdr:rowOff>
    </xdr:from>
    <xdr:to>
      <xdr:col>5</xdr:col>
      <xdr:colOff>600075</xdr:colOff>
      <xdr:row>77</xdr:row>
      <xdr:rowOff>65787</xdr:rowOff>
    </xdr:to>
    <xdr:sp macro="" textlink="">
      <xdr:nvSpPr>
        <xdr:cNvPr id="392" name="円/楕円 391"/>
        <xdr:cNvSpPr/>
      </xdr:nvSpPr>
      <xdr:spPr>
        <a:xfrm>
          <a:off x="3937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75963</xdr:rowOff>
    </xdr:from>
    <xdr:ext cx="736600" cy="259045"/>
    <xdr:sp macro="" textlink="">
      <xdr:nvSpPr>
        <xdr:cNvPr id="393" name="テキスト ボックス 392"/>
        <xdr:cNvSpPr txBox="1"/>
      </xdr:nvSpPr>
      <xdr:spPr>
        <a:xfrm>
          <a:off x="3606800" y="12934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153924</xdr:rowOff>
    </xdr:from>
    <xdr:to>
      <xdr:col>4</xdr:col>
      <xdr:colOff>396875</xdr:colOff>
      <xdr:row>77</xdr:row>
      <xdr:rowOff>84074</xdr:rowOff>
    </xdr:to>
    <xdr:sp macro="" textlink="">
      <xdr:nvSpPr>
        <xdr:cNvPr id="394" name="円/楕円 393"/>
        <xdr:cNvSpPr/>
      </xdr:nvSpPr>
      <xdr:spPr>
        <a:xfrm>
          <a:off x="3048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94251</xdr:rowOff>
    </xdr:from>
    <xdr:ext cx="762000" cy="259045"/>
    <xdr:sp macro="" textlink="">
      <xdr:nvSpPr>
        <xdr:cNvPr id="395" name="テキスト ボックス 394"/>
        <xdr:cNvSpPr txBox="1"/>
      </xdr:nvSpPr>
      <xdr:spPr>
        <a:xfrm>
          <a:off x="2717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153924</xdr:rowOff>
    </xdr:from>
    <xdr:to>
      <xdr:col>3</xdr:col>
      <xdr:colOff>193675</xdr:colOff>
      <xdr:row>77</xdr:row>
      <xdr:rowOff>84074</xdr:rowOff>
    </xdr:to>
    <xdr:sp macro="" textlink="">
      <xdr:nvSpPr>
        <xdr:cNvPr id="396" name="円/楕円 395"/>
        <xdr:cNvSpPr/>
      </xdr:nvSpPr>
      <xdr:spPr>
        <a:xfrm>
          <a:off x="2159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94251</xdr:rowOff>
    </xdr:from>
    <xdr:ext cx="762000" cy="259045"/>
    <xdr:sp macro="" textlink="">
      <xdr:nvSpPr>
        <xdr:cNvPr id="397" name="テキスト ボックス 396"/>
        <xdr:cNvSpPr txBox="1"/>
      </xdr:nvSpPr>
      <xdr:spPr>
        <a:xfrm>
          <a:off x="1828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144780</xdr:rowOff>
    </xdr:from>
    <xdr:to>
      <xdr:col>1</xdr:col>
      <xdr:colOff>676275</xdr:colOff>
      <xdr:row>77</xdr:row>
      <xdr:rowOff>74930</xdr:rowOff>
    </xdr:to>
    <xdr:sp macro="" textlink="">
      <xdr:nvSpPr>
        <xdr:cNvPr id="398" name="円/楕円 397"/>
        <xdr:cNvSpPr/>
      </xdr:nvSpPr>
      <xdr:spPr>
        <a:xfrm>
          <a:off x="1270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85107</xdr:rowOff>
    </xdr:from>
    <xdr:ext cx="762000" cy="259045"/>
    <xdr:sp macro="" textlink="">
      <xdr:nvSpPr>
        <xdr:cNvPr id="399" name="テキスト ボックス 398"/>
        <xdr:cNvSpPr txBox="1"/>
      </xdr:nvSpPr>
      <xdr:spPr>
        <a:xfrm>
          <a:off x="939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前年度と同水準であったが、依然として全国平均、類似団体平均を上回っている。人件費は減少しているが、物件費については例年高い水準にあるため、行政改革、事務事業の見直しを進め、義務的経費の削減に努める。</a:t>
          </a:r>
          <a:endParaRPr lang="ja-JP" altLang="ja-JP" sz="1200">
            <a:effectLst/>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81280</xdr:rowOff>
    </xdr:from>
    <xdr:to>
      <xdr:col>24</xdr:col>
      <xdr:colOff>31750</xdr:colOff>
      <xdr:row>81</xdr:row>
      <xdr:rowOff>97282</xdr:rowOff>
    </xdr:to>
    <xdr:cxnSp macro="">
      <xdr:nvCxnSpPr>
        <xdr:cNvPr id="425" name="直線コネクタ 424"/>
        <xdr:cNvCxnSpPr/>
      </xdr:nvCxnSpPr>
      <xdr:spPr>
        <a:xfrm flipV="1">
          <a:off x="16510000" y="12768580"/>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69359</xdr:rowOff>
    </xdr:from>
    <xdr:ext cx="762000" cy="259045"/>
    <xdr:sp macro="" textlink="">
      <xdr:nvSpPr>
        <xdr:cNvPr id="426" name="公債費以外最小値テキスト"/>
        <xdr:cNvSpPr txBox="1"/>
      </xdr:nvSpPr>
      <xdr:spPr>
        <a:xfrm>
          <a:off x="16598900" y="13956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90.6</a:t>
          </a:r>
          <a:endParaRPr kumimoji="1" lang="ja-JP" altLang="en-US" sz="1000" b="1">
            <a:latin typeface="ＭＳ Ｐゴシック"/>
          </a:endParaRPr>
        </a:p>
      </xdr:txBody>
    </xdr:sp>
    <xdr:clientData/>
  </xdr:oneCellAnchor>
  <xdr:twoCellAnchor>
    <xdr:from>
      <xdr:col>23</xdr:col>
      <xdr:colOff>628650</xdr:colOff>
      <xdr:row>81</xdr:row>
      <xdr:rowOff>97282</xdr:rowOff>
    </xdr:from>
    <xdr:to>
      <xdr:col>24</xdr:col>
      <xdr:colOff>120650</xdr:colOff>
      <xdr:row>81</xdr:row>
      <xdr:rowOff>97282</xdr:rowOff>
    </xdr:to>
    <xdr:cxnSp macro="">
      <xdr:nvCxnSpPr>
        <xdr:cNvPr id="427" name="直線コネクタ 426"/>
        <xdr:cNvCxnSpPr/>
      </xdr:nvCxnSpPr>
      <xdr:spPr>
        <a:xfrm>
          <a:off x="16421100" y="13984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167657</xdr:rowOff>
    </xdr:from>
    <xdr:ext cx="762000" cy="259045"/>
    <xdr:sp macro="" textlink="">
      <xdr:nvSpPr>
        <xdr:cNvPr id="428" name="公債費以外最大値テキスト"/>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64.0</a:t>
          </a:r>
          <a:endParaRPr kumimoji="1" lang="ja-JP" altLang="en-US" sz="1000" b="1">
            <a:latin typeface="ＭＳ Ｐゴシック"/>
          </a:endParaRPr>
        </a:p>
      </xdr:txBody>
    </xdr:sp>
    <xdr:clientData/>
  </xdr:oneCellAnchor>
  <xdr:twoCellAnchor>
    <xdr:from>
      <xdr:col>23</xdr:col>
      <xdr:colOff>628650</xdr:colOff>
      <xdr:row>74</xdr:row>
      <xdr:rowOff>81280</xdr:rowOff>
    </xdr:from>
    <xdr:to>
      <xdr:col>24</xdr:col>
      <xdr:colOff>120650</xdr:colOff>
      <xdr:row>74</xdr:row>
      <xdr:rowOff>81280</xdr:rowOff>
    </xdr:to>
    <xdr:cxnSp macro="">
      <xdr:nvCxnSpPr>
        <xdr:cNvPr id="429" name="直線コネクタ 428"/>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53848</xdr:rowOff>
    </xdr:from>
    <xdr:to>
      <xdr:col>24</xdr:col>
      <xdr:colOff>31750</xdr:colOff>
      <xdr:row>78</xdr:row>
      <xdr:rowOff>53848</xdr:rowOff>
    </xdr:to>
    <xdr:cxnSp macro="">
      <xdr:nvCxnSpPr>
        <xdr:cNvPr id="430" name="直線コネクタ 429"/>
        <xdr:cNvCxnSpPr/>
      </xdr:nvCxnSpPr>
      <xdr:spPr>
        <a:xfrm>
          <a:off x="15671800" y="134269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104157</xdr:rowOff>
    </xdr:from>
    <xdr:ext cx="762000" cy="259045"/>
    <xdr:sp macro="" textlink="">
      <xdr:nvSpPr>
        <xdr:cNvPr id="431" name="公債費以外平均値テキスト"/>
        <xdr:cNvSpPr txBox="1"/>
      </xdr:nvSpPr>
      <xdr:spPr>
        <a:xfrm>
          <a:off x="16598900" y="13134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87630</xdr:rowOff>
    </xdr:from>
    <xdr:to>
      <xdr:col>24</xdr:col>
      <xdr:colOff>82550</xdr:colOff>
      <xdr:row>78</xdr:row>
      <xdr:rowOff>17780</xdr:rowOff>
    </xdr:to>
    <xdr:sp macro="" textlink="">
      <xdr:nvSpPr>
        <xdr:cNvPr id="432" name="フローチャート : 判断 431"/>
        <xdr:cNvSpPr/>
      </xdr:nvSpPr>
      <xdr:spPr>
        <a:xfrm>
          <a:off x="16459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53848</xdr:rowOff>
    </xdr:from>
    <xdr:to>
      <xdr:col>22</xdr:col>
      <xdr:colOff>565150</xdr:colOff>
      <xdr:row>78</xdr:row>
      <xdr:rowOff>58420</xdr:rowOff>
    </xdr:to>
    <xdr:cxnSp macro="">
      <xdr:nvCxnSpPr>
        <xdr:cNvPr id="433" name="直線コネクタ 432"/>
        <xdr:cNvCxnSpPr/>
      </xdr:nvCxnSpPr>
      <xdr:spPr>
        <a:xfrm flipV="1">
          <a:off x="14782800" y="134269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117348</xdr:rowOff>
    </xdr:from>
    <xdr:to>
      <xdr:col>22</xdr:col>
      <xdr:colOff>615950</xdr:colOff>
      <xdr:row>77</xdr:row>
      <xdr:rowOff>47498</xdr:rowOff>
    </xdr:to>
    <xdr:sp macro="" textlink="">
      <xdr:nvSpPr>
        <xdr:cNvPr id="434" name="フローチャート : 判断 433"/>
        <xdr:cNvSpPr/>
      </xdr:nvSpPr>
      <xdr:spPr>
        <a:xfrm>
          <a:off x="15621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57675</xdr:rowOff>
    </xdr:from>
    <xdr:ext cx="736600" cy="259045"/>
    <xdr:sp macro="" textlink="">
      <xdr:nvSpPr>
        <xdr:cNvPr id="435" name="テキスト ボックス 434"/>
        <xdr:cNvSpPr txBox="1"/>
      </xdr:nvSpPr>
      <xdr:spPr>
        <a:xfrm>
          <a:off x="15290800" y="12916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58420</xdr:rowOff>
    </xdr:from>
    <xdr:to>
      <xdr:col>21</xdr:col>
      <xdr:colOff>361950</xdr:colOff>
      <xdr:row>78</xdr:row>
      <xdr:rowOff>58420</xdr:rowOff>
    </xdr:to>
    <xdr:cxnSp macro="">
      <xdr:nvCxnSpPr>
        <xdr:cNvPr id="436" name="直線コネクタ 435"/>
        <xdr:cNvCxnSpPr/>
      </xdr:nvCxnSpPr>
      <xdr:spPr>
        <a:xfrm>
          <a:off x="13893800" y="13431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53339</xdr:rowOff>
    </xdr:from>
    <xdr:to>
      <xdr:col>21</xdr:col>
      <xdr:colOff>412750</xdr:colOff>
      <xdr:row>76</xdr:row>
      <xdr:rowOff>154939</xdr:rowOff>
    </xdr:to>
    <xdr:sp macro="" textlink="">
      <xdr:nvSpPr>
        <xdr:cNvPr id="437" name="フローチャート : 判断 436"/>
        <xdr:cNvSpPr/>
      </xdr:nvSpPr>
      <xdr:spPr>
        <a:xfrm>
          <a:off x="14732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165117</xdr:rowOff>
    </xdr:from>
    <xdr:ext cx="762000" cy="259045"/>
    <xdr:sp macro="" textlink="">
      <xdr:nvSpPr>
        <xdr:cNvPr id="438" name="テキスト ボックス 437"/>
        <xdr:cNvSpPr txBox="1"/>
      </xdr:nvSpPr>
      <xdr:spPr>
        <a:xfrm>
          <a:off x="14401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106426</xdr:rowOff>
    </xdr:from>
    <xdr:to>
      <xdr:col>20</xdr:col>
      <xdr:colOff>158750</xdr:colOff>
      <xdr:row>78</xdr:row>
      <xdr:rowOff>58420</xdr:rowOff>
    </xdr:to>
    <xdr:cxnSp macro="">
      <xdr:nvCxnSpPr>
        <xdr:cNvPr id="439" name="直線コネクタ 438"/>
        <xdr:cNvCxnSpPr/>
      </xdr:nvCxnSpPr>
      <xdr:spPr>
        <a:xfrm>
          <a:off x="13004800" y="13308076"/>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71628</xdr:rowOff>
    </xdr:from>
    <xdr:to>
      <xdr:col>20</xdr:col>
      <xdr:colOff>209550</xdr:colOff>
      <xdr:row>77</xdr:row>
      <xdr:rowOff>1778</xdr:rowOff>
    </xdr:to>
    <xdr:sp macro="" textlink="">
      <xdr:nvSpPr>
        <xdr:cNvPr id="440" name="フローチャート : 判断 439"/>
        <xdr:cNvSpPr/>
      </xdr:nvSpPr>
      <xdr:spPr>
        <a:xfrm>
          <a:off x="13843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11955</xdr:rowOff>
    </xdr:from>
    <xdr:ext cx="762000" cy="259045"/>
    <xdr:sp macro="" textlink="">
      <xdr:nvSpPr>
        <xdr:cNvPr id="441" name="テキスト ボックス 440"/>
        <xdr:cNvSpPr txBox="1"/>
      </xdr:nvSpPr>
      <xdr:spPr>
        <a:xfrm>
          <a:off x="13512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42" name="フローチャート : 判断 441"/>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142257</xdr:rowOff>
    </xdr:from>
    <xdr:ext cx="762000" cy="259045"/>
    <xdr:sp macro="" textlink="">
      <xdr:nvSpPr>
        <xdr:cNvPr id="443" name="テキスト ボックス 442"/>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3048</xdr:rowOff>
    </xdr:from>
    <xdr:to>
      <xdr:col>24</xdr:col>
      <xdr:colOff>82550</xdr:colOff>
      <xdr:row>78</xdr:row>
      <xdr:rowOff>104648</xdr:rowOff>
    </xdr:to>
    <xdr:sp macro="" textlink="">
      <xdr:nvSpPr>
        <xdr:cNvPr id="449" name="円/楕円 448"/>
        <xdr:cNvSpPr/>
      </xdr:nvSpPr>
      <xdr:spPr>
        <a:xfrm>
          <a:off x="164592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146575</xdr:rowOff>
    </xdr:from>
    <xdr:ext cx="762000" cy="259045"/>
    <xdr:sp macro="" textlink="">
      <xdr:nvSpPr>
        <xdr:cNvPr id="450" name="公債費以外該当値テキスト"/>
        <xdr:cNvSpPr txBox="1"/>
      </xdr:nvSpPr>
      <xdr:spPr>
        <a:xfrm>
          <a:off x="165989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78.4</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3048</xdr:rowOff>
    </xdr:from>
    <xdr:to>
      <xdr:col>22</xdr:col>
      <xdr:colOff>615950</xdr:colOff>
      <xdr:row>78</xdr:row>
      <xdr:rowOff>104648</xdr:rowOff>
    </xdr:to>
    <xdr:sp macro="" textlink="">
      <xdr:nvSpPr>
        <xdr:cNvPr id="451" name="円/楕円 450"/>
        <xdr:cNvSpPr/>
      </xdr:nvSpPr>
      <xdr:spPr>
        <a:xfrm>
          <a:off x="15621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89425</xdr:rowOff>
    </xdr:from>
    <xdr:ext cx="736600" cy="259045"/>
    <xdr:sp macro="" textlink="">
      <xdr:nvSpPr>
        <xdr:cNvPr id="452" name="テキスト ボックス 451"/>
        <xdr:cNvSpPr txBox="1"/>
      </xdr:nvSpPr>
      <xdr:spPr>
        <a:xfrm>
          <a:off x="15290800" y="13462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78.4</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7620</xdr:rowOff>
    </xdr:from>
    <xdr:to>
      <xdr:col>21</xdr:col>
      <xdr:colOff>412750</xdr:colOff>
      <xdr:row>78</xdr:row>
      <xdr:rowOff>109220</xdr:rowOff>
    </xdr:to>
    <xdr:sp macro="" textlink="">
      <xdr:nvSpPr>
        <xdr:cNvPr id="453" name="円/楕円 452"/>
        <xdr:cNvSpPr/>
      </xdr:nvSpPr>
      <xdr:spPr>
        <a:xfrm>
          <a:off x="14732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93997</xdr:rowOff>
    </xdr:from>
    <xdr:ext cx="762000" cy="259045"/>
    <xdr:sp macro="" textlink="">
      <xdr:nvSpPr>
        <xdr:cNvPr id="454" name="テキスト ボックス 453"/>
        <xdr:cNvSpPr txBox="1"/>
      </xdr:nvSpPr>
      <xdr:spPr>
        <a:xfrm>
          <a:off x="14401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78.5</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7620</xdr:rowOff>
    </xdr:from>
    <xdr:to>
      <xdr:col>20</xdr:col>
      <xdr:colOff>209550</xdr:colOff>
      <xdr:row>78</xdr:row>
      <xdr:rowOff>109220</xdr:rowOff>
    </xdr:to>
    <xdr:sp macro="" textlink="">
      <xdr:nvSpPr>
        <xdr:cNvPr id="455" name="円/楕円 454"/>
        <xdr:cNvSpPr/>
      </xdr:nvSpPr>
      <xdr:spPr>
        <a:xfrm>
          <a:off x="13843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93997</xdr:rowOff>
    </xdr:from>
    <xdr:ext cx="762000" cy="259045"/>
    <xdr:sp macro="" textlink="">
      <xdr:nvSpPr>
        <xdr:cNvPr id="456" name="テキスト ボックス 455"/>
        <xdr:cNvSpPr txBox="1"/>
      </xdr:nvSpPr>
      <xdr:spPr>
        <a:xfrm>
          <a:off x="13512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78.5</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55626</xdr:rowOff>
    </xdr:from>
    <xdr:to>
      <xdr:col>19</xdr:col>
      <xdr:colOff>6350</xdr:colOff>
      <xdr:row>77</xdr:row>
      <xdr:rowOff>157226</xdr:rowOff>
    </xdr:to>
    <xdr:sp macro="" textlink="">
      <xdr:nvSpPr>
        <xdr:cNvPr id="457" name="円/楕円 456"/>
        <xdr:cNvSpPr/>
      </xdr:nvSpPr>
      <xdr:spPr>
        <a:xfrm>
          <a:off x="12954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142003</xdr:rowOff>
    </xdr:from>
    <xdr:ext cx="762000" cy="259045"/>
    <xdr:sp macro="" textlink="">
      <xdr:nvSpPr>
        <xdr:cNvPr id="458" name="テキスト ボックス 457"/>
        <xdr:cNvSpPr txBox="1"/>
      </xdr:nvSpPr>
      <xdr:spPr>
        <a:xfrm>
          <a:off x="12623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埼玉県飯能市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12491</xdr:rowOff>
    </xdr:from>
    <xdr:to>
      <xdr:col>4</xdr:col>
      <xdr:colOff>1117600</xdr:colOff>
      <xdr:row>19</xdr:row>
      <xdr:rowOff>113703</xdr:rowOff>
    </xdr:to>
    <xdr:cxnSp macro="">
      <xdr:nvCxnSpPr>
        <xdr:cNvPr id="45" name="直線コネクタ 44"/>
        <xdr:cNvCxnSpPr/>
      </xdr:nvCxnSpPr>
      <xdr:spPr bwMode="auto">
        <a:xfrm flipV="1">
          <a:off x="5651500" y="2288966"/>
          <a:ext cx="0" cy="11299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85780</xdr:rowOff>
    </xdr:from>
    <xdr:ext cx="762000" cy="259045"/>
    <xdr:sp macro="" textlink="">
      <xdr:nvSpPr>
        <xdr:cNvPr id="46" name="人口1人当たり決算額の推移最小値テキスト130"/>
        <xdr:cNvSpPr txBox="1"/>
      </xdr:nvSpPr>
      <xdr:spPr>
        <a:xfrm>
          <a:off x="5740400" y="339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47,198</a:t>
          </a:r>
          <a:endParaRPr kumimoji="1" lang="ja-JP" altLang="en-US" sz="1000" b="1">
            <a:latin typeface="ＭＳ Ｐゴシック"/>
          </a:endParaRPr>
        </a:p>
      </xdr:txBody>
    </xdr:sp>
    <xdr:clientData/>
  </xdr:oneCellAnchor>
  <xdr:twoCellAnchor>
    <xdr:from>
      <xdr:col>4</xdr:col>
      <xdr:colOff>1028700</xdr:colOff>
      <xdr:row>19</xdr:row>
      <xdr:rowOff>113703</xdr:rowOff>
    </xdr:from>
    <xdr:to>
      <xdr:col>5</xdr:col>
      <xdr:colOff>73025</xdr:colOff>
      <xdr:row>19</xdr:row>
      <xdr:rowOff>113703</xdr:rowOff>
    </xdr:to>
    <xdr:cxnSp macro="">
      <xdr:nvCxnSpPr>
        <xdr:cNvPr id="47" name="直線コネクタ 46"/>
        <xdr:cNvCxnSpPr/>
      </xdr:nvCxnSpPr>
      <xdr:spPr bwMode="auto">
        <a:xfrm>
          <a:off x="5562600" y="34188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98868</xdr:rowOff>
    </xdr:from>
    <xdr:ext cx="762000" cy="259045"/>
    <xdr:sp macro="" textlink="">
      <xdr:nvSpPr>
        <xdr:cNvPr id="48" name="人口1人当たり決算額の推移最大値テキスト130"/>
        <xdr:cNvSpPr txBox="1"/>
      </xdr:nvSpPr>
      <xdr:spPr>
        <a:xfrm>
          <a:off x="5740400" y="2032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106,511</a:t>
          </a:r>
          <a:endParaRPr kumimoji="1" lang="ja-JP" altLang="en-US" sz="1000" b="1">
            <a:latin typeface="ＭＳ Ｐゴシック"/>
          </a:endParaRPr>
        </a:p>
      </xdr:txBody>
    </xdr:sp>
    <xdr:clientData/>
  </xdr:oneCellAnchor>
  <xdr:twoCellAnchor>
    <xdr:from>
      <xdr:col>4</xdr:col>
      <xdr:colOff>1028700</xdr:colOff>
      <xdr:row>13</xdr:row>
      <xdr:rowOff>12491</xdr:rowOff>
    </xdr:from>
    <xdr:to>
      <xdr:col>5</xdr:col>
      <xdr:colOff>73025</xdr:colOff>
      <xdr:row>13</xdr:row>
      <xdr:rowOff>12491</xdr:rowOff>
    </xdr:to>
    <xdr:cxnSp macro="">
      <xdr:nvCxnSpPr>
        <xdr:cNvPr id="49" name="直線コネクタ 48"/>
        <xdr:cNvCxnSpPr/>
      </xdr:nvCxnSpPr>
      <xdr:spPr bwMode="auto">
        <a:xfrm>
          <a:off x="5562600" y="22889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144640</xdr:rowOff>
    </xdr:from>
    <xdr:to>
      <xdr:col>4</xdr:col>
      <xdr:colOff>1117600</xdr:colOff>
      <xdr:row>16</xdr:row>
      <xdr:rowOff>149670</xdr:rowOff>
    </xdr:to>
    <xdr:cxnSp macro="">
      <xdr:nvCxnSpPr>
        <xdr:cNvPr id="50" name="直線コネクタ 49"/>
        <xdr:cNvCxnSpPr/>
      </xdr:nvCxnSpPr>
      <xdr:spPr bwMode="auto">
        <a:xfrm flipV="1">
          <a:off x="5003800" y="2935465"/>
          <a:ext cx="647700" cy="50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168616</xdr:rowOff>
    </xdr:from>
    <xdr:ext cx="762000" cy="259045"/>
    <xdr:sp macro="" textlink="">
      <xdr:nvSpPr>
        <xdr:cNvPr id="51" name="人口1人当たり決算額の推移平均値テキスト130"/>
        <xdr:cNvSpPr txBox="1"/>
      </xdr:nvSpPr>
      <xdr:spPr>
        <a:xfrm>
          <a:off x="5740400" y="2959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67,183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25089</xdr:rowOff>
    </xdr:from>
    <xdr:to>
      <xdr:col>5</xdr:col>
      <xdr:colOff>34925</xdr:colOff>
      <xdr:row>17</xdr:row>
      <xdr:rowOff>126689</xdr:rowOff>
    </xdr:to>
    <xdr:sp macro="" textlink="">
      <xdr:nvSpPr>
        <xdr:cNvPr id="52" name="フローチャート : 判断 51"/>
        <xdr:cNvSpPr/>
      </xdr:nvSpPr>
      <xdr:spPr bwMode="auto">
        <a:xfrm>
          <a:off x="56007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149670</xdr:rowOff>
    </xdr:from>
    <xdr:to>
      <xdr:col>4</xdr:col>
      <xdr:colOff>469900</xdr:colOff>
      <xdr:row>16</xdr:row>
      <xdr:rowOff>151860</xdr:rowOff>
    </xdr:to>
    <xdr:cxnSp macro="">
      <xdr:nvCxnSpPr>
        <xdr:cNvPr id="53" name="直線コネクタ 52"/>
        <xdr:cNvCxnSpPr/>
      </xdr:nvCxnSpPr>
      <xdr:spPr bwMode="auto">
        <a:xfrm flipV="1">
          <a:off x="4305300" y="2940495"/>
          <a:ext cx="698500" cy="21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72676</xdr:rowOff>
    </xdr:from>
    <xdr:to>
      <xdr:col>4</xdr:col>
      <xdr:colOff>520700</xdr:colOff>
      <xdr:row>17</xdr:row>
      <xdr:rowOff>2826</xdr:rowOff>
    </xdr:to>
    <xdr:sp macro="" textlink="">
      <xdr:nvSpPr>
        <xdr:cNvPr id="54" name="フローチャート : 判断 53"/>
        <xdr:cNvSpPr/>
      </xdr:nvSpPr>
      <xdr:spPr bwMode="auto">
        <a:xfrm>
          <a:off x="49530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13003</xdr:rowOff>
    </xdr:from>
    <xdr:ext cx="736600" cy="259045"/>
    <xdr:sp macro="" textlink="">
      <xdr:nvSpPr>
        <xdr:cNvPr id="55" name="テキスト ボックス 54"/>
        <xdr:cNvSpPr txBox="1"/>
      </xdr:nvSpPr>
      <xdr:spPr>
        <a:xfrm>
          <a:off x="4622800" y="2632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124333</xdr:rowOff>
    </xdr:from>
    <xdr:to>
      <xdr:col>3</xdr:col>
      <xdr:colOff>904875</xdr:colOff>
      <xdr:row>16</xdr:row>
      <xdr:rowOff>151860</xdr:rowOff>
    </xdr:to>
    <xdr:cxnSp macro="">
      <xdr:nvCxnSpPr>
        <xdr:cNvPr id="56" name="直線コネクタ 55"/>
        <xdr:cNvCxnSpPr/>
      </xdr:nvCxnSpPr>
      <xdr:spPr bwMode="auto">
        <a:xfrm>
          <a:off x="3606800" y="2915158"/>
          <a:ext cx="698500" cy="275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98812</xdr:rowOff>
    </xdr:from>
    <xdr:to>
      <xdr:col>3</xdr:col>
      <xdr:colOff>955675</xdr:colOff>
      <xdr:row>17</xdr:row>
      <xdr:rowOff>28962</xdr:rowOff>
    </xdr:to>
    <xdr:sp macro="" textlink="">
      <xdr:nvSpPr>
        <xdr:cNvPr id="57" name="フローチャート : 判断 56"/>
        <xdr:cNvSpPr/>
      </xdr:nvSpPr>
      <xdr:spPr bwMode="auto">
        <a:xfrm>
          <a:off x="42545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39139</xdr:rowOff>
    </xdr:from>
    <xdr:ext cx="762000" cy="259045"/>
    <xdr:sp macro="" textlink="">
      <xdr:nvSpPr>
        <xdr:cNvPr id="58" name="テキスト ボックス 57"/>
        <xdr:cNvSpPr txBox="1"/>
      </xdr:nvSpPr>
      <xdr:spPr>
        <a:xfrm>
          <a:off x="3924300" y="265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98863</xdr:rowOff>
    </xdr:from>
    <xdr:to>
      <xdr:col>3</xdr:col>
      <xdr:colOff>206375</xdr:colOff>
      <xdr:row>16</xdr:row>
      <xdr:rowOff>124333</xdr:rowOff>
    </xdr:to>
    <xdr:cxnSp macro="">
      <xdr:nvCxnSpPr>
        <xdr:cNvPr id="59" name="直線コネクタ 58"/>
        <xdr:cNvCxnSpPr/>
      </xdr:nvCxnSpPr>
      <xdr:spPr bwMode="auto">
        <a:xfrm>
          <a:off x="2908300" y="2889688"/>
          <a:ext cx="698500" cy="254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61779</xdr:rowOff>
    </xdr:from>
    <xdr:to>
      <xdr:col>3</xdr:col>
      <xdr:colOff>257175</xdr:colOff>
      <xdr:row>16</xdr:row>
      <xdr:rowOff>163379</xdr:rowOff>
    </xdr:to>
    <xdr:sp macro="" textlink="">
      <xdr:nvSpPr>
        <xdr:cNvPr id="60" name="フローチャート : 判断 59"/>
        <xdr:cNvSpPr/>
      </xdr:nvSpPr>
      <xdr:spPr bwMode="auto">
        <a:xfrm>
          <a:off x="35560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2106</xdr:rowOff>
    </xdr:from>
    <xdr:ext cx="762000" cy="259045"/>
    <xdr:sp macro="" textlink="">
      <xdr:nvSpPr>
        <xdr:cNvPr id="61" name="テキスト ボックス 60"/>
        <xdr:cNvSpPr txBox="1"/>
      </xdr:nvSpPr>
      <xdr:spPr>
        <a:xfrm>
          <a:off x="3225800" y="262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17736</xdr:rowOff>
    </xdr:from>
    <xdr:to>
      <xdr:col>2</xdr:col>
      <xdr:colOff>692150</xdr:colOff>
      <xdr:row>16</xdr:row>
      <xdr:rowOff>119336</xdr:rowOff>
    </xdr:to>
    <xdr:sp macro="" textlink="">
      <xdr:nvSpPr>
        <xdr:cNvPr id="62" name="フローチャート : 判断 61"/>
        <xdr:cNvSpPr/>
      </xdr:nvSpPr>
      <xdr:spPr bwMode="auto">
        <a:xfrm>
          <a:off x="2857500" y="280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129513</xdr:rowOff>
    </xdr:from>
    <xdr:ext cx="762000" cy="259045"/>
    <xdr:sp macro="" textlink="">
      <xdr:nvSpPr>
        <xdr:cNvPr id="63" name="テキスト ボックス 62"/>
        <xdr:cNvSpPr txBox="1"/>
      </xdr:nvSpPr>
      <xdr:spPr>
        <a:xfrm>
          <a:off x="2527300" y="257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93840</xdr:rowOff>
    </xdr:from>
    <xdr:to>
      <xdr:col>5</xdr:col>
      <xdr:colOff>34925</xdr:colOff>
      <xdr:row>17</xdr:row>
      <xdr:rowOff>23990</xdr:rowOff>
    </xdr:to>
    <xdr:sp macro="" textlink="">
      <xdr:nvSpPr>
        <xdr:cNvPr id="69" name="円/楕円 68"/>
        <xdr:cNvSpPr/>
      </xdr:nvSpPr>
      <xdr:spPr bwMode="auto">
        <a:xfrm>
          <a:off x="5600700" y="28846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110367</xdr:rowOff>
    </xdr:from>
    <xdr:ext cx="762000" cy="259045"/>
    <xdr:sp macro="" textlink="">
      <xdr:nvSpPr>
        <xdr:cNvPr id="70" name="人口1人当たり決算額の推移該当値テキスト130"/>
        <xdr:cNvSpPr txBox="1"/>
      </xdr:nvSpPr>
      <xdr:spPr>
        <a:xfrm>
          <a:off x="5740400" y="2729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72,574</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98870</xdr:rowOff>
    </xdr:from>
    <xdr:to>
      <xdr:col>4</xdr:col>
      <xdr:colOff>520700</xdr:colOff>
      <xdr:row>17</xdr:row>
      <xdr:rowOff>29020</xdr:rowOff>
    </xdr:to>
    <xdr:sp macro="" textlink="">
      <xdr:nvSpPr>
        <xdr:cNvPr id="71" name="円/楕円 70"/>
        <xdr:cNvSpPr/>
      </xdr:nvSpPr>
      <xdr:spPr bwMode="auto">
        <a:xfrm>
          <a:off x="4953000" y="28896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13797</xdr:rowOff>
    </xdr:from>
    <xdr:ext cx="736600" cy="259045"/>
    <xdr:sp macro="" textlink="">
      <xdr:nvSpPr>
        <xdr:cNvPr id="72" name="テキスト ボックス 71"/>
        <xdr:cNvSpPr txBox="1"/>
      </xdr:nvSpPr>
      <xdr:spPr>
        <a:xfrm>
          <a:off x="4622800" y="2976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72,310</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101060</xdr:rowOff>
    </xdr:from>
    <xdr:to>
      <xdr:col>3</xdr:col>
      <xdr:colOff>955675</xdr:colOff>
      <xdr:row>17</xdr:row>
      <xdr:rowOff>31210</xdr:rowOff>
    </xdr:to>
    <xdr:sp macro="" textlink="">
      <xdr:nvSpPr>
        <xdr:cNvPr id="73" name="円/楕円 72"/>
        <xdr:cNvSpPr/>
      </xdr:nvSpPr>
      <xdr:spPr bwMode="auto">
        <a:xfrm>
          <a:off x="4254500" y="28918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15987</xdr:rowOff>
    </xdr:from>
    <xdr:ext cx="762000" cy="259045"/>
    <xdr:sp macro="" textlink="">
      <xdr:nvSpPr>
        <xdr:cNvPr id="74" name="テキスト ボックス 73"/>
        <xdr:cNvSpPr txBox="1"/>
      </xdr:nvSpPr>
      <xdr:spPr>
        <a:xfrm>
          <a:off x="3924300" y="2978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72,195</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73533</xdr:rowOff>
    </xdr:from>
    <xdr:to>
      <xdr:col>3</xdr:col>
      <xdr:colOff>257175</xdr:colOff>
      <xdr:row>17</xdr:row>
      <xdr:rowOff>3683</xdr:rowOff>
    </xdr:to>
    <xdr:sp macro="" textlink="">
      <xdr:nvSpPr>
        <xdr:cNvPr id="75" name="円/楕円 74"/>
        <xdr:cNvSpPr/>
      </xdr:nvSpPr>
      <xdr:spPr bwMode="auto">
        <a:xfrm>
          <a:off x="3556000" y="28643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159910</xdr:rowOff>
    </xdr:from>
    <xdr:ext cx="762000" cy="259045"/>
    <xdr:sp macro="" textlink="">
      <xdr:nvSpPr>
        <xdr:cNvPr id="76" name="テキスト ボックス 75"/>
        <xdr:cNvSpPr txBox="1"/>
      </xdr:nvSpPr>
      <xdr:spPr>
        <a:xfrm>
          <a:off x="3225800" y="2950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73,640</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48063</xdr:rowOff>
    </xdr:from>
    <xdr:to>
      <xdr:col>2</xdr:col>
      <xdr:colOff>692150</xdr:colOff>
      <xdr:row>16</xdr:row>
      <xdr:rowOff>149663</xdr:rowOff>
    </xdr:to>
    <xdr:sp macro="" textlink="">
      <xdr:nvSpPr>
        <xdr:cNvPr id="77" name="円/楕円 76"/>
        <xdr:cNvSpPr/>
      </xdr:nvSpPr>
      <xdr:spPr bwMode="auto">
        <a:xfrm>
          <a:off x="2857500" y="28388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134440</xdr:rowOff>
    </xdr:from>
    <xdr:ext cx="762000" cy="259045"/>
    <xdr:sp macro="" textlink="">
      <xdr:nvSpPr>
        <xdr:cNvPr id="78" name="テキスト ボックス 77"/>
        <xdr:cNvSpPr txBox="1"/>
      </xdr:nvSpPr>
      <xdr:spPr>
        <a:xfrm>
          <a:off x="2527300" y="292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74,977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39</xdr:row>
      <xdr:rowOff>12700</xdr:rowOff>
    </xdr:from>
    <xdr:to>
      <xdr:col>5</xdr:col>
      <xdr:colOff>733425</xdr:colOff>
      <xdr:row>39</xdr:row>
      <xdr:rowOff>12700</xdr:rowOff>
    </xdr:to>
    <xdr:cxnSp macro="">
      <xdr:nvCxnSpPr>
        <xdr:cNvPr id="94" name="直線コネクタ 93"/>
        <xdr:cNvCxnSpPr/>
      </xdr:nvCxnSpPr>
      <xdr:spPr bwMode="auto">
        <a:xfrm>
          <a:off x="2159000" y="7651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241300</xdr:rowOff>
    </xdr:from>
    <xdr:to>
      <xdr:col>5</xdr:col>
      <xdr:colOff>733425</xdr:colOff>
      <xdr:row>37</xdr:row>
      <xdr:rowOff>241300</xdr:rowOff>
    </xdr:to>
    <xdr:cxnSp macro="">
      <xdr:nvCxnSpPr>
        <xdr:cNvPr id="95" name="直線コネクタ 94"/>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99077</xdr:rowOff>
    </xdr:from>
    <xdr:ext cx="762000" cy="259045"/>
    <xdr:sp macro="" textlink="">
      <xdr:nvSpPr>
        <xdr:cNvPr id="96" name="テキスト ボックス 95"/>
        <xdr:cNvSpPr txBox="1"/>
      </xdr:nvSpPr>
      <xdr:spPr>
        <a:xfrm>
          <a:off x="14097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127000</xdr:rowOff>
    </xdr:from>
    <xdr:to>
      <xdr:col>5</xdr:col>
      <xdr:colOff>733425</xdr:colOff>
      <xdr:row>36</xdr:row>
      <xdr:rowOff>127000</xdr:rowOff>
    </xdr:to>
    <xdr:cxnSp macro="">
      <xdr:nvCxnSpPr>
        <xdr:cNvPr id="97" name="直線コネクタ 96"/>
        <xdr:cNvCxnSpPr/>
      </xdr:nvCxnSpPr>
      <xdr:spPr bwMode="auto">
        <a:xfrm>
          <a:off x="2159000" y="7080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327677</xdr:rowOff>
    </xdr:from>
    <xdr:ext cx="762000" cy="259045"/>
    <xdr:sp macro="" textlink="">
      <xdr:nvSpPr>
        <xdr:cNvPr id="98" name="テキスト ボックス 97"/>
        <xdr:cNvSpPr txBox="1"/>
      </xdr:nvSpPr>
      <xdr:spPr>
        <a:xfrm>
          <a:off x="1409700" y="693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241300</xdr:rowOff>
    </xdr:from>
    <xdr:to>
      <xdr:col>5</xdr:col>
      <xdr:colOff>733425</xdr:colOff>
      <xdr:row>34</xdr:row>
      <xdr:rowOff>241300</xdr:rowOff>
    </xdr:to>
    <xdr:cxnSp macro="">
      <xdr:nvCxnSpPr>
        <xdr:cNvPr id="101" name="直線コネクタ 100"/>
        <xdr:cNvCxnSpPr/>
      </xdr:nvCxnSpPr>
      <xdr:spPr bwMode="auto">
        <a:xfrm>
          <a:off x="2159000" y="6508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99077</xdr:rowOff>
    </xdr:from>
    <xdr:ext cx="762000" cy="259045"/>
    <xdr:sp macro="" textlink="">
      <xdr:nvSpPr>
        <xdr:cNvPr id="102" name="テキスト ボックス 101"/>
        <xdr:cNvSpPr txBox="1"/>
      </xdr:nvSpPr>
      <xdr:spPr>
        <a:xfrm>
          <a:off x="1409700" y="636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298450</xdr:rowOff>
    </xdr:from>
    <xdr:to>
      <xdr:col>5</xdr:col>
      <xdr:colOff>733425</xdr:colOff>
      <xdr:row>33</xdr:row>
      <xdr:rowOff>298450</xdr:rowOff>
    </xdr:to>
    <xdr:cxnSp macro="">
      <xdr:nvCxnSpPr>
        <xdr:cNvPr id="103" name="直線コネクタ 102"/>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156227</xdr:rowOff>
    </xdr:from>
    <xdr:ext cx="762000" cy="259045"/>
    <xdr:sp macro="" textlink="">
      <xdr:nvSpPr>
        <xdr:cNvPr id="104" name="テキスト ボックス 103"/>
        <xdr:cNvSpPr txBox="1"/>
      </xdr:nvSpPr>
      <xdr:spPr>
        <a:xfrm>
          <a:off x="14097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12700</xdr:rowOff>
    </xdr:from>
    <xdr:to>
      <xdr:col>5</xdr:col>
      <xdr:colOff>733425</xdr:colOff>
      <xdr:row>33</xdr:row>
      <xdr:rowOff>12700</xdr:rowOff>
    </xdr:to>
    <xdr:cxnSp macro="">
      <xdr:nvCxnSpPr>
        <xdr:cNvPr id="105" name="直線コネクタ 104"/>
        <xdr:cNvCxnSpPr/>
      </xdr:nvCxnSpPr>
      <xdr:spPr bwMode="auto">
        <a:xfrm>
          <a:off x="2159000" y="5937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41927</xdr:rowOff>
    </xdr:from>
    <xdr:ext cx="762000" cy="259045"/>
    <xdr:sp macro="" textlink="">
      <xdr:nvSpPr>
        <xdr:cNvPr id="106" name="テキスト ボックス 105"/>
        <xdr:cNvSpPr txBox="1"/>
      </xdr:nvSpPr>
      <xdr:spPr>
        <a:xfrm>
          <a:off x="1409700" y="579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183378</xdr:rowOff>
    </xdr:from>
    <xdr:to>
      <xdr:col>4</xdr:col>
      <xdr:colOff>1117600</xdr:colOff>
      <xdr:row>38</xdr:row>
      <xdr:rowOff>40075</xdr:rowOff>
    </xdr:to>
    <xdr:cxnSp macro="">
      <xdr:nvCxnSpPr>
        <xdr:cNvPr id="110" name="直線コネクタ 109"/>
        <xdr:cNvCxnSpPr/>
      </xdr:nvCxnSpPr>
      <xdr:spPr bwMode="auto">
        <a:xfrm flipV="1">
          <a:off x="5651500" y="6107928"/>
          <a:ext cx="0" cy="13997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12152</xdr:rowOff>
    </xdr:from>
    <xdr:ext cx="762000" cy="259045"/>
    <xdr:sp macro="" textlink="">
      <xdr:nvSpPr>
        <xdr:cNvPr id="111" name="人口1人当たり決算額の推移最小値テキスト445"/>
        <xdr:cNvSpPr txBox="1"/>
      </xdr:nvSpPr>
      <xdr:spPr>
        <a:xfrm>
          <a:off x="5740400" y="7479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-4,958</a:t>
          </a:r>
          <a:endParaRPr kumimoji="1" lang="ja-JP" altLang="en-US" sz="1000" b="1">
            <a:latin typeface="ＭＳ Ｐゴシック"/>
          </a:endParaRPr>
        </a:p>
      </xdr:txBody>
    </xdr:sp>
    <xdr:clientData/>
  </xdr:oneCellAnchor>
  <xdr:twoCellAnchor>
    <xdr:from>
      <xdr:col>4</xdr:col>
      <xdr:colOff>1028700</xdr:colOff>
      <xdr:row>38</xdr:row>
      <xdr:rowOff>40075</xdr:rowOff>
    </xdr:from>
    <xdr:to>
      <xdr:col>5</xdr:col>
      <xdr:colOff>73025</xdr:colOff>
      <xdr:row>38</xdr:row>
      <xdr:rowOff>40075</xdr:rowOff>
    </xdr:to>
    <xdr:cxnSp macro="">
      <xdr:nvCxnSpPr>
        <xdr:cNvPr id="112" name="直線コネクタ 111"/>
        <xdr:cNvCxnSpPr/>
      </xdr:nvCxnSpPr>
      <xdr:spPr bwMode="auto">
        <a:xfrm>
          <a:off x="5562600" y="7507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98305</xdr:rowOff>
    </xdr:from>
    <xdr:ext cx="762000" cy="259045"/>
    <xdr:sp macro="" textlink="">
      <xdr:nvSpPr>
        <xdr:cNvPr id="113" name="人口1人当たり決算額の推移最大値テキスト445"/>
        <xdr:cNvSpPr txBox="1"/>
      </xdr:nvSpPr>
      <xdr:spPr>
        <a:xfrm>
          <a:off x="5740400" y="585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44,027</a:t>
          </a:r>
          <a:endParaRPr kumimoji="1" lang="ja-JP" altLang="en-US" sz="1000" b="1">
            <a:latin typeface="ＭＳ Ｐゴシック"/>
          </a:endParaRPr>
        </a:p>
      </xdr:txBody>
    </xdr:sp>
    <xdr:clientData/>
  </xdr:oneCellAnchor>
  <xdr:twoCellAnchor>
    <xdr:from>
      <xdr:col>4</xdr:col>
      <xdr:colOff>1028700</xdr:colOff>
      <xdr:row>33</xdr:row>
      <xdr:rowOff>183378</xdr:rowOff>
    </xdr:from>
    <xdr:to>
      <xdr:col>5</xdr:col>
      <xdr:colOff>73025</xdr:colOff>
      <xdr:row>33</xdr:row>
      <xdr:rowOff>183378</xdr:rowOff>
    </xdr:to>
    <xdr:cxnSp macro="">
      <xdr:nvCxnSpPr>
        <xdr:cNvPr id="114" name="直線コネクタ 113"/>
        <xdr:cNvCxnSpPr/>
      </xdr:nvCxnSpPr>
      <xdr:spPr bwMode="auto">
        <a:xfrm>
          <a:off x="5562600" y="61079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95424</xdr:rowOff>
    </xdr:from>
    <xdr:to>
      <xdr:col>4</xdr:col>
      <xdr:colOff>1117600</xdr:colOff>
      <xdr:row>37</xdr:row>
      <xdr:rowOff>152774</xdr:rowOff>
    </xdr:to>
    <xdr:cxnSp macro="">
      <xdr:nvCxnSpPr>
        <xdr:cNvPr id="115" name="直線コネクタ 114"/>
        <xdr:cNvCxnSpPr/>
      </xdr:nvCxnSpPr>
      <xdr:spPr bwMode="auto">
        <a:xfrm flipV="1">
          <a:off x="5003800" y="7220124"/>
          <a:ext cx="647700" cy="573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203398</xdr:rowOff>
    </xdr:from>
    <xdr:ext cx="762000" cy="259045"/>
    <xdr:sp macro="" textlink="">
      <xdr:nvSpPr>
        <xdr:cNvPr id="116" name="人口1人当たり決算額の推移平均値テキスト445"/>
        <xdr:cNvSpPr txBox="1"/>
      </xdr:nvSpPr>
      <xdr:spPr>
        <a:xfrm>
          <a:off x="5740400" y="6813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12,127</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15421</xdr:rowOff>
    </xdr:from>
    <xdr:to>
      <xdr:col>5</xdr:col>
      <xdr:colOff>34925</xdr:colOff>
      <xdr:row>36</xdr:row>
      <xdr:rowOff>117021</xdr:rowOff>
    </xdr:to>
    <xdr:sp macro="" textlink="">
      <xdr:nvSpPr>
        <xdr:cNvPr id="117" name="フローチャート : 判断 116"/>
        <xdr:cNvSpPr/>
      </xdr:nvSpPr>
      <xdr:spPr bwMode="auto">
        <a:xfrm>
          <a:off x="5600700" y="6968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86195</xdr:rowOff>
    </xdr:from>
    <xdr:to>
      <xdr:col>4</xdr:col>
      <xdr:colOff>469900</xdr:colOff>
      <xdr:row>37</xdr:row>
      <xdr:rowOff>152774</xdr:rowOff>
    </xdr:to>
    <xdr:cxnSp macro="">
      <xdr:nvCxnSpPr>
        <xdr:cNvPr id="118" name="直線コネクタ 117"/>
        <xdr:cNvCxnSpPr/>
      </xdr:nvCxnSpPr>
      <xdr:spPr bwMode="auto">
        <a:xfrm>
          <a:off x="4305300" y="7210895"/>
          <a:ext cx="698500" cy="665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250022</xdr:rowOff>
    </xdr:from>
    <xdr:to>
      <xdr:col>4</xdr:col>
      <xdr:colOff>520700</xdr:colOff>
      <xdr:row>36</xdr:row>
      <xdr:rowOff>8722</xdr:rowOff>
    </xdr:to>
    <xdr:sp macro="" textlink="">
      <xdr:nvSpPr>
        <xdr:cNvPr id="119" name="フローチャート : 判断 118"/>
        <xdr:cNvSpPr/>
      </xdr:nvSpPr>
      <xdr:spPr bwMode="auto">
        <a:xfrm>
          <a:off x="4953000" y="6860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18899</xdr:rowOff>
    </xdr:from>
    <xdr:ext cx="736600" cy="259045"/>
    <xdr:sp macro="" textlink="">
      <xdr:nvSpPr>
        <xdr:cNvPr id="120" name="テキスト ボックス 119"/>
        <xdr:cNvSpPr txBox="1"/>
      </xdr:nvSpPr>
      <xdr:spPr>
        <a:xfrm>
          <a:off x="4622800" y="662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54563</xdr:rowOff>
    </xdr:from>
    <xdr:to>
      <xdr:col>3</xdr:col>
      <xdr:colOff>904875</xdr:colOff>
      <xdr:row>37</xdr:row>
      <xdr:rowOff>86195</xdr:rowOff>
    </xdr:to>
    <xdr:cxnSp macro="">
      <xdr:nvCxnSpPr>
        <xdr:cNvPr id="121" name="直線コネクタ 120"/>
        <xdr:cNvCxnSpPr/>
      </xdr:nvCxnSpPr>
      <xdr:spPr bwMode="auto">
        <a:xfrm>
          <a:off x="3606800" y="7179263"/>
          <a:ext cx="698500" cy="316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193443</xdr:rowOff>
    </xdr:from>
    <xdr:to>
      <xdr:col>3</xdr:col>
      <xdr:colOff>955675</xdr:colOff>
      <xdr:row>35</xdr:row>
      <xdr:rowOff>295043</xdr:rowOff>
    </xdr:to>
    <xdr:sp macro="" textlink="">
      <xdr:nvSpPr>
        <xdr:cNvPr id="122" name="フローチャート : 判断 121"/>
        <xdr:cNvSpPr/>
      </xdr:nvSpPr>
      <xdr:spPr bwMode="auto">
        <a:xfrm>
          <a:off x="4254500" y="68037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305220</xdr:rowOff>
    </xdr:from>
    <xdr:ext cx="762000" cy="259045"/>
    <xdr:sp macro="" textlink="">
      <xdr:nvSpPr>
        <xdr:cNvPr id="123" name="テキスト ボックス 122"/>
        <xdr:cNvSpPr txBox="1"/>
      </xdr:nvSpPr>
      <xdr:spPr>
        <a:xfrm>
          <a:off x="3924300" y="657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32988</xdr:rowOff>
    </xdr:from>
    <xdr:to>
      <xdr:col>3</xdr:col>
      <xdr:colOff>206375</xdr:colOff>
      <xdr:row>37</xdr:row>
      <xdr:rowOff>54563</xdr:rowOff>
    </xdr:to>
    <xdr:cxnSp macro="">
      <xdr:nvCxnSpPr>
        <xdr:cNvPr id="124" name="直線コネクタ 123"/>
        <xdr:cNvCxnSpPr/>
      </xdr:nvCxnSpPr>
      <xdr:spPr bwMode="auto">
        <a:xfrm>
          <a:off x="2908300" y="7157688"/>
          <a:ext cx="698500" cy="215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150066</xdr:rowOff>
    </xdr:from>
    <xdr:to>
      <xdr:col>3</xdr:col>
      <xdr:colOff>257175</xdr:colOff>
      <xdr:row>35</xdr:row>
      <xdr:rowOff>251666</xdr:rowOff>
    </xdr:to>
    <xdr:sp macro="" textlink="">
      <xdr:nvSpPr>
        <xdr:cNvPr id="125" name="フローチャート : 判断 124"/>
        <xdr:cNvSpPr/>
      </xdr:nvSpPr>
      <xdr:spPr bwMode="auto">
        <a:xfrm>
          <a:off x="3556000" y="67604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261843</xdr:rowOff>
    </xdr:from>
    <xdr:ext cx="762000" cy="259045"/>
    <xdr:sp macro="" textlink="">
      <xdr:nvSpPr>
        <xdr:cNvPr id="126" name="テキスト ボックス 125"/>
        <xdr:cNvSpPr txBox="1"/>
      </xdr:nvSpPr>
      <xdr:spPr>
        <a:xfrm>
          <a:off x="3225800" y="6529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100374</xdr:rowOff>
    </xdr:from>
    <xdr:to>
      <xdr:col>2</xdr:col>
      <xdr:colOff>692150</xdr:colOff>
      <xdr:row>35</xdr:row>
      <xdr:rowOff>201974</xdr:rowOff>
    </xdr:to>
    <xdr:sp macro="" textlink="">
      <xdr:nvSpPr>
        <xdr:cNvPr id="127" name="フローチャート : 判断 126"/>
        <xdr:cNvSpPr/>
      </xdr:nvSpPr>
      <xdr:spPr bwMode="auto">
        <a:xfrm>
          <a:off x="2857500" y="67107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212151</xdr:rowOff>
    </xdr:from>
    <xdr:ext cx="762000" cy="259045"/>
    <xdr:sp macro="" textlink="">
      <xdr:nvSpPr>
        <xdr:cNvPr id="128" name="テキスト ボックス 127"/>
        <xdr:cNvSpPr txBox="1"/>
      </xdr:nvSpPr>
      <xdr:spPr>
        <a:xfrm>
          <a:off x="2527300" y="6479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44624</xdr:rowOff>
    </xdr:from>
    <xdr:to>
      <xdr:col>5</xdr:col>
      <xdr:colOff>34925</xdr:colOff>
      <xdr:row>37</xdr:row>
      <xdr:rowOff>146224</xdr:rowOff>
    </xdr:to>
    <xdr:sp macro="" textlink="">
      <xdr:nvSpPr>
        <xdr:cNvPr id="134" name="円/楕円 133"/>
        <xdr:cNvSpPr/>
      </xdr:nvSpPr>
      <xdr:spPr bwMode="auto">
        <a:xfrm>
          <a:off x="5600700" y="71693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16701</xdr:rowOff>
    </xdr:from>
    <xdr:ext cx="762000" cy="259045"/>
    <xdr:sp macro="" textlink="">
      <xdr:nvSpPr>
        <xdr:cNvPr id="135" name="人口1人当たり決算額の推移該当値テキスト445"/>
        <xdr:cNvSpPr txBox="1"/>
      </xdr:nvSpPr>
      <xdr:spPr>
        <a:xfrm>
          <a:off x="5740400" y="7141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5,105</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101974</xdr:rowOff>
    </xdr:from>
    <xdr:to>
      <xdr:col>4</xdr:col>
      <xdr:colOff>520700</xdr:colOff>
      <xdr:row>37</xdr:row>
      <xdr:rowOff>203574</xdr:rowOff>
    </xdr:to>
    <xdr:sp macro="" textlink="">
      <xdr:nvSpPr>
        <xdr:cNvPr id="136" name="円/楕円 135"/>
        <xdr:cNvSpPr/>
      </xdr:nvSpPr>
      <xdr:spPr bwMode="auto">
        <a:xfrm>
          <a:off x="4953000" y="72266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188351</xdr:rowOff>
    </xdr:from>
    <xdr:ext cx="736600" cy="259045"/>
    <xdr:sp macro="" textlink="">
      <xdr:nvSpPr>
        <xdr:cNvPr id="137" name="テキスト ボックス 136"/>
        <xdr:cNvSpPr txBox="1"/>
      </xdr:nvSpPr>
      <xdr:spPr>
        <a:xfrm>
          <a:off x="4622800" y="7313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3,098</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35395</xdr:rowOff>
    </xdr:from>
    <xdr:to>
      <xdr:col>3</xdr:col>
      <xdr:colOff>955675</xdr:colOff>
      <xdr:row>37</xdr:row>
      <xdr:rowOff>136995</xdr:rowOff>
    </xdr:to>
    <xdr:sp macro="" textlink="">
      <xdr:nvSpPr>
        <xdr:cNvPr id="138" name="円/楕円 137"/>
        <xdr:cNvSpPr/>
      </xdr:nvSpPr>
      <xdr:spPr bwMode="auto">
        <a:xfrm>
          <a:off x="4254500" y="71600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121772</xdr:rowOff>
    </xdr:from>
    <xdr:ext cx="762000" cy="259045"/>
    <xdr:sp macro="" textlink="">
      <xdr:nvSpPr>
        <xdr:cNvPr id="139" name="テキスト ボックス 138"/>
        <xdr:cNvSpPr txBox="1"/>
      </xdr:nvSpPr>
      <xdr:spPr>
        <a:xfrm>
          <a:off x="3924300" y="7246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5,428</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3763</xdr:rowOff>
    </xdr:from>
    <xdr:to>
      <xdr:col>3</xdr:col>
      <xdr:colOff>257175</xdr:colOff>
      <xdr:row>37</xdr:row>
      <xdr:rowOff>105363</xdr:rowOff>
    </xdr:to>
    <xdr:sp macro="" textlink="">
      <xdr:nvSpPr>
        <xdr:cNvPr id="140" name="円/楕円 139"/>
        <xdr:cNvSpPr/>
      </xdr:nvSpPr>
      <xdr:spPr bwMode="auto">
        <a:xfrm>
          <a:off x="3556000" y="71284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90140</xdr:rowOff>
    </xdr:from>
    <xdr:ext cx="762000" cy="259045"/>
    <xdr:sp macro="" textlink="">
      <xdr:nvSpPr>
        <xdr:cNvPr id="141" name="テキスト ボックス 140"/>
        <xdr:cNvSpPr txBox="1"/>
      </xdr:nvSpPr>
      <xdr:spPr>
        <a:xfrm>
          <a:off x="3225800" y="7214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6,535</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153638</xdr:rowOff>
    </xdr:from>
    <xdr:to>
      <xdr:col>2</xdr:col>
      <xdr:colOff>692150</xdr:colOff>
      <xdr:row>37</xdr:row>
      <xdr:rowOff>83788</xdr:rowOff>
    </xdr:to>
    <xdr:sp macro="" textlink="">
      <xdr:nvSpPr>
        <xdr:cNvPr id="142" name="円/楕円 141"/>
        <xdr:cNvSpPr/>
      </xdr:nvSpPr>
      <xdr:spPr bwMode="auto">
        <a:xfrm>
          <a:off x="2857500" y="71068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68565</xdr:rowOff>
    </xdr:from>
    <xdr:ext cx="762000" cy="259045"/>
    <xdr:sp macro="" textlink="">
      <xdr:nvSpPr>
        <xdr:cNvPr id="143" name="テキスト ボックス 142"/>
        <xdr:cNvSpPr txBox="1"/>
      </xdr:nvSpPr>
      <xdr:spPr>
        <a:xfrm>
          <a:off x="2527300" y="7193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7,290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埼玉県飯能市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80,513
79,810
193.05
29,361,222
27,605,403
793,371
17,359,547
29,462,648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2.4
6.5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52,033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43505</xdr:rowOff>
    </xdr:from>
    <xdr:to>
      <xdr:col>6</xdr:col>
      <xdr:colOff>510540</xdr:colOff>
      <xdr:row>39</xdr:row>
      <xdr:rowOff>36030</xdr:rowOff>
    </xdr:to>
    <xdr:cxnSp macro="">
      <xdr:nvCxnSpPr>
        <xdr:cNvPr id="54" name="直線コネクタ 53"/>
        <xdr:cNvCxnSpPr/>
      </xdr:nvCxnSpPr>
      <xdr:spPr>
        <a:xfrm flipV="1">
          <a:off x="4633595" y="5187005"/>
          <a:ext cx="1270" cy="1535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39857</xdr:rowOff>
    </xdr:from>
    <xdr:ext cx="534377" cy="259045"/>
    <xdr:sp macro="" textlink="">
      <xdr:nvSpPr>
        <xdr:cNvPr id="55" name="人件費最小値テキスト"/>
        <xdr:cNvSpPr txBox="1"/>
      </xdr:nvSpPr>
      <xdr:spPr>
        <a:xfrm>
          <a:off x="4686300" y="672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37,035</a:t>
          </a:r>
          <a:endParaRPr kumimoji="1" lang="ja-JP" altLang="en-US" sz="1000" b="1">
            <a:latin typeface="ＭＳ Ｐゴシック"/>
          </a:endParaRPr>
        </a:p>
      </xdr:txBody>
    </xdr:sp>
    <xdr:clientData/>
  </xdr:oneCellAnchor>
  <xdr:twoCellAnchor>
    <xdr:from>
      <xdr:col>6</xdr:col>
      <xdr:colOff>422275</xdr:colOff>
      <xdr:row>39</xdr:row>
      <xdr:rowOff>36030</xdr:rowOff>
    </xdr:from>
    <xdr:to>
      <xdr:col>6</xdr:col>
      <xdr:colOff>600075</xdr:colOff>
      <xdr:row>39</xdr:row>
      <xdr:rowOff>36030</xdr:rowOff>
    </xdr:to>
    <xdr:cxnSp macro="">
      <xdr:nvCxnSpPr>
        <xdr:cNvPr id="56" name="直線コネクタ 55"/>
        <xdr:cNvCxnSpPr/>
      </xdr:nvCxnSpPr>
      <xdr:spPr>
        <a:xfrm>
          <a:off x="4546600" y="672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161632</xdr:rowOff>
    </xdr:from>
    <xdr:ext cx="599010" cy="259045"/>
    <xdr:sp macro="" textlink="">
      <xdr:nvSpPr>
        <xdr:cNvPr id="57" name="人件費最大値テキスト"/>
        <xdr:cNvSpPr txBox="1"/>
      </xdr:nvSpPr>
      <xdr:spPr>
        <a:xfrm>
          <a:off x="4686300" y="496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104,208</a:t>
          </a:r>
          <a:endParaRPr kumimoji="1" lang="ja-JP" altLang="en-US" sz="1000" b="1">
            <a:latin typeface="ＭＳ Ｐゴシック"/>
          </a:endParaRPr>
        </a:p>
      </xdr:txBody>
    </xdr:sp>
    <xdr:clientData/>
  </xdr:oneCellAnchor>
  <xdr:twoCellAnchor>
    <xdr:from>
      <xdr:col>6</xdr:col>
      <xdr:colOff>422275</xdr:colOff>
      <xdr:row>30</xdr:row>
      <xdr:rowOff>43505</xdr:rowOff>
    </xdr:from>
    <xdr:to>
      <xdr:col>6</xdr:col>
      <xdr:colOff>600075</xdr:colOff>
      <xdr:row>30</xdr:row>
      <xdr:rowOff>43505</xdr:rowOff>
    </xdr:to>
    <xdr:cxnSp macro="">
      <xdr:nvCxnSpPr>
        <xdr:cNvPr id="58" name="直線コネクタ 57"/>
        <xdr:cNvCxnSpPr/>
      </xdr:nvCxnSpPr>
      <xdr:spPr>
        <a:xfrm>
          <a:off x="4546600" y="518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86322</xdr:rowOff>
    </xdr:from>
    <xdr:to>
      <xdr:col>6</xdr:col>
      <xdr:colOff>511175</xdr:colOff>
      <xdr:row>36</xdr:row>
      <xdr:rowOff>88128</xdr:rowOff>
    </xdr:to>
    <xdr:cxnSp macro="">
      <xdr:nvCxnSpPr>
        <xdr:cNvPr id="59" name="直線コネクタ 58"/>
        <xdr:cNvCxnSpPr/>
      </xdr:nvCxnSpPr>
      <xdr:spPr>
        <a:xfrm>
          <a:off x="3797300" y="6258522"/>
          <a:ext cx="838200" cy="1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40637</xdr:rowOff>
    </xdr:from>
    <xdr:ext cx="534377" cy="259045"/>
    <xdr:sp macro="" textlink="">
      <xdr:nvSpPr>
        <xdr:cNvPr id="60" name="人件費平均値テキスト"/>
        <xdr:cNvSpPr txBox="1"/>
      </xdr:nvSpPr>
      <xdr:spPr>
        <a:xfrm>
          <a:off x="4686300" y="60413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58,112</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17760</xdr:rowOff>
    </xdr:from>
    <xdr:to>
      <xdr:col>6</xdr:col>
      <xdr:colOff>561975</xdr:colOff>
      <xdr:row>36</xdr:row>
      <xdr:rowOff>119360</xdr:rowOff>
    </xdr:to>
    <xdr:sp macro="" textlink="">
      <xdr:nvSpPr>
        <xdr:cNvPr id="61" name="フローチャート : 判断 60"/>
        <xdr:cNvSpPr/>
      </xdr:nvSpPr>
      <xdr:spPr>
        <a:xfrm>
          <a:off x="4584700" y="618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82161</xdr:rowOff>
    </xdr:from>
    <xdr:to>
      <xdr:col>5</xdr:col>
      <xdr:colOff>358775</xdr:colOff>
      <xdr:row>36</xdr:row>
      <xdr:rowOff>86322</xdr:rowOff>
    </xdr:to>
    <xdr:cxnSp macro="">
      <xdr:nvCxnSpPr>
        <xdr:cNvPr id="62" name="直線コネクタ 61"/>
        <xdr:cNvCxnSpPr/>
      </xdr:nvCxnSpPr>
      <xdr:spPr>
        <a:xfrm>
          <a:off x="2908300" y="6254361"/>
          <a:ext cx="889000" cy="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29144</xdr:rowOff>
    </xdr:from>
    <xdr:to>
      <xdr:col>5</xdr:col>
      <xdr:colOff>409575</xdr:colOff>
      <xdr:row>35</xdr:row>
      <xdr:rowOff>130744</xdr:rowOff>
    </xdr:to>
    <xdr:sp macro="" textlink="">
      <xdr:nvSpPr>
        <xdr:cNvPr id="63" name="フローチャート : 判断 62"/>
        <xdr:cNvSpPr/>
      </xdr:nvSpPr>
      <xdr:spPr>
        <a:xfrm>
          <a:off x="3746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147271</xdr:rowOff>
    </xdr:from>
    <xdr:ext cx="534377" cy="259045"/>
    <xdr:sp macro="" textlink="">
      <xdr:nvSpPr>
        <xdr:cNvPr id="64" name="テキスト ボックス 63"/>
        <xdr:cNvSpPr txBox="1"/>
      </xdr:nvSpPr>
      <xdr:spPr>
        <a:xfrm>
          <a:off x="3530111" y="580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57176</xdr:rowOff>
    </xdr:from>
    <xdr:to>
      <xdr:col>4</xdr:col>
      <xdr:colOff>155575</xdr:colOff>
      <xdr:row>36</xdr:row>
      <xdr:rowOff>82161</xdr:rowOff>
    </xdr:to>
    <xdr:cxnSp macro="">
      <xdr:nvCxnSpPr>
        <xdr:cNvPr id="65" name="直線コネクタ 64"/>
        <xdr:cNvCxnSpPr/>
      </xdr:nvCxnSpPr>
      <xdr:spPr>
        <a:xfrm>
          <a:off x="2019300" y="6229376"/>
          <a:ext cx="889000" cy="24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37762</xdr:rowOff>
    </xdr:from>
    <xdr:to>
      <xdr:col>4</xdr:col>
      <xdr:colOff>206375</xdr:colOff>
      <xdr:row>35</xdr:row>
      <xdr:rowOff>139362</xdr:rowOff>
    </xdr:to>
    <xdr:sp macro="" textlink="">
      <xdr:nvSpPr>
        <xdr:cNvPr id="66" name="フローチャート : 判断 65"/>
        <xdr:cNvSpPr/>
      </xdr:nvSpPr>
      <xdr:spPr>
        <a:xfrm>
          <a:off x="2857500" y="60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155889</xdr:rowOff>
    </xdr:from>
    <xdr:ext cx="534377" cy="259045"/>
    <xdr:sp macro="" textlink="">
      <xdr:nvSpPr>
        <xdr:cNvPr id="67" name="テキスト ボックス 66"/>
        <xdr:cNvSpPr txBox="1"/>
      </xdr:nvSpPr>
      <xdr:spPr>
        <a:xfrm>
          <a:off x="2641111" y="581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32075</xdr:rowOff>
    </xdr:from>
    <xdr:to>
      <xdr:col>2</xdr:col>
      <xdr:colOff>638175</xdr:colOff>
      <xdr:row>36</xdr:row>
      <xdr:rowOff>57176</xdr:rowOff>
    </xdr:to>
    <xdr:cxnSp macro="">
      <xdr:nvCxnSpPr>
        <xdr:cNvPr id="68" name="直線コネクタ 67"/>
        <xdr:cNvCxnSpPr/>
      </xdr:nvCxnSpPr>
      <xdr:spPr>
        <a:xfrm>
          <a:off x="1130300" y="6204275"/>
          <a:ext cx="889000" cy="25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162532</xdr:rowOff>
    </xdr:from>
    <xdr:to>
      <xdr:col>3</xdr:col>
      <xdr:colOff>3175</xdr:colOff>
      <xdr:row>35</xdr:row>
      <xdr:rowOff>92682</xdr:rowOff>
    </xdr:to>
    <xdr:sp macro="" textlink="">
      <xdr:nvSpPr>
        <xdr:cNvPr id="69" name="フローチャート : 判断 68"/>
        <xdr:cNvSpPr/>
      </xdr:nvSpPr>
      <xdr:spPr>
        <a:xfrm>
          <a:off x="1968500" y="599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109209</xdr:rowOff>
    </xdr:from>
    <xdr:ext cx="534377" cy="259045"/>
    <xdr:sp macro="" textlink="">
      <xdr:nvSpPr>
        <xdr:cNvPr id="70" name="テキスト ボックス 69"/>
        <xdr:cNvSpPr txBox="1"/>
      </xdr:nvSpPr>
      <xdr:spPr>
        <a:xfrm>
          <a:off x="1752111" y="576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107462</xdr:rowOff>
    </xdr:from>
    <xdr:to>
      <xdr:col>1</xdr:col>
      <xdr:colOff>485775</xdr:colOff>
      <xdr:row>35</xdr:row>
      <xdr:rowOff>37612</xdr:rowOff>
    </xdr:to>
    <xdr:sp macro="" textlink="">
      <xdr:nvSpPr>
        <xdr:cNvPr id="71" name="フローチャート : 判断 70"/>
        <xdr:cNvSpPr/>
      </xdr:nvSpPr>
      <xdr:spPr>
        <a:xfrm>
          <a:off x="1079500" y="5936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54139</xdr:rowOff>
    </xdr:from>
    <xdr:ext cx="534377" cy="259045"/>
    <xdr:sp macro="" textlink="">
      <xdr:nvSpPr>
        <xdr:cNvPr id="72" name="テキスト ボックス 71"/>
        <xdr:cNvSpPr txBox="1"/>
      </xdr:nvSpPr>
      <xdr:spPr>
        <a:xfrm>
          <a:off x="863111" y="5711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69,188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37328</xdr:rowOff>
    </xdr:from>
    <xdr:to>
      <xdr:col>6</xdr:col>
      <xdr:colOff>561975</xdr:colOff>
      <xdr:row>36</xdr:row>
      <xdr:rowOff>138928</xdr:rowOff>
    </xdr:to>
    <xdr:sp macro="" textlink="">
      <xdr:nvSpPr>
        <xdr:cNvPr id="78" name="円/楕円 77"/>
        <xdr:cNvSpPr/>
      </xdr:nvSpPr>
      <xdr:spPr>
        <a:xfrm>
          <a:off x="4584700" y="620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15755</xdr:rowOff>
    </xdr:from>
    <xdr:ext cx="534377" cy="259045"/>
    <xdr:sp macro="" textlink="">
      <xdr:nvSpPr>
        <xdr:cNvPr id="79" name="人件費該当値テキスト"/>
        <xdr:cNvSpPr txBox="1"/>
      </xdr:nvSpPr>
      <xdr:spPr>
        <a:xfrm>
          <a:off x="4686300" y="6187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57,256</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35522</xdr:rowOff>
    </xdr:from>
    <xdr:to>
      <xdr:col>5</xdr:col>
      <xdr:colOff>409575</xdr:colOff>
      <xdr:row>36</xdr:row>
      <xdr:rowOff>137122</xdr:rowOff>
    </xdr:to>
    <xdr:sp macro="" textlink="">
      <xdr:nvSpPr>
        <xdr:cNvPr id="80" name="円/楕円 79"/>
        <xdr:cNvSpPr/>
      </xdr:nvSpPr>
      <xdr:spPr>
        <a:xfrm>
          <a:off x="3746500" y="6207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128249</xdr:rowOff>
    </xdr:from>
    <xdr:ext cx="534377" cy="259045"/>
    <xdr:sp macro="" textlink="">
      <xdr:nvSpPr>
        <xdr:cNvPr id="81" name="テキスト ボックス 80"/>
        <xdr:cNvSpPr txBox="1"/>
      </xdr:nvSpPr>
      <xdr:spPr>
        <a:xfrm>
          <a:off x="3530111" y="6300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57,335</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31361</xdr:rowOff>
    </xdr:from>
    <xdr:to>
      <xdr:col>4</xdr:col>
      <xdr:colOff>206375</xdr:colOff>
      <xdr:row>36</xdr:row>
      <xdr:rowOff>132961</xdr:rowOff>
    </xdr:to>
    <xdr:sp macro="" textlink="">
      <xdr:nvSpPr>
        <xdr:cNvPr id="82" name="円/楕円 81"/>
        <xdr:cNvSpPr/>
      </xdr:nvSpPr>
      <xdr:spPr>
        <a:xfrm>
          <a:off x="2857500" y="620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124088</xdr:rowOff>
    </xdr:from>
    <xdr:ext cx="534377" cy="259045"/>
    <xdr:sp macro="" textlink="">
      <xdr:nvSpPr>
        <xdr:cNvPr id="83" name="テキスト ボックス 82"/>
        <xdr:cNvSpPr txBox="1"/>
      </xdr:nvSpPr>
      <xdr:spPr>
        <a:xfrm>
          <a:off x="2641111" y="629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57,517</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6376</xdr:rowOff>
    </xdr:from>
    <xdr:to>
      <xdr:col>3</xdr:col>
      <xdr:colOff>3175</xdr:colOff>
      <xdr:row>36</xdr:row>
      <xdr:rowOff>107976</xdr:rowOff>
    </xdr:to>
    <xdr:sp macro="" textlink="">
      <xdr:nvSpPr>
        <xdr:cNvPr id="84" name="円/楕円 83"/>
        <xdr:cNvSpPr/>
      </xdr:nvSpPr>
      <xdr:spPr>
        <a:xfrm>
          <a:off x="1968500" y="617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99103</xdr:rowOff>
    </xdr:from>
    <xdr:ext cx="534377" cy="259045"/>
    <xdr:sp macro="" textlink="">
      <xdr:nvSpPr>
        <xdr:cNvPr id="85" name="テキスト ボックス 84"/>
        <xdr:cNvSpPr txBox="1"/>
      </xdr:nvSpPr>
      <xdr:spPr>
        <a:xfrm>
          <a:off x="1752111" y="627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58,610</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152725</xdr:rowOff>
    </xdr:from>
    <xdr:to>
      <xdr:col>1</xdr:col>
      <xdr:colOff>485775</xdr:colOff>
      <xdr:row>36</xdr:row>
      <xdr:rowOff>82875</xdr:rowOff>
    </xdr:to>
    <xdr:sp macro="" textlink="">
      <xdr:nvSpPr>
        <xdr:cNvPr id="86" name="円/楕円 85"/>
        <xdr:cNvSpPr/>
      </xdr:nvSpPr>
      <xdr:spPr>
        <a:xfrm>
          <a:off x="1079500" y="615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74002</xdr:rowOff>
    </xdr:from>
    <xdr:ext cx="534377" cy="259045"/>
    <xdr:sp macro="" textlink="">
      <xdr:nvSpPr>
        <xdr:cNvPr id="87" name="テキスト ボックス 86"/>
        <xdr:cNvSpPr txBox="1"/>
      </xdr:nvSpPr>
      <xdr:spPr>
        <a:xfrm>
          <a:off x="863111" y="624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59,708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47,420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08" name="テキスト ボックス 107"/>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0" name="テキスト ボックス 109"/>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35099</xdr:rowOff>
    </xdr:from>
    <xdr:to>
      <xdr:col>6</xdr:col>
      <xdr:colOff>510540</xdr:colOff>
      <xdr:row>58</xdr:row>
      <xdr:rowOff>132515</xdr:rowOff>
    </xdr:to>
    <xdr:cxnSp macro="">
      <xdr:nvCxnSpPr>
        <xdr:cNvPr id="114" name="直線コネクタ 113"/>
        <xdr:cNvCxnSpPr/>
      </xdr:nvCxnSpPr>
      <xdr:spPr>
        <a:xfrm flipV="1">
          <a:off x="4633595" y="8779049"/>
          <a:ext cx="1270" cy="1297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136342</xdr:rowOff>
    </xdr:from>
    <xdr:ext cx="534377" cy="259045"/>
    <xdr:sp macro="" textlink="">
      <xdr:nvSpPr>
        <xdr:cNvPr id="115" name="物件費最小値テキスト"/>
        <xdr:cNvSpPr txBox="1"/>
      </xdr:nvSpPr>
      <xdr:spPr>
        <a:xfrm>
          <a:off x="4686300" y="1008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34,220</a:t>
          </a:r>
          <a:endParaRPr kumimoji="1" lang="ja-JP" altLang="en-US" sz="1000" b="1">
            <a:latin typeface="ＭＳ Ｐゴシック"/>
          </a:endParaRPr>
        </a:p>
      </xdr:txBody>
    </xdr:sp>
    <xdr:clientData/>
  </xdr:oneCellAnchor>
  <xdr:twoCellAnchor>
    <xdr:from>
      <xdr:col>6</xdr:col>
      <xdr:colOff>422275</xdr:colOff>
      <xdr:row>58</xdr:row>
      <xdr:rowOff>132515</xdr:rowOff>
    </xdr:from>
    <xdr:to>
      <xdr:col>6</xdr:col>
      <xdr:colOff>600075</xdr:colOff>
      <xdr:row>58</xdr:row>
      <xdr:rowOff>132515</xdr:rowOff>
    </xdr:to>
    <xdr:cxnSp macro="">
      <xdr:nvCxnSpPr>
        <xdr:cNvPr id="116" name="直線コネクタ 115"/>
        <xdr:cNvCxnSpPr/>
      </xdr:nvCxnSpPr>
      <xdr:spPr>
        <a:xfrm>
          <a:off x="4546600" y="10076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153226</xdr:rowOff>
    </xdr:from>
    <xdr:ext cx="534377" cy="259045"/>
    <xdr:sp macro="" textlink="">
      <xdr:nvSpPr>
        <xdr:cNvPr id="117" name="物件費最大値テキスト"/>
        <xdr:cNvSpPr txBox="1"/>
      </xdr:nvSpPr>
      <xdr:spPr>
        <a:xfrm>
          <a:off x="4686300" y="8554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73,953</a:t>
          </a:r>
          <a:endParaRPr kumimoji="1" lang="ja-JP" altLang="en-US" sz="1000" b="1">
            <a:latin typeface="ＭＳ Ｐゴシック"/>
          </a:endParaRPr>
        </a:p>
      </xdr:txBody>
    </xdr:sp>
    <xdr:clientData/>
  </xdr:oneCellAnchor>
  <xdr:twoCellAnchor>
    <xdr:from>
      <xdr:col>6</xdr:col>
      <xdr:colOff>422275</xdr:colOff>
      <xdr:row>51</xdr:row>
      <xdr:rowOff>35099</xdr:rowOff>
    </xdr:from>
    <xdr:to>
      <xdr:col>6</xdr:col>
      <xdr:colOff>600075</xdr:colOff>
      <xdr:row>51</xdr:row>
      <xdr:rowOff>35099</xdr:rowOff>
    </xdr:to>
    <xdr:cxnSp macro="">
      <xdr:nvCxnSpPr>
        <xdr:cNvPr id="118" name="直線コネクタ 117"/>
        <xdr:cNvCxnSpPr/>
      </xdr:nvCxnSpPr>
      <xdr:spPr>
        <a:xfrm>
          <a:off x="4546600" y="8779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110896</xdr:rowOff>
    </xdr:from>
    <xdr:to>
      <xdr:col>6</xdr:col>
      <xdr:colOff>511175</xdr:colOff>
      <xdr:row>56</xdr:row>
      <xdr:rowOff>2932</xdr:rowOff>
    </xdr:to>
    <xdr:cxnSp macro="">
      <xdr:nvCxnSpPr>
        <xdr:cNvPr id="119" name="直線コネクタ 118"/>
        <xdr:cNvCxnSpPr/>
      </xdr:nvCxnSpPr>
      <xdr:spPr>
        <a:xfrm flipV="1">
          <a:off x="3797300" y="9540646"/>
          <a:ext cx="838200" cy="63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98351</xdr:rowOff>
    </xdr:from>
    <xdr:ext cx="534377" cy="259045"/>
    <xdr:sp macro="" textlink="">
      <xdr:nvSpPr>
        <xdr:cNvPr id="120" name="物件費平均値テキスト"/>
        <xdr:cNvSpPr txBox="1"/>
      </xdr:nvSpPr>
      <xdr:spPr>
        <a:xfrm>
          <a:off x="4686300" y="9528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48,800</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119924</xdr:rowOff>
    </xdr:from>
    <xdr:to>
      <xdr:col>6</xdr:col>
      <xdr:colOff>561975</xdr:colOff>
      <xdr:row>56</xdr:row>
      <xdr:rowOff>50074</xdr:rowOff>
    </xdr:to>
    <xdr:sp macro="" textlink="">
      <xdr:nvSpPr>
        <xdr:cNvPr id="121" name="フローチャート : 判断 120"/>
        <xdr:cNvSpPr/>
      </xdr:nvSpPr>
      <xdr:spPr>
        <a:xfrm>
          <a:off x="4584700" y="954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2932</xdr:rowOff>
    </xdr:from>
    <xdr:to>
      <xdr:col>5</xdr:col>
      <xdr:colOff>358775</xdr:colOff>
      <xdr:row>56</xdr:row>
      <xdr:rowOff>88624</xdr:rowOff>
    </xdr:to>
    <xdr:cxnSp macro="">
      <xdr:nvCxnSpPr>
        <xdr:cNvPr id="122" name="直線コネクタ 121"/>
        <xdr:cNvCxnSpPr/>
      </xdr:nvCxnSpPr>
      <xdr:spPr>
        <a:xfrm flipV="1">
          <a:off x="2908300" y="9604132"/>
          <a:ext cx="889000" cy="85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24794</xdr:rowOff>
    </xdr:from>
    <xdr:to>
      <xdr:col>5</xdr:col>
      <xdr:colOff>409575</xdr:colOff>
      <xdr:row>54</xdr:row>
      <xdr:rowOff>126394</xdr:rowOff>
    </xdr:to>
    <xdr:sp macro="" textlink="">
      <xdr:nvSpPr>
        <xdr:cNvPr id="123" name="フローチャート : 判断 122"/>
        <xdr:cNvSpPr/>
      </xdr:nvSpPr>
      <xdr:spPr>
        <a:xfrm>
          <a:off x="3746500" y="928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142921</xdr:rowOff>
    </xdr:from>
    <xdr:ext cx="534377" cy="259045"/>
    <xdr:sp macro="" textlink="">
      <xdr:nvSpPr>
        <xdr:cNvPr id="124" name="テキスト ボックス 123"/>
        <xdr:cNvSpPr txBox="1"/>
      </xdr:nvSpPr>
      <xdr:spPr>
        <a:xfrm>
          <a:off x="3530111" y="905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88624</xdr:rowOff>
    </xdr:from>
    <xdr:to>
      <xdr:col>4</xdr:col>
      <xdr:colOff>155575</xdr:colOff>
      <xdr:row>56</xdr:row>
      <xdr:rowOff>132059</xdr:rowOff>
    </xdr:to>
    <xdr:cxnSp macro="">
      <xdr:nvCxnSpPr>
        <xdr:cNvPr id="125" name="直線コネクタ 124"/>
        <xdr:cNvCxnSpPr/>
      </xdr:nvCxnSpPr>
      <xdr:spPr>
        <a:xfrm flipV="1">
          <a:off x="2019300" y="9689824"/>
          <a:ext cx="8890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9478</xdr:rowOff>
    </xdr:from>
    <xdr:to>
      <xdr:col>4</xdr:col>
      <xdr:colOff>206375</xdr:colOff>
      <xdr:row>54</xdr:row>
      <xdr:rowOff>111078</xdr:rowOff>
    </xdr:to>
    <xdr:sp macro="" textlink="">
      <xdr:nvSpPr>
        <xdr:cNvPr id="126" name="フローチャート : 判断 125"/>
        <xdr:cNvSpPr/>
      </xdr:nvSpPr>
      <xdr:spPr>
        <a:xfrm>
          <a:off x="2857500" y="926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127605</xdr:rowOff>
    </xdr:from>
    <xdr:ext cx="534377" cy="259045"/>
    <xdr:sp macro="" textlink="">
      <xdr:nvSpPr>
        <xdr:cNvPr id="127" name="テキスト ボックス 126"/>
        <xdr:cNvSpPr txBox="1"/>
      </xdr:nvSpPr>
      <xdr:spPr>
        <a:xfrm>
          <a:off x="2641111" y="904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132059</xdr:rowOff>
    </xdr:from>
    <xdr:to>
      <xdr:col>2</xdr:col>
      <xdr:colOff>638175</xdr:colOff>
      <xdr:row>57</xdr:row>
      <xdr:rowOff>8647</xdr:rowOff>
    </xdr:to>
    <xdr:cxnSp macro="">
      <xdr:nvCxnSpPr>
        <xdr:cNvPr id="128" name="直線コネクタ 127"/>
        <xdr:cNvCxnSpPr/>
      </xdr:nvCxnSpPr>
      <xdr:spPr>
        <a:xfrm flipV="1">
          <a:off x="1130300" y="9733259"/>
          <a:ext cx="889000" cy="48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120218</xdr:rowOff>
    </xdr:from>
    <xdr:to>
      <xdr:col>3</xdr:col>
      <xdr:colOff>3175</xdr:colOff>
      <xdr:row>55</xdr:row>
      <xdr:rowOff>50368</xdr:rowOff>
    </xdr:to>
    <xdr:sp macro="" textlink="">
      <xdr:nvSpPr>
        <xdr:cNvPr id="129" name="フローチャート : 判断 128"/>
        <xdr:cNvSpPr/>
      </xdr:nvSpPr>
      <xdr:spPr>
        <a:xfrm>
          <a:off x="1968500" y="937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66895</xdr:rowOff>
    </xdr:from>
    <xdr:ext cx="534377" cy="259045"/>
    <xdr:sp macro="" textlink="">
      <xdr:nvSpPr>
        <xdr:cNvPr id="130" name="テキスト ボックス 129"/>
        <xdr:cNvSpPr txBox="1"/>
      </xdr:nvSpPr>
      <xdr:spPr>
        <a:xfrm>
          <a:off x="1752111" y="915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136971</xdr:rowOff>
    </xdr:from>
    <xdr:to>
      <xdr:col>1</xdr:col>
      <xdr:colOff>485775</xdr:colOff>
      <xdr:row>55</xdr:row>
      <xdr:rowOff>67121</xdr:rowOff>
    </xdr:to>
    <xdr:sp macro="" textlink="">
      <xdr:nvSpPr>
        <xdr:cNvPr id="131" name="フローチャート : 判断 130"/>
        <xdr:cNvSpPr/>
      </xdr:nvSpPr>
      <xdr:spPr>
        <a:xfrm>
          <a:off x="1079500" y="939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83648</xdr:rowOff>
    </xdr:from>
    <xdr:ext cx="534377" cy="259045"/>
    <xdr:sp macro="" textlink="">
      <xdr:nvSpPr>
        <xdr:cNvPr id="132" name="テキスト ボックス 131"/>
        <xdr:cNvSpPr txBox="1"/>
      </xdr:nvSpPr>
      <xdr:spPr>
        <a:xfrm>
          <a:off x="863111" y="917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60096</xdr:rowOff>
    </xdr:from>
    <xdr:to>
      <xdr:col>6</xdr:col>
      <xdr:colOff>561975</xdr:colOff>
      <xdr:row>55</xdr:row>
      <xdr:rowOff>161696</xdr:rowOff>
    </xdr:to>
    <xdr:sp macro="" textlink="">
      <xdr:nvSpPr>
        <xdr:cNvPr id="138" name="円/楕円 137"/>
        <xdr:cNvSpPr/>
      </xdr:nvSpPr>
      <xdr:spPr>
        <a:xfrm>
          <a:off x="4584700" y="948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82973</xdr:rowOff>
    </xdr:from>
    <xdr:ext cx="534377" cy="259045"/>
    <xdr:sp macro="" textlink="">
      <xdr:nvSpPr>
        <xdr:cNvPr id="139" name="物件費該当値テキスト"/>
        <xdr:cNvSpPr txBox="1"/>
      </xdr:nvSpPr>
      <xdr:spPr>
        <a:xfrm>
          <a:off x="4686300" y="934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50,632</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123582</xdr:rowOff>
    </xdr:from>
    <xdr:to>
      <xdr:col>5</xdr:col>
      <xdr:colOff>409575</xdr:colOff>
      <xdr:row>56</xdr:row>
      <xdr:rowOff>53732</xdr:rowOff>
    </xdr:to>
    <xdr:sp macro="" textlink="">
      <xdr:nvSpPr>
        <xdr:cNvPr id="140" name="円/楕円 139"/>
        <xdr:cNvSpPr/>
      </xdr:nvSpPr>
      <xdr:spPr>
        <a:xfrm>
          <a:off x="3746500" y="955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44859</xdr:rowOff>
    </xdr:from>
    <xdr:ext cx="534377" cy="259045"/>
    <xdr:sp macro="" textlink="">
      <xdr:nvSpPr>
        <xdr:cNvPr id="141" name="テキスト ボックス 140"/>
        <xdr:cNvSpPr txBox="1"/>
      </xdr:nvSpPr>
      <xdr:spPr>
        <a:xfrm>
          <a:off x="3530111" y="964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48,688</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37824</xdr:rowOff>
    </xdr:from>
    <xdr:to>
      <xdr:col>4</xdr:col>
      <xdr:colOff>206375</xdr:colOff>
      <xdr:row>56</xdr:row>
      <xdr:rowOff>139424</xdr:rowOff>
    </xdr:to>
    <xdr:sp macro="" textlink="">
      <xdr:nvSpPr>
        <xdr:cNvPr id="142" name="円/楕円 141"/>
        <xdr:cNvSpPr/>
      </xdr:nvSpPr>
      <xdr:spPr>
        <a:xfrm>
          <a:off x="2857500" y="963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130551</xdr:rowOff>
    </xdr:from>
    <xdr:ext cx="534377" cy="259045"/>
    <xdr:sp macro="" textlink="">
      <xdr:nvSpPr>
        <xdr:cNvPr id="143" name="テキスト ボックス 142"/>
        <xdr:cNvSpPr txBox="1"/>
      </xdr:nvSpPr>
      <xdr:spPr>
        <a:xfrm>
          <a:off x="2641111" y="9731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46,064</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81259</xdr:rowOff>
    </xdr:from>
    <xdr:to>
      <xdr:col>3</xdr:col>
      <xdr:colOff>3175</xdr:colOff>
      <xdr:row>57</xdr:row>
      <xdr:rowOff>11409</xdr:rowOff>
    </xdr:to>
    <xdr:sp macro="" textlink="">
      <xdr:nvSpPr>
        <xdr:cNvPr id="144" name="円/楕円 143"/>
        <xdr:cNvSpPr/>
      </xdr:nvSpPr>
      <xdr:spPr>
        <a:xfrm>
          <a:off x="1968500" y="968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2536</xdr:rowOff>
    </xdr:from>
    <xdr:ext cx="534377" cy="259045"/>
    <xdr:sp macro="" textlink="">
      <xdr:nvSpPr>
        <xdr:cNvPr id="145" name="テキスト ボックス 144"/>
        <xdr:cNvSpPr txBox="1"/>
      </xdr:nvSpPr>
      <xdr:spPr>
        <a:xfrm>
          <a:off x="1752111" y="9775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44,734</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129297</xdr:rowOff>
    </xdr:from>
    <xdr:to>
      <xdr:col>1</xdr:col>
      <xdr:colOff>485775</xdr:colOff>
      <xdr:row>57</xdr:row>
      <xdr:rowOff>59447</xdr:rowOff>
    </xdr:to>
    <xdr:sp macro="" textlink="">
      <xdr:nvSpPr>
        <xdr:cNvPr id="146" name="円/楕円 145"/>
        <xdr:cNvSpPr/>
      </xdr:nvSpPr>
      <xdr:spPr>
        <a:xfrm>
          <a:off x="1079500" y="9730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50574</xdr:rowOff>
    </xdr:from>
    <xdr:ext cx="534377" cy="259045"/>
    <xdr:sp macro="" textlink="">
      <xdr:nvSpPr>
        <xdr:cNvPr id="147" name="テキスト ボックス 146"/>
        <xdr:cNvSpPr txBox="1"/>
      </xdr:nvSpPr>
      <xdr:spPr>
        <a:xfrm>
          <a:off x="863111" y="9823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43,263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50546</xdr:rowOff>
    </xdr:from>
    <xdr:to>
      <xdr:col>6</xdr:col>
      <xdr:colOff>510540</xdr:colOff>
      <xdr:row>79</xdr:row>
      <xdr:rowOff>23876</xdr:rowOff>
    </xdr:to>
    <xdr:cxnSp macro="">
      <xdr:nvCxnSpPr>
        <xdr:cNvPr id="171" name="直線コネクタ 170"/>
        <xdr:cNvCxnSpPr/>
      </xdr:nvCxnSpPr>
      <xdr:spPr>
        <a:xfrm flipV="1">
          <a:off x="4633595" y="12052046"/>
          <a:ext cx="127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27703</xdr:rowOff>
    </xdr:from>
    <xdr:ext cx="378565" cy="259045"/>
    <xdr:sp macro="" textlink="">
      <xdr:nvSpPr>
        <xdr:cNvPr id="172" name="維持補修費最小値テキスト"/>
        <xdr:cNvSpPr txBox="1"/>
      </xdr:nvSpPr>
      <xdr:spPr>
        <a:xfrm>
          <a:off x="4686300" y="13572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6</xdr:col>
      <xdr:colOff>422275</xdr:colOff>
      <xdr:row>79</xdr:row>
      <xdr:rowOff>23876</xdr:rowOff>
    </xdr:from>
    <xdr:to>
      <xdr:col>6</xdr:col>
      <xdr:colOff>600075</xdr:colOff>
      <xdr:row>79</xdr:row>
      <xdr:rowOff>23876</xdr:rowOff>
    </xdr:to>
    <xdr:cxnSp macro="">
      <xdr:nvCxnSpPr>
        <xdr:cNvPr id="173" name="直線コネクタ 172"/>
        <xdr:cNvCxnSpPr/>
      </xdr:nvCxnSpPr>
      <xdr:spPr>
        <a:xfrm>
          <a:off x="4546600" y="1356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168673</xdr:rowOff>
    </xdr:from>
    <xdr:ext cx="534377" cy="259045"/>
    <xdr:sp macro="" textlink="">
      <xdr:nvSpPr>
        <xdr:cNvPr id="174" name="維持補修費最大値テキスト"/>
        <xdr:cNvSpPr txBox="1"/>
      </xdr:nvSpPr>
      <xdr:spPr>
        <a:xfrm>
          <a:off x="4686300" y="1182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20,170</a:t>
          </a:r>
          <a:endParaRPr kumimoji="1" lang="ja-JP" altLang="en-US" sz="1000" b="1">
            <a:latin typeface="ＭＳ Ｐゴシック"/>
          </a:endParaRPr>
        </a:p>
      </xdr:txBody>
    </xdr:sp>
    <xdr:clientData/>
  </xdr:oneCellAnchor>
  <xdr:twoCellAnchor>
    <xdr:from>
      <xdr:col>6</xdr:col>
      <xdr:colOff>422275</xdr:colOff>
      <xdr:row>70</xdr:row>
      <xdr:rowOff>50546</xdr:rowOff>
    </xdr:from>
    <xdr:to>
      <xdr:col>6</xdr:col>
      <xdr:colOff>600075</xdr:colOff>
      <xdr:row>70</xdr:row>
      <xdr:rowOff>50546</xdr:rowOff>
    </xdr:to>
    <xdr:cxnSp macro="">
      <xdr:nvCxnSpPr>
        <xdr:cNvPr id="175" name="直線コネクタ 174"/>
        <xdr:cNvCxnSpPr/>
      </xdr:nvCxnSpPr>
      <xdr:spPr>
        <a:xfrm>
          <a:off x="4546600" y="12052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169038</xdr:rowOff>
    </xdr:from>
    <xdr:to>
      <xdr:col>6</xdr:col>
      <xdr:colOff>511175</xdr:colOff>
      <xdr:row>77</xdr:row>
      <xdr:rowOff>27687</xdr:rowOff>
    </xdr:to>
    <xdr:cxnSp macro="">
      <xdr:nvCxnSpPr>
        <xdr:cNvPr id="176" name="直線コネクタ 175"/>
        <xdr:cNvCxnSpPr/>
      </xdr:nvCxnSpPr>
      <xdr:spPr>
        <a:xfrm>
          <a:off x="3797300" y="13199238"/>
          <a:ext cx="8382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58107</xdr:rowOff>
    </xdr:from>
    <xdr:ext cx="469744" cy="259045"/>
    <xdr:sp macro="" textlink="">
      <xdr:nvSpPr>
        <xdr:cNvPr id="177" name="維持補修費平均値テキスト"/>
        <xdr:cNvSpPr txBox="1"/>
      </xdr:nvSpPr>
      <xdr:spPr>
        <a:xfrm>
          <a:off x="4686300" y="13259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3,371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79680</xdr:rowOff>
    </xdr:from>
    <xdr:to>
      <xdr:col>6</xdr:col>
      <xdr:colOff>561975</xdr:colOff>
      <xdr:row>78</xdr:row>
      <xdr:rowOff>9830</xdr:rowOff>
    </xdr:to>
    <xdr:sp macro="" textlink="">
      <xdr:nvSpPr>
        <xdr:cNvPr id="178" name="フローチャート : 判断 177"/>
        <xdr:cNvSpPr/>
      </xdr:nvSpPr>
      <xdr:spPr>
        <a:xfrm>
          <a:off x="4584700" y="132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169038</xdr:rowOff>
    </xdr:from>
    <xdr:to>
      <xdr:col>5</xdr:col>
      <xdr:colOff>358775</xdr:colOff>
      <xdr:row>77</xdr:row>
      <xdr:rowOff>15570</xdr:rowOff>
    </xdr:to>
    <xdr:cxnSp macro="">
      <xdr:nvCxnSpPr>
        <xdr:cNvPr id="179" name="直線コネクタ 178"/>
        <xdr:cNvCxnSpPr/>
      </xdr:nvCxnSpPr>
      <xdr:spPr>
        <a:xfrm flipV="1">
          <a:off x="2908300" y="13199238"/>
          <a:ext cx="889000" cy="17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160680</xdr:rowOff>
    </xdr:from>
    <xdr:to>
      <xdr:col>5</xdr:col>
      <xdr:colOff>409575</xdr:colOff>
      <xdr:row>77</xdr:row>
      <xdr:rowOff>90830</xdr:rowOff>
    </xdr:to>
    <xdr:sp macro="" textlink="">
      <xdr:nvSpPr>
        <xdr:cNvPr id="180" name="フローチャート : 判断 179"/>
        <xdr:cNvSpPr/>
      </xdr:nvSpPr>
      <xdr:spPr>
        <a:xfrm>
          <a:off x="3746500" y="131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81957</xdr:rowOff>
    </xdr:from>
    <xdr:ext cx="469744" cy="259045"/>
    <xdr:sp macro="" textlink="">
      <xdr:nvSpPr>
        <xdr:cNvPr id="181" name="テキスト ボックス 180"/>
        <xdr:cNvSpPr txBox="1"/>
      </xdr:nvSpPr>
      <xdr:spPr>
        <a:xfrm>
          <a:off x="3562427" y="1328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154026</xdr:rowOff>
    </xdr:from>
    <xdr:to>
      <xdr:col>4</xdr:col>
      <xdr:colOff>155575</xdr:colOff>
      <xdr:row>77</xdr:row>
      <xdr:rowOff>15570</xdr:rowOff>
    </xdr:to>
    <xdr:cxnSp macro="">
      <xdr:nvCxnSpPr>
        <xdr:cNvPr id="182" name="直線コネクタ 181"/>
        <xdr:cNvCxnSpPr/>
      </xdr:nvCxnSpPr>
      <xdr:spPr>
        <a:xfrm>
          <a:off x="2019300" y="13184226"/>
          <a:ext cx="889000" cy="3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3784</xdr:rowOff>
    </xdr:from>
    <xdr:to>
      <xdr:col>4</xdr:col>
      <xdr:colOff>206375</xdr:colOff>
      <xdr:row>77</xdr:row>
      <xdr:rowOff>105384</xdr:rowOff>
    </xdr:to>
    <xdr:sp macro="" textlink="">
      <xdr:nvSpPr>
        <xdr:cNvPr id="183" name="フローチャート : 判断 182"/>
        <xdr:cNvSpPr/>
      </xdr:nvSpPr>
      <xdr:spPr>
        <a:xfrm>
          <a:off x="2857500" y="1320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96511</xdr:rowOff>
    </xdr:from>
    <xdr:ext cx="469744" cy="259045"/>
    <xdr:sp macro="" textlink="">
      <xdr:nvSpPr>
        <xdr:cNvPr id="184" name="テキスト ボックス 183"/>
        <xdr:cNvSpPr txBox="1"/>
      </xdr:nvSpPr>
      <xdr:spPr>
        <a:xfrm>
          <a:off x="2673427" y="13298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108916</xdr:rowOff>
    </xdr:from>
    <xdr:to>
      <xdr:col>2</xdr:col>
      <xdr:colOff>638175</xdr:colOff>
      <xdr:row>76</xdr:row>
      <xdr:rowOff>154026</xdr:rowOff>
    </xdr:to>
    <xdr:cxnSp macro="">
      <xdr:nvCxnSpPr>
        <xdr:cNvPr id="185" name="直線コネクタ 184"/>
        <xdr:cNvCxnSpPr/>
      </xdr:nvCxnSpPr>
      <xdr:spPr>
        <a:xfrm>
          <a:off x="1130300" y="13139116"/>
          <a:ext cx="889000" cy="45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168377</xdr:rowOff>
    </xdr:from>
    <xdr:to>
      <xdr:col>3</xdr:col>
      <xdr:colOff>3175</xdr:colOff>
      <xdr:row>77</xdr:row>
      <xdr:rowOff>98527</xdr:rowOff>
    </xdr:to>
    <xdr:sp macro="" textlink="">
      <xdr:nvSpPr>
        <xdr:cNvPr id="186" name="フローチャート : 判断 185"/>
        <xdr:cNvSpPr/>
      </xdr:nvSpPr>
      <xdr:spPr>
        <a:xfrm>
          <a:off x="1968500" y="13198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89654</xdr:rowOff>
    </xdr:from>
    <xdr:ext cx="469744" cy="259045"/>
    <xdr:sp macro="" textlink="">
      <xdr:nvSpPr>
        <xdr:cNvPr id="187" name="テキスト ボックス 186"/>
        <xdr:cNvSpPr txBox="1"/>
      </xdr:nvSpPr>
      <xdr:spPr>
        <a:xfrm>
          <a:off x="1784427" y="1329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18568</xdr:rowOff>
    </xdr:from>
    <xdr:to>
      <xdr:col>1</xdr:col>
      <xdr:colOff>485775</xdr:colOff>
      <xdr:row>77</xdr:row>
      <xdr:rowOff>120168</xdr:rowOff>
    </xdr:to>
    <xdr:sp macro="" textlink="">
      <xdr:nvSpPr>
        <xdr:cNvPr id="188" name="フローチャート : 判断 187"/>
        <xdr:cNvSpPr/>
      </xdr:nvSpPr>
      <xdr:spPr>
        <a:xfrm>
          <a:off x="1079500" y="1322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111295</xdr:rowOff>
    </xdr:from>
    <xdr:ext cx="469744" cy="259045"/>
    <xdr:sp macro="" textlink="">
      <xdr:nvSpPr>
        <xdr:cNvPr id="189" name="テキスト ボックス 188"/>
        <xdr:cNvSpPr txBox="1"/>
      </xdr:nvSpPr>
      <xdr:spPr>
        <a:xfrm>
          <a:off x="895427" y="1331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148337</xdr:rowOff>
    </xdr:from>
    <xdr:to>
      <xdr:col>6</xdr:col>
      <xdr:colOff>561975</xdr:colOff>
      <xdr:row>77</xdr:row>
      <xdr:rowOff>78487</xdr:rowOff>
    </xdr:to>
    <xdr:sp macro="" textlink="">
      <xdr:nvSpPr>
        <xdr:cNvPr id="195" name="円/楕円 194"/>
        <xdr:cNvSpPr/>
      </xdr:nvSpPr>
      <xdr:spPr>
        <a:xfrm>
          <a:off x="4584700" y="1317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171214</xdr:rowOff>
    </xdr:from>
    <xdr:ext cx="469744" cy="259045"/>
    <xdr:sp macro="" textlink="">
      <xdr:nvSpPr>
        <xdr:cNvPr id="196" name="維持補修費該当値テキスト"/>
        <xdr:cNvSpPr txBox="1"/>
      </xdr:nvSpPr>
      <xdr:spPr>
        <a:xfrm>
          <a:off x="4686300" y="13029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4,720</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118238</xdr:rowOff>
    </xdr:from>
    <xdr:to>
      <xdr:col>5</xdr:col>
      <xdr:colOff>409575</xdr:colOff>
      <xdr:row>77</xdr:row>
      <xdr:rowOff>48388</xdr:rowOff>
    </xdr:to>
    <xdr:sp macro="" textlink="">
      <xdr:nvSpPr>
        <xdr:cNvPr id="197" name="円/楕円 196"/>
        <xdr:cNvSpPr/>
      </xdr:nvSpPr>
      <xdr:spPr>
        <a:xfrm>
          <a:off x="3746500" y="1314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64914</xdr:rowOff>
    </xdr:from>
    <xdr:ext cx="469744" cy="259045"/>
    <xdr:sp macro="" textlink="">
      <xdr:nvSpPr>
        <xdr:cNvPr id="198" name="テキスト ボックス 197"/>
        <xdr:cNvSpPr txBox="1"/>
      </xdr:nvSpPr>
      <xdr:spPr>
        <a:xfrm>
          <a:off x="3562427" y="12923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5,115</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136220</xdr:rowOff>
    </xdr:from>
    <xdr:to>
      <xdr:col>4</xdr:col>
      <xdr:colOff>206375</xdr:colOff>
      <xdr:row>77</xdr:row>
      <xdr:rowOff>66370</xdr:rowOff>
    </xdr:to>
    <xdr:sp macro="" textlink="">
      <xdr:nvSpPr>
        <xdr:cNvPr id="199" name="円/楕円 198"/>
        <xdr:cNvSpPr/>
      </xdr:nvSpPr>
      <xdr:spPr>
        <a:xfrm>
          <a:off x="2857500" y="131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82897</xdr:rowOff>
    </xdr:from>
    <xdr:ext cx="469744" cy="259045"/>
    <xdr:sp macro="" textlink="">
      <xdr:nvSpPr>
        <xdr:cNvPr id="200" name="テキスト ボックス 199"/>
        <xdr:cNvSpPr txBox="1"/>
      </xdr:nvSpPr>
      <xdr:spPr>
        <a:xfrm>
          <a:off x="2673427" y="12941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4,879</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103226</xdr:rowOff>
    </xdr:from>
    <xdr:to>
      <xdr:col>3</xdr:col>
      <xdr:colOff>3175</xdr:colOff>
      <xdr:row>77</xdr:row>
      <xdr:rowOff>33376</xdr:rowOff>
    </xdr:to>
    <xdr:sp macro="" textlink="">
      <xdr:nvSpPr>
        <xdr:cNvPr id="201" name="円/楕円 200"/>
        <xdr:cNvSpPr/>
      </xdr:nvSpPr>
      <xdr:spPr>
        <a:xfrm>
          <a:off x="1968500" y="1313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49902</xdr:rowOff>
    </xdr:from>
    <xdr:ext cx="469744" cy="259045"/>
    <xdr:sp macro="" textlink="">
      <xdr:nvSpPr>
        <xdr:cNvPr id="202" name="テキスト ボックス 201"/>
        <xdr:cNvSpPr txBox="1"/>
      </xdr:nvSpPr>
      <xdr:spPr>
        <a:xfrm>
          <a:off x="1784427" y="12908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5,312</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58116</xdr:rowOff>
    </xdr:from>
    <xdr:to>
      <xdr:col>1</xdr:col>
      <xdr:colOff>485775</xdr:colOff>
      <xdr:row>76</xdr:row>
      <xdr:rowOff>159716</xdr:rowOff>
    </xdr:to>
    <xdr:sp macro="" textlink="">
      <xdr:nvSpPr>
        <xdr:cNvPr id="203" name="円/楕円 202"/>
        <xdr:cNvSpPr/>
      </xdr:nvSpPr>
      <xdr:spPr>
        <a:xfrm>
          <a:off x="1079500" y="1308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4792</xdr:rowOff>
    </xdr:from>
    <xdr:ext cx="469744" cy="259045"/>
    <xdr:sp macro="" textlink="">
      <xdr:nvSpPr>
        <xdr:cNvPr id="204" name="テキスト ボックス 203"/>
        <xdr:cNvSpPr txBox="1"/>
      </xdr:nvSpPr>
      <xdr:spPr>
        <a:xfrm>
          <a:off x="895427" y="12863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76,629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82841</xdr:rowOff>
    </xdr:from>
    <xdr:to>
      <xdr:col>6</xdr:col>
      <xdr:colOff>510540</xdr:colOff>
      <xdr:row>97</xdr:row>
      <xdr:rowOff>161544</xdr:rowOff>
    </xdr:to>
    <xdr:cxnSp macro="">
      <xdr:nvCxnSpPr>
        <xdr:cNvPr id="229" name="直線コネクタ 228"/>
        <xdr:cNvCxnSpPr/>
      </xdr:nvCxnSpPr>
      <xdr:spPr>
        <a:xfrm flipV="1">
          <a:off x="4633595" y="15513341"/>
          <a:ext cx="1270" cy="1278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165371</xdr:rowOff>
    </xdr:from>
    <xdr:ext cx="534377" cy="259045"/>
    <xdr:sp macro="" textlink="">
      <xdr:nvSpPr>
        <xdr:cNvPr id="230" name="扶助費最小値テキスト"/>
        <xdr:cNvSpPr txBox="1"/>
      </xdr:nvSpPr>
      <xdr:spPr>
        <a:xfrm>
          <a:off x="4686300" y="1679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47,780</a:t>
          </a:r>
          <a:endParaRPr kumimoji="1" lang="ja-JP" altLang="en-US" sz="1000" b="1">
            <a:latin typeface="ＭＳ Ｐゴシック"/>
          </a:endParaRPr>
        </a:p>
      </xdr:txBody>
    </xdr:sp>
    <xdr:clientData/>
  </xdr:oneCellAnchor>
  <xdr:twoCellAnchor>
    <xdr:from>
      <xdr:col>6</xdr:col>
      <xdr:colOff>422275</xdr:colOff>
      <xdr:row>97</xdr:row>
      <xdr:rowOff>161544</xdr:rowOff>
    </xdr:from>
    <xdr:to>
      <xdr:col>6</xdr:col>
      <xdr:colOff>600075</xdr:colOff>
      <xdr:row>97</xdr:row>
      <xdr:rowOff>161544</xdr:rowOff>
    </xdr:to>
    <xdr:cxnSp macro="">
      <xdr:nvCxnSpPr>
        <xdr:cNvPr id="231" name="直線コネクタ 230"/>
        <xdr:cNvCxnSpPr/>
      </xdr:nvCxnSpPr>
      <xdr:spPr>
        <a:xfrm>
          <a:off x="4546600" y="1679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29518</xdr:rowOff>
    </xdr:from>
    <xdr:ext cx="599010" cy="259045"/>
    <xdr:sp macro="" textlink="">
      <xdr:nvSpPr>
        <xdr:cNvPr id="232" name="扶助費最大値テキスト"/>
        <xdr:cNvSpPr txBox="1"/>
      </xdr:nvSpPr>
      <xdr:spPr>
        <a:xfrm>
          <a:off x="4686300" y="15288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148,477</a:t>
          </a:r>
          <a:endParaRPr kumimoji="1" lang="ja-JP" altLang="en-US" sz="1000" b="1">
            <a:latin typeface="ＭＳ Ｐゴシック"/>
          </a:endParaRPr>
        </a:p>
      </xdr:txBody>
    </xdr:sp>
    <xdr:clientData/>
  </xdr:oneCellAnchor>
  <xdr:twoCellAnchor>
    <xdr:from>
      <xdr:col>6</xdr:col>
      <xdr:colOff>422275</xdr:colOff>
      <xdr:row>90</xdr:row>
      <xdr:rowOff>82841</xdr:rowOff>
    </xdr:from>
    <xdr:to>
      <xdr:col>6</xdr:col>
      <xdr:colOff>600075</xdr:colOff>
      <xdr:row>90</xdr:row>
      <xdr:rowOff>82841</xdr:rowOff>
    </xdr:to>
    <xdr:cxnSp macro="">
      <xdr:nvCxnSpPr>
        <xdr:cNvPr id="233" name="直線コネクタ 232"/>
        <xdr:cNvCxnSpPr/>
      </xdr:nvCxnSpPr>
      <xdr:spPr>
        <a:xfrm>
          <a:off x="4546600" y="15513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89052</xdr:rowOff>
    </xdr:from>
    <xdr:to>
      <xdr:col>6</xdr:col>
      <xdr:colOff>511175</xdr:colOff>
      <xdr:row>96</xdr:row>
      <xdr:rowOff>102908</xdr:rowOff>
    </xdr:to>
    <xdr:cxnSp macro="">
      <xdr:nvCxnSpPr>
        <xdr:cNvPr id="234" name="直線コネクタ 233"/>
        <xdr:cNvCxnSpPr/>
      </xdr:nvCxnSpPr>
      <xdr:spPr>
        <a:xfrm flipV="1">
          <a:off x="3797300" y="16548252"/>
          <a:ext cx="838200" cy="13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166667</xdr:rowOff>
    </xdr:from>
    <xdr:ext cx="534377" cy="259045"/>
    <xdr:sp macro="" textlink="">
      <xdr:nvSpPr>
        <xdr:cNvPr id="235" name="扶助費平均値テキスト"/>
        <xdr:cNvSpPr txBox="1"/>
      </xdr:nvSpPr>
      <xdr:spPr>
        <a:xfrm>
          <a:off x="4686300" y="16111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85,678</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143790</xdr:rowOff>
    </xdr:from>
    <xdr:to>
      <xdr:col>6</xdr:col>
      <xdr:colOff>561975</xdr:colOff>
      <xdr:row>95</xdr:row>
      <xdr:rowOff>73940</xdr:rowOff>
    </xdr:to>
    <xdr:sp macro="" textlink="">
      <xdr:nvSpPr>
        <xdr:cNvPr id="236" name="フローチャート : 判断 235"/>
        <xdr:cNvSpPr/>
      </xdr:nvSpPr>
      <xdr:spPr>
        <a:xfrm>
          <a:off x="4584700" y="1626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102908</xdr:rowOff>
    </xdr:from>
    <xdr:to>
      <xdr:col>5</xdr:col>
      <xdr:colOff>358775</xdr:colOff>
      <xdr:row>96</xdr:row>
      <xdr:rowOff>161697</xdr:rowOff>
    </xdr:to>
    <xdr:cxnSp macro="">
      <xdr:nvCxnSpPr>
        <xdr:cNvPr id="237" name="直線コネクタ 236"/>
        <xdr:cNvCxnSpPr/>
      </xdr:nvCxnSpPr>
      <xdr:spPr>
        <a:xfrm flipV="1">
          <a:off x="2908300" y="16562108"/>
          <a:ext cx="889000" cy="58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23901</xdr:rowOff>
    </xdr:from>
    <xdr:to>
      <xdr:col>5</xdr:col>
      <xdr:colOff>409575</xdr:colOff>
      <xdr:row>95</xdr:row>
      <xdr:rowOff>125501</xdr:rowOff>
    </xdr:to>
    <xdr:sp macro="" textlink="">
      <xdr:nvSpPr>
        <xdr:cNvPr id="238" name="フローチャート : 判断 237"/>
        <xdr:cNvSpPr/>
      </xdr:nvSpPr>
      <xdr:spPr>
        <a:xfrm>
          <a:off x="3746500" y="1631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142028</xdr:rowOff>
    </xdr:from>
    <xdr:ext cx="534377" cy="259045"/>
    <xdr:sp macro="" textlink="">
      <xdr:nvSpPr>
        <xdr:cNvPr id="239" name="テキスト ボックス 238"/>
        <xdr:cNvSpPr txBox="1"/>
      </xdr:nvSpPr>
      <xdr:spPr>
        <a:xfrm>
          <a:off x="3530111" y="1608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161697</xdr:rowOff>
    </xdr:from>
    <xdr:to>
      <xdr:col>4</xdr:col>
      <xdr:colOff>155575</xdr:colOff>
      <xdr:row>97</xdr:row>
      <xdr:rowOff>15520</xdr:rowOff>
    </xdr:to>
    <xdr:cxnSp macro="">
      <xdr:nvCxnSpPr>
        <xdr:cNvPr id="240" name="直線コネクタ 239"/>
        <xdr:cNvCxnSpPr/>
      </xdr:nvCxnSpPr>
      <xdr:spPr>
        <a:xfrm flipV="1">
          <a:off x="2019300" y="16620897"/>
          <a:ext cx="889000" cy="25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101702</xdr:rowOff>
    </xdr:from>
    <xdr:to>
      <xdr:col>4</xdr:col>
      <xdr:colOff>206375</xdr:colOff>
      <xdr:row>96</xdr:row>
      <xdr:rowOff>31852</xdr:rowOff>
    </xdr:to>
    <xdr:sp macro="" textlink="">
      <xdr:nvSpPr>
        <xdr:cNvPr id="241" name="フローチャート : 判断 240"/>
        <xdr:cNvSpPr/>
      </xdr:nvSpPr>
      <xdr:spPr>
        <a:xfrm>
          <a:off x="2857500" y="1638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48379</xdr:rowOff>
    </xdr:from>
    <xdr:ext cx="534377" cy="259045"/>
    <xdr:sp macro="" textlink="">
      <xdr:nvSpPr>
        <xdr:cNvPr id="242" name="テキスト ボックス 241"/>
        <xdr:cNvSpPr txBox="1"/>
      </xdr:nvSpPr>
      <xdr:spPr>
        <a:xfrm>
          <a:off x="2641111" y="1616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10491</xdr:rowOff>
    </xdr:from>
    <xdr:to>
      <xdr:col>2</xdr:col>
      <xdr:colOff>638175</xdr:colOff>
      <xdr:row>97</xdr:row>
      <xdr:rowOff>15520</xdr:rowOff>
    </xdr:to>
    <xdr:cxnSp macro="">
      <xdr:nvCxnSpPr>
        <xdr:cNvPr id="243" name="直線コネクタ 242"/>
        <xdr:cNvCxnSpPr/>
      </xdr:nvCxnSpPr>
      <xdr:spPr>
        <a:xfrm>
          <a:off x="1130300" y="16641141"/>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120650</xdr:rowOff>
    </xdr:from>
    <xdr:to>
      <xdr:col>3</xdr:col>
      <xdr:colOff>3175</xdr:colOff>
      <xdr:row>96</xdr:row>
      <xdr:rowOff>50800</xdr:rowOff>
    </xdr:to>
    <xdr:sp macro="" textlink="">
      <xdr:nvSpPr>
        <xdr:cNvPr id="244" name="フローチャート : 判断 243"/>
        <xdr:cNvSpPr/>
      </xdr:nvSpPr>
      <xdr:spPr>
        <a:xfrm>
          <a:off x="1968500" y="1640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67327</xdr:rowOff>
    </xdr:from>
    <xdr:ext cx="534377" cy="259045"/>
    <xdr:sp macro="" textlink="">
      <xdr:nvSpPr>
        <xdr:cNvPr id="245" name="テキスト ボックス 244"/>
        <xdr:cNvSpPr txBox="1"/>
      </xdr:nvSpPr>
      <xdr:spPr>
        <a:xfrm>
          <a:off x="1752111" y="1618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112103</xdr:rowOff>
    </xdr:from>
    <xdr:to>
      <xdr:col>1</xdr:col>
      <xdr:colOff>485775</xdr:colOff>
      <xdr:row>96</xdr:row>
      <xdr:rowOff>42253</xdr:rowOff>
    </xdr:to>
    <xdr:sp macro="" textlink="">
      <xdr:nvSpPr>
        <xdr:cNvPr id="246" name="フローチャート : 判断 245"/>
        <xdr:cNvSpPr/>
      </xdr:nvSpPr>
      <xdr:spPr>
        <a:xfrm>
          <a:off x="1079500" y="1639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58780</xdr:rowOff>
    </xdr:from>
    <xdr:ext cx="534377" cy="259045"/>
    <xdr:sp macro="" textlink="">
      <xdr:nvSpPr>
        <xdr:cNvPr id="247" name="テキスト ボックス 246"/>
        <xdr:cNvSpPr txBox="1"/>
      </xdr:nvSpPr>
      <xdr:spPr>
        <a:xfrm>
          <a:off x="863111" y="16175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38252</xdr:rowOff>
    </xdr:from>
    <xdr:to>
      <xdr:col>6</xdr:col>
      <xdr:colOff>561975</xdr:colOff>
      <xdr:row>96</xdr:row>
      <xdr:rowOff>139852</xdr:rowOff>
    </xdr:to>
    <xdr:sp macro="" textlink="">
      <xdr:nvSpPr>
        <xdr:cNvPr id="253" name="円/楕円 252"/>
        <xdr:cNvSpPr/>
      </xdr:nvSpPr>
      <xdr:spPr>
        <a:xfrm>
          <a:off x="4584700" y="16497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16679</xdr:rowOff>
    </xdr:from>
    <xdr:ext cx="534377" cy="259045"/>
    <xdr:sp macro="" textlink="">
      <xdr:nvSpPr>
        <xdr:cNvPr id="254" name="扶助費該当値テキスト"/>
        <xdr:cNvSpPr txBox="1"/>
      </xdr:nvSpPr>
      <xdr:spPr>
        <a:xfrm>
          <a:off x="4686300" y="1647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66,988</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52108</xdr:rowOff>
    </xdr:from>
    <xdr:to>
      <xdr:col>5</xdr:col>
      <xdr:colOff>409575</xdr:colOff>
      <xdr:row>96</xdr:row>
      <xdr:rowOff>153708</xdr:rowOff>
    </xdr:to>
    <xdr:sp macro="" textlink="">
      <xdr:nvSpPr>
        <xdr:cNvPr id="255" name="円/楕円 254"/>
        <xdr:cNvSpPr/>
      </xdr:nvSpPr>
      <xdr:spPr>
        <a:xfrm>
          <a:off x="3746500" y="1651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144835</xdr:rowOff>
    </xdr:from>
    <xdr:ext cx="534377" cy="259045"/>
    <xdr:sp macro="" textlink="">
      <xdr:nvSpPr>
        <xdr:cNvPr id="256" name="テキスト ボックス 255"/>
        <xdr:cNvSpPr txBox="1"/>
      </xdr:nvSpPr>
      <xdr:spPr>
        <a:xfrm>
          <a:off x="3530111" y="16604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65,897</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110897</xdr:rowOff>
    </xdr:from>
    <xdr:to>
      <xdr:col>4</xdr:col>
      <xdr:colOff>206375</xdr:colOff>
      <xdr:row>97</xdr:row>
      <xdr:rowOff>41047</xdr:rowOff>
    </xdr:to>
    <xdr:sp macro="" textlink="">
      <xdr:nvSpPr>
        <xdr:cNvPr id="257" name="円/楕円 256"/>
        <xdr:cNvSpPr/>
      </xdr:nvSpPr>
      <xdr:spPr>
        <a:xfrm>
          <a:off x="2857500" y="16570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32174</xdr:rowOff>
    </xdr:from>
    <xdr:ext cx="534377" cy="259045"/>
    <xdr:sp macro="" textlink="">
      <xdr:nvSpPr>
        <xdr:cNvPr id="258" name="テキスト ボックス 257"/>
        <xdr:cNvSpPr txBox="1"/>
      </xdr:nvSpPr>
      <xdr:spPr>
        <a:xfrm>
          <a:off x="2641111" y="16662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61,268</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136170</xdr:rowOff>
    </xdr:from>
    <xdr:to>
      <xdr:col>3</xdr:col>
      <xdr:colOff>3175</xdr:colOff>
      <xdr:row>97</xdr:row>
      <xdr:rowOff>66320</xdr:rowOff>
    </xdr:to>
    <xdr:sp macro="" textlink="">
      <xdr:nvSpPr>
        <xdr:cNvPr id="259" name="円/楕円 258"/>
        <xdr:cNvSpPr/>
      </xdr:nvSpPr>
      <xdr:spPr>
        <a:xfrm>
          <a:off x="1968500" y="1659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57447</xdr:rowOff>
    </xdr:from>
    <xdr:ext cx="534377" cy="259045"/>
    <xdr:sp macro="" textlink="">
      <xdr:nvSpPr>
        <xdr:cNvPr id="260" name="テキスト ボックス 259"/>
        <xdr:cNvSpPr txBox="1"/>
      </xdr:nvSpPr>
      <xdr:spPr>
        <a:xfrm>
          <a:off x="1752111" y="1668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59,278</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131141</xdr:rowOff>
    </xdr:from>
    <xdr:to>
      <xdr:col>1</xdr:col>
      <xdr:colOff>485775</xdr:colOff>
      <xdr:row>97</xdr:row>
      <xdr:rowOff>61291</xdr:rowOff>
    </xdr:to>
    <xdr:sp macro="" textlink="">
      <xdr:nvSpPr>
        <xdr:cNvPr id="261" name="円/楕円 260"/>
        <xdr:cNvSpPr/>
      </xdr:nvSpPr>
      <xdr:spPr>
        <a:xfrm>
          <a:off x="1079500" y="1659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52418</xdr:rowOff>
    </xdr:from>
    <xdr:ext cx="534377" cy="259045"/>
    <xdr:sp macro="" textlink="">
      <xdr:nvSpPr>
        <xdr:cNvPr id="262" name="テキスト ボックス 261"/>
        <xdr:cNvSpPr txBox="1"/>
      </xdr:nvSpPr>
      <xdr:spPr>
        <a:xfrm>
          <a:off x="863111" y="16683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59,674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29,010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1003</xdr:rowOff>
    </xdr:from>
    <xdr:to>
      <xdr:col>15</xdr:col>
      <xdr:colOff>180340</xdr:colOff>
      <xdr:row>38</xdr:row>
      <xdr:rowOff>73381</xdr:rowOff>
    </xdr:to>
    <xdr:cxnSp macro="">
      <xdr:nvCxnSpPr>
        <xdr:cNvPr id="286" name="直線コネクタ 285"/>
        <xdr:cNvCxnSpPr/>
      </xdr:nvCxnSpPr>
      <xdr:spPr>
        <a:xfrm flipV="1">
          <a:off x="10475595" y="5315953"/>
          <a:ext cx="1270" cy="1272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77208</xdr:rowOff>
    </xdr:from>
    <xdr:ext cx="534377" cy="259045"/>
    <xdr:sp macro="" textlink="">
      <xdr:nvSpPr>
        <xdr:cNvPr id="287" name="補助費等最小値テキスト"/>
        <xdr:cNvSpPr txBox="1"/>
      </xdr:nvSpPr>
      <xdr:spPr>
        <a:xfrm>
          <a:off x="10528300" y="659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11,222</a:t>
          </a:r>
          <a:endParaRPr kumimoji="1" lang="ja-JP" altLang="en-US" sz="1000" b="1">
            <a:latin typeface="ＭＳ Ｐゴシック"/>
          </a:endParaRPr>
        </a:p>
      </xdr:txBody>
    </xdr:sp>
    <xdr:clientData/>
  </xdr:oneCellAnchor>
  <xdr:twoCellAnchor>
    <xdr:from>
      <xdr:col>15</xdr:col>
      <xdr:colOff>92075</xdr:colOff>
      <xdr:row>38</xdr:row>
      <xdr:rowOff>73381</xdr:rowOff>
    </xdr:from>
    <xdr:to>
      <xdr:col>15</xdr:col>
      <xdr:colOff>269875</xdr:colOff>
      <xdr:row>38</xdr:row>
      <xdr:rowOff>73381</xdr:rowOff>
    </xdr:to>
    <xdr:cxnSp macro="">
      <xdr:nvCxnSpPr>
        <xdr:cNvPr id="288" name="直線コネクタ 287"/>
        <xdr:cNvCxnSpPr/>
      </xdr:nvCxnSpPr>
      <xdr:spPr>
        <a:xfrm>
          <a:off x="10388600" y="6588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119130</xdr:rowOff>
    </xdr:from>
    <xdr:ext cx="599010" cy="259045"/>
    <xdr:sp macro="" textlink="">
      <xdr:nvSpPr>
        <xdr:cNvPr id="289" name="補助費等最大値テキスト"/>
        <xdr:cNvSpPr txBox="1"/>
      </xdr:nvSpPr>
      <xdr:spPr>
        <a:xfrm>
          <a:off x="10528300" y="5091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111,421</a:t>
          </a:r>
          <a:endParaRPr kumimoji="1" lang="ja-JP" altLang="en-US" sz="1000" b="1">
            <a:latin typeface="ＭＳ Ｐゴシック"/>
          </a:endParaRPr>
        </a:p>
      </xdr:txBody>
    </xdr:sp>
    <xdr:clientData/>
  </xdr:oneCellAnchor>
  <xdr:twoCellAnchor>
    <xdr:from>
      <xdr:col>15</xdr:col>
      <xdr:colOff>92075</xdr:colOff>
      <xdr:row>31</xdr:row>
      <xdr:rowOff>1003</xdr:rowOff>
    </xdr:from>
    <xdr:to>
      <xdr:col>15</xdr:col>
      <xdr:colOff>269875</xdr:colOff>
      <xdr:row>31</xdr:row>
      <xdr:rowOff>1003</xdr:rowOff>
    </xdr:to>
    <xdr:cxnSp macro="">
      <xdr:nvCxnSpPr>
        <xdr:cNvPr id="290" name="直線コネクタ 289"/>
        <xdr:cNvCxnSpPr/>
      </xdr:nvCxnSpPr>
      <xdr:spPr>
        <a:xfrm>
          <a:off x="10388600" y="5315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151702</xdr:rowOff>
    </xdr:from>
    <xdr:to>
      <xdr:col>15</xdr:col>
      <xdr:colOff>180975</xdr:colOff>
      <xdr:row>37</xdr:row>
      <xdr:rowOff>23940</xdr:rowOff>
    </xdr:to>
    <xdr:cxnSp macro="">
      <xdr:nvCxnSpPr>
        <xdr:cNvPr id="291" name="直線コネクタ 290"/>
        <xdr:cNvCxnSpPr/>
      </xdr:nvCxnSpPr>
      <xdr:spPr>
        <a:xfrm flipV="1">
          <a:off x="9639300" y="6323902"/>
          <a:ext cx="838200" cy="43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58488</xdr:rowOff>
    </xdr:from>
    <xdr:ext cx="534377" cy="259045"/>
    <xdr:sp macro="" textlink="">
      <xdr:nvSpPr>
        <xdr:cNvPr id="292" name="補助費等平均値テキスト"/>
        <xdr:cNvSpPr txBox="1"/>
      </xdr:nvSpPr>
      <xdr:spPr>
        <a:xfrm>
          <a:off x="10528300" y="60592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37,196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35611</xdr:rowOff>
    </xdr:from>
    <xdr:to>
      <xdr:col>15</xdr:col>
      <xdr:colOff>231775</xdr:colOff>
      <xdr:row>36</xdr:row>
      <xdr:rowOff>137211</xdr:rowOff>
    </xdr:to>
    <xdr:sp macro="" textlink="">
      <xdr:nvSpPr>
        <xdr:cNvPr id="293" name="フローチャート : 判断 292"/>
        <xdr:cNvSpPr/>
      </xdr:nvSpPr>
      <xdr:spPr>
        <a:xfrm>
          <a:off x="10426700" y="620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23940</xdr:rowOff>
    </xdr:from>
    <xdr:to>
      <xdr:col>14</xdr:col>
      <xdr:colOff>28575</xdr:colOff>
      <xdr:row>37</xdr:row>
      <xdr:rowOff>55525</xdr:rowOff>
    </xdr:to>
    <xdr:cxnSp macro="">
      <xdr:nvCxnSpPr>
        <xdr:cNvPr id="294" name="直線コネクタ 293"/>
        <xdr:cNvCxnSpPr/>
      </xdr:nvCxnSpPr>
      <xdr:spPr>
        <a:xfrm flipV="1">
          <a:off x="8750300" y="6367590"/>
          <a:ext cx="889000" cy="31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6820</xdr:rowOff>
    </xdr:from>
    <xdr:to>
      <xdr:col>14</xdr:col>
      <xdr:colOff>79375</xdr:colOff>
      <xdr:row>36</xdr:row>
      <xdr:rowOff>108420</xdr:rowOff>
    </xdr:to>
    <xdr:sp macro="" textlink="">
      <xdr:nvSpPr>
        <xdr:cNvPr id="295" name="フローチャート : 判断 294"/>
        <xdr:cNvSpPr/>
      </xdr:nvSpPr>
      <xdr:spPr>
        <a:xfrm>
          <a:off x="9588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124947</xdr:rowOff>
    </xdr:from>
    <xdr:ext cx="534377" cy="259045"/>
    <xdr:sp macro="" textlink="">
      <xdr:nvSpPr>
        <xdr:cNvPr id="296" name="テキスト ボックス 295"/>
        <xdr:cNvSpPr txBox="1"/>
      </xdr:nvSpPr>
      <xdr:spPr>
        <a:xfrm>
          <a:off x="9372111" y="595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28168</xdr:rowOff>
    </xdr:from>
    <xdr:to>
      <xdr:col>12</xdr:col>
      <xdr:colOff>511175</xdr:colOff>
      <xdr:row>37</xdr:row>
      <xdr:rowOff>55525</xdr:rowOff>
    </xdr:to>
    <xdr:cxnSp macro="">
      <xdr:nvCxnSpPr>
        <xdr:cNvPr id="297" name="直線コネクタ 296"/>
        <xdr:cNvCxnSpPr/>
      </xdr:nvCxnSpPr>
      <xdr:spPr>
        <a:xfrm>
          <a:off x="7861300" y="6371818"/>
          <a:ext cx="889000" cy="27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136347</xdr:rowOff>
    </xdr:from>
    <xdr:to>
      <xdr:col>12</xdr:col>
      <xdr:colOff>561975</xdr:colOff>
      <xdr:row>36</xdr:row>
      <xdr:rowOff>66497</xdr:rowOff>
    </xdr:to>
    <xdr:sp macro="" textlink="">
      <xdr:nvSpPr>
        <xdr:cNvPr id="298" name="フローチャート : 判断 297"/>
        <xdr:cNvSpPr/>
      </xdr:nvSpPr>
      <xdr:spPr>
        <a:xfrm>
          <a:off x="8699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83024</xdr:rowOff>
    </xdr:from>
    <xdr:ext cx="534377" cy="259045"/>
    <xdr:sp macro="" textlink="">
      <xdr:nvSpPr>
        <xdr:cNvPr id="299" name="テキスト ボックス 298"/>
        <xdr:cNvSpPr txBox="1"/>
      </xdr:nvSpPr>
      <xdr:spPr>
        <a:xfrm>
          <a:off x="8483111" y="59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28168</xdr:rowOff>
    </xdr:from>
    <xdr:to>
      <xdr:col>11</xdr:col>
      <xdr:colOff>307975</xdr:colOff>
      <xdr:row>37</xdr:row>
      <xdr:rowOff>48501</xdr:rowOff>
    </xdr:to>
    <xdr:cxnSp macro="">
      <xdr:nvCxnSpPr>
        <xdr:cNvPr id="300" name="直線コネクタ 299"/>
        <xdr:cNvCxnSpPr/>
      </xdr:nvCxnSpPr>
      <xdr:spPr>
        <a:xfrm flipV="1">
          <a:off x="6972300" y="6371818"/>
          <a:ext cx="889000" cy="20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3848</xdr:rowOff>
    </xdr:from>
    <xdr:to>
      <xdr:col>11</xdr:col>
      <xdr:colOff>358775</xdr:colOff>
      <xdr:row>36</xdr:row>
      <xdr:rowOff>105448</xdr:rowOff>
    </xdr:to>
    <xdr:sp macro="" textlink="">
      <xdr:nvSpPr>
        <xdr:cNvPr id="301" name="フローチャート : 判断 300"/>
        <xdr:cNvSpPr/>
      </xdr:nvSpPr>
      <xdr:spPr>
        <a:xfrm>
          <a:off x="7810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121975</xdr:rowOff>
    </xdr:from>
    <xdr:ext cx="534377" cy="259045"/>
    <xdr:sp macro="" textlink="">
      <xdr:nvSpPr>
        <xdr:cNvPr id="302" name="テキスト ボックス 301"/>
        <xdr:cNvSpPr txBox="1"/>
      </xdr:nvSpPr>
      <xdr:spPr>
        <a:xfrm>
          <a:off x="7594111" y="595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27076</xdr:rowOff>
    </xdr:from>
    <xdr:to>
      <xdr:col>10</xdr:col>
      <xdr:colOff>155575</xdr:colOff>
      <xdr:row>36</xdr:row>
      <xdr:rowOff>128676</xdr:rowOff>
    </xdr:to>
    <xdr:sp macro="" textlink="">
      <xdr:nvSpPr>
        <xdr:cNvPr id="303" name="フローチャート : 判断 302"/>
        <xdr:cNvSpPr/>
      </xdr:nvSpPr>
      <xdr:spPr>
        <a:xfrm>
          <a:off x="6921500" y="61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145203</xdr:rowOff>
    </xdr:from>
    <xdr:ext cx="534377" cy="259045"/>
    <xdr:sp macro="" textlink="">
      <xdr:nvSpPr>
        <xdr:cNvPr id="304" name="テキスト ボックス 303"/>
        <xdr:cNvSpPr txBox="1"/>
      </xdr:nvSpPr>
      <xdr:spPr>
        <a:xfrm>
          <a:off x="6705111" y="5974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100902</xdr:rowOff>
    </xdr:from>
    <xdr:to>
      <xdr:col>15</xdr:col>
      <xdr:colOff>231775</xdr:colOff>
      <xdr:row>37</xdr:row>
      <xdr:rowOff>31052</xdr:rowOff>
    </xdr:to>
    <xdr:sp macro="" textlink="">
      <xdr:nvSpPr>
        <xdr:cNvPr id="310" name="円/楕円 309"/>
        <xdr:cNvSpPr/>
      </xdr:nvSpPr>
      <xdr:spPr>
        <a:xfrm>
          <a:off x="10426700" y="6273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79329</xdr:rowOff>
    </xdr:from>
    <xdr:ext cx="534377" cy="259045"/>
    <xdr:sp macro="" textlink="">
      <xdr:nvSpPr>
        <xdr:cNvPr id="311" name="補助費等該当値テキスト"/>
        <xdr:cNvSpPr txBox="1"/>
      </xdr:nvSpPr>
      <xdr:spPr>
        <a:xfrm>
          <a:off x="10528300" y="625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32,055</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144590</xdr:rowOff>
    </xdr:from>
    <xdr:to>
      <xdr:col>14</xdr:col>
      <xdr:colOff>79375</xdr:colOff>
      <xdr:row>37</xdr:row>
      <xdr:rowOff>74740</xdr:rowOff>
    </xdr:to>
    <xdr:sp macro="" textlink="">
      <xdr:nvSpPr>
        <xdr:cNvPr id="312" name="円/楕円 311"/>
        <xdr:cNvSpPr/>
      </xdr:nvSpPr>
      <xdr:spPr>
        <a:xfrm>
          <a:off x="9588500" y="631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65867</xdr:rowOff>
    </xdr:from>
    <xdr:ext cx="534377" cy="259045"/>
    <xdr:sp macro="" textlink="">
      <xdr:nvSpPr>
        <xdr:cNvPr id="313" name="テキスト ボックス 312"/>
        <xdr:cNvSpPr txBox="1"/>
      </xdr:nvSpPr>
      <xdr:spPr>
        <a:xfrm>
          <a:off x="9372111" y="640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28,615</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4725</xdr:rowOff>
    </xdr:from>
    <xdr:to>
      <xdr:col>12</xdr:col>
      <xdr:colOff>561975</xdr:colOff>
      <xdr:row>37</xdr:row>
      <xdr:rowOff>106325</xdr:rowOff>
    </xdr:to>
    <xdr:sp macro="" textlink="">
      <xdr:nvSpPr>
        <xdr:cNvPr id="314" name="円/楕円 313"/>
        <xdr:cNvSpPr/>
      </xdr:nvSpPr>
      <xdr:spPr>
        <a:xfrm>
          <a:off x="8699500" y="634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97452</xdr:rowOff>
    </xdr:from>
    <xdr:ext cx="534377" cy="259045"/>
    <xdr:sp macro="" textlink="">
      <xdr:nvSpPr>
        <xdr:cNvPr id="315" name="テキスト ボックス 314"/>
        <xdr:cNvSpPr txBox="1"/>
      </xdr:nvSpPr>
      <xdr:spPr>
        <a:xfrm>
          <a:off x="8483111" y="6441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26,128</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148818</xdr:rowOff>
    </xdr:from>
    <xdr:to>
      <xdr:col>11</xdr:col>
      <xdr:colOff>358775</xdr:colOff>
      <xdr:row>37</xdr:row>
      <xdr:rowOff>78968</xdr:rowOff>
    </xdr:to>
    <xdr:sp macro="" textlink="">
      <xdr:nvSpPr>
        <xdr:cNvPr id="316" name="円/楕円 315"/>
        <xdr:cNvSpPr/>
      </xdr:nvSpPr>
      <xdr:spPr>
        <a:xfrm>
          <a:off x="7810500" y="632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70095</xdr:rowOff>
    </xdr:from>
    <xdr:ext cx="534377" cy="259045"/>
    <xdr:sp macro="" textlink="">
      <xdr:nvSpPr>
        <xdr:cNvPr id="317" name="テキスト ボックス 316"/>
        <xdr:cNvSpPr txBox="1"/>
      </xdr:nvSpPr>
      <xdr:spPr>
        <a:xfrm>
          <a:off x="7594111" y="641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28,282</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169151</xdr:rowOff>
    </xdr:from>
    <xdr:to>
      <xdr:col>10</xdr:col>
      <xdr:colOff>155575</xdr:colOff>
      <xdr:row>37</xdr:row>
      <xdr:rowOff>99301</xdr:rowOff>
    </xdr:to>
    <xdr:sp macro="" textlink="">
      <xdr:nvSpPr>
        <xdr:cNvPr id="318" name="円/楕円 317"/>
        <xdr:cNvSpPr/>
      </xdr:nvSpPr>
      <xdr:spPr>
        <a:xfrm>
          <a:off x="6921500" y="634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90428</xdr:rowOff>
    </xdr:from>
    <xdr:ext cx="534377" cy="259045"/>
    <xdr:sp macro="" textlink="">
      <xdr:nvSpPr>
        <xdr:cNvPr id="319" name="テキスト ボックス 318"/>
        <xdr:cNvSpPr txBox="1"/>
      </xdr:nvSpPr>
      <xdr:spPr>
        <a:xfrm>
          <a:off x="6705111" y="643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26,681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37,115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3" name="テキスト ボックス 332"/>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9" name="テキスト ボックス 33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94631</xdr:rowOff>
    </xdr:from>
    <xdr:to>
      <xdr:col>15</xdr:col>
      <xdr:colOff>180340</xdr:colOff>
      <xdr:row>58</xdr:row>
      <xdr:rowOff>160003</xdr:rowOff>
    </xdr:to>
    <xdr:cxnSp macro="">
      <xdr:nvCxnSpPr>
        <xdr:cNvPr id="343" name="直線コネクタ 342"/>
        <xdr:cNvCxnSpPr/>
      </xdr:nvCxnSpPr>
      <xdr:spPr>
        <a:xfrm flipV="1">
          <a:off x="10475595" y="8838581"/>
          <a:ext cx="1270" cy="1265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163830</xdr:rowOff>
    </xdr:from>
    <xdr:ext cx="534377" cy="259045"/>
    <xdr:sp macro="" textlink="">
      <xdr:nvSpPr>
        <xdr:cNvPr id="344" name="普通建設事業費最小値テキスト"/>
        <xdr:cNvSpPr txBox="1"/>
      </xdr:nvSpPr>
      <xdr:spPr>
        <a:xfrm>
          <a:off x="10528300" y="1010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14,671</a:t>
          </a:r>
          <a:endParaRPr kumimoji="1" lang="ja-JP" altLang="en-US" sz="1000" b="1">
            <a:latin typeface="ＭＳ Ｐゴシック"/>
          </a:endParaRPr>
        </a:p>
      </xdr:txBody>
    </xdr:sp>
    <xdr:clientData/>
  </xdr:oneCellAnchor>
  <xdr:twoCellAnchor>
    <xdr:from>
      <xdr:col>15</xdr:col>
      <xdr:colOff>92075</xdr:colOff>
      <xdr:row>58</xdr:row>
      <xdr:rowOff>160003</xdr:rowOff>
    </xdr:from>
    <xdr:to>
      <xdr:col>15</xdr:col>
      <xdr:colOff>269875</xdr:colOff>
      <xdr:row>58</xdr:row>
      <xdr:rowOff>160003</xdr:rowOff>
    </xdr:to>
    <xdr:cxnSp macro="">
      <xdr:nvCxnSpPr>
        <xdr:cNvPr id="345" name="直線コネクタ 344"/>
        <xdr:cNvCxnSpPr/>
      </xdr:nvCxnSpPr>
      <xdr:spPr>
        <a:xfrm>
          <a:off x="10388600" y="10104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41308</xdr:rowOff>
    </xdr:from>
    <xdr:ext cx="599010" cy="259045"/>
    <xdr:sp macro="" textlink="">
      <xdr:nvSpPr>
        <xdr:cNvPr id="346" name="普通建設事業費最大値テキスト"/>
        <xdr:cNvSpPr txBox="1"/>
      </xdr:nvSpPr>
      <xdr:spPr>
        <a:xfrm>
          <a:off x="10528300" y="8613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346,829</a:t>
          </a:r>
          <a:endParaRPr kumimoji="1" lang="ja-JP" altLang="en-US" sz="1000" b="1">
            <a:latin typeface="ＭＳ Ｐゴシック"/>
          </a:endParaRPr>
        </a:p>
      </xdr:txBody>
    </xdr:sp>
    <xdr:clientData/>
  </xdr:oneCellAnchor>
  <xdr:twoCellAnchor>
    <xdr:from>
      <xdr:col>15</xdr:col>
      <xdr:colOff>92075</xdr:colOff>
      <xdr:row>51</xdr:row>
      <xdr:rowOff>94631</xdr:rowOff>
    </xdr:from>
    <xdr:to>
      <xdr:col>15</xdr:col>
      <xdr:colOff>269875</xdr:colOff>
      <xdr:row>51</xdr:row>
      <xdr:rowOff>94631</xdr:rowOff>
    </xdr:to>
    <xdr:cxnSp macro="">
      <xdr:nvCxnSpPr>
        <xdr:cNvPr id="347" name="直線コネクタ 346"/>
        <xdr:cNvCxnSpPr/>
      </xdr:nvCxnSpPr>
      <xdr:spPr>
        <a:xfrm>
          <a:off x="10388600" y="8838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1214</xdr:rowOff>
    </xdr:from>
    <xdr:to>
      <xdr:col>15</xdr:col>
      <xdr:colOff>180975</xdr:colOff>
      <xdr:row>58</xdr:row>
      <xdr:rowOff>6053</xdr:rowOff>
    </xdr:to>
    <xdr:cxnSp macro="">
      <xdr:nvCxnSpPr>
        <xdr:cNvPr id="348" name="直線コネクタ 347"/>
        <xdr:cNvCxnSpPr/>
      </xdr:nvCxnSpPr>
      <xdr:spPr>
        <a:xfrm flipV="1">
          <a:off x="9639300" y="9945314"/>
          <a:ext cx="838200" cy="4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134848</xdr:rowOff>
    </xdr:from>
    <xdr:ext cx="534377" cy="259045"/>
    <xdr:sp macro="" textlink="">
      <xdr:nvSpPr>
        <xdr:cNvPr id="349" name="普通建設事業費平均値テキスト"/>
        <xdr:cNvSpPr txBox="1"/>
      </xdr:nvSpPr>
      <xdr:spPr>
        <a:xfrm>
          <a:off x="10528300" y="9907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47,278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156421</xdr:rowOff>
    </xdr:from>
    <xdr:to>
      <xdr:col>15</xdr:col>
      <xdr:colOff>231775</xdr:colOff>
      <xdr:row>58</xdr:row>
      <xdr:rowOff>86571</xdr:rowOff>
    </xdr:to>
    <xdr:sp macro="" textlink="">
      <xdr:nvSpPr>
        <xdr:cNvPr id="350" name="フローチャート : 判断 349"/>
        <xdr:cNvSpPr/>
      </xdr:nvSpPr>
      <xdr:spPr>
        <a:xfrm>
          <a:off x="10426700" y="992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6053</xdr:rowOff>
    </xdr:from>
    <xdr:to>
      <xdr:col>14</xdr:col>
      <xdr:colOff>28575</xdr:colOff>
      <xdr:row>58</xdr:row>
      <xdr:rowOff>13597</xdr:rowOff>
    </xdr:to>
    <xdr:cxnSp macro="">
      <xdr:nvCxnSpPr>
        <xdr:cNvPr id="351" name="直線コネクタ 350"/>
        <xdr:cNvCxnSpPr/>
      </xdr:nvCxnSpPr>
      <xdr:spPr>
        <a:xfrm flipV="1">
          <a:off x="8750300" y="9950153"/>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84118</xdr:rowOff>
    </xdr:from>
    <xdr:to>
      <xdr:col>14</xdr:col>
      <xdr:colOff>79375</xdr:colOff>
      <xdr:row>58</xdr:row>
      <xdr:rowOff>14268</xdr:rowOff>
    </xdr:to>
    <xdr:sp macro="" textlink="">
      <xdr:nvSpPr>
        <xdr:cNvPr id="352" name="フローチャート : 判断 351"/>
        <xdr:cNvSpPr/>
      </xdr:nvSpPr>
      <xdr:spPr>
        <a:xfrm>
          <a:off x="9588500" y="98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30795</xdr:rowOff>
    </xdr:from>
    <xdr:ext cx="534377" cy="259045"/>
    <xdr:sp macro="" textlink="">
      <xdr:nvSpPr>
        <xdr:cNvPr id="353" name="テキスト ボックス 352"/>
        <xdr:cNvSpPr txBox="1"/>
      </xdr:nvSpPr>
      <xdr:spPr>
        <a:xfrm>
          <a:off x="9372111" y="963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143742</xdr:rowOff>
    </xdr:from>
    <xdr:to>
      <xdr:col>12</xdr:col>
      <xdr:colOff>511175</xdr:colOff>
      <xdr:row>58</xdr:row>
      <xdr:rowOff>13597</xdr:rowOff>
    </xdr:to>
    <xdr:cxnSp macro="">
      <xdr:nvCxnSpPr>
        <xdr:cNvPr id="354" name="直線コネクタ 353"/>
        <xdr:cNvCxnSpPr/>
      </xdr:nvCxnSpPr>
      <xdr:spPr>
        <a:xfrm>
          <a:off x="7861300" y="9916392"/>
          <a:ext cx="889000" cy="41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92877</xdr:rowOff>
    </xdr:from>
    <xdr:to>
      <xdr:col>12</xdr:col>
      <xdr:colOff>561975</xdr:colOff>
      <xdr:row>58</xdr:row>
      <xdr:rowOff>23027</xdr:rowOff>
    </xdr:to>
    <xdr:sp macro="" textlink="">
      <xdr:nvSpPr>
        <xdr:cNvPr id="355" name="フローチャート : 判断 354"/>
        <xdr:cNvSpPr/>
      </xdr:nvSpPr>
      <xdr:spPr>
        <a:xfrm>
          <a:off x="8699500" y="986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39554</xdr:rowOff>
    </xdr:from>
    <xdr:ext cx="534377" cy="259045"/>
    <xdr:sp macro="" textlink="">
      <xdr:nvSpPr>
        <xdr:cNvPr id="356" name="テキスト ボックス 355"/>
        <xdr:cNvSpPr txBox="1"/>
      </xdr:nvSpPr>
      <xdr:spPr>
        <a:xfrm>
          <a:off x="8483111" y="964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143742</xdr:rowOff>
    </xdr:from>
    <xdr:to>
      <xdr:col>11</xdr:col>
      <xdr:colOff>307975</xdr:colOff>
      <xdr:row>58</xdr:row>
      <xdr:rowOff>46732</xdr:rowOff>
    </xdr:to>
    <xdr:cxnSp macro="">
      <xdr:nvCxnSpPr>
        <xdr:cNvPr id="357" name="直線コネクタ 356"/>
        <xdr:cNvCxnSpPr/>
      </xdr:nvCxnSpPr>
      <xdr:spPr>
        <a:xfrm flipV="1">
          <a:off x="6972300" y="9916392"/>
          <a:ext cx="889000" cy="74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142697</xdr:rowOff>
    </xdr:from>
    <xdr:to>
      <xdr:col>11</xdr:col>
      <xdr:colOff>358775</xdr:colOff>
      <xdr:row>58</xdr:row>
      <xdr:rowOff>72847</xdr:rowOff>
    </xdr:to>
    <xdr:sp macro="" textlink="">
      <xdr:nvSpPr>
        <xdr:cNvPr id="358" name="フローチャート : 判断 357"/>
        <xdr:cNvSpPr/>
      </xdr:nvSpPr>
      <xdr:spPr>
        <a:xfrm>
          <a:off x="7810500" y="991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63974</xdr:rowOff>
    </xdr:from>
    <xdr:ext cx="534377" cy="259045"/>
    <xdr:sp macro="" textlink="">
      <xdr:nvSpPr>
        <xdr:cNvPr id="359" name="テキスト ボックス 358"/>
        <xdr:cNvSpPr txBox="1"/>
      </xdr:nvSpPr>
      <xdr:spPr>
        <a:xfrm>
          <a:off x="7594111" y="1000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155312</xdr:rowOff>
    </xdr:from>
    <xdr:to>
      <xdr:col>10</xdr:col>
      <xdr:colOff>155575</xdr:colOff>
      <xdr:row>58</xdr:row>
      <xdr:rowOff>85462</xdr:rowOff>
    </xdr:to>
    <xdr:sp macro="" textlink="">
      <xdr:nvSpPr>
        <xdr:cNvPr id="360" name="フローチャート : 判断 359"/>
        <xdr:cNvSpPr/>
      </xdr:nvSpPr>
      <xdr:spPr>
        <a:xfrm>
          <a:off x="6921500" y="992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101989</xdr:rowOff>
    </xdr:from>
    <xdr:ext cx="534377" cy="259045"/>
    <xdr:sp macro="" textlink="">
      <xdr:nvSpPr>
        <xdr:cNvPr id="361" name="テキスト ボックス 360"/>
        <xdr:cNvSpPr txBox="1"/>
      </xdr:nvSpPr>
      <xdr:spPr>
        <a:xfrm>
          <a:off x="6705111" y="9703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121864</xdr:rowOff>
    </xdr:from>
    <xdr:to>
      <xdr:col>15</xdr:col>
      <xdr:colOff>231775</xdr:colOff>
      <xdr:row>58</xdr:row>
      <xdr:rowOff>52014</xdr:rowOff>
    </xdr:to>
    <xdr:sp macro="" textlink="">
      <xdr:nvSpPr>
        <xdr:cNvPr id="367" name="円/楕円 366"/>
        <xdr:cNvSpPr/>
      </xdr:nvSpPr>
      <xdr:spPr>
        <a:xfrm>
          <a:off x="10426700" y="9894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144741</xdr:rowOff>
    </xdr:from>
    <xdr:ext cx="534377" cy="259045"/>
    <xdr:sp macro="" textlink="">
      <xdr:nvSpPr>
        <xdr:cNvPr id="368" name="普通建設事業費該当値テキスト"/>
        <xdr:cNvSpPr txBox="1"/>
      </xdr:nvSpPr>
      <xdr:spPr>
        <a:xfrm>
          <a:off x="10528300" y="974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56,348</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126703</xdr:rowOff>
    </xdr:from>
    <xdr:to>
      <xdr:col>14</xdr:col>
      <xdr:colOff>79375</xdr:colOff>
      <xdr:row>58</xdr:row>
      <xdr:rowOff>56853</xdr:rowOff>
    </xdr:to>
    <xdr:sp macro="" textlink="">
      <xdr:nvSpPr>
        <xdr:cNvPr id="369" name="円/楕円 368"/>
        <xdr:cNvSpPr/>
      </xdr:nvSpPr>
      <xdr:spPr>
        <a:xfrm>
          <a:off x="9588500" y="989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47980</xdr:rowOff>
    </xdr:from>
    <xdr:ext cx="534377" cy="259045"/>
    <xdr:sp macro="" textlink="">
      <xdr:nvSpPr>
        <xdr:cNvPr id="370" name="テキスト ボックス 369"/>
        <xdr:cNvSpPr txBox="1"/>
      </xdr:nvSpPr>
      <xdr:spPr>
        <a:xfrm>
          <a:off x="9372111" y="9992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55,078</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134247</xdr:rowOff>
    </xdr:from>
    <xdr:to>
      <xdr:col>12</xdr:col>
      <xdr:colOff>561975</xdr:colOff>
      <xdr:row>58</xdr:row>
      <xdr:rowOff>64397</xdr:rowOff>
    </xdr:to>
    <xdr:sp macro="" textlink="">
      <xdr:nvSpPr>
        <xdr:cNvPr id="371" name="円/楕円 370"/>
        <xdr:cNvSpPr/>
      </xdr:nvSpPr>
      <xdr:spPr>
        <a:xfrm>
          <a:off x="8699500" y="990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55524</xdr:rowOff>
    </xdr:from>
    <xdr:ext cx="534377" cy="259045"/>
    <xdr:sp macro="" textlink="">
      <xdr:nvSpPr>
        <xdr:cNvPr id="372" name="テキスト ボックス 371"/>
        <xdr:cNvSpPr txBox="1"/>
      </xdr:nvSpPr>
      <xdr:spPr>
        <a:xfrm>
          <a:off x="8483111" y="999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53,098</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92942</xdr:rowOff>
    </xdr:from>
    <xdr:to>
      <xdr:col>11</xdr:col>
      <xdr:colOff>358775</xdr:colOff>
      <xdr:row>58</xdr:row>
      <xdr:rowOff>23092</xdr:rowOff>
    </xdr:to>
    <xdr:sp macro="" textlink="">
      <xdr:nvSpPr>
        <xdr:cNvPr id="373" name="円/楕円 372"/>
        <xdr:cNvSpPr/>
      </xdr:nvSpPr>
      <xdr:spPr>
        <a:xfrm>
          <a:off x="7810500" y="986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39619</xdr:rowOff>
    </xdr:from>
    <xdr:ext cx="534377" cy="259045"/>
    <xdr:sp macro="" textlink="">
      <xdr:nvSpPr>
        <xdr:cNvPr id="374" name="テキスト ボックス 373"/>
        <xdr:cNvSpPr txBox="1"/>
      </xdr:nvSpPr>
      <xdr:spPr>
        <a:xfrm>
          <a:off x="7594111" y="9640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63,939</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167382</xdr:rowOff>
    </xdr:from>
    <xdr:to>
      <xdr:col>10</xdr:col>
      <xdr:colOff>155575</xdr:colOff>
      <xdr:row>58</xdr:row>
      <xdr:rowOff>97532</xdr:rowOff>
    </xdr:to>
    <xdr:sp macro="" textlink="">
      <xdr:nvSpPr>
        <xdr:cNvPr id="375" name="円/楕円 374"/>
        <xdr:cNvSpPr/>
      </xdr:nvSpPr>
      <xdr:spPr>
        <a:xfrm>
          <a:off x="6921500" y="9940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88659</xdr:rowOff>
    </xdr:from>
    <xdr:ext cx="534377" cy="259045"/>
    <xdr:sp macro="" textlink="">
      <xdr:nvSpPr>
        <xdr:cNvPr id="376" name="テキスト ボックス 375"/>
        <xdr:cNvSpPr txBox="1"/>
      </xdr:nvSpPr>
      <xdr:spPr>
        <a:xfrm>
          <a:off x="6705111" y="10032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44,401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14,106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7" name="直線コネクタ 386"/>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8" name="テキスト ボックス 387"/>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0" name="テキスト ボックス 389"/>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91" name="直線コネクタ 390"/>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70</xdr:row>
      <xdr:rowOff>111777</xdr:rowOff>
    </xdr:from>
    <xdr:ext cx="595419" cy="259045"/>
    <xdr:sp macro="" textlink="">
      <xdr:nvSpPr>
        <xdr:cNvPr id="392" name="テキスト ボックス 391"/>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147307</xdr:rowOff>
    </xdr:from>
    <xdr:to>
      <xdr:col>15</xdr:col>
      <xdr:colOff>180340</xdr:colOff>
      <xdr:row>78</xdr:row>
      <xdr:rowOff>25400</xdr:rowOff>
    </xdr:to>
    <xdr:cxnSp macro="">
      <xdr:nvCxnSpPr>
        <xdr:cNvPr id="396" name="直線コネクタ 395"/>
        <xdr:cNvCxnSpPr/>
      </xdr:nvCxnSpPr>
      <xdr:spPr>
        <a:xfrm flipV="1">
          <a:off x="10475595" y="12148807"/>
          <a:ext cx="1270" cy="1249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29227</xdr:rowOff>
    </xdr:from>
    <xdr:ext cx="249299" cy="259045"/>
    <xdr:sp macro="" textlink="">
      <xdr:nvSpPr>
        <xdr:cNvPr id="397"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25400</xdr:rowOff>
    </xdr:from>
    <xdr:to>
      <xdr:col>15</xdr:col>
      <xdr:colOff>269875</xdr:colOff>
      <xdr:row>78</xdr:row>
      <xdr:rowOff>25400</xdr:rowOff>
    </xdr:to>
    <xdr:cxnSp macro="">
      <xdr:nvCxnSpPr>
        <xdr:cNvPr id="398" name="直線コネクタ 397"/>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93984</xdr:rowOff>
    </xdr:from>
    <xdr:ext cx="599010" cy="259045"/>
    <xdr:sp macro="" textlink="">
      <xdr:nvSpPr>
        <xdr:cNvPr id="399" name="普通建設事業費 （ うち新規整備　）最大値テキスト"/>
        <xdr:cNvSpPr txBox="1"/>
      </xdr:nvSpPr>
      <xdr:spPr>
        <a:xfrm>
          <a:off x="10528300" y="11924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218,669</a:t>
          </a:r>
          <a:endParaRPr kumimoji="1" lang="ja-JP" altLang="en-US" sz="1000" b="1">
            <a:latin typeface="ＭＳ Ｐゴシック"/>
          </a:endParaRPr>
        </a:p>
      </xdr:txBody>
    </xdr:sp>
    <xdr:clientData/>
  </xdr:oneCellAnchor>
  <xdr:twoCellAnchor>
    <xdr:from>
      <xdr:col>15</xdr:col>
      <xdr:colOff>92075</xdr:colOff>
      <xdr:row>70</xdr:row>
      <xdr:rowOff>147307</xdr:rowOff>
    </xdr:from>
    <xdr:to>
      <xdr:col>15</xdr:col>
      <xdr:colOff>269875</xdr:colOff>
      <xdr:row>70</xdr:row>
      <xdr:rowOff>147307</xdr:rowOff>
    </xdr:to>
    <xdr:cxnSp macro="">
      <xdr:nvCxnSpPr>
        <xdr:cNvPr id="400" name="直線コネクタ 399"/>
        <xdr:cNvCxnSpPr/>
      </xdr:nvCxnSpPr>
      <xdr:spPr>
        <a:xfrm>
          <a:off x="10388600" y="1214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12627</xdr:rowOff>
    </xdr:from>
    <xdr:to>
      <xdr:col>15</xdr:col>
      <xdr:colOff>180975</xdr:colOff>
      <xdr:row>77</xdr:row>
      <xdr:rowOff>49248</xdr:rowOff>
    </xdr:to>
    <xdr:cxnSp macro="">
      <xdr:nvCxnSpPr>
        <xdr:cNvPr id="401" name="直線コネクタ 400"/>
        <xdr:cNvCxnSpPr/>
      </xdr:nvCxnSpPr>
      <xdr:spPr>
        <a:xfrm flipV="1">
          <a:off x="9639300" y="13214277"/>
          <a:ext cx="838200" cy="36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12109</xdr:rowOff>
    </xdr:from>
    <xdr:ext cx="534377" cy="259045"/>
    <xdr:sp macro="" textlink="">
      <xdr:nvSpPr>
        <xdr:cNvPr id="402" name="普通建設事業費 （ うち新規整備　）平均値テキスト"/>
        <xdr:cNvSpPr txBox="1"/>
      </xdr:nvSpPr>
      <xdr:spPr>
        <a:xfrm>
          <a:off x="10528300" y="132137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19,662</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33682</xdr:rowOff>
    </xdr:from>
    <xdr:to>
      <xdr:col>15</xdr:col>
      <xdr:colOff>231775</xdr:colOff>
      <xdr:row>77</xdr:row>
      <xdr:rowOff>135282</xdr:rowOff>
    </xdr:to>
    <xdr:sp macro="" textlink="">
      <xdr:nvSpPr>
        <xdr:cNvPr id="403" name="フローチャート : 判断 402"/>
        <xdr:cNvSpPr/>
      </xdr:nvSpPr>
      <xdr:spPr>
        <a:xfrm>
          <a:off x="10426700" y="1323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157308</xdr:rowOff>
    </xdr:from>
    <xdr:to>
      <xdr:col>14</xdr:col>
      <xdr:colOff>79375</xdr:colOff>
      <xdr:row>77</xdr:row>
      <xdr:rowOff>87458</xdr:rowOff>
    </xdr:to>
    <xdr:sp macro="" textlink="">
      <xdr:nvSpPr>
        <xdr:cNvPr id="404" name="フローチャート : 判断 403"/>
        <xdr:cNvSpPr/>
      </xdr:nvSpPr>
      <xdr:spPr>
        <a:xfrm>
          <a:off x="9588500" y="1318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103985</xdr:rowOff>
    </xdr:from>
    <xdr:ext cx="534377" cy="259045"/>
    <xdr:sp macro="" textlink="">
      <xdr:nvSpPr>
        <xdr:cNvPr id="405" name="テキスト ボックス 404"/>
        <xdr:cNvSpPr txBox="1"/>
      </xdr:nvSpPr>
      <xdr:spPr>
        <a:xfrm>
          <a:off x="9372111" y="1296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133277</xdr:rowOff>
    </xdr:from>
    <xdr:to>
      <xdr:col>15</xdr:col>
      <xdr:colOff>231775</xdr:colOff>
      <xdr:row>77</xdr:row>
      <xdr:rowOff>63427</xdr:rowOff>
    </xdr:to>
    <xdr:sp macro="" textlink="">
      <xdr:nvSpPr>
        <xdr:cNvPr id="411" name="円/楕円 410"/>
        <xdr:cNvSpPr/>
      </xdr:nvSpPr>
      <xdr:spPr>
        <a:xfrm>
          <a:off x="10426700" y="13163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156154</xdr:rowOff>
    </xdr:from>
    <xdr:ext cx="534377" cy="259045"/>
    <xdr:sp macro="" textlink="">
      <xdr:nvSpPr>
        <xdr:cNvPr id="412" name="普通建設事業費 （ うち新規整備　）該当値テキスト"/>
        <xdr:cNvSpPr txBox="1"/>
      </xdr:nvSpPr>
      <xdr:spPr>
        <a:xfrm>
          <a:off x="10528300" y="13014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32,235</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169898</xdr:rowOff>
    </xdr:from>
    <xdr:to>
      <xdr:col>14</xdr:col>
      <xdr:colOff>79375</xdr:colOff>
      <xdr:row>77</xdr:row>
      <xdr:rowOff>100048</xdr:rowOff>
    </xdr:to>
    <xdr:sp macro="" textlink="">
      <xdr:nvSpPr>
        <xdr:cNvPr id="413" name="円/楕円 412"/>
        <xdr:cNvSpPr/>
      </xdr:nvSpPr>
      <xdr:spPr>
        <a:xfrm>
          <a:off x="9588500" y="1320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91175</xdr:rowOff>
    </xdr:from>
    <xdr:ext cx="534377" cy="259045"/>
    <xdr:sp macro="" textlink="">
      <xdr:nvSpPr>
        <xdr:cNvPr id="414" name="テキスト ボックス 413"/>
        <xdr:cNvSpPr txBox="1"/>
      </xdr:nvSpPr>
      <xdr:spPr>
        <a:xfrm>
          <a:off x="9372111" y="13292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25,827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5" name="正方形/長方形 41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6" name="正方形/長方形 41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7" name="正方形/長方形 41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8" name="正方形/長方形 41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9" name="正方形/長方形 41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0" name="正方形/長方形 41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1" name="正方形/長方形 42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13,056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2" name="正方形/長方形 42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3" name="テキスト ボックス 42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4" name="直線コネクタ 42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25" name="直線コネクタ 42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26" name="テキスト ボックス 42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27" name="直線コネクタ 42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28" name="テキスト ボックス 42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29" name="直線コネクタ 42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0" name="テキスト ボックス 42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1" name="直線コネクタ 43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2" name="テキスト ボックス 43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33" name="直線コネクタ 43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34" name="テキスト ボックス 433"/>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35" name="直線コネクタ 43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36" name="テキスト ボックス 435"/>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7" name="直線コネクタ 43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38" name="テキスト ボックス 437"/>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161548</xdr:rowOff>
    </xdr:from>
    <xdr:to>
      <xdr:col>15</xdr:col>
      <xdr:colOff>180340</xdr:colOff>
      <xdr:row>99</xdr:row>
      <xdr:rowOff>57992</xdr:rowOff>
    </xdr:to>
    <xdr:cxnSp macro="">
      <xdr:nvCxnSpPr>
        <xdr:cNvPr id="440" name="直線コネクタ 439"/>
        <xdr:cNvCxnSpPr/>
      </xdr:nvCxnSpPr>
      <xdr:spPr>
        <a:xfrm flipV="1">
          <a:off x="10475595" y="15420598"/>
          <a:ext cx="1270" cy="1610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61819</xdr:rowOff>
    </xdr:from>
    <xdr:ext cx="469744" cy="259045"/>
    <xdr:sp macro="" textlink="">
      <xdr:nvSpPr>
        <xdr:cNvPr id="441" name="普通建設事業費 （ うち更新整備　）最小値テキスト"/>
        <xdr:cNvSpPr txBox="1"/>
      </xdr:nvSpPr>
      <xdr:spPr>
        <a:xfrm>
          <a:off x="10528300" y="17035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1,252</a:t>
          </a:r>
          <a:endParaRPr kumimoji="1" lang="ja-JP" altLang="en-US" sz="1000" b="1">
            <a:latin typeface="ＭＳ Ｐゴシック"/>
          </a:endParaRPr>
        </a:p>
      </xdr:txBody>
    </xdr:sp>
    <xdr:clientData/>
  </xdr:oneCellAnchor>
  <xdr:twoCellAnchor>
    <xdr:from>
      <xdr:col>15</xdr:col>
      <xdr:colOff>92075</xdr:colOff>
      <xdr:row>99</xdr:row>
      <xdr:rowOff>57992</xdr:rowOff>
    </xdr:from>
    <xdr:to>
      <xdr:col>15</xdr:col>
      <xdr:colOff>269875</xdr:colOff>
      <xdr:row>99</xdr:row>
      <xdr:rowOff>57992</xdr:rowOff>
    </xdr:to>
    <xdr:cxnSp macro="">
      <xdr:nvCxnSpPr>
        <xdr:cNvPr id="442" name="直線コネクタ 441"/>
        <xdr:cNvCxnSpPr/>
      </xdr:nvCxnSpPr>
      <xdr:spPr>
        <a:xfrm>
          <a:off x="10388600" y="17031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108225</xdr:rowOff>
    </xdr:from>
    <xdr:ext cx="534377" cy="259045"/>
    <xdr:sp macro="" textlink="">
      <xdr:nvSpPr>
        <xdr:cNvPr id="443" name="普通建設事業費 （ うち更新整備　）最大値テキスト"/>
        <xdr:cNvSpPr txBox="1"/>
      </xdr:nvSpPr>
      <xdr:spPr>
        <a:xfrm>
          <a:off x="10528300" y="1519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50,581</a:t>
          </a:r>
          <a:endParaRPr kumimoji="1" lang="ja-JP" altLang="en-US" sz="1000" b="1">
            <a:latin typeface="ＭＳ Ｐゴシック"/>
          </a:endParaRPr>
        </a:p>
      </xdr:txBody>
    </xdr:sp>
    <xdr:clientData/>
  </xdr:oneCellAnchor>
  <xdr:twoCellAnchor>
    <xdr:from>
      <xdr:col>15</xdr:col>
      <xdr:colOff>92075</xdr:colOff>
      <xdr:row>89</xdr:row>
      <xdr:rowOff>161548</xdr:rowOff>
    </xdr:from>
    <xdr:to>
      <xdr:col>15</xdr:col>
      <xdr:colOff>269875</xdr:colOff>
      <xdr:row>89</xdr:row>
      <xdr:rowOff>161548</xdr:rowOff>
    </xdr:to>
    <xdr:cxnSp macro="">
      <xdr:nvCxnSpPr>
        <xdr:cNvPr id="444" name="直線コネクタ 443"/>
        <xdr:cNvCxnSpPr/>
      </xdr:nvCxnSpPr>
      <xdr:spPr>
        <a:xfrm>
          <a:off x="10388600" y="15420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24093</xdr:rowOff>
    </xdr:from>
    <xdr:to>
      <xdr:col>15</xdr:col>
      <xdr:colOff>180975</xdr:colOff>
      <xdr:row>96</xdr:row>
      <xdr:rowOff>168602</xdr:rowOff>
    </xdr:to>
    <xdr:cxnSp macro="">
      <xdr:nvCxnSpPr>
        <xdr:cNvPr id="445" name="直線コネクタ 444"/>
        <xdr:cNvCxnSpPr/>
      </xdr:nvCxnSpPr>
      <xdr:spPr>
        <a:xfrm>
          <a:off x="9639300" y="16483293"/>
          <a:ext cx="838200" cy="144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11127</xdr:rowOff>
    </xdr:from>
    <xdr:ext cx="534377" cy="259045"/>
    <xdr:sp macro="" textlink="">
      <xdr:nvSpPr>
        <xdr:cNvPr id="446" name="普通建設事業費 （ うち更新整備　）平均値テキスト"/>
        <xdr:cNvSpPr txBox="1"/>
      </xdr:nvSpPr>
      <xdr:spPr>
        <a:xfrm>
          <a:off x="10528300" y="162988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17,582</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159700</xdr:rowOff>
    </xdr:from>
    <xdr:to>
      <xdr:col>15</xdr:col>
      <xdr:colOff>231775</xdr:colOff>
      <xdr:row>96</xdr:row>
      <xdr:rowOff>89850</xdr:rowOff>
    </xdr:to>
    <xdr:sp macro="" textlink="">
      <xdr:nvSpPr>
        <xdr:cNvPr id="447" name="フローチャート : 判断 446"/>
        <xdr:cNvSpPr/>
      </xdr:nvSpPr>
      <xdr:spPr>
        <a:xfrm>
          <a:off x="10426700" y="1644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94</xdr:row>
      <xdr:rowOff>63297</xdr:rowOff>
    </xdr:from>
    <xdr:to>
      <xdr:col>14</xdr:col>
      <xdr:colOff>79375</xdr:colOff>
      <xdr:row>94</xdr:row>
      <xdr:rowOff>164897</xdr:rowOff>
    </xdr:to>
    <xdr:sp macro="" textlink="">
      <xdr:nvSpPr>
        <xdr:cNvPr id="448" name="フローチャート : 判断 447"/>
        <xdr:cNvSpPr/>
      </xdr:nvSpPr>
      <xdr:spPr>
        <a:xfrm>
          <a:off x="9588500" y="1617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9974</xdr:rowOff>
    </xdr:from>
    <xdr:ext cx="534377" cy="259045"/>
    <xdr:sp macro="" textlink="">
      <xdr:nvSpPr>
        <xdr:cNvPr id="449" name="テキスト ボックス 448"/>
        <xdr:cNvSpPr txBox="1"/>
      </xdr:nvSpPr>
      <xdr:spPr>
        <a:xfrm>
          <a:off x="9372111" y="1595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0" name="テキスト ボックス 44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1" name="テキスト ボックス 45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2" name="テキスト ボックス 45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3" name="テキスト ボックス 45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4" name="テキスト ボックス 45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117802</xdr:rowOff>
    </xdr:from>
    <xdr:to>
      <xdr:col>15</xdr:col>
      <xdr:colOff>231775</xdr:colOff>
      <xdr:row>97</xdr:row>
      <xdr:rowOff>47952</xdr:rowOff>
    </xdr:to>
    <xdr:sp macro="" textlink="">
      <xdr:nvSpPr>
        <xdr:cNvPr id="455" name="円/楕円 454"/>
        <xdr:cNvSpPr/>
      </xdr:nvSpPr>
      <xdr:spPr>
        <a:xfrm>
          <a:off x="10426700" y="16577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96229</xdr:rowOff>
    </xdr:from>
    <xdr:ext cx="534377" cy="259045"/>
    <xdr:sp macro="" textlink="">
      <xdr:nvSpPr>
        <xdr:cNvPr id="456" name="普通建設事業費 （ うち更新整備　）該当値テキスト"/>
        <xdr:cNvSpPr txBox="1"/>
      </xdr:nvSpPr>
      <xdr:spPr>
        <a:xfrm>
          <a:off x="10528300" y="1655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13,615</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144743</xdr:rowOff>
    </xdr:from>
    <xdr:to>
      <xdr:col>14</xdr:col>
      <xdr:colOff>79375</xdr:colOff>
      <xdr:row>96</xdr:row>
      <xdr:rowOff>74893</xdr:rowOff>
    </xdr:to>
    <xdr:sp macro="" textlink="">
      <xdr:nvSpPr>
        <xdr:cNvPr id="457" name="円/楕円 456"/>
        <xdr:cNvSpPr/>
      </xdr:nvSpPr>
      <xdr:spPr>
        <a:xfrm>
          <a:off x="9588500" y="1643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66020</xdr:rowOff>
    </xdr:from>
    <xdr:ext cx="534377" cy="259045"/>
    <xdr:sp macro="" textlink="">
      <xdr:nvSpPr>
        <xdr:cNvPr id="458" name="テキスト ボックス 457"/>
        <xdr:cNvSpPr txBox="1"/>
      </xdr:nvSpPr>
      <xdr:spPr>
        <a:xfrm>
          <a:off x="9372111" y="16525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18,040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9" name="正方形/長方形 45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0" name="正方形/長方形 45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1" name="正方形/長方形 46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2" name="正方形/長方形 46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3" name="正方形/長方形 46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4" name="正方形/長方形 46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5" name="正方形/長方形 46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6" name="正方形/長方形 46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7" name="テキスト ボックス 46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8" name="直線コネクタ 46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9" name="直線コネクタ 46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0" name="テキスト ボックス 46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1" name="直線コネクタ 47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72" name="テキスト ボックス 471"/>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3" name="直線コネクタ 47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168927</xdr:rowOff>
    </xdr:from>
    <xdr:ext cx="467179" cy="259045"/>
    <xdr:sp macro="" textlink="">
      <xdr:nvSpPr>
        <xdr:cNvPr id="474" name="テキスト ボックス 473"/>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5" name="直線コネクタ 47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130827</xdr:rowOff>
    </xdr:from>
    <xdr:ext cx="467179" cy="259045"/>
    <xdr:sp macro="" textlink="">
      <xdr:nvSpPr>
        <xdr:cNvPr id="476" name="テキスト ボックス 475"/>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7" name="直線コネクタ 47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78" name="テキスト ボックス 47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9" name="直線コネクタ 47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0" name="テキスト ボックス 47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142494</xdr:rowOff>
    </xdr:from>
    <xdr:to>
      <xdr:col>23</xdr:col>
      <xdr:colOff>516889</xdr:colOff>
      <xdr:row>39</xdr:row>
      <xdr:rowOff>44450</xdr:rowOff>
    </xdr:to>
    <xdr:cxnSp macro="">
      <xdr:nvCxnSpPr>
        <xdr:cNvPr id="482" name="直線コネクタ 481"/>
        <xdr:cNvCxnSpPr/>
      </xdr:nvCxnSpPr>
      <xdr:spPr>
        <a:xfrm flipV="1">
          <a:off x="16317595" y="5285994"/>
          <a:ext cx="1269" cy="1445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4" name="直線コネクタ 48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89171</xdr:rowOff>
    </xdr:from>
    <xdr:ext cx="534377" cy="259045"/>
    <xdr:sp macro="" textlink="">
      <xdr:nvSpPr>
        <xdr:cNvPr id="485" name="災害復旧事業費最大値テキスト"/>
        <xdr:cNvSpPr txBox="1"/>
      </xdr:nvSpPr>
      <xdr:spPr>
        <a:xfrm>
          <a:off x="16370300" y="506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11,378</a:t>
          </a:r>
          <a:endParaRPr kumimoji="1" lang="ja-JP" altLang="en-US" sz="1000" b="1">
            <a:latin typeface="ＭＳ Ｐゴシック"/>
          </a:endParaRPr>
        </a:p>
      </xdr:txBody>
    </xdr:sp>
    <xdr:clientData/>
  </xdr:oneCellAnchor>
  <xdr:twoCellAnchor>
    <xdr:from>
      <xdr:col>23</xdr:col>
      <xdr:colOff>428625</xdr:colOff>
      <xdr:row>30</xdr:row>
      <xdr:rowOff>142494</xdr:rowOff>
    </xdr:from>
    <xdr:to>
      <xdr:col>23</xdr:col>
      <xdr:colOff>606425</xdr:colOff>
      <xdr:row>30</xdr:row>
      <xdr:rowOff>142494</xdr:rowOff>
    </xdr:to>
    <xdr:cxnSp macro="">
      <xdr:nvCxnSpPr>
        <xdr:cNvPr id="486" name="直線コネクタ 485"/>
        <xdr:cNvCxnSpPr/>
      </xdr:nvCxnSpPr>
      <xdr:spPr>
        <a:xfrm>
          <a:off x="16230600" y="5285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87" name="直線コネクタ 486"/>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132732</xdr:rowOff>
    </xdr:from>
    <xdr:ext cx="378565" cy="259045"/>
    <xdr:sp macro="" textlink="">
      <xdr:nvSpPr>
        <xdr:cNvPr id="488" name="災害復旧事業費平均値テキスト"/>
        <xdr:cNvSpPr txBox="1"/>
      </xdr:nvSpPr>
      <xdr:spPr>
        <a:xfrm>
          <a:off x="16370300" y="64763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109855</xdr:rowOff>
    </xdr:from>
    <xdr:to>
      <xdr:col>23</xdr:col>
      <xdr:colOff>568325</xdr:colOff>
      <xdr:row>39</xdr:row>
      <xdr:rowOff>40005</xdr:rowOff>
    </xdr:to>
    <xdr:sp macro="" textlink="">
      <xdr:nvSpPr>
        <xdr:cNvPr id="489" name="フローチャート : 判断 488"/>
        <xdr:cNvSpPr/>
      </xdr:nvSpPr>
      <xdr:spPr>
        <a:xfrm>
          <a:off x="16268700" y="6624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490" name="直線コネクタ 489"/>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14097</xdr:rowOff>
    </xdr:from>
    <xdr:to>
      <xdr:col>22</xdr:col>
      <xdr:colOff>415925</xdr:colOff>
      <xdr:row>36</xdr:row>
      <xdr:rowOff>115697</xdr:rowOff>
    </xdr:to>
    <xdr:sp macro="" textlink="">
      <xdr:nvSpPr>
        <xdr:cNvPr id="491" name="フローチャート : 判断 490"/>
        <xdr:cNvSpPr/>
      </xdr:nvSpPr>
      <xdr:spPr>
        <a:xfrm>
          <a:off x="15430500" y="6186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34</xdr:row>
      <xdr:rowOff>132224</xdr:rowOff>
    </xdr:from>
    <xdr:ext cx="469744" cy="259045"/>
    <xdr:sp macro="" textlink="">
      <xdr:nvSpPr>
        <xdr:cNvPr id="492" name="テキスト ボックス 491"/>
        <xdr:cNvSpPr txBox="1"/>
      </xdr:nvSpPr>
      <xdr:spPr>
        <a:xfrm>
          <a:off x="15246427" y="5961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37592</xdr:rowOff>
    </xdr:from>
    <xdr:to>
      <xdr:col>21</xdr:col>
      <xdr:colOff>161925</xdr:colOff>
      <xdr:row>39</xdr:row>
      <xdr:rowOff>44450</xdr:rowOff>
    </xdr:to>
    <xdr:cxnSp macro="">
      <xdr:nvCxnSpPr>
        <xdr:cNvPr id="493" name="直線コネクタ 492"/>
        <xdr:cNvCxnSpPr/>
      </xdr:nvCxnSpPr>
      <xdr:spPr>
        <a:xfrm>
          <a:off x="13703300" y="672414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148844</xdr:rowOff>
    </xdr:from>
    <xdr:to>
      <xdr:col>21</xdr:col>
      <xdr:colOff>212725</xdr:colOff>
      <xdr:row>36</xdr:row>
      <xdr:rowOff>78994</xdr:rowOff>
    </xdr:to>
    <xdr:sp macro="" textlink="">
      <xdr:nvSpPr>
        <xdr:cNvPr id="494" name="フローチャート : 判断 493"/>
        <xdr:cNvSpPr/>
      </xdr:nvSpPr>
      <xdr:spPr>
        <a:xfrm>
          <a:off x="14541500" y="614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34</xdr:row>
      <xdr:rowOff>95521</xdr:rowOff>
    </xdr:from>
    <xdr:ext cx="469744" cy="259045"/>
    <xdr:sp macro="" textlink="">
      <xdr:nvSpPr>
        <xdr:cNvPr id="495" name="テキスト ボックス 494"/>
        <xdr:cNvSpPr txBox="1"/>
      </xdr:nvSpPr>
      <xdr:spPr>
        <a:xfrm>
          <a:off x="14357427" y="592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37592</xdr:rowOff>
    </xdr:from>
    <xdr:to>
      <xdr:col>19</xdr:col>
      <xdr:colOff>644525</xdr:colOff>
      <xdr:row>39</xdr:row>
      <xdr:rowOff>37846</xdr:rowOff>
    </xdr:to>
    <xdr:cxnSp macro="">
      <xdr:nvCxnSpPr>
        <xdr:cNvPr id="496" name="直線コネクタ 495"/>
        <xdr:cNvCxnSpPr/>
      </xdr:nvCxnSpPr>
      <xdr:spPr>
        <a:xfrm flipV="1">
          <a:off x="12814300" y="6724142"/>
          <a:ext cx="8890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68072</xdr:rowOff>
    </xdr:from>
    <xdr:to>
      <xdr:col>20</xdr:col>
      <xdr:colOff>9525</xdr:colOff>
      <xdr:row>35</xdr:row>
      <xdr:rowOff>169672</xdr:rowOff>
    </xdr:to>
    <xdr:sp macro="" textlink="">
      <xdr:nvSpPr>
        <xdr:cNvPr id="497" name="フローチャート : 判断 496"/>
        <xdr:cNvSpPr/>
      </xdr:nvSpPr>
      <xdr:spPr>
        <a:xfrm>
          <a:off x="13652500" y="6068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34</xdr:row>
      <xdr:rowOff>14749</xdr:rowOff>
    </xdr:from>
    <xdr:ext cx="469744" cy="259045"/>
    <xdr:sp macro="" textlink="">
      <xdr:nvSpPr>
        <xdr:cNvPr id="498" name="テキスト ボックス 497"/>
        <xdr:cNvSpPr txBox="1"/>
      </xdr:nvSpPr>
      <xdr:spPr>
        <a:xfrm>
          <a:off x="13468427" y="584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36576</xdr:rowOff>
    </xdr:from>
    <xdr:to>
      <xdr:col>18</xdr:col>
      <xdr:colOff>492125</xdr:colOff>
      <xdr:row>36</xdr:row>
      <xdr:rowOff>138176</xdr:rowOff>
    </xdr:to>
    <xdr:sp macro="" textlink="">
      <xdr:nvSpPr>
        <xdr:cNvPr id="499" name="フローチャート : 判断 498"/>
        <xdr:cNvSpPr/>
      </xdr:nvSpPr>
      <xdr:spPr>
        <a:xfrm>
          <a:off x="12763500" y="620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34</xdr:row>
      <xdr:rowOff>154703</xdr:rowOff>
    </xdr:from>
    <xdr:ext cx="469744" cy="259045"/>
    <xdr:sp macro="" textlink="">
      <xdr:nvSpPr>
        <xdr:cNvPr id="500" name="テキスト ボックス 499"/>
        <xdr:cNvSpPr txBox="1"/>
      </xdr:nvSpPr>
      <xdr:spPr>
        <a:xfrm>
          <a:off x="12579427" y="598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1" name="テキスト ボックス 50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2" name="テキスト ボックス 50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3" name="テキスト ボックス 50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4" name="テキスト ボックス 50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5" name="テキスト ボックス 50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06" name="円/楕円 505"/>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88282</xdr:rowOff>
    </xdr:from>
    <xdr:ext cx="249299" cy="259045"/>
    <xdr:sp macro="" textlink="">
      <xdr:nvSpPr>
        <xdr:cNvPr id="507" name="災害復旧事業費該当値テキスト"/>
        <xdr:cNvSpPr txBox="1"/>
      </xdr:nvSpPr>
      <xdr:spPr>
        <a:xfrm>
          <a:off x="16370300" y="6603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08" name="円/楕円 507"/>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09" name="テキスト ボックス 508"/>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10" name="円/楕円 509"/>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11" name="テキスト ボックス 510"/>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158242</xdr:rowOff>
    </xdr:from>
    <xdr:to>
      <xdr:col>20</xdr:col>
      <xdr:colOff>9525</xdr:colOff>
      <xdr:row>39</xdr:row>
      <xdr:rowOff>88392</xdr:rowOff>
    </xdr:to>
    <xdr:sp macro="" textlink="">
      <xdr:nvSpPr>
        <xdr:cNvPr id="512" name="円/楕円 511"/>
        <xdr:cNvSpPr/>
      </xdr:nvSpPr>
      <xdr:spPr>
        <a:xfrm>
          <a:off x="13652500" y="667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39</xdr:row>
      <xdr:rowOff>79519</xdr:rowOff>
    </xdr:from>
    <xdr:ext cx="313932" cy="259045"/>
    <xdr:sp macro="" textlink="">
      <xdr:nvSpPr>
        <xdr:cNvPr id="513" name="テキスト ボックス 512"/>
        <xdr:cNvSpPr txBox="1"/>
      </xdr:nvSpPr>
      <xdr:spPr>
        <a:xfrm>
          <a:off x="13546333" y="67660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158496</xdr:rowOff>
    </xdr:from>
    <xdr:to>
      <xdr:col>18</xdr:col>
      <xdr:colOff>492125</xdr:colOff>
      <xdr:row>39</xdr:row>
      <xdr:rowOff>88646</xdr:rowOff>
    </xdr:to>
    <xdr:sp macro="" textlink="">
      <xdr:nvSpPr>
        <xdr:cNvPr id="514" name="円/楕円 513"/>
        <xdr:cNvSpPr/>
      </xdr:nvSpPr>
      <xdr:spPr>
        <a:xfrm>
          <a:off x="12763500" y="66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39</xdr:row>
      <xdr:rowOff>79773</xdr:rowOff>
    </xdr:from>
    <xdr:ext cx="313932" cy="259045"/>
    <xdr:sp macro="" textlink="">
      <xdr:nvSpPr>
        <xdr:cNvPr id="515" name="テキスト ボックス 514"/>
        <xdr:cNvSpPr txBox="1"/>
      </xdr:nvSpPr>
      <xdr:spPr>
        <a:xfrm>
          <a:off x="12657333" y="6766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6" name="正方形/長方形 51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7" name="正方形/長方形 51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8" name="正方形/長方形 51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9" name="正方形/長方形 51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0" name="正方形/長方形 51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1" name="正方形/長方形 52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2" name="正方形/長方形 52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3" name="正方形/長方形 52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4" name="テキスト ボックス 52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5" name="直線コネクタ 52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6" name="直線コネクタ 52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7" name="テキスト ボックス 52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8" name="直線コネクタ 52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9" name="テキスト ボックス 52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1" name="直線コネクタ 53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3" name="直線コネクタ 53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5" name="直線コネクタ 53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6" name="直線コネクタ 53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8" name="フローチャート : 判断 53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9" name="直線コネクタ 53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0" name="フローチャート : 判断 53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1" name="テキスト ボックス 540"/>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2" name="直線コネクタ 54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3" name="フローチャート : 判断 54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4" name="テキスト ボックス 543"/>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5" name="直線コネクタ 54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6" name="フローチャート : 判断 54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7" name="テキスト ボックス 546"/>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8" name="フローチャート : 判断 54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9" name="テキスト ボックス 548"/>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0" name="テキスト ボックス 54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1" name="テキスト ボックス 55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2" name="テキスト ボックス 55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3" name="テキスト ボックス 55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4" name="テキスト ボックス 55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5" name="円/楕円 55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7" name="円/楕円 55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8" name="テキスト ボックス 557"/>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9" name="円/楕円 55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0" name="テキスト ボックス 559"/>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1" name="円/楕円 56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2" name="テキスト ボックス 561"/>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円/楕円 56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4" name="テキスト ボックス 563"/>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5" name="正方形/長方形 56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6" name="正方形/長方形 56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7" name="正方形/長方形 56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8" name="正方形/長方形 56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9" name="正方形/長方形 56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0" name="正方形/長方形 56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1" name="正方形/長方形 57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27,526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2" name="正方形/長方形 57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3" name="テキスト ボックス 57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4" name="直線コネクタ 57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75" name="直線コネクタ 57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76" name="テキスト ボックス 57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77" name="直線コネクタ 57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78" name="テキスト ボックス 57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79" name="直線コネクタ 57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0" name="テキスト ボックス 57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1" name="直線コネクタ 58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2" name="テキスト ボックス 58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83" name="直線コネクタ 58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84" name="テキスト ボックス 58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85" name="直線コネクタ 58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86" name="テキスト ボックス 58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7" name="直線コネクタ 58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8" name="テキスト ボックス 58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164307</xdr:rowOff>
    </xdr:from>
    <xdr:to>
      <xdr:col>23</xdr:col>
      <xdr:colOff>516889</xdr:colOff>
      <xdr:row>78</xdr:row>
      <xdr:rowOff>101784</xdr:rowOff>
    </xdr:to>
    <xdr:cxnSp macro="">
      <xdr:nvCxnSpPr>
        <xdr:cNvPr id="590" name="直線コネクタ 589"/>
        <xdr:cNvCxnSpPr/>
      </xdr:nvCxnSpPr>
      <xdr:spPr>
        <a:xfrm flipV="1">
          <a:off x="16317595" y="11994357"/>
          <a:ext cx="1269" cy="1480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105611</xdr:rowOff>
    </xdr:from>
    <xdr:ext cx="534377" cy="259045"/>
    <xdr:sp macro="" textlink="">
      <xdr:nvSpPr>
        <xdr:cNvPr id="591" name="公債費最小値テキスト"/>
        <xdr:cNvSpPr txBox="1"/>
      </xdr:nvSpPr>
      <xdr:spPr>
        <a:xfrm>
          <a:off x="16370300" y="1347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10,322</a:t>
          </a:r>
          <a:endParaRPr kumimoji="1" lang="ja-JP" altLang="en-US" sz="1000" b="1">
            <a:latin typeface="ＭＳ Ｐゴシック"/>
          </a:endParaRPr>
        </a:p>
      </xdr:txBody>
    </xdr:sp>
    <xdr:clientData/>
  </xdr:oneCellAnchor>
  <xdr:twoCellAnchor>
    <xdr:from>
      <xdr:col>23</xdr:col>
      <xdr:colOff>428625</xdr:colOff>
      <xdr:row>78</xdr:row>
      <xdr:rowOff>101784</xdr:rowOff>
    </xdr:from>
    <xdr:to>
      <xdr:col>23</xdr:col>
      <xdr:colOff>606425</xdr:colOff>
      <xdr:row>78</xdr:row>
      <xdr:rowOff>101784</xdr:rowOff>
    </xdr:to>
    <xdr:cxnSp macro="">
      <xdr:nvCxnSpPr>
        <xdr:cNvPr id="592" name="直線コネクタ 591"/>
        <xdr:cNvCxnSpPr/>
      </xdr:nvCxnSpPr>
      <xdr:spPr>
        <a:xfrm>
          <a:off x="16230600" y="13474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110984</xdr:rowOff>
    </xdr:from>
    <xdr:ext cx="599010" cy="259045"/>
    <xdr:sp macro="" textlink="">
      <xdr:nvSpPr>
        <xdr:cNvPr id="593" name="公債費最大値テキスト"/>
        <xdr:cNvSpPr txBox="1"/>
      </xdr:nvSpPr>
      <xdr:spPr>
        <a:xfrm>
          <a:off x="16370300" y="11769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100,993</a:t>
          </a:r>
          <a:endParaRPr kumimoji="1" lang="ja-JP" altLang="en-US" sz="1000" b="1">
            <a:latin typeface="ＭＳ Ｐゴシック"/>
          </a:endParaRPr>
        </a:p>
      </xdr:txBody>
    </xdr:sp>
    <xdr:clientData/>
  </xdr:oneCellAnchor>
  <xdr:twoCellAnchor>
    <xdr:from>
      <xdr:col>23</xdr:col>
      <xdr:colOff>428625</xdr:colOff>
      <xdr:row>69</xdr:row>
      <xdr:rowOff>164307</xdr:rowOff>
    </xdr:from>
    <xdr:to>
      <xdr:col>23</xdr:col>
      <xdr:colOff>606425</xdr:colOff>
      <xdr:row>69</xdr:row>
      <xdr:rowOff>164307</xdr:rowOff>
    </xdr:to>
    <xdr:cxnSp macro="">
      <xdr:nvCxnSpPr>
        <xdr:cNvPr id="594" name="直線コネクタ 593"/>
        <xdr:cNvCxnSpPr/>
      </xdr:nvCxnSpPr>
      <xdr:spPr>
        <a:xfrm>
          <a:off x="16230600" y="1199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122131</xdr:rowOff>
    </xdr:from>
    <xdr:to>
      <xdr:col>23</xdr:col>
      <xdr:colOff>517525</xdr:colOff>
      <xdr:row>76</xdr:row>
      <xdr:rowOff>125527</xdr:rowOff>
    </xdr:to>
    <xdr:cxnSp macro="">
      <xdr:nvCxnSpPr>
        <xdr:cNvPr id="595" name="直線コネクタ 594"/>
        <xdr:cNvCxnSpPr/>
      </xdr:nvCxnSpPr>
      <xdr:spPr>
        <a:xfrm>
          <a:off x="15481300" y="13152331"/>
          <a:ext cx="838200" cy="3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14018</xdr:rowOff>
    </xdr:from>
    <xdr:ext cx="534377" cy="259045"/>
    <xdr:sp macro="" textlink="">
      <xdr:nvSpPr>
        <xdr:cNvPr id="596" name="公債費平均値テキスト"/>
        <xdr:cNvSpPr txBox="1"/>
      </xdr:nvSpPr>
      <xdr:spPr>
        <a:xfrm>
          <a:off x="16370300" y="128727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34,987</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162590</xdr:rowOff>
    </xdr:from>
    <xdr:to>
      <xdr:col>23</xdr:col>
      <xdr:colOff>568325</xdr:colOff>
      <xdr:row>76</xdr:row>
      <xdr:rowOff>92740</xdr:rowOff>
    </xdr:to>
    <xdr:sp macro="" textlink="">
      <xdr:nvSpPr>
        <xdr:cNvPr id="597" name="フローチャート : 判断 596"/>
        <xdr:cNvSpPr/>
      </xdr:nvSpPr>
      <xdr:spPr>
        <a:xfrm>
          <a:off x="16268700" y="1302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120873</xdr:rowOff>
    </xdr:from>
    <xdr:to>
      <xdr:col>22</xdr:col>
      <xdr:colOff>365125</xdr:colOff>
      <xdr:row>76</xdr:row>
      <xdr:rowOff>122131</xdr:rowOff>
    </xdr:to>
    <xdr:cxnSp macro="">
      <xdr:nvCxnSpPr>
        <xdr:cNvPr id="598" name="直線コネクタ 597"/>
        <xdr:cNvCxnSpPr/>
      </xdr:nvCxnSpPr>
      <xdr:spPr>
        <a:xfrm>
          <a:off x="14592300" y="13151073"/>
          <a:ext cx="889000" cy="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170755</xdr:rowOff>
    </xdr:from>
    <xdr:to>
      <xdr:col>22</xdr:col>
      <xdr:colOff>415925</xdr:colOff>
      <xdr:row>75</xdr:row>
      <xdr:rowOff>100905</xdr:rowOff>
    </xdr:to>
    <xdr:sp macro="" textlink="">
      <xdr:nvSpPr>
        <xdr:cNvPr id="599" name="フローチャート : 判断 598"/>
        <xdr:cNvSpPr/>
      </xdr:nvSpPr>
      <xdr:spPr>
        <a:xfrm>
          <a:off x="15430500" y="1285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117432</xdr:rowOff>
    </xdr:from>
    <xdr:ext cx="534377" cy="259045"/>
    <xdr:sp macro="" textlink="">
      <xdr:nvSpPr>
        <xdr:cNvPr id="600" name="テキスト ボックス 599"/>
        <xdr:cNvSpPr txBox="1"/>
      </xdr:nvSpPr>
      <xdr:spPr>
        <a:xfrm>
          <a:off x="15214111" y="1263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120873</xdr:rowOff>
    </xdr:from>
    <xdr:to>
      <xdr:col>21</xdr:col>
      <xdr:colOff>161925</xdr:colOff>
      <xdr:row>76</xdr:row>
      <xdr:rowOff>125168</xdr:rowOff>
    </xdr:to>
    <xdr:cxnSp macro="">
      <xdr:nvCxnSpPr>
        <xdr:cNvPr id="601" name="直線コネクタ 600"/>
        <xdr:cNvCxnSpPr/>
      </xdr:nvCxnSpPr>
      <xdr:spPr>
        <a:xfrm flipV="1">
          <a:off x="13703300" y="13151073"/>
          <a:ext cx="889000" cy="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1934</xdr:rowOff>
    </xdr:from>
    <xdr:to>
      <xdr:col>21</xdr:col>
      <xdr:colOff>212725</xdr:colOff>
      <xdr:row>75</xdr:row>
      <xdr:rowOff>103534</xdr:rowOff>
    </xdr:to>
    <xdr:sp macro="" textlink="">
      <xdr:nvSpPr>
        <xdr:cNvPr id="602" name="フローチャート : 判断 601"/>
        <xdr:cNvSpPr/>
      </xdr:nvSpPr>
      <xdr:spPr>
        <a:xfrm>
          <a:off x="14541500" y="1286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120061</xdr:rowOff>
    </xdr:from>
    <xdr:ext cx="534377" cy="259045"/>
    <xdr:sp macro="" textlink="">
      <xdr:nvSpPr>
        <xdr:cNvPr id="603" name="テキスト ボックス 602"/>
        <xdr:cNvSpPr txBox="1"/>
      </xdr:nvSpPr>
      <xdr:spPr>
        <a:xfrm>
          <a:off x="14325111" y="1263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125168</xdr:rowOff>
    </xdr:from>
    <xdr:to>
      <xdr:col>19</xdr:col>
      <xdr:colOff>644525</xdr:colOff>
      <xdr:row>76</xdr:row>
      <xdr:rowOff>127977</xdr:rowOff>
    </xdr:to>
    <xdr:cxnSp macro="">
      <xdr:nvCxnSpPr>
        <xdr:cNvPr id="604" name="直線コネクタ 603"/>
        <xdr:cNvCxnSpPr/>
      </xdr:nvCxnSpPr>
      <xdr:spPr>
        <a:xfrm flipV="1">
          <a:off x="12814300" y="13155368"/>
          <a:ext cx="889000" cy="2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171049</xdr:rowOff>
    </xdr:from>
    <xdr:to>
      <xdr:col>20</xdr:col>
      <xdr:colOff>9525</xdr:colOff>
      <xdr:row>75</xdr:row>
      <xdr:rowOff>101199</xdr:rowOff>
    </xdr:to>
    <xdr:sp macro="" textlink="">
      <xdr:nvSpPr>
        <xdr:cNvPr id="605" name="フローチャート : 判断 604"/>
        <xdr:cNvSpPr/>
      </xdr:nvSpPr>
      <xdr:spPr>
        <a:xfrm>
          <a:off x="13652500" y="1285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117726</xdr:rowOff>
    </xdr:from>
    <xdr:ext cx="534377" cy="259045"/>
    <xdr:sp macro="" textlink="">
      <xdr:nvSpPr>
        <xdr:cNvPr id="606" name="テキスト ボックス 605"/>
        <xdr:cNvSpPr txBox="1"/>
      </xdr:nvSpPr>
      <xdr:spPr>
        <a:xfrm>
          <a:off x="13436111" y="1263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152304</xdr:rowOff>
    </xdr:from>
    <xdr:to>
      <xdr:col>18</xdr:col>
      <xdr:colOff>492125</xdr:colOff>
      <xdr:row>75</xdr:row>
      <xdr:rowOff>82454</xdr:rowOff>
    </xdr:to>
    <xdr:sp macro="" textlink="">
      <xdr:nvSpPr>
        <xdr:cNvPr id="607" name="フローチャート : 判断 606"/>
        <xdr:cNvSpPr/>
      </xdr:nvSpPr>
      <xdr:spPr>
        <a:xfrm>
          <a:off x="12763500" y="128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98981</xdr:rowOff>
    </xdr:from>
    <xdr:ext cx="534377" cy="259045"/>
    <xdr:sp macro="" textlink="">
      <xdr:nvSpPr>
        <xdr:cNvPr id="608" name="テキスト ボックス 607"/>
        <xdr:cNvSpPr txBox="1"/>
      </xdr:nvSpPr>
      <xdr:spPr>
        <a:xfrm>
          <a:off x="12547111" y="1261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46,117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9" name="テキスト ボックス 60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0" name="テキスト ボックス 60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1" name="テキスト ボックス 61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2" name="テキスト ボックス 61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3" name="テキスト ボックス 61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74727</xdr:rowOff>
    </xdr:from>
    <xdr:to>
      <xdr:col>23</xdr:col>
      <xdr:colOff>568325</xdr:colOff>
      <xdr:row>77</xdr:row>
      <xdr:rowOff>4877</xdr:rowOff>
    </xdr:to>
    <xdr:sp macro="" textlink="">
      <xdr:nvSpPr>
        <xdr:cNvPr id="614" name="円/楕円 613"/>
        <xdr:cNvSpPr/>
      </xdr:nvSpPr>
      <xdr:spPr>
        <a:xfrm>
          <a:off x="16268700" y="13104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53154</xdr:rowOff>
    </xdr:from>
    <xdr:ext cx="534377" cy="259045"/>
    <xdr:sp macro="" textlink="">
      <xdr:nvSpPr>
        <xdr:cNvPr id="615" name="公債費該当値テキスト"/>
        <xdr:cNvSpPr txBox="1"/>
      </xdr:nvSpPr>
      <xdr:spPr>
        <a:xfrm>
          <a:off x="16370300" y="13083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29,868</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71331</xdr:rowOff>
    </xdr:from>
    <xdr:to>
      <xdr:col>22</xdr:col>
      <xdr:colOff>415925</xdr:colOff>
      <xdr:row>77</xdr:row>
      <xdr:rowOff>1481</xdr:rowOff>
    </xdr:to>
    <xdr:sp macro="" textlink="">
      <xdr:nvSpPr>
        <xdr:cNvPr id="616" name="円/楕円 615"/>
        <xdr:cNvSpPr/>
      </xdr:nvSpPr>
      <xdr:spPr>
        <a:xfrm>
          <a:off x="15430500" y="1310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164058</xdr:rowOff>
    </xdr:from>
    <xdr:ext cx="534377" cy="259045"/>
    <xdr:sp macro="" textlink="">
      <xdr:nvSpPr>
        <xdr:cNvPr id="617" name="テキスト ボックス 616"/>
        <xdr:cNvSpPr txBox="1"/>
      </xdr:nvSpPr>
      <xdr:spPr>
        <a:xfrm>
          <a:off x="15214111" y="13194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30,076</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70073</xdr:rowOff>
    </xdr:from>
    <xdr:to>
      <xdr:col>21</xdr:col>
      <xdr:colOff>212725</xdr:colOff>
      <xdr:row>77</xdr:row>
      <xdr:rowOff>223</xdr:rowOff>
    </xdr:to>
    <xdr:sp macro="" textlink="">
      <xdr:nvSpPr>
        <xdr:cNvPr id="618" name="円/楕円 617"/>
        <xdr:cNvSpPr/>
      </xdr:nvSpPr>
      <xdr:spPr>
        <a:xfrm>
          <a:off x="14541500" y="1310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162800</xdr:rowOff>
    </xdr:from>
    <xdr:ext cx="534377" cy="259045"/>
    <xdr:sp macro="" textlink="">
      <xdr:nvSpPr>
        <xdr:cNvPr id="619" name="テキスト ボックス 618"/>
        <xdr:cNvSpPr txBox="1"/>
      </xdr:nvSpPr>
      <xdr:spPr>
        <a:xfrm>
          <a:off x="14325111" y="1319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30,153</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74368</xdr:rowOff>
    </xdr:from>
    <xdr:to>
      <xdr:col>20</xdr:col>
      <xdr:colOff>9525</xdr:colOff>
      <xdr:row>77</xdr:row>
      <xdr:rowOff>4518</xdr:rowOff>
    </xdr:to>
    <xdr:sp macro="" textlink="">
      <xdr:nvSpPr>
        <xdr:cNvPr id="620" name="円/楕円 619"/>
        <xdr:cNvSpPr/>
      </xdr:nvSpPr>
      <xdr:spPr>
        <a:xfrm>
          <a:off x="13652500" y="1310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167095</xdr:rowOff>
    </xdr:from>
    <xdr:ext cx="534377" cy="259045"/>
    <xdr:sp macro="" textlink="">
      <xdr:nvSpPr>
        <xdr:cNvPr id="621" name="テキスト ボックス 620"/>
        <xdr:cNvSpPr txBox="1"/>
      </xdr:nvSpPr>
      <xdr:spPr>
        <a:xfrm>
          <a:off x="13436111" y="13197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29,890</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77177</xdr:rowOff>
    </xdr:from>
    <xdr:to>
      <xdr:col>18</xdr:col>
      <xdr:colOff>492125</xdr:colOff>
      <xdr:row>77</xdr:row>
      <xdr:rowOff>7327</xdr:rowOff>
    </xdr:to>
    <xdr:sp macro="" textlink="">
      <xdr:nvSpPr>
        <xdr:cNvPr id="622" name="円/楕円 621"/>
        <xdr:cNvSpPr/>
      </xdr:nvSpPr>
      <xdr:spPr>
        <a:xfrm>
          <a:off x="12763500" y="1310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169904</xdr:rowOff>
    </xdr:from>
    <xdr:ext cx="534377" cy="259045"/>
    <xdr:sp macro="" textlink="">
      <xdr:nvSpPr>
        <xdr:cNvPr id="623" name="テキスト ボックス 622"/>
        <xdr:cNvSpPr txBox="1"/>
      </xdr:nvSpPr>
      <xdr:spPr>
        <a:xfrm>
          <a:off x="12547111" y="13200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29,718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4" name="正方形/長方形 62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5" name="正方形/長方形 62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6" name="正方形/長方形 62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7" name="正方形/長方形 62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8" name="正方形/長方形 62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9" name="正方形/長方形 62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0" name="正方形/長方形 62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1" name="正方形/長方形 63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2" name="テキスト ボックス 63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3" name="直線コネクタ 63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34" name="直線コネクタ 633"/>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35" name="テキスト ボックス 634"/>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6" name="直線コネクタ 63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37" name="テキスト ボックス 63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38" name="直線コネクタ 637"/>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39" name="テキスト ボックス 638"/>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0" name="直線コネクタ 63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1" name="テキスト ボックス 64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155856</xdr:rowOff>
    </xdr:from>
    <xdr:to>
      <xdr:col>23</xdr:col>
      <xdr:colOff>516889</xdr:colOff>
      <xdr:row>98</xdr:row>
      <xdr:rowOff>24692</xdr:rowOff>
    </xdr:to>
    <xdr:cxnSp macro="">
      <xdr:nvCxnSpPr>
        <xdr:cNvPr id="643" name="直線コネクタ 642"/>
        <xdr:cNvCxnSpPr/>
      </xdr:nvCxnSpPr>
      <xdr:spPr>
        <a:xfrm flipV="1">
          <a:off x="16317595" y="15586356"/>
          <a:ext cx="1269" cy="1240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28519</xdr:rowOff>
    </xdr:from>
    <xdr:ext cx="378565" cy="259045"/>
    <xdr:sp macro="" textlink="">
      <xdr:nvSpPr>
        <xdr:cNvPr id="644" name="積立金最小値テキスト"/>
        <xdr:cNvSpPr txBox="1"/>
      </xdr:nvSpPr>
      <xdr:spPr>
        <a:xfrm>
          <a:off x="16370300" y="16830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a:t>
          </a:r>
          <a:endParaRPr kumimoji="1" lang="ja-JP" altLang="en-US" sz="1000" b="1">
            <a:latin typeface="ＭＳ Ｐゴシック"/>
          </a:endParaRPr>
        </a:p>
      </xdr:txBody>
    </xdr:sp>
    <xdr:clientData/>
  </xdr:oneCellAnchor>
  <xdr:twoCellAnchor>
    <xdr:from>
      <xdr:col>23</xdr:col>
      <xdr:colOff>428625</xdr:colOff>
      <xdr:row>98</xdr:row>
      <xdr:rowOff>24692</xdr:rowOff>
    </xdr:from>
    <xdr:to>
      <xdr:col>23</xdr:col>
      <xdr:colOff>606425</xdr:colOff>
      <xdr:row>98</xdr:row>
      <xdr:rowOff>24692</xdr:rowOff>
    </xdr:to>
    <xdr:cxnSp macro="">
      <xdr:nvCxnSpPr>
        <xdr:cNvPr id="645" name="直線コネクタ 644"/>
        <xdr:cNvCxnSpPr/>
      </xdr:nvCxnSpPr>
      <xdr:spPr>
        <a:xfrm>
          <a:off x="16230600" y="16826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102533</xdr:rowOff>
    </xdr:from>
    <xdr:ext cx="599010" cy="259045"/>
    <xdr:sp macro="" textlink="">
      <xdr:nvSpPr>
        <xdr:cNvPr id="646" name="積立金最大値テキスト"/>
        <xdr:cNvSpPr txBox="1"/>
      </xdr:nvSpPr>
      <xdr:spPr>
        <a:xfrm>
          <a:off x="16370300" y="15361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217,173</a:t>
          </a:r>
          <a:endParaRPr kumimoji="1" lang="ja-JP" altLang="en-US" sz="1000" b="1">
            <a:latin typeface="ＭＳ Ｐゴシック"/>
          </a:endParaRPr>
        </a:p>
      </xdr:txBody>
    </xdr:sp>
    <xdr:clientData/>
  </xdr:oneCellAnchor>
  <xdr:twoCellAnchor>
    <xdr:from>
      <xdr:col>23</xdr:col>
      <xdr:colOff>428625</xdr:colOff>
      <xdr:row>90</xdr:row>
      <xdr:rowOff>155856</xdr:rowOff>
    </xdr:from>
    <xdr:to>
      <xdr:col>23</xdr:col>
      <xdr:colOff>606425</xdr:colOff>
      <xdr:row>90</xdr:row>
      <xdr:rowOff>155856</xdr:rowOff>
    </xdr:to>
    <xdr:cxnSp macro="">
      <xdr:nvCxnSpPr>
        <xdr:cNvPr id="647" name="直線コネクタ 646"/>
        <xdr:cNvCxnSpPr/>
      </xdr:nvCxnSpPr>
      <xdr:spPr>
        <a:xfrm>
          <a:off x="16230600" y="1558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142415</xdr:rowOff>
    </xdr:from>
    <xdr:to>
      <xdr:col>23</xdr:col>
      <xdr:colOff>517525</xdr:colOff>
      <xdr:row>98</xdr:row>
      <xdr:rowOff>8741</xdr:rowOff>
    </xdr:to>
    <xdr:cxnSp macro="">
      <xdr:nvCxnSpPr>
        <xdr:cNvPr id="648" name="直線コネクタ 647"/>
        <xdr:cNvCxnSpPr/>
      </xdr:nvCxnSpPr>
      <xdr:spPr>
        <a:xfrm>
          <a:off x="15481300" y="16773065"/>
          <a:ext cx="838200" cy="37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92535</xdr:rowOff>
    </xdr:from>
    <xdr:ext cx="534377" cy="259045"/>
    <xdr:sp macro="" textlink="">
      <xdr:nvSpPr>
        <xdr:cNvPr id="649" name="積立金平均値テキスト"/>
        <xdr:cNvSpPr txBox="1"/>
      </xdr:nvSpPr>
      <xdr:spPr>
        <a:xfrm>
          <a:off x="16370300" y="16551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13,367</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69658</xdr:rowOff>
    </xdr:from>
    <xdr:to>
      <xdr:col>23</xdr:col>
      <xdr:colOff>568325</xdr:colOff>
      <xdr:row>97</xdr:row>
      <xdr:rowOff>171258</xdr:rowOff>
    </xdr:to>
    <xdr:sp macro="" textlink="">
      <xdr:nvSpPr>
        <xdr:cNvPr id="650" name="フローチャート : 判断 649"/>
        <xdr:cNvSpPr/>
      </xdr:nvSpPr>
      <xdr:spPr>
        <a:xfrm>
          <a:off x="16268700" y="1670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131780</xdr:rowOff>
    </xdr:from>
    <xdr:to>
      <xdr:col>22</xdr:col>
      <xdr:colOff>365125</xdr:colOff>
      <xdr:row>97</xdr:row>
      <xdr:rowOff>142415</xdr:rowOff>
    </xdr:to>
    <xdr:cxnSp macro="">
      <xdr:nvCxnSpPr>
        <xdr:cNvPr id="651" name="直線コネクタ 650"/>
        <xdr:cNvCxnSpPr/>
      </xdr:nvCxnSpPr>
      <xdr:spPr>
        <a:xfrm>
          <a:off x="14592300" y="16762430"/>
          <a:ext cx="889000" cy="10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47301</xdr:rowOff>
    </xdr:from>
    <xdr:to>
      <xdr:col>22</xdr:col>
      <xdr:colOff>415925</xdr:colOff>
      <xdr:row>97</xdr:row>
      <xdr:rowOff>148901</xdr:rowOff>
    </xdr:to>
    <xdr:sp macro="" textlink="">
      <xdr:nvSpPr>
        <xdr:cNvPr id="652" name="フローチャート : 判断 651"/>
        <xdr:cNvSpPr/>
      </xdr:nvSpPr>
      <xdr:spPr>
        <a:xfrm>
          <a:off x="15430500" y="16677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165428</xdr:rowOff>
    </xdr:from>
    <xdr:ext cx="534377" cy="259045"/>
    <xdr:sp macro="" textlink="">
      <xdr:nvSpPr>
        <xdr:cNvPr id="653" name="テキスト ボックス 652"/>
        <xdr:cNvSpPr txBox="1"/>
      </xdr:nvSpPr>
      <xdr:spPr>
        <a:xfrm>
          <a:off x="15214111" y="16453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131780</xdr:rowOff>
    </xdr:from>
    <xdr:to>
      <xdr:col>21</xdr:col>
      <xdr:colOff>161925</xdr:colOff>
      <xdr:row>97</xdr:row>
      <xdr:rowOff>132807</xdr:rowOff>
    </xdr:to>
    <xdr:cxnSp macro="">
      <xdr:nvCxnSpPr>
        <xdr:cNvPr id="654" name="直線コネクタ 653"/>
        <xdr:cNvCxnSpPr/>
      </xdr:nvCxnSpPr>
      <xdr:spPr>
        <a:xfrm flipV="1">
          <a:off x="13703300" y="16762430"/>
          <a:ext cx="889000" cy="1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32648</xdr:rowOff>
    </xdr:from>
    <xdr:to>
      <xdr:col>21</xdr:col>
      <xdr:colOff>212725</xdr:colOff>
      <xdr:row>97</xdr:row>
      <xdr:rowOff>134248</xdr:rowOff>
    </xdr:to>
    <xdr:sp macro="" textlink="">
      <xdr:nvSpPr>
        <xdr:cNvPr id="655" name="フローチャート : 判断 654"/>
        <xdr:cNvSpPr/>
      </xdr:nvSpPr>
      <xdr:spPr>
        <a:xfrm>
          <a:off x="14541500" y="16663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150775</xdr:rowOff>
    </xdr:from>
    <xdr:ext cx="534377" cy="259045"/>
    <xdr:sp macro="" textlink="">
      <xdr:nvSpPr>
        <xdr:cNvPr id="656" name="テキスト ボックス 655"/>
        <xdr:cNvSpPr txBox="1"/>
      </xdr:nvSpPr>
      <xdr:spPr>
        <a:xfrm>
          <a:off x="14325111" y="1643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112193</xdr:rowOff>
    </xdr:from>
    <xdr:to>
      <xdr:col>19</xdr:col>
      <xdr:colOff>644525</xdr:colOff>
      <xdr:row>97</xdr:row>
      <xdr:rowOff>132807</xdr:rowOff>
    </xdr:to>
    <xdr:cxnSp macro="">
      <xdr:nvCxnSpPr>
        <xdr:cNvPr id="657" name="直線コネクタ 656"/>
        <xdr:cNvCxnSpPr/>
      </xdr:nvCxnSpPr>
      <xdr:spPr>
        <a:xfrm>
          <a:off x="12814300" y="16742843"/>
          <a:ext cx="889000" cy="20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164492</xdr:rowOff>
    </xdr:from>
    <xdr:to>
      <xdr:col>20</xdr:col>
      <xdr:colOff>9525</xdr:colOff>
      <xdr:row>97</xdr:row>
      <xdr:rowOff>94642</xdr:rowOff>
    </xdr:to>
    <xdr:sp macro="" textlink="">
      <xdr:nvSpPr>
        <xdr:cNvPr id="658" name="フローチャート : 判断 657"/>
        <xdr:cNvSpPr/>
      </xdr:nvSpPr>
      <xdr:spPr>
        <a:xfrm>
          <a:off x="13652500" y="1662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111169</xdr:rowOff>
    </xdr:from>
    <xdr:ext cx="534377" cy="259045"/>
    <xdr:sp macro="" textlink="">
      <xdr:nvSpPr>
        <xdr:cNvPr id="659" name="テキスト ボックス 658"/>
        <xdr:cNvSpPr txBox="1"/>
      </xdr:nvSpPr>
      <xdr:spPr>
        <a:xfrm>
          <a:off x="13436111" y="1639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54621</xdr:rowOff>
    </xdr:from>
    <xdr:to>
      <xdr:col>18</xdr:col>
      <xdr:colOff>492125</xdr:colOff>
      <xdr:row>97</xdr:row>
      <xdr:rowOff>156221</xdr:rowOff>
    </xdr:to>
    <xdr:sp macro="" textlink="">
      <xdr:nvSpPr>
        <xdr:cNvPr id="660" name="フローチャート : 判断 659"/>
        <xdr:cNvSpPr/>
      </xdr:nvSpPr>
      <xdr:spPr>
        <a:xfrm>
          <a:off x="12763500" y="1668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1298</xdr:rowOff>
    </xdr:from>
    <xdr:ext cx="534377" cy="259045"/>
    <xdr:sp macro="" textlink="">
      <xdr:nvSpPr>
        <xdr:cNvPr id="661" name="テキスト ボックス 660"/>
        <xdr:cNvSpPr txBox="1"/>
      </xdr:nvSpPr>
      <xdr:spPr>
        <a:xfrm>
          <a:off x="12547111" y="1646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2" name="テキスト ボックス 66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3" name="テキスト ボックス 66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4" name="テキスト ボックス 66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5" name="テキスト ボックス 66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6" name="テキスト ボックス 66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129391</xdr:rowOff>
    </xdr:from>
    <xdr:to>
      <xdr:col>23</xdr:col>
      <xdr:colOff>568325</xdr:colOff>
      <xdr:row>98</xdr:row>
      <xdr:rowOff>59541</xdr:rowOff>
    </xdr:to>
    <xdr:sp macro="" textlink="">
      <xdr:nvSpPr>
        <xdr:cNvPr id="667" name="円/楕円 666"/>
        <xdr:cNvSpPr/>
      </xdr:nvSpPr>
      <xdr:spPr>
        <a:xfrm>
          <a:off x="16268700" y="16760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48085</xdr:rowOff>
    </xdr:from>
    <xdr:ext cx="469744" cy="259045"/>
    <xdr:sp macro="" textlink="">
      <xdr:nvSpPr>
        <xdr:cNvPr id="668" name="積立金該当値テキスト"/>
        <xdr:cNvSpPr txBox="1"/>
      </xdr:nvSpPr>
      <xdr:spPr>
        <a:xfrm>
          <a:off x="16370300" y="16678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2,915</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91615</xdr:rowOff>
    </xdr:from>
    <xdr:to>
      <xdr:col>22</xdr:col>
      <xdr:colOff>415925</xdr:colOff>
      <xdr:row>98</xdr:row>
      <xdr:rowOff>21765</xdr:rowOff>
    </xdr:to>
    <xdr:sp macro="" textlink="">
      <xdr:nvSpPr>
        <xdr:cNvPr id="669" name="円/楕円 668"/>
        <xdr:cNvSpPr/>
      </xdr:nvSpPr>
      <xdr:spPr>
        <a:xfrm>
          <a:off x="15430500" y="1672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12892</xdr:rowOff>
    </xdr:from>
    <xdr:ext cx="469744" cy="259045"/>
    <xdr:sp macro="" textlink="">
      <xdr:nvSpPr>
        <xdr:cNvPr id="670" name="テキスト ボックス 669"/>
        <xdr:cNvSpPr txBox="1"/>
      </xdr:nvSpPr>
      <xdr:spPr>
        <a:xfrm>
          <a:off x="15246427" y="16814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9,525</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80980</xdr:rowOff>
    </xdr:from>
    <xdr:to>
      <xdr:col>21</xdr:col>
      <xdr:colOff>212725</xdr:colOff>
      <xdr:row>98</xdr:row>
      <xdr:rowOff>11130</xdr:rowOff>
    </xdr:to>
    <xdr:sp macro="" textlink="">
      <xdr:nvSpPr>
        <xdr:cNvPr id="671" name="円/楕円 670"/>
        <xdr:cNvSpPr/>
      </xdr:nvSpPr>
      <xdr:spPr>
        <a:xfrm>
          <a:off x="14541500" y="1671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2257</xdr:rowOff>
    </xdr:from>
    <xdr:ext cx="534377" cy="259045"/>
    <xdr:sp macro="" textlink="">
      <xdr:nvSpPr>
        <xdr:cNvPr id="672" name="テキスト ボックス 671"/>
        <xdr:cNvSpPr txBox="1"/>
      </xdr:nvSpPr>
      <xdr:spPr>
        <a:xfrm>
          <a:off x="14325111" y="16804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11,386</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82007</xdr:rowOff>
    </xdr:from>
    <xdr:to>
      <xdr:col>20</xdr:col>
      <xdr:colOff>9525</xdr:colOff>
      <xdr:row>98</xdr:row>
      <xdr:rowOff>12157</xdr:rowOff>
    </xdr:to>
    <xdr:sp macro="" textlink="">
      <xdr:nvSpPr>
        <xdr:cNvPr id="673" name="円/楕円 672"/>
        <xdr:cNvSpPr/>
      </xdr:nvSpPr>
      <xdr:spPr>
        <a:xfrm>
          <a:off x="13652500" y="1671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3284</xdr:rowOff>
    </xdr:from>
    <xdr:ext cx="534377" cy="259045"/>
    <xdr:sp macro="" textlink="">
      <xdr:nvSpPr>
        <xdr:cNvPr id="674" name="テキスト ボックス 673"/>
        <xdr:cNvSpPr txBox="1"/>
      </xdr:nvSpPr>
      <xdr:spPr>
        <a:xfrm>
          <a:off x="13436111" y="16805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11,206</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61393</xdr:rowOff>
    </xdr:from>
    <xdr:to>
      <xdr:col>18</xdr:col>
      <xdr:colOff>492125</xdr:colOff>
      <xdr:row>97</xdr:row>
      <xdr:rowOff>162993</xdr:rowOff>
    </xdr:to>
    <xdr:sp macro="" textlink="">
      <xdr:nvSpPr>
        <xdr:cNvPr id="675" name="円/楕円 674"/>
        <xdr:cNvSpPr/>
      </xdr:nvSpPr>
      <xdr:spPr>
        <a:xfrm>
          <a:off x="12763500" y="1669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154120</xdr:rowOff>
    </xdr:from>
    <xdr:ext cx="534377" cy="259045"/>
    <xdr:sp macro="" textlink="">
      <xdr:nvSpPr>
        <xdr:cNvPr id="676" name="テキスト ボックス 675"/>
        <xdr:cNvSpPr txBox="1"/>
      </xdr:nvSpPr>
      <xdr:spPr>
        <a:xfrm>
          <a:off x="12547111" y="16784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14,813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7" name="正方形/長方形 67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8" name="正方形/長方形 67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9" name="正方形/長方形 67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0" name="正方形/長方形 67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1" name="正方形/長方形 68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2" name="正方形/長方形 68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3" name="正方形/長方形 68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4" name="正方形/長方形 68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5" name="テキスト ボックス 68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6" name="直線コネクタ 68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87" name="直線コネクタ 68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88" name="テキスト ボックス 68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89" name="直線コネクタ 68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0" name="テキスト ボックス 68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1" name="直線コネクタ 69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92" name="テキスト ボックス 69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93" name="直線コネクタ 69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694" name="テキスト ボックス 69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95" name="直線コネクタ 69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696" name="テキスト ボックス 69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7" name="直線コネクタ 69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8" name="テキスト ボックス 69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116916</xdr:rowOff>
    </xdr:from>
    <xdr:to>
      <xdr:col>32</xdr:col>
      <xdr:colOff>186689</xdr:colOff>
      <xdr:row>39</xdr:row>
      <xdr:rowOff>44450</xdr:rowOff>
    </xdr:to>
    <xdr:cxnSp macro="">
      <xdr:nvCxnSpPr>
        <xdr:cNvPr id="700" name="直線コネクタ 699"/>
        <xdr:cNvCxnSpPr/>
      </xdr:nvCxnSpPr>
      <xdr:spPr>
        <a:xfrm flipV="1">
          <a:off x="22159595" y="5431866"/>
          <a:ext cx="1269" cy="1299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0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2" name="直線コネクタ 70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63593</xdr:rowOff>
    </xdr:from>
    <xdr:ext cx="534377" cy="259045"/>
    <xdr:sp macro="" textlink="">
      <xdr:nvSpPr>
        <xdr:cNvPr id="703" name="投資及び出資金最大値テキスト"/>
        <xdr:cNvSpPr txBox="1"/>
      </xdr:nvSpPr>
      <xdr:spPr>
        <a:xfrm>
          <a:off x="22212300" y="5207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17,049</a:t>
          </a:r>
          <a:endParaRPr kumimoji="1" lang="ja-JP" altLang="en-US" sz="1000" b="1">
            <a:latin typeface="ＭＳ Ｐゴシック"/>
          </a:endParaRPr>
        </a:p>
      </xdr:txBody>
    </xdr:sp>
    <xdr:clientData/>
  </xdr:oneCellAnchor>
  <xdr:twoCellAnchor>
    <xdr:from>
      <xdr:col>32</xdr:col>
      <xdr:colOff>98425</xdr:colOff>
      <xdr:row>31</xdr:row>
      <xdr:rowOff>116916</xdr:rowOff>
    </xdr:from>
    <xdr:to>
      <xdr:col>32</xdr:col>
      <xdr:colOff>276225</xdr:colOff>
      <xdr:row>31</xdr:row>
      <xdr:rowOff>116916</xdr:rowOff>
    </xdr:to>
    <xdr:cxnSp macro="">
      <xdr:nvCxnSpPr>
        <xdr:cNvPr id="704" name="直線コネクタ 703"/>
        <xdr:cNvCxnSpPr/>
      </xdr:nvCxnSpPr>
      <xdr:spPr>
        <a:xfrm>
          <a:off x="22072600" y="5431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05" name="直線コネクタ 70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123131</xdr:rowOff>
    </xdr:from>
    <xdr:ext cx="378565" cy="259045"/>
    <xdr:sp macro="" textlink="">
      <xdr:nvSpPr>
        <xdr:cNvPr id="706" name="投資及び出資金平均値テキスト"/>
        <xdr:cNvSpPr txBox="1"/>
      </xdr:nvSpPr>
      <xdr:spPr>
        <a:xfrm>
          <a:off x="22212300" y="64667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100254</xdr:rowOff>
    </xdr:from>
    <xdr:to>
      <xdr:col>32</xdr:col>
      <xdr:colOff>238125</xdr:colOff>
      <xdr:row>39</xdr:row>
      <xdr:rowOff>30404</xdr:rowOff>
    </xdr:to>
    <xdr:sp macro="" textlink="">
      <xdr:nvSpPr>
        <xdr:cNvPr id="707" name="フローチャート : 判断 706"/>
        <xdr:cNvSpPr/>
      </xdr:nvSpPr>
      <xdr:spPr>
        <a:xfrm>
          <a:off x="22110700" y="6615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08" name="直線コネクタ 70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70231</xdr:rowOff>
    </xdr:from>
    <xdr:to>
      <xdr:col>31</xdr:col>
      <xdr:colOff>85725</xdr:colOff>
      <xdr:row>39</xdr:row>
      <xdr:rowOff>381</xdr:rowOff>
    </xdr:to>
    <xdr:sp macro="" textlink="">
      <xdr:nvSpPr>
        <xdr:cNvPr id="709" name="フローチャート : 判断 708"/>
        <xdr:cNvSpPr/>
      </xdr:nvSpPr>
      <xdr:spPr>
        <a:xfrm>
          <a:off x="21272500" y="658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16908</xdr:rowOff>
    </xdr:from>
    <xdr:ext cx="469744" cy="259045"/>
    <xdr:sp macro="" textlink="">
      <xdr:nvSpPr>
        <xdr:cNvPr id="710" name="テキスト ボックス 709"/>
        <xdr:cNvSpPr txBox="1"/>
      </xdr:nvSpPr>
      <xdr:spPr>
        <a:xfrm>
          <a:off x="21088427" y="6360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11" name="直線コネクタ 71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36703</xdr:rowOff>
    </xdr:from>
    <xdr:to>
      <xdr:col>29</xdr:col>
      <xdr:colOff>568325</xdr:colOff>
      <xdr:row>38</xdr:row>
      <xdr:rowOff>138303</xdr:rowOff>
    </xdr:to>
    <xdr:sp macro="" textlink="">
      <xdr:nvSpPr>
        <xdr:cNvPr id="712" name="フローチャート : 判断 711"/>
        <xdr:cNvSpPr/>
      </xdr:nvSpPr>
      <xdr:spPr>
        <a:xfrm>
          <a:off x="20383500" y="655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154830</xdr:rowOff>
    </xdr:from>
    <xdr:ext cx="469744" cy="259045"/>
    <xdr:sp macro="" textlink="">
      <xdr:nvSpPr>
        <xdr:cNvPr id="713" name="テキスト ボックス 712"/>
        <xdr:cNvSpPr txBox="1"/>
      </xdr:nvSpPr>
      <xdr:spPr>
        <a:xfrm>
          <a:off x="20199427" y="6327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14" name="直線コネクタ 71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52248</xdr:rowOff>
    </xdr:from>
    <xdr:to>
      <xdr:col>28</xdr:col>
      <xdr:colOff>365125</xdr:colOff>
      <xdr:row>38</xdr:row>
      <xdr:rowOff>153848</xdr:rowOff>
    </xdr:to>
    <xdr:sp macro="" textlink="">
      <xdr:nvSpPr>
        <xdr:cNvPr id="715" name="フローチャート : 判断 714"/>
        <xdr:cNvSpPr/>
      </xdr:nvSpPr>
      <xdr:spPr>
        <a:xfrm>
          <a:off x="19494500" y="656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170375</xdr:rowOff>
    </xdr:from>
    <xdr:ext cx="469744" cy="259045"/>
    <xdr:sp macro="" textlink="">
      <xdr:nvSpPr>
        <xdr:cNvPr id="716" name="テキスト ボックス 715"/>
        <xdr:cNvSpPr txBox="1"/>
      </xdr:nvSpPr>
      <xdr:spPr>
        <a:xfrm>
          <a:off x="19310427" y="6342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56667</xdr:rowOff>
    </xdr:from>
    <xdr:to>
      <xdr:col>27</xdr:col>
      <xdr:colOff>161925</xdr:colOff>
      <xdr:row>38</xdr:row>
      <xdr:rowOff>158267</xdr:rowOff>
    </xdr:to>
    <xdr:sp macro="" textlink="">
      <xdr:nvSpPr>
        <xdr:cNvPr id="717" name="フローチャート : 判断 716"/>
        <xdr:cNvSpPr/>
      </xdr:nvSpPr>
      <xdr:spPr>
        <a:xfrm>
          <a:off x="18605500" y="6571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3344</xdr:rowOff>
    </xdr:from>
    <xdr:ext cx="469744" cy="259045"/>
    <xdr:sp macro="" textlink="">
      <xdr:nvSpPr>
        <xdr:cNvPr id="718" name="テキスト ボックス 717"/>
        <xdr:cNvSpPr txBox="1"/>
      </xdr:nvSpPr>
      <xdr:spPr>
        <a:xfrm>
          <a:off x="18421427" y="6346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9" name="テキスト ボックス 71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0" name="テキスト ボックス 71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1" name="テキスト ボックス 72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2" name="テキスト ボックス 72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3" name="テキスト ボックス 72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24" name="円/楕円 72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25"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26" name="円/楕円 72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27" name="テキスト ボックス 72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28" name="円/楕円 72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29" name="テキスト ボックス 72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30" name="円/楕円 72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31" name="テキスト ボックス 73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32" name="円/楕円 73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33" name="テキスト ボックス 73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4" name="正方形/長方形 73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5" name="正方形/長方形 73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6" name="正方形/長方形 73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7" name="正方形/長方形 73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8" name="正方形/長方形 73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9" name="正方形/長方形 73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0" name="正方形/長方形 73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1" name="正方形/長方形 74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2" name="テキスト ボックス 74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3" name="直線コネクタ 74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44" name="直線コネクタ 74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45" name="テキスト ボックス 74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46" name="直線コネクタ 74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47" name="テキスト ボックス 746"/>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48" name="直線コネクタ 74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49" name="テキスト ボックス 748"/>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50" name="直線コネクタ 74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51" name="テキスト ボックス 750"/>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52" name="直線コネクタ 75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53" name="テキスト ボックス 75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54" name="直線コネクタ 75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55" name="テキスト ボックス 75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6" name="直線コネクタ 75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7" name="テキスト ボックス 75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168536</xdr:rowOff>
    </xdr:from>
    <xdr:to>
      <xdr:col>32</xdr:col>
      <xdr:colOff>186689</xdr:colOff>
      <xdr:row>59</xdr:row>
      <xdr:rowOff>98878</xdr:rowOff>
    </xdr:to>
    <xdr:cxnSp macro="">
      <xdr:nvCxnSpPr>
        <xdr:cNvPr id="759" name="直線コネクタ 758"/>
        <xdr:cNvCxnSpPr/>
      </xdr:nvCxnSpPr>
      <xdr:spPr>
        <a:xfrm flipV="1">
          <a:off x="22159595" y="8741036"/>
          <a:ext cx="1269" cy="1473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60"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61" name="直線コネクタ 76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115213</xdr:rowOff>
    </xdr:from>
    <xdr:ext cx="534377" cy="259045"/>
    <xdr:sp macro="" textlink="">
      <xdr:nvSpPr>
        <xdr:cNvPr id="762" name="貸付金最大値テキスト"/>
        <xdr:cNvSpPr txBox="1"/>
      </xdr:nvSpPr>
      <xdr:spPr>
        <a:xfrm>
          <a:off x="22212300" y="851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45,117</a:t>
          </a:r>
          <a:endParaRPr kumimoji="1" lang="ja-JP" altLang="en-US" sz="1000" b="1">
            <a:latin typeface="ＭＳ Ｐゴシック"/>
          </a:endParaRPr>
        </a:p>
      </xdr:txBody>
    </xdr:sp>
    <xdr:clientData/>
  </xdr:oneCellAnchor>
  <xdr:twoCellAnchor>
    <xdr:from>
      <xdr:col>32</xdr:col>
      <xdr:colOff>98425</xdr:colOff>
      <xdr:row>50</xdr:row>
      <xdr:rowOff>168536</xdr:rowOff>
    </xdr:from>
    <xdr:to>
      <xdr:col>32</xdr:col>
      <xdr:colOff>276225</xdr:colOff>
      <xdr:row>50</xdr:row>
      <xdr:rowOff>168536</xdr:rowOff>
    </xdr:to>
    <xdr:cxnSp macro="">
      <xdr:nvCxnSpPr>
        <xdr:cNvPr id="763" name="直線コネクタ 762"/>
        <xdr:cNvCxnSpPr/>
      </xdr:nvCxnSpPr>
      <xdr:spPr>
        <a:xfrm>
          <a:off x="22072600" y="8741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44308</xdr:rowOff>
    </xdr:from>
    <xdr:to>
      <xdr:col>32</xdr:col>
      <xdr:colOff>187325</xdr:colOff>
      <xdr:row>59</xdr:row>
      <xdr:rowOff>44569</xdr:rowOff>
    </xdr:to>
    <xdr:cxnSp macro="">
      <xdr:nvCxnSpPr>
        <xdr:cNvPr id="764" name="直線コネクタ 763"/>
        <xdr:cNvCxnSpPr/>
      </xdr:nvCxnSpPr>
      <xdr:spPr>
        <a:xfrm>
          <a:off x="21323300" y="10159858"/>
          <a:ext cx="838200" cy="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157824</xdr:rowOff>
    </xdr:from>
    <xdr:ext cx="469744" cy="259045"/>
    <xdr:sp macro="" textlink="">
      <xdr:nvSpPr>
        <xdr:cNvPr id="765" name="貸付金平均値テキスト"/>
        <xdr:cNvSpPr txBox="1"/>
      </xdr:nvSpPr>
      <xdr:spPr>
        <a:xfrm>
          <a:off x="22212300" y="9930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2,590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134947</xdr:rowOff>
    </xdr:from>
    <xdr:to>
      <xdr:col>32</xdr:col>
      <xdr:colOff>238125</xdr:colOff>
      <xdr:row>59</xdr:row>
      <xdr:rowOff>65097</xdr:rowOff>
    </xdr:to>
    <xdr:sp macro="" textlink="">
      <xdr:nvSpPr>
        <xdr:cNvPr id="766" name="フローチャート : 判断 765"/>
        <xdr:cNvSpPr/>
      </xdr:nvSpPr>
      <xdr:spPr>
        <a:xfrm>
          <a:off x="22110700" y="1007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37157</xdr:rowOff>
    </xdr:from>
    <xdr:to>
      <xdr:col>31</xdr:col>
      <xdr:colOff>34925</xdr:colOff>
      <xdr:row>59</xdr:row>
      <xdr:rowOff>44308</xdr:rowOff>
    </xdr:to>
    <xdr:cxnSp macro="">
      <xdr:nvCxnSpPr>
        <xdr:cNvPr id="767" name="直線コネクタ 766"/>
        <xdr:cNvCxnSpPr/>
      </xdr:nvCxnSpPr>
      <xdr:spPr>
        <a:xfrm>
          <a:off x="20434300" y="10152707"/>
          <a:ext cx="889000" cy="7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69992</xdr:rowOff>
    </xdr:from>
    <xdr:to>
      <xdr:col>31</xdr:col>
      <xdr:colOff>85725</xdr:colOff>
      <xdr:row>59</xdr:row>
      <xdr:rowOff>142</xdr:rowOff>
    </xdr:to>
    <xdr:sp macro="" textlink="">
      <xdr:nvSpPr>
        <xdr:cNvPr id="768" name="フローチャート : 判断 767"/>
        <xdr:cNvSpPr/>
      </xdr:nvSpPr>
      <xdr:spPr>
        <a:xfrm>
          <a:off x="21272500" y="100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16669</xdr:rowOff>
    </xdr:from>
    <xdr:ext cx="469744" cy="259045"/>
    <xdr:sp macro="" textlink="">
      <xdr:nvSpPr>
        <xdr:cNvPr id="769" name="テキスト ボックス 768"/>
        <xdr:cNvSpPr txBox="1"/>
      </xdr:nvSpPr>
      <xdr:spPr>
        <a:xfrm>
          <a:off x="21088427" y="9789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30429</xdr:rowOff>
    </xdr:from>
    <xdr:to>
      <xdr:col>29</xdr:col>
      <xdr:colOff>517525</xdr:colOff>
      <xdr:row>59</xdr:row>
      <xdr:rowOff>37157</xdr:rowOff>
    </xdr:to>
    <xdr:cxnSp macro="">
      <xdr:nvCxnSpPr>
        <xdr:cNvPr id="770" name="直線コネクタ 769"/>
        <xdr:cNvCxnSpPr/>
      </xdr:nvCxnSpPr>
      <xdr:spPr>
        <a:xfrm>
          <a:off x="19545300" y="10145979"/>
          <a:ext cx="889000" cy="6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9380</xdr:rowOff>
    </xdr:from>
    <xdr:to>
      <xdr:col>29</xdr:col>
      <xdr:colOff>568325</xdr:colOff>
      <xdr:row>58</xdr:row>
      <xdr:rowOff>110980</xdr:rowOff>
    </xdr:to>
    <xdr:sp macro="" textlink="">
      <xdr:nvSpPr>
        <xdr:cNvPr id="771" name="フローチャート : 判断 770"/>
        <xdr:cNvSpPr/>
      </xdr:nvSpPr>
      <xdr:spPr>
        <a:xfrm>
          <a:off x="20383500" y="995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127507</xdr:rowOff>
    </xdr:from>
    <xdr:ext cx="469744" cy="259045"/>
    <xdr:sp macro="" textlink="">
      <xdr:nvSpPr>
        <xdr:cNvPr id="772" name="テキスト ボックス 771"/>
        <xdr:cNvSpPr txBox="1"/>
      </xdr:nvSpPr>
      <xdr:spPr>
        <a:xfrm>
          <a:off x="20199427" y="972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20796</xdr:rowOff>
    </xdr:from>
    <xdr:to>
      <xdr:col>28</xdr:col>
      <xdr:colOff>314325</xdr:colOff>
      <xdr:row>59</xdr:row>
      <xdr:rowOff>30429</xdr:rowOff>
    </xdr:to>
    <xdr:cxnSp macro="">
      <xdr:nvCxnSpPr>
        <xdr:cNvPr id="773" name="直線コネクタ 772"/>
        <xdr:cNvCxnSpPr/>
      </xdr:nvCxnSpPr>
      <xdr:spPr>
        <a:xfrm>
          <a:off x="18656300" y="10136346"/>
          <a:ext cx="889000" cy="9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13723</xdr:rowOff>
    </xdr:from>
    <xdr:to>
      <xdr:col>28</xdr:col>
      <xdr:colOff>365125</xdr:colOff>
      <xdr:row>58</xdr:row>
      <xdr:rowOff>115323</xdr:rowOff>
    </xdr:to>
    <xdr:sp macro="" textlink="">
      <xdr:nvSpPr>
        <xdr:cNvPr id="774" name="フローチャート : 判断 773"/>
        <xdr:cNvSpPr/>
      </xdr:nvSpPr>
      <xdr:spPr>
        <a:xfrm>
          <a:off x="19494500" y="99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131850</xdr:rowOff>
    </xdr:from>
    <xdr:ext cx="469744" cy="259045"/>
    <xdr:sp macro="" textlink="">
      <xdr:nvSpPr>
        <xdr:cNvPr id="775" name="テキスト ボックス 774"/>
        <xdr:cNvSpPr txBox="1"/>
      </xdr:nvSpPr>
      <xdr:spPr>
        <a:xfrm>
          <a:off x="19310427" y="973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162248</xdr:rowOff>
    </xdr:from>
    <xdr:to>
      <xdr:col>27</xdr:col>
      <xdr:colOff>161925</xdr:colOff>
      <xdr:row>58</xdr:row>
      <xdr:rowOff>92398</xdr:rowOff>
    </xdr:to>
    <xdr:sp macro="" textlink="">
      <xdr:nvSpPr>
        <xdr:cNvPr id="776" name="フローチャート : 判断 775"/>
        <xdr:cNvSpPr/>
      </xdr:nvSpPr>
      <xdr:spPr>
        <a:xfrm>
          <a:off x="18605500" y="9934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108925</xdr:rowOff>
    </xdr:from>
    <xdr:ext cx="469744" cy="259045"/>
    <xdr:sp macro="" textlink="">
      <xdr:nvSpPr>
        <xdr:cNvPr id="777" name="テキスト ボックス 776"/>
        <xdr:cNvSpPr txBox="1"/>
      </xdr:nvSpPr>
      <xdr:spPr>
        <a:xfrm>
          <a:off x="18421427" y="971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8" name="テキスト ボックス 77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9" name="テキスト ボックス 77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0" name="テキスト ボックス 77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1" name="テキスト ボックス 78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2" name="テキスト ボックス 78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165219</xdr:rowOff>
    </xdr:from>
    <xdr:to>
      <xdr:col>32</xdr:col>
      <xdr:colOff>238125</xdr:colOff>
      <xdr:row>59</xdr:row>
      <xdr:rowOff>95369</xdr:rowOff>
    </xdr:to>
    <xdr:sp macro="" textlink="">
      <xdr:nvSpPr>
        <xdr:cNvPr id="783" name="円/楕円 782"/>
        <xdr:cNvSpPr/>
      </xdr:nvSpPr>
      <xdr:spPr>
        <a:xfrm>
          <a:off x="22110700" y="1010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113373</xdr:rowOff>
    </xdr:from>
    <xdr:ext cx="469744" cy="259045"/>
    <xdr:sp macro="" textlink="">
      <xdr:nvSpPr>
        <xdr:cNvPr id="784" name="貸付金該当値テキスト"/>
        <xdr:cNvSpPr txBox="1"/>
      </xdr:nvSpPr>
      <xdr:spPr>
        <a:xfrm>
          <a:off x="22212300" y="10057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1,663</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164958</xdr:rowOff>
    </xdr:from>
    <xdr:to>
      <xdr:col>31</xdr:col>
      <xdr:colOff>85725</xdr:colOff>
      <xdr:row>59</xdr:row>
      <xdr:rowOff>95108</xdr:rowOff>
    </xdr:to>
    <xdr:sp macro="" textlink="">
      <xdr:nvSpPr>
        <xdr:cNvPr id="785" name="円/楕円 784"/>
        <xdr:cNvSpPr/>
      </xdr:nvSpPr>
      <xdr:spPr>
        <a:xfrm>
          <a:off x="21272500" y="10109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86235</xdr:rowOff>
    </xdr:from>
    <xdr:ext cx="469744" cy="259045"/>
    <xdr:sp macro="" textlink="">
      <xdr:nvSpPr>
        <xdr:cNvPr id="786" name="テキスト ボックス 785"/>
        <xdr:cNvSpPr txBox="1"/>
      </xdr:nvSpPr>
      <xdr:spPr>
        <a:xfrm>
          <a:off x="21088427" y="10201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1,671</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157807</xdr:rowOff>
    </xdr:from>
    <xdr:to>
      <xdr:col>29</xdr:col>
      <xdr:colOff>568325</xdr:colOff>
      <xdr:row>59</xdr:row>
      <xdr:rowOff>87957</xdr:rowOff>
    </xdr:to>
    <xdr:sp macro="" textlink="">
      <xdr:nvSpPr>
        <xdr:cNvPr id="787" name="円/楕円 786"/>
        <xdr:cNvSpPr/>
      </xdr:nvSpPr>
      <xdr:spPr>
        <a:xfrm>
          <a:off x="20383500" y="10101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79084</xdr:rowOff>
    </xdr:from>
    <xdr:ext cx="469744" cy="259045"/>
    <xdr:sp macro="" textlink="">
      <xdr:nvSpPr>
        <xdr:cNvPr id="788" name="テキスト ボックス 787"/>
        <xdr:cNvSpPr txBox="1"/>
      </xdr:nvSpPr>
      <xdr:spPr>
        <a:xfrm>
          <a:off x="20199427" y="10194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151079</xdr:rowOff>
    </xdr:from>
    <xdr:to>
      <xdr:col>28</xdr:col>
      <xdr:colOff>365125</xdr:colOff>
      <xdr:row>59</xdr:row>
      <xdr:rowOff>81229</xdr:rowOff>
    </xdr:to>
    <xdr:sp macro="" textlink="">
      <xdr:nvSpPr>
        <xdr:cNvPr id="789" name="円/楕円 788"/>
        <xdr:cNvSpPr/>
      </xdr:nvSpPr>
      <xdr:spPr>
        <a:xfrm>
          <a:off x="19494500" y="1009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72356</xdr:rowOff>
    </xdr:from>
    <xdr:ext cx="469744" cy="259045"/>
    <xdr:sp macro="" textlink="">
      <xdr:nvSpPr>
        <xdr:cNvPr id="790" name="テキスト ボックス 789"/>
        <xdr:cNvSpPr txBox="1"/>
      </xdr:nvSpPr>
      <xdr:spPr>
        <a:xfrm>
          <a:off x="19310427" y="10187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2,096</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141446</xdr:rowOff>
    </xdr:from>
    <xdr:to>
      <xdr:col>27</xdr:col>
      <xdr:colOff>161925</xdr:colOff>
      <xdr:row>59</xdr:row>
      <xdr:rowOff>71596</xdr:rowOff>
    </xdr:to>
    <xdr:sp macro="" textlink="">
      <xdr:nvSpPr>
        <xdr:cNvPr id="791" name="円/楕円 790"/>
        <xdr:cNvSpPr/>
      </xdr:nvSpPr>
      <xdr:spPr>
        <a:xfrm>
          <a:off x="18605500" y="1008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62723</xdr:rowOff>
    </xdr:from>
    <xdr:ext cx="469744" cy="259045"/>
    <xdr:sp macro="" textlink="">
      <xdr:nvSpPr>
        <xdr:cNvPr id="792" name="テキスト ボックス 791"/>
        <xdr:cNvSpPr txBox="1"/>
      </xdr:nvSpPr>
      <xdr:spPr>
        <a:xfrm>
          <a:off x="18421427" y="10178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3" name="正方形/長方形 79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4" name="正方形/長方形 79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5" name="正方形/長方形 79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6" name="正方形/長方形 79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7" name="正方形/長方形 79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8" name="正方形/長方形 79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9" name="正方形/長方形 79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32,893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0" name="正方形/長方形 79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1" name="テキスト ボックス 80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2" name="直線コネクタ 80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03" name="直線コネクタ 80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04" name="テキスト ボックス 803"/>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5" name="直線コネクタ 80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6" name="テキスト ボックス 80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7" name="直線コネクタ 80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08" name="テキスト ボックス 807"/>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09" name="直線コネクタ 80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0" name="テキスト ボックス 809"/>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1" name="直線コネクタ 81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2" name="テキスト ボックス 81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3" name="直線コネクタ 81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4" name="テキスト ボックス 81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19983</xdr:rowOff>
    </xdr:from>
    <xdr:to>
      <xdr:col>32</xdr:col>
      <xdr:colOff>186689</xdr:colOff>
      <xdr:row>78</xdr:row>
      <xdr:rowOff>63691</xdr:rowOff>
    </xdr:to>
    <xdr:cxnSp macro="">
      <xdr:nvCxnSpPr>
        <xdr:cNvPr id="816" name="直線コネクタ 815"/>
        <xdr:cNvCxnSpPr/>
      </xdr:nvCxnSpPr>
      <xdr:spPr>
        <a:xfrm flipV="1">
          <a:off x="22159595" y="12192933"/>
          <a:ext cx="1269" cy="1243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67518</xdr:rowOff>
    </xdr:from>
    <xdr:ext cx="534377" cy="259045"/>
    <xdr:sp macro="" textlink="">
      <xdr:nvSpPr>
        <xdr:cNvPr id="817" name="繰出金最小値テキスト"/>
        <xdr:cNvSpPr txBox="1"/>
      </xdr:nvSpPr>
      <xdr:spPr>
        <a:xfrm>
          <a:off x="22212300" y="1344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19,975</a:t>
          </a:r>
          <a:endParaRPr kumimoji="1" lang="ja-JP" altLang="en-US" sz="1000" b="1">
            <a:latin typeface="ＭＳ Ｐゴシック"/>
          </a:endParaRPr>
        </a:p>
      </xdr:txBody>
    </xdr:sp>
    <xdr:clientData/>
  </xdr:oneCellAnchor>
  <xdr:twoCellAnchor>
    <xdr:from>
      <xdr:col>32</xdr:col>
      <xdr:colOff>98425</xdr:colOff>
      <xdr:row>78</xdr:row>
      <xdr:rowOff>63691</xdr:rowOff>
    </xdr:from>
    <xdr:to>
      <xdr:col>32</xdr:col>
      <xdr:colOff>276225</xdr:colOff>
      <xdr:row>78</xdr:row>
      <xdr:rowOff>63691</xdr:rowOff>
    </xdr:to>
    <xdr:cxnSp macro="">
      <xdr:nvCxnSpPr>
        <xdr:cNvPr id="818" name="直線コネクタ 817"/>
        <xdr:cNvCxnSpPr/>
      </xdr:nvCxnSpPr>
      <xdr:spPr>
        <a:xfrm>
          <a:off x="22072600" y="1343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138110</xdr:rowOff>
    </xdr:from>
    <xdr:ext cx="599010" cy="259045"/>
    <xdr:sp macro="" textlink="">
      <xdr:nvSpPr>
        <xdr:cNvPr id="819" name="繰出金最大値テキスト"/>
        <xdr:cNvSpPr txBox="1"/>
      </xdr:nvSpPr>
      <xdr:spPr>
        <a:xfrm>
          <a:off x="22212300" y="11968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183,211</a:t>
          </a:r>
          <a:endParaRPr kumimoji="1" lang="ja-JP" altLang="en-US" sz="1000" b="1">
            <a:latin typeface="ＭＳ Ｐゴシック"/>
          </a:endParaRPr>
        </a:p>
      </xdr:txBody>
    </xdr:sp>
    <xdr:clientData/>
  </xdr:oneCellAnchor>
  <xdr:twoCellAnchor>
    <xdr:from>
      <xdr:col>32</xdr:col>
      <xdr:colOff>98425</xdr:colOff>
      <xdr:row>71</xdr:row>
      <xdr:rowOff>19983</xdr:rowOff>
    </xdr:from>
    <xdr:to>
      <xdr:col>32</xdr:col>
      <xdr:colOff>276225</xdr:colOff>
      <xdr:row>71</xdr:row>
      <xdr:rowOff>19983</xdr:rowOff>
    </xdr:to>
    <xdr:cxnSp macro="">
      <xdr:nvCxnSpPr>
        <xdr:cNvPr id="820" name="直線コネクタ 819"/>
        <xdr:cNvCxnSpPr/>
      </xdr:nvCxnSpPr>
      <xdr:spPr>
        <a:xfrm>
          <a:off x="22072600" y="12192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79319</xdr:rowOff>
    </xdr:from>
    <xdr:to>
      <xdr:col>32</xdr:col>
      <xdr:colOff>187325</xdr:colOff>
      <xdr:row>77</xdr:row>
      <xdr:rowOff>96365</xdr:rowOff>
    </xdr:to>
    <xdr:cxnSp macro="">
      <xdr:nvCxnSpPr>
        <xdr:cNvPr id="821" name="直線コネクタ 820"/>
        <xdr:cNvCxnSpPr/>
      </xdr:nvCxnSpPr>
      <xdr:spPr>
        <a:xfrm flipV="1">
          <a:off x="21323300" y="13280969"/>
          <a:ext cx="838200" cy="17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40157</xdr:rowOff>
    </xdr:from>
    <xdr:ext cx="534377" cy="259045"/>
    <xdr:sp macro="" textlink="">
      <xdr:nvSpPr>
        <xdr:cNvPr id="822" name="繰出金平均値テキスト"/>
        <xdr:cNvSpPr txBox="1"/>
      </xdr:nvSpPr>
      <xdr:spPr>
        <a:xfrm>
          <a:off x="22212300" y="13070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41,899</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17280</xdr:rowOff>
    </xdr:from>
    <xdr:to>
      <xdr:col>32</xdr:col>
      <xdr:colOff>238125</xdr:colOff>
      <xdr:row>77</xdr:row>
      <xdr:rowOff>118880</xdr:rowOff>
    </xdr:to>
    <xdr:sp macro="" textlink="">
      <xdr:nvSpPr>
        <xdr:cNvPr id="823" name="フローチャート : 判断 822"/>
        <xdr:cNvSpPr/>
      </xdr:nvSpPr>
      <xdr:spPr>
        <a:xfrm>
          <a:off x="22110700" y="1321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96365</xdr:rowOff>
    </xdr:from>
    <xdr:to>
      <xdr:col>31</xdr:col>
      <xdr:colOff>34925</xdr:colOff>
      <xdr:row>77</xdr:row>
      <xdr:rowOff>116810</xdr:rowOff>
    </xdr:to>
    <xdr:cxnSp macro="">
      <xdr:nvCxnSpPr>
        <xdr:cNvPr id="824" name="直線コネクタ 823"/>
        <xdr:cNvCxnSpPr/>
      </xdr:nvCxnSpPr>
      <xdr:spPr>
        <a:xfrm flipV="1">
          <a:off x="20434300" y="13298015"/>
          <a:ext cx="889000" cy="20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10985</xdr:rowOff>
    </xdr:from>
    <xdr:to>
      <xdr:col>31</xdr:col>
      <xdr:colOff>85725</xdr:colOff>
      <xdr:row>77</xdr:row>
      <xdr:rowOff>112585</xdr:rowOff>
    </xdr:to>
    <xdr:sp macro="" textlink="">
      <xdr:nvSpPr>
        <xdr:cNvPr id="825" name="フローチャート : 判断 824"/>
        <xdr:cNvSpPr/>
      </xdr:nvSpPr>
      <xdr:spPr>
        <a:xfrm>
          <a:off x="21272500" y="13212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129112</xdr:rowOff>
    </xdr:from>
    <xdr:ext cx="534377" cy="259045"/>
    <xdr:sp macro="" textlink="">
      <xdr:nvSpPr>
        <xdr:cNvPr id="826" name="テキスト ボックス 825"/>
        <xdr:cNvSpPr txBox="1"/>
      </xdr:nvSpPr>
      <xdr:spPr>
        <a:xfrm>
          <a:off x="21056111" y="1298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116810</xdr:rowOff>
    </xdr:from>
    <xdr:to>
      <xdr:col>29</xdr:col>
      <xdr:colOff>517525</xdr:colOff>
      <xdr:row>77</xdr:row>
      <xdr:rowOff>136477</xdr:rowOff>
    </xdr:to>
    <xdr:cxnSp macro="">
      <xdr:nvCxnSpPr>
        <xdr:cNvPr id="827" name="直線コネクタ 826"/>
        <xdr:cNvCxnSpPr/>
      </xdr:nvCxnSpPr>
      <xdr:spPr>
        <a:xfrm flipV="1">
          <a:off x="19545300" y="13318460"/>
          <a:ext cx="889000" cy="19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21561</xdr:rowOff>
    </xdr:from>
    <xdr:to>
      <xdr:col>29</xdr:col>
      <xdr:colOff>568325</xdr:colOff>
      <xdr:row>77</xdr:row>
      <xdr:rowOff>123161</xdr:rowOff>
    </xdr:to>
    <xdr:sp macro="" textlink="">
      <xdr:nvSpPr>
        <xdr:cNvPr id="828" name="フローチャート : 判断 827"/>
        <xdr:cNvSpPr/>
      </xdr:nvSpPr>
      <xdr:spPr>
        <a:xfrm>
          <a:off x="20383500" y="13223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139688</xdr:rowOff>
    </xdr:from>
    <xdr:ext cx="534377" cy="259045"/>
    <xdr:sp macro="" textlink="">
      <xdr:nvSpPr>
        <xdr:cNvPr id="829" name="テキスト ボックス 828"/>
        <xdr:cNvSpPr txBox="1"/>
      </xdr:nvSpPr>
      <xdr:spPr>
        <a:xfrm>
          <a:off x="20167111" y="12998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136477</xdr:rowOff>
    </xdr:from>
    <xdr:to>
      <xdr:col>28</xdr:col>
      <xdr:colOff>314325</xdr:colOff>
      <xdr:row>77</xdr:row>
      <xdr:rowOff>156745</xdr:rowOff>
    </xdr:to>
    <xdr:cxnSp macro="">
      <xdr:nvCxnSpPr>
        <xdr:cNvPr id="830" name="直線コネクタ 829"/>
        <xdr:cNvCxnSpPr/>
      </xdr:nvCxnSpPr>
      <xdr:spPr>
        <a:xfrm flipV="1">
          <a:off x="18656300" y="13338127"/>
          <a:ext cx="889000" cy="20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24679</xdr:rowOff>
    </xdr:from>
    <xdr:to>
      <xdr:col>28</xdr:col>
      <xdr:colOff>365125</xdr:colOff>
      <xdr:row>77</xdr:row>
      <xdr:rowOff>126279</xdr:rowOff>
    </xdr:to>
    <xdr:sp macro="" textlink="">
      <xdr:nvSpPr>
        <xdr:cNvPr id="831" name="フローチャート : 判断 830"/>
        <xdr:cNvSpPr/>
      </xdr:nvSpPr>
      <xdr:spPr>
        <a:xfrm>
          <a:off x="19494500" y="1322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142806</xdr:rowOff>
    </xdr:from>
    <xdr:ext cx="534377" cy="259045"/>
    <xdr:sp macro="" textlink="">
      <xdr:nvSpPr>
        <xdr:cNvPr id="832" name="テキスト ボックス 831"/>
        <xdr:cNvSpPr txBox="1"/>
      </xdr:nvSpPr>
      <xdr:spPr>
        <a:xfrm>
          <a:off x="19278111" y="13001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25783</xdr:rowOff>
    </xdr:from>
    <xdr:to>
      <xdr:col>27</xdr:col>
      <xdr:colOff>161925</xdr:colOff>
      <xdr:row>77</xdr:row>
      <xdr:rowOff>127383</xdr:rowOff>
    </xdr:to>
    <xdr:sp macro="" textlink="">
      <xdr:nvSpPr>
        <xdr:cNvPr id="833" name="フローチャート : 判断 832"/>
        <xdr:cNvSpPr/>
      </xdr:nvSpPr>
      <xdr:spPr>
        <a:xfrm>
          <a:off x="18605500" y="132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143910</xdr:rowOff>
    </xdr:from>
    <xdr:ext cx="534377" cy="259045"/>
    <xdr:sp macro="" textlink="">
      <xdr:nvSpPr>
        <xdr:cNvPr id="834" name="テキスト ボックス 833"/>
        <xdr:cNvSpPr txBox="1"/>
      </xdr:nvSpPr>
      <xdr:spPr>
        <a:xfrm>
          <a:off x="18389111" y="1300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5" name="テキスト ボックス 83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6" name="テキスト ボックス 83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7" name="テキスト ボックス 83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8" name="テキスト ボックス 83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9" name="テキスト ボックス 83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28519</xdr:rowOff>
    </xdr:from>
    <xdr:to>
      <xdr:col>32</xdr:col>
      <xdr:colOff>238125</xdr:colOff>
      <xdr:row>77</xdr:row>
      <xdr:rowOff>130119</xdr:rowOff>
    </xdr:to>
    <xdr:sp macro="" textlink="">
      <xdr:nvSpPr>
        <xdr:cNvPr id="840" name="円/楕円 839"/>
        <xdr:cNvSpPr/>
      </xdr:nvSpPr>
      <xdr:spPr>
        <a:xfrm>
          <a:off x="22110700" y="1323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6946</xdr:rowOff>
    </xdr:from>
    <xdr:ext cx="534377" cy="259045"/>
    <xdr:sp macro="" textlink="">
      <xdr:nvSpPr>
        <xdr:cNvPr id="841" name="繰出金該当値テキスト"/>
        <xdr:cNvSpPr txBox="1"/>
      </xdr:nvSpPr>
      <xdr:spPr>
        <a:xfrm>
          <a:off x="22212300" y="13208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40,424</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45565</xdr:rowOff>
    </xdr:from>
    <xdr:to>
      <xdr:col>31</xdr:col>
      <xdr:colOff>85725</xdr:colOff>
      <xdr:row>77</xdr:row>
      <xdr:rowOff>147165</xdr:rowOff>
    </xdr:to>
    <xdr:sp macro="" textlink="">
      <xdr:nvSpPr>
        <xdr:cNvPr id="842" name="円/楕円 841"/>
        <xdr:cNvSpPr/>
      </xdr:nvSpPr>
      <xdr:spPr>
        <a:xfrm>
          <a:off x="21272500" y="1324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138292</xdr:rowOff>
    </xdr:from>
    <xdr:ext cx="534377" cy="259045"/>
    <xdr:sp macro="" textlink="">
      <xdr:nvSpPr>
        <xdr:cNvPr id="843" name="テキスト ボックス 842"/>
        <xdr:cNvSpPr txBox="1"/>
      </xdr:nvSpPr>
      <xdr:spPr>
        <a:xfrm>
          <a:off x="21056111" y="13339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38,187</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66010</xdr:rowOff>
    </xdr:from>
    <xdr:to>
      <xdr:col>29</xdr:col>
      <xdr:colOff>568325</xdr:colOff>
      <xdr:row>77</xdr:row>
      <xdr:rowOff>167610</xdr:rowOff>
    </xdr:to>
    <xdr:sp macro="" textlink="">
      <xdr:nvSpPr>
        <xdr:cNvPr id="844" name="円/楕円 843"/>
        <xdr:cNvSpPr/>
      </xdr:nvSpPr>
      <xdr:spPr>
        <a:xfrm>
          <a:off x="20383500" y="1326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158737</xdr:rowOff>
    </xdr:from>
    <xdr:ext cx="534377" cy="259045"/>
    <xdr:sp macro="" textlink="">
      <xdr:nvSpPr>
        <xdr:cNvPr id="845" name="テキスト ボックス 844"/>
        <xdr:cNvSpPr txBox="1"/>
      </xdr:nvSpPr>
      <xdr:spPr>
        <a:xfrm>
          <a:off x="20167111" y="13360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35,504</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85677</xdr:rowOff>
    </xdr:from>
    <xdr:to>
      <xdr:col>28</xdr:col>
      <xdr:colOff>365125</xdr:colOff>
      <xdr:row>78</xdr:row>
      <xdr:rowOff>15827</xdr:rowOff>
    </xdr:to>
    <xdr:sp macro="" textlink="">
      <xdr:nvSpPr>
        <xdr:cNvPr id="846" name="円/楕円 845"/>
        <xdr:cNvSpPr/>
      </xdr:nvSpPr>
      <xdr:spPr>
        <a:xfrm>
          <a:off x="19494500" y="13287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6954</xdr:rowOff>
    </xdr:from>
    <xdr:ext cx="534377" cy="259045"/>
    <xdr:sp macro="" textlink="">
      <xdr:nvSpPr>
        <xdr:cNvPr id="847" name="テキスト ボックス 846"/>
        <xdr:cNvSpPr txBox="1"/>
      </xdr:nvSpPr>
      <xdr:spPr>
        <a:xfrm>
          <a:off x="19278111" y="1338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32,923</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105945</xdr:rowOff>
    </xdr:from>
    <xdr:to>
      <xdr:col>27</xdr:col>
      <xdr:colOff>161925</xdr:colOff>
      <xdr:row>78</xdr:row>
      <xdr:rowOff>36095</xdr:rowOff>
    </xdr:to>
    <xdr:sp macro="" textlink="">
      <xdr:nvSpPr>
        <xdr:cNvPr id="848" name="円/楕円 847"/>
        <xdr:cNvSpPr/>
      </xdr:nvSpPr>
      <xdr:spPr>
        <a:xfrm>
          <a:off x="18605500" y="1330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27222</xdr:rowOff>
    </xdr:from>
    <xdr:ext cx="534377" cy="259045"/>
    <xdr:sp macro="" textlink="">
      <xdr:nvSpPr>
        <xdr:cNvPr id="849" name="テキスト ボックス 848"/>
        <xdr:cNvSpPr txBox="1"/>
      </xdr:nvSpPr>
      <xdr:spPr>
        <a:xfrm>
          <a:off x="18389111" y="1340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30,263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0" name="正方形/長方形 84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1" name="正方形/長方形 85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2" name="正方形/長方形 85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3" name="正方形/長方形 85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4" name="正方形/長方形 85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5" name="正方形/長方形 85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6" name="正方形/長方形 85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7" name="正方形/長方形 85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8" name="テキスト ボックス 85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9" name="直線コネクタ 85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60" name="直線コネクタ 859"/>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61" name="テキスト ボックス 860"/>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62" name="直線コネクタ 861"/>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96</xdr:row>
      <xdr:rowOff>144434</xdr:rowOff>
    </xdr:from>
    <xdr:ext cx="248786" cy="259045"/>
    <xdr:sp macro="" textlink="">
      <xdr:nvSpPr>
        <xdr:cNvPr id="863" name="テキスト ボックス 862"/>
        <xdr:cNvSpPr txBox="1"/>
      </xdr:nvSpPr>
      <xdr:spPr>
        <a:xfrm>
          <a:off x="18039214" y="16603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64" name="直線コネクタ 863"/>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94</xdr:row>
      <xdr:rowOff>160763</xdr:rowOff>
    </xdr:from>
    <xdr:ext cx="248786" cy="259045"/>
    <xdr:sp macro="" textlink="">
      <xdr:nvSpPr>
        <xdr:cNvPr id="865" name="テキスト ボックス 864"/>
        <xdr:cNvSpPr txBox="1"/>
      </xdr:nvSpPr>
      <xdr:spPr>
        <a:xfrm>
          <a:off x="18039214" y="16277063"/>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66" name="直線コネクタ 865"/>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5641</xdr:rowOff>
    </xdr:from>
    <xdr:ext cx="248786" cy="259045"/>
    <xdr:sp macro="" textlink="">
      <xdr:nvSpPr>
        <xdr:cNvPr id="867" name="テキスト ボックス 866"/>
        <xdr:cNvSpPr txBox="1"/>
      </xdr:nvSpPr>
      <xdr:spPr>
        <a:xfrm>
          <a:off x="18039214" y="15950491"/>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68" name="直線コネクタ 867"/>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21970</xdr:rowOff>
    </xdr:from>
    <xdr:ext cx="312906" cy="259045"/>
    <xdr:sp macro="" textlink="">
      <xdr:nvSpPr>
        <xdr:cNvPr id="869" name="テキスト ボックス 868"/>
        <xdr:cNvSpPr txBox="1"/>
      </xdr:nvSpPr>
      <xdr:spPr>
        <a:xfrm>
          <a:off x="17975094" y="15623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70" name="直線コネクタ 869"/>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38298</xdr:rowOff>
    </xdr:from>
    <xdr:ext cx="312906" cy="259045"/>
    <xdr:sp macro="" textlink="">
      <xdr:nvSpPr>
        <xdr:cNvPr id="871" name="テキスト ボックス 870"/>
        <xdr:cNvSpPr txBox="1"/>
      </xdr:nvSpPr>
      <xdr:spPr>
        <a:xfrm>
          <a:off x="17975094" y="15297348"/>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2" name="直線コネクタ 87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3" name="テキスト ボックス 872"/>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98879</xdr:rowOff>
    </xdr:from>
    <xdr:to>
      <xdr:col>32</xdr:col>
      <xdr:colOff>186689</xdr:colOff>
      <xdr:row>99</xdr:row>
      <xdr:rowOff>98879</xdr:rowOff>
    </xdr:to>
    <xdr:cxnSp macro="">
      <xdr:nvCxnSpPr>
        <xdr:cNvPr id="875" name="直線コネクタ 874"/>
        <xdr:cNvCxnSpPr/>
      </xdr:nvCxnSpPr>
      <xdr:spPr>
        <a:xfrm>
          <a:off x="22159595" y="17072429"/>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140806</xdr:rowOff>
    </xdr:from>
    <xdr:ext cx="249299" cy="259045"/>
    <xdr:sp macro="" textlink="">
      <xdr:nvSpPr>
        <xdr:cNvPr id="876" name="前年度繰上充用金最小値テキスト"/>
        <xdr:cNvSpPr txBox="1"/>
      </xdr:nvSpPr>
      <xdr:spPr>
        <a:xfrm>
          <a:off x="2221230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77" name="直線コネクタ 876"/>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140806</xdr:rowOff>
    </xdr:from>
    <xdr:ext cx="249299" cy="259045"/>
    <xdr:sp macro="" textlink="">
      <xdr:nvSpPr>
        <xdr:cNvPr id="878" name="前年度繰上充用金最大値テキスト"/>
        <xdr:cNvSpPr txBox="1"/>
      </xdr:nvSpPr>
      <xdr:spPr>
        <a:xfrm>
          <a:off x="22212300" y="167714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79" name="直線コネクタ 878"/>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80" name="直線コネクタ 879"/>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26506</xdr:rowOff>
    </xdr:from>
    <xdr:ext cx="249299" cy="259045"/>
    <xdr:sp macro="" textlink="">
      <xdr:nvSpPr>
        <xdr:cNvPr id="881" name="前年度繰上充用金平均値テキスト"/>
        <xdr:cNvSpPr txBox="1"/>
      </xdr:nvSpPr>
      <xdr:spPr>
        <a:xfrm>
          <a:off x="22212300" y="1700005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82" name="フローチャート : 判断 881"/>
        <xdr:cNvSpPr/>
      </xdr:nvSpPr>
      <xdr:spPr>
        <a:xfrm>
          <a:off x="221107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83" name="直線コネクタ 882"/>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48079</xdr:rowOff>
    </xdr:from>
    <xdr:to>
      <xdr:col>31</xdr:col>
      <xdr:colOff>85725</xdr:colOff>
      <xdr:row>99</xdr:row>
      <xdr:rowOff>149679</xdr:rowOff>
    </xdr:to>
    <xdr:sp macro="" textlink="">
      <xdr:nvSpPr>
        <xdr:cNvPr id="884" name="フローチャート : 判断 883"/>
        <xdr:cNvSpPr/>
      </xdr:nvSpPr>
      <xdr:spPr>
        <a:xfrm>
          <a:off x="21272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885" name="テキスト ボックス 884"/>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86" name="直線コネクタ 885"/>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48079</xdr:rowOff>
    </xdr:from>
    <xdr:to>
      <xdr:col>29</xdr:col>
      <xdr:colOff>568325</xdr:colOff>
      <xdr:row>99</xdr:row>
      <xdr:rowOff>149679</xdr:rowOff>
    </xdr:to>
    <xdr:sp macro="" textlink="">
      <xdr:nvSpPr>
        <xdr:cNvPr id="887" name="フローチャート : 判断 886"/>
        <xdr:cNvSpPr/>
      </xdr:nvSpPr>
      <xdr:spPr>
        <a:xfrm>
          <a:off x="20383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888" name="テキスト ボックス 887"/>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89" name="直線コネクタ 888"/>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48079</xdr:rowOff>
    </xdr:from>
    <xdr:to>
      <xdr:col>28</xdr:col>
      <xdr:colOff>365125</xdr:colOff>
      <xdr:row>99</xdr:row>
      <xdr:rowOff>149679</xdr:rowOff>
    </xdr:to>
    <xdr:sp macro="" textlink="">
      <xdr:nvSpPr>
        <xdr:cNvPr id="890" name="フローチャート : 判断 889"/>
        <xdr:cNvSpPr/>
      </xdr:nvSpPr>
      <xdr:spPr>
        <a:xfrm>
          <a:off x="19494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891" name="テキスト ボックス 890"/>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67129</xdr:rowOff>
    </xdr:from>
    <xdr:to>
      <xdr:col>27</xdr:col>
      <xdr:colOff>161925</xdr:colOff>
      <xdr:row>90</xdr:row>
      <xdr:rowOff>168729</xdr:rowOff>
    </xdr:to>
    <xdr:sp macro="" textlink="">
      <xdr:nvSpPr>
        <xdr:cNvPr id="892" name="フローチャート : 判断 891"/>
        <xdr:cNvSpPr/>
      </xdr:nvSpPr>
      <xdr:spPr>
        <a:xfrm>
          <a:off x="18605500" y="1549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13806</xdr:rowOff>
    </xdr:from>
    <xdr:ext cx="313932" cy="259045"/>
    <xdr:sp macro="" textlink="">
      <xdr:nvSpPr>
        <xdr:cNvPr id="893" name="テキスト ボックス 892"/>
        <xdr:cNvSpPr txBox="1"/>
      </xdr:nvSpPr>
      <xdr:spPr>
        <a:xfrm>
          <a:off x="18499333" y="152728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4" name="テキスト ボックス 89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5" name="テキスト ボックス 89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6" name="テキスト ボックス 89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7" name="テキスト ボックス 89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8" name="テキスト ボックス 89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99" name="円/楕円 898"/>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83656</xdr:rowOff>
    </xdr:from>
    <xdr:ext cx="249299" cy="259045"/>
    <xdr:sp macro="" textlink="">
      <xdr:nvSpPr>
        <xdr:cNvPr id="900" name="前年度繰上充用金該当値テキスト"/>
        <xdr:cNvSpPr txBox="1"/>
      </xdr:nvSpPr>
      <xdr:spPr>
        <a:xfrm>
          <a:off x="22212300" y="16885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01" name="円/楕円 900"/>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166206</xdr:rowOff>
    </xdr:from>
    <xdr:ext cx="249299" cy="259045"/>
    <xdr:sp macro="" textlink="">
      <xdr:nvSpPr>
        <xdr:cNvPr id="902" name="テキスト ボックス 901"/>
        <xdr:cNvSpPr txBox="1"/>
      </xdr:nvSpPr>
      <xdr:spPr>
        <a:xfrm>
          <a:off x="21198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03" name="円/楕円 902"/>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166206</xdr:rowOff>
    </xdr:from>
    <xdr:ext cx="249299" cy="259045"/>
    <xdr:sp macro="" textlink="">
      <xdr:nvSpPr>
        <xdr:cNvPr id="904" name="テキスト ボックス 903"/>
        <xdr:cNvSpPr txBox="1"/>
      </xdr:nvSpPr>
      <xdr:spPr>
        <a:xfrm>
          <a:off x="20309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05" name="円/楕円 904"/>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166206</xdr:rowOff>
    </xdr:from>
    <xdr:ext cx="249299" cy="259045"/>
    <xdr:sp macro="" textlink="">
      <xdr:nvSpPr>
        <xdr:cNvPr id="906" name="テキスト ボックス 905"/>
        <xdr:cNvSpPr txBox="1"/>
      </xdr:nvSpPr>
      <xdr:spPr>
        <a:xfrm>
          <a:off x="19420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07" name="円/楕円 906"/>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08" name="テキスト ボックス 907"/>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9" name="正方形/長方形 90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0" name="正方形/長方形 90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1" name="テキスト ボックス 91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ea"/>
              <a:ea typeface="+mn-ea"/>
              <a:cs typeface="+mn-cs"/>
            </a:rPr>
            <a:t>歳出決算総額は、住民一人当たり</a:t>
          </a:r>
          <a:r>
            <a:rPr kumimoji="1" lang="en-US" altLang="ja-JP" sz="1400">
              <a:solidFill>
                <a:schemeClr val="dk1"/>
              </a:solidFill>
              <a:effectLst/>
              <a:latin typeface="+mn-ea"/>
              <a:ea typeface="+mn-ea"/>
              <a:cs typeface="+mn-cs"/>
            </a:rPr>
            <a:t>342,869</a:t>
          </a:r>
          <a:r>
            <a:rPr kumimoji="1" lang="ja-JP" altLang="ja-JP" sz="1400">
              <a:solidFill>
                <a:schemeClr val="dk1"/>
              </a:solidFill>
              <a:effectLst/>
              <a:latin typeface="+mn-ea"/>
              <a:ea typeface="+mn-ea"/>
              <a:cs typeface="+mn-cs"/>
            </a:rPr>
            <a:t>円となっている。類似団体と比較して高い項目となっているものは、物件費と普通建設事業費である。</a:t>
          </a:r>
          <a:endParaRPr lang="ja-JP" altLang="ja-JP" sz="1400">
            <a:effectLst/>
            <a:latin typeface="+mn-ea"/>
            <a:ea typeface="+mn-ea"/>
          </a:endParaRPr>
        </a:p>
        <a:p>
          <a:r>
            <a:rPr kumimoji="1" lang="ja-JP" altLang="ja-JP" sz="1400">
              <a:solidFill>
                <a:schemeClr val="dk1"/>
              </a:solidFill>
              <a:effectLst/>
              <a:latin typeface="+mn-ea"/>
              <a:ea typeface="+mn-ea"/>
              <a:cs typeface="+mn-cs"/>
            </a:rPr>
            <a:t>物件費が平均を上回っていることについては、第</a:t>
          </a:r>
          <a:r>
            <a:rPr kumimoji="1" lang="en-US" altLang="ja-JP" sz="1400">
              <a:solidFill>
                <a:schemeClr val="dk1"/>
              </a:solidFill>
              <a:effectLst/>
              <a:latin typeface="+mn-ea"/>
              <a:ea typeface="+mn-ea"/>
              <a:cs typeface="+mn-cs"/>
            </a:rPr>
            <a:t>5</a:t>
          </a:r>
          <a:r>
            <a:rPr kumimoji="1" lang="ja-JP" altLang="ja-JP" sz="1400">
              <a:solidFill>
                <a:schemeClr val="dk1"/>
              </a:solidFill>
              <a:effectLst/>
              <a:latin typeface="+mn-ea"/>
              <a:ea typeface="+mn-ea"/>
              <a:cs typeface="+mn-cs"/>
            </a:rPr>
            <a:t>次飯能市行政改革大綱に基づき、行政のスリム化、業務の民間委託化を推進したことにより、職員人件費等から委託料（物件費）へのシフトが起きているためである。</a:t>
          </a:r>
          <a:endParaRPr lang="ja-JP" altLang="ja-JP" sz="1400">
            <a:effectLst/>
            <a:latin typeface="+mn-ea"/>
            <a:ea typeface="+mn-ea"/>
          </a:endParaRPr>
        </a:p>
        <a:p>
          <a:r>
            <a:rPr kumimoji="1" lang="ja-JP" altLang="ja-JP" sz="1400">
              <a:solidFill>
                <a:schemeClr val="dk1"/>
              </a:solidFill>
              <a:effectLst/>
              <a:latin typeface="+mn-ea"/>
              <a:ea typeface="+mn-ea"/>
              <a:cs typeface="+mn-cs"/>
            </a:rPr>
            <a:t>普通建設事業費、中でも「うち新規整備」の額が平均を上回っていることについては、平成</a:t>
          </a:r>
          <a:r>
            <a:rPr kumimoji="1" lang="en-US" altLang="ja-JP" sz="1400">
              <a:solidFill>
                <a:schemeClr val="dk1"/>
              </a:solidFill>
              <a:effectLst/>
              <a:latin typeface="+mn-ea"/>
              <a:ea typeface="+mn-ea"/>
              <a:cs typeface="+mn-cs"/>
            </a:rPr>
            <a:t>24</a:t>
          </a:r>
          <a:r>
            <a:rPr kumimoji="1" lang="ja-JP" altLang="ja-JP" sz="1400">
              <a:solidFill>
                <a:schemeClr val="dk1"/>
              </a:solidFill>
              <a:effectLst/>
              <a:latin typeface="+mn-ea"/>
              <a:ea typeface="+mn-ea"/>
              <a:cs typeface="+mn-cs"/>
            </a:rPr>
            <a:t>年度から</a:t>
          </a:r>
          <a:r>
            <a:rPr kumimoji="1" lang="en-US" altLang="ja-JP" sz="1400">
              <a:solidFill>
                <a:schemeClr val="dk1"/>
              </a:solidFill>
              <a:effectLst/>
              <a:latin typeface="+mn-ea"/>
              <a:ea typeface="+mn-ea"/>
              <a:cs typeface="+mn-cs"/>
            </a:rPr>
            <a:t>6</a:t>
          </a:r>
          <a:r>
            <a:rPr kumimoji="1" lang="ja-JP" altLang="ja-JP" sz="1400">
              <a:solidFill>
                <a:schemeClr val="dk1"/>
              </a:solidFill>
              <a:effectLst/>
              <a:latin typeface="+mn-ea"/>
              <a:ea typeface="+mn-ea"/>
              <a:cs typeface="+mn-cs"/>
            </a:rPr>
            <a:t>年間の継続費（総額</a:t>
          </a:r>
          <a:r>
            <a:rPr kumimoji="1" lang="en-US" altLang="ja-JP" sz="1400">
              <a:solidFill>
                <a:schemeClr val="dk1"/>
              </a:solidFill>
              <a:effectLst/>
              <a:latin typeface="+mn-ea"/>
              <a:ea typeface="+mn-ea"/>
              <a:cs typeface="+mn-cs"/>
            </a:rPr>
            <a:t>8,979,981</a:t>
          </a:r>
          <a:r>
            <a:rPr kumimoji="1" lang="ja-JP" altLang="ja-JP" sz="1400">
              <a:solidFill>
                <a:schemeClr val="dk1"/>
              </a:solidFill>
              <a:effectLst/>
              <a:latin typeface="+mn-ea"/>
              <a:ea typeface="+mn-ea"/>
              <a:cs typeface="+mn-cs"/>
            </a:rPr>
            <a:t>千円）を組み、新しいごみ処理施設を建設していることが起因している。</a:t>
          </a:r>
          <a:endParaRPr lang="ja-JP" altLang="ja-JP" sz="1400">
            <a:effectLst/>
            <a:latin typeface="+mn-ea"/>
            <a:ea typeface="+mn-ea"/>
          </a:endParaRPr>
        </a:p>
        <a:p>
          <a:r>
            <a:rPr kumimoji="1" lang="ja-JP" altLang="ja-JP" sz="1400">
              <a:solidFill>
                <a:schemeClr val="dk1"/>
              </a:solidFill>
              <a:effectLst/>
              <a:latin typeface="+mn-ea"/>
              <a:ea typeface="+mn-ea"/>
              <a:cs typeface="+mn-cs"/>
            </a:rPr>
            <a:t>扶助費については、全国平均、類似団体平均を下回ってはいるが、上昇傾向が続いており、今後も扶助費に係る資格審査の適正化や各種手当の特別加算等の見直しにより、更なる抑制に努める。</a:t>
          </a:r>
          <a:endParaRPr lang="ja-JP" altLang="ja-JP" sz="1400">
            <a:effectLst/>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埼玉県飯能市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80,513
79,810
193.05
29,361,222
27,605,403
793,371
17,359,547
29,462,648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2.4
6.5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99924</xdr:rowOff>
    </xdr:from>
    <xdr:to>
      <xdr:col>6</xdr:col>
      <xdr:colOff>510540</xdr:colOff>
      <xdr:row>37</xdr:row>
      <xdr:rowOff>74320</xdr:rowOff>
    </xdr:to>
    <xdr:cxnSp macro="">
      <xdr:nvCxnSpPr>
        <xdr:cNvPr id="54" name="直線コネクタ 53"/>
        <xdr:cNvCxnSpPr/>
      </xdr:nvCxnSpPr>
      <xdr:spPr>
        <a:xfrm flipV="1">
          <a:off x="4633595" y="5243424"/>
          <a:ext cx="1270" cy="1174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78147</xdr:rowOff>
    </xdr:from>
    <xdr:ext cx="469744" cy="259045"/>
    <xdr:sp macro="" textlink="">
      <xdr:nvSpPr>
        <xdr:cNvPr id="55" name="議会費最小値テキスト"/>
        <xdr:cNvSpPr txBox="1"/>
      </xdr:nvSpPr>
      <xdr:spPr>
        <a:xfrm>
          <a:off x="4686300" y="642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2,518</a:t>
          </a:r>
          <a:endParaRPr kumimoji="1" lang="ja-JP" altLang="en-US" sz="1000" b="1">
            <a:latin typeface="ＭＳ Ｐゴシック"/>
          </a:endParaRPr>
        </a:p>
      </xdr:txBody>
    </xdr:sp>
    <xdr:clientData/>
  </xdr:oneCellAnchor>
  <xdr:twoCellAnchor>
    <xdr:from>
      <xdr:col>6</xdr:col>
      <xdr:colOff>422275</xdr:colOff>
      <xdr:row>37</xdr:row>
      <xdr:rowOff>74320</xdr:rowOff>
    </xdr:from>
    <xdr:to>
      <xdr:col>6</xdr:col>
      <xdr:colOff>600075</xdr:colOff>
      <xdr:row>37</xdr:row>
      <xdr:rowOff>74320</xdr:rowOff>
    </xdr:to>
    <xdr:cxnSp macro="">
      <xdr:nvCxnSpPr>
        <xdr:cNvPr id="56" name="直線コネクタ 55"/>
        <xdr:cNvCxnSpPr/>
      </xdr:nvCxnSpPr>
      <xdr:spPr>
        <a:xfrm>
          <a:off x="4546600" y="6417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46601</xdr:rowOff>
    </xdr:from>
    <xdr:ext cx="469744" cy="259045"/>
    <xdr:sp macro="" textlink="">
      <xdr:nvSpPr>
        <xdr:cNvPr id="57" name="議会費最大値テキスト"/>
        <xdr:cNvSpPr txBox="1"/>
      </xdr:nvSpPr>
      <xdr:spPr>
        <a:xfrm>
          <a:off x="4686300" y="5018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5,087</a:t>
          </a:r>
          <a:endParaRPr kumimoji="1" lang="ja-JP" altLang="en-US" sz="1000" b="1">
            <a:latin typeface="ＭＳ Ｐゴシック"/>
          </a:endParaRPr>
        </a:p>
      </xdr:txBody>
    </xdr:sp>
    <xdr:clientData/>
  </xdr:oneCellAnchor>
  <xdr:twoCellAnchor>
    <xdr:from>
      <xdr:col>6</xdr:col>
      <xdr:colOff>422275</xdr:colOff>
      <xdr:row>30</xdr:row>
      <xdr:rowOff>99924</xdr:rowOff>
    </xdr:from>
    <xdr:to>
      <xdr:col>6</xdr:col>
      <xdr:colOff>600075</xdr:colOff>
      <xdr:row>30</xdr:row>
      <xdr:rowOff>99924</xdr:rowOff>
    </xdr:to>
    <xdr:cxnSp macro="">
      <xdr:nvCxnSpPr>
        <xdr:cNvPr id="58" name="直線コネクタ 57"/>
        <xdr:cNvCxnSpPr/>
      </xdr:nvCxnSpPr>
      <xdr:spPr>
        <a:xfrm>
          <a:off x="4546600" y="524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23571</xdr:rowOff>
    </xdr:from>
    <xdr:to>
      <xdr:col>6</xdr:col>
      <xdr:colOff>511175</xdr:colOff>
      <xdr:row>36</xdr:row>
      <xdr:rowOff>32715</xdr:rowOff>
    </xdr:to>
    <xdr:cxnSp macro="">
      <xdr:nvCxnSpPr>
        <xdr:cNvPr id="59" name="直線コネクタ 58"/>
        <xdr:cNvCxnSpPr/>
      </xdr:nvCxnSpPr>
      <xdr:spPr>
        <a:xfrm flipV="1">
          <a:off x="3797300" y="6195771"/>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41368</xdr:rowOff>
    </xdr:from>
    <xdr:ext cx="469744" cy="259045"/>
    <xdr:sp macro="" textlink="">
      <xdr:nvSpPr>
        <xdr:cNvPr id="60" name="議会費平均値テキスト"/>
        <xdr:cNvSpPr txBox="1"/>
      </xdr:nvSpPr>
      <xdr:spPr>
        <a:xfrm>
          <a:off x="4686300" y="5699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3,654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18491</xdr:rowOff>
    </xdr:from>
    <xdr:to>
      <xdr:col>6</xdr:col>
      <xdr:colOff>561975</xdr:colOff>
      <xdr:row>34</xdr:row>
      <xdr:rowOff>120091</xdr:rowOff>
    </xdr:to>
    <xdr:sp macro="" textlink="">
      <xdr:nvSpPr>
        <xdr:cNvPr id="61" name="フローチャート : 判断 60"/>
        <xdr:cNvSpPr/>
      </xdr:nvSpPr>
      <xdr:spPr>
        <a:xfrm>
          <a:off x="45847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10313</xdr:rowOff>
    </xdr:from>
    <xdr:to>
      <xdr:col>5</xdr:col>
      <xdr:colOff>358775</xdr:colOff>
      <xdr:row>36</xdr:row>
      <xdr:rowOff>32715</xdr:rowOff>
    </xdr:to>
    <xdr:cxnSp macro="">
      <xdr:nvCxnSpPr>
        <xdr:cNvPr id="62" name="直線コネクタ 61"/>
        <xdr:cNvCxnSpPr/>
      </xdr:nvCxnSpPr>
      <xdr:spPr>
        <a:xfrm>
          <a:off x="2908300" y="6182513"/>
          <a:ext cx="889000" cy="22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23520</xdr:rowOff>
    </xdr:from>
    <xdr:to>
      <xdr:col>5</xdr:col>
      <xdr:colOff>409575</xdr:colOff>
      <xdr:row>34</xdr:row>
      <xdr:rowOff>125120</xdr:rowOff>
    </xdr:to>
    <xdr:sp macro="" textlink="">
      <xdr:nvSpPr>
        <xdr:cNvPr id="63" name="フローチャート : 判断 62"/>
        <xdr:cNvSpPr/>
      </xdr:nvSpPr>
      <xdr:spPr>
        <a:xfrm>
          <a:off x="3746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141647</xdr:rowOff>
    </xdr:from>
    <xdr:ext cx="469744" cy="259045"/>
    <xdr:sp macro="" textlink="">
      <xdr:nvSpPr>
        <xdr:cNvPr id="64" name="テキスト ボックス 63"/>
        <xdr:cNvSpPr txBox="1"/>
      </xdr:nvSpPr>
      <xdr:spPr>
        <a:xfrm>
          <a:off x="3562427" y="56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87579</xdr:rowOff>
    </xdr:from>
    <xdr:to>
      <xdr:col>4</xdr:col>
      <xdr:colOff>155575</xdr:colOff>
      <xdr:row>36</xdr:row>
      <xdr:rowOff>10313</xdr:rowOff>
    </xdr:to>
    <xdr:cxnSp macro="">
      <xdr:nvCxnSpPr>
        <xdr:cNvPr id="65" name="直線コネクタ 64"/>
        <xdr:cNvCxnSpPr/>
      </xdr:nvCxnSpPr>
      <xdr:spPr>
        <a:xfrm>
          <a:off x="2019300" y="6088329"/>
          <a:ext cx="889000" cy="9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39065</xdr:rowOff>
    </xdr:from>
    <xdr:to>
      <xdr:col>4</xdr:col>
      <xdr:colOff>206375</xdr:colOff>
      <xdr:row>34</xdr:row>
      <xdr:rowOff>140665</xdr:rowOff>
    </xdr:to>
    <xdr:sp macro="" textlink="">
      <xdr:nvSpPr>
        <xdr:cNvPr id="66" name="フローチャート : 判断 65"/>
        <xdr:cNvSpPr/>
      </xdr:nvSpPr>
      <xdr:spPr>
        <a:xfrm>
          <a:off x="2857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157192</xdr:rowOff>
    </xdr:from>
    <xdr:ext cx="469744" cy="259045"/>
    <xdr:sp macro="" textlink="">
      <xdr:nvSpPr>
        <xdr:cNvPr id="67" name="テキスト ボックス 66"/>
        <xdr:cNvSpPr txBox="1"/>
      </xdr:nvSpPr>
      <xdr:spPr>
        <a:xfrm>
          <a:off x="2673427" y="56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81636</xdr:rowOff>
    </xdr:from>
    <xdr:to>
      <xdr:col>2</xdr:col>
      <xdr:colOff>638175</xdr:colOff>
      <xdr:row>35</xdr:row>
      <xdr:rowOff>87579</xdr:rowOff>
    </xdr:to>
    <xdr:cxnSp macro="">
      <xdr:nvCxnSpPr>
        <xdr:cNvPr id="68" name="直線コネクタ 67"/>
        <xdr:cNvCxnSpPr/>
      </xdr:nvCxnSpPr>
      <xdr:spPr>
        <a:xfrm>
          <a:off x="1130300" y="5910936"/>
          <a:ext cx="889000" cy="177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143307</xdr:rowOff>
    </xdr:from>
    <xdr:to>
      <xdr:col>3</xdr:col>
      <xdr:colOff>3175</xdr:colOff>
      <xdr:row>34</xdr:row>
      <xdr:rowOff>73457</xdr:rowOff>
    </xdr:to>
    <xdr:sp macro="" textlink="">
      <xdr:nvSpPr>
        <xdr:cNvPr id="69" name="フローチャート : 判断 68"/>
        <xdr:cNvSpPr/>
      </xdr:nvSpPr>
      <xdr:spPr>
        <a:xfrm>
          <a:off x="1968500" y="580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89984</xdr:rowOff>
    </xdr:from>
    <xdr:ext cx="469744" cy="259045"/>
    <xdr:sp macro="" textlink="">
      <xdr:nvSpPr>
        <xdr:cNvPr id="70" name="テキスト ボックス 69"/>
        <xdr:cNvSpPr txBox="1"/>
      </xdr:nvSpPr>
      <xdr:spPr>
        <a:xfrm>
          <a:off x="1784427" y="557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72441</xdr:rowOff>
    </xdr:from>
    <xdr:to>
      <xdr:col>1</xdr:col>
      <xdr:colOff>485775</xdr:colOff>
      <xdr:row>33</xdr:row>
      <xdr:rowOff>2591</xdr:rowOff>
    </xdr:to>
    <xdr:sp macro="" textlink="">
      <xdr:nvSpPr>
        <xdr:cNvPr id="71" name="フローチャート : 判断 70"/>
        <xdr:cNvSpPr/>
      </xdr:nvSpPr>
      <xdr:spPr>
        <a:xfrm>
          <a:off x="1079500" y="5558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19118</xdr:rowOff>
    </xdr:from>
    <xdr:ext cx="469744" cy="259045"/>
    <xdr:sp macro="" textlink="">
      <xdr:nvSpPr>
        <xdr:cNvPr id="72" name="テキスト ボックス 71"/>
        <xdr:cNvSpPr txBox="1"/>
      </xdr:nvSpPr>
      <xdr:spPr>
        <a:xfrm>
          <a:off x="895427" y="5334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144221</xdr:rowOff>
    </xdr:from>
    <xdr:to>
      <xdr:col>6</xdr:col>
      <xdr:colOff>561975</xdr:colOff>
      <xdr:row>36</xdr:row>
      <xdr:rowOff>74371</xdr:rowOff>
    </xdr:to>
    <xdr:sp macro="" textlink="">
      <xdr:nvSpPr>
        <xdr:cNvPr id="78" name="円/楕円 77"/>
        <xdr:cNvSpPr/>
      </xdr:nvSpPr>
      <xdr:spPr>
        <a:xfrm>
          <a:off x="4584700" y="614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122648</xdr:rowOff>
    </xdr:from>
    <xdr:ext cx="469744" cy="259045"/>
    <xdr:sp macro="" textlink="">
      <xdr:nvSpPr>
        <xdr:cNvPr id="79" name="議会費該当値テキスト"/>
        <xdr:cNvSpPr txBox="1"/>
      </xdr:nvSpPr>
      <xdr:spPr>
        <a:xfrm>
          <a:off x="4686300" y="6123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3,004</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153365</xdr:rowOff>
    </xdr:from>
    <xdr:to>
      <xdr:col>5</xdr:col>
      <xdr:colOff>409575</xdr:colOff>
      <xdr:row>36</xdr:row>
      <xdr:rowOff>83515</xdr:rowOff>
    </xdr:to>
    <xdr:sp macro="" textlink="">
      <xdr:nvSpPr>
        <xdr:cNvPr id="80" name="円/楕円 79"/>
        <xdr:cNvSpPr/>
      </xdr:nvSpPr>
      <xdr:spPr>
        <a:xfrm>
          <a:off x="3746500" y="615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74642</xdr:rowOff>
    </xdr:from>
    <xdr:ext cx="469744" cy="259045"/>
    <xdr:sp macro="" textlink="">
      <xdr:nvSpPr>
        <xdr:cNvPr id="81" name="テキスト ボックス 80"/>
        <xdr:cNvSpPr txBox="1"/>
      </xdr:nvSpPr>
      <xdr:spPr>
        <a:xfrm>
          <a:off x="3562427" y="6246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2,984</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130963</xdr:rowOff>
    </xdr:from>
    <xdr:to>
      <xdr:col>4</xdr:col>
      <xdr:colOff>206375</xdr:colOff>
      <xdr:row>36</xdr:row>
      <xdr:rowOff>61113</xdr:rowOff>
    </xdr:to>
    <xdr:sp macro="" textlink="">
      <xdr:nvSpPr>
        <xdr:cNvPr id="82" name="円/楕円 81"/>
        <xdr:cNvSpPr/>
      </xdr:nvSpPr>
      <xdr:spPr>
        <a:xfrm>
          <a:off x="2857500" y="6131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52240</xdr:rowOff>
    </xdr:from>
    <xdr:ext cx="469744" cy="259045"/>
    <xdr:sp macro="" textlink="">
      <xdr:nvSpPr>
        <xdr:cNvPr id="83" name="テキスト ボックス 82"/>
        <xdr:cNvSpPr txBox="1"/>
      </xdr:nvSpPr>
      <xdr:spPr>
        <a:xfrm>
          <a:off x="2673427" y="6224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3,033</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36779</xdr:rowOff>
    </xdr:from>
    <xdr:to>
      <xdr:col>3</xdr:col>
      <xdr:colOff>3175</xdr:colOff>
      <xdr:row>35</xdr:row>
      <xdr:rowOff>138379</xdr:rowOff>
    </xdr:to>
    <xdr:sp macro="" textlink="">
      <xdr:nvSpPr>
        <xdr:cNvPr id="84" name="円/楕円 83"/>
        <xdr:cNvSpPr/>
      </xdr:nvSpPr>
      <xdr:spPr>
        <a:xfrm>
          <a:off x="1968500" y="603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129506</xdr:rowOff>
    </xdr:from>
    <xdr:ext cx="469744" cy="259045"/>
    <xdr:sp macro="" textlink="">
      <xdr:nvSpPr>
        <xdr:cNvPr id="85" name="テキスト ボックス 84"/>
        <xdr:cNvSpPr txBox="1"/>
      </xdr:nvSpPr>
      <xdr:spPr>
        <a:xfrm>
          <a:off x="1784427" y="6130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3,239</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30836</xdr:rowOff>
    </xdr:from>
    <xdr:to>
      <xdr:col>1</xdr:col>
      <xdr:colOff>485775</xdr:colOff>
      <xdr:row>34</xdr:row>
      <xdr:rowOff>132436</xdr:rowOff>
    </xdr:to>
    <xdr:sp macro="" textlink="">
      <xdr:nvSpPr>
        <xdr:cNvPr id="86" name="円/楕円 85"/>
        <xdr:cNvSpPr/>
      </xdr:nvSpPr>
      <xdr:spPr>
        <a:xfrm>
          <a:off x="1079500" y="586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123563</xdr:rowOff>
    </xdr:from>
    <xdr:ext cx="469744" cy="259045"/>
    <xdr:sp macro="" textlink="">
      <xdr:nvSpPr>
        <xdr:cNvPr id="87" name="テキスト ボックス 86"/>
        <xdr:cNvSpPr txBox="1"/>
      </xdr:nvSpPr>
      <xdr:spPr>
        <a:xfrm>
          <a:off x="895427" y="595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39,585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157083</xdr:rowOff>
    </xdr:from>
    <xdr:to>
      <xdr:col>6</xdr:col>
      <xdr:colOff>510540</xdr:colOff>
      <xdr:row>57</xdr:row>
      <xdr:rowOff>165016</xdr:rowOff>
    </xdr:to>
    <xdr:cxnSp macro="">
      <xdr:nvCxnSpPr>
        <xdr:cNvPr id="109" name="直線コネクタ 108"/>
        <xdr:cNvCxnSpPr/>
      </xdr:nvCxnSpPr>
      <xdr:spPr>
        <a:xfrm flipV="1">
          <a:off x="4633595" y="8901033"/>
          <a:ext cx="1270" cy="1036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168843</xdr:rowOff>
    </xdr:from>
    <xdr:ext cx="534377" cy="259045"/>
    <xdr:sp macro="" textlink="">
      <xdr:nvSpPr>
        <xdr:cNvPr id="110" name="総務費最小値テキスト"/>
        <xdr:cNvSpPr txBox="1"/>
      </xdr:nvSpPr>
      <xdr:spPr>
        <a:xfrm>
          <a:off x="4686300" y="994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31,963</a:t>
          </a:r>
          <a:endParaRPr kumimoji="1" lang="ja-JP" altLang="en-US" sz="1000" b="1">
            <a:latin typeface="ＭＳ Ｐゴシック"/>
          </a:endParaRPr>
        </a:p>
      </xdr:txBody>
    </xdr:sp>
    <xdr:clientData/>
  </xdr:oneCellAnchor>
  <xdr:twoCellAnchor>
    <xdr:from>
      <xdr:col>6</xdr:col>
      <xdr:colOff>422275</xdr:colOff>
      <xdr:row>57</xdr:row>
      <xdr:rowOff>165016</xdr:rowOff>
    </xdr:from>
    <xdr:to>
      <xdr:col>6</xdr:col>
      <xdr:colOff>600075</xdr:colOff>
      <xdr:row>57</xdr:row>
      <xdr:rowOff>165016</xdr:rowOff>
    </xdr:to>
    <xdr:cxnSp macro="">
      <xdr:nvCxnSpPr>
        <xdr:cNvPr id="111" name="直線コネクタ 110"/>
        <xdr:cNvCxnSpPr/>
      </xdr:nvCxnSpPr>
      <xdr:spPr>
        <a:xfrm>
          <a:off x="4546600" y="9937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103760</xdr:rowOff>
    </xdr:from>
    <xdr:ext cx="599010" cy="259045"/>
    <xdr:sp macro="" textlink="">
      <xdr:nvSpPr>
        <xdr:cNvPr id="112" name="総務費最大値テキスト"/>
        <xdr:cNvSpPr txBox="1"/>
      </xdr:nvSpPr>
      <xdr:spPr>
        <a:xfrm>
          <a:off x="4686300" y="8676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258,698</a:t>
          </a:r>
          <a:endParaRPr kumimoji="1" lang="ja-JP" altLang="en-US" sz="1000" b="1">
            <a:latin typeface="ＭＳ Ｐゴシック"/>
          </a:endParaRPr>
        </a:p>
      </xdr:txBody>
    </xdr:sp>
    <xdr:clientData/>
  </xdr:oneCellAnchor>
  <xdr:twoCellAnchor>
    <xdr:from>
      <xdr:col>6</xdr:col>
      <xdr:colOff>422275</xdr:colOff>
      <xdr:row>51</xdr:row>
      <xdr:rowOff>157083</xdr:rowOff>
    </xdr:from>
    <xdr:to>
      <xdr:col>6</xdr:col>
      <xdr:colOff>600075</xdr:colOff>
      <xdr:row>51</xdr:row>
      <xdr:rowOff>157083</xdr:rowOff>
    </xdr:to>
    <xdr:cxnSp macro="">
      <xdr:nvCxnSpPr>
        <xdr:cNvPr id="113" name="直線コネクタ 112"/>
        <xdr:cNvCxnSpPr/>
      </xdr:nvCxnSpPr>
      <xdr:spPr>
        <a:xfrm>
          <a:off x="4546600" y="8901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75756</xdr:rowOff>
    </xdr:from>
    <xdr:to>
      <xdr:col>6</xdr:col>
      <xdr:colOff>511175</xdr:colOff>
      <xdr:row>57</xdr:row>
      <xdr:rowOff>125307</xdr:rowOff>
    </xdr:to>
    <xdr:cxnSp macro="">
      <xdr:nvCxnSpPr>
        <xdr:cNvPr id="114" name="直線コネクタ 113"/>
        <xdr:cNvCxnSpPr/>
      </xdr:nvCxnSpPr>
      <xdr:spPr>
        <a:xfrm>
          <a:off x="3797300" y="9848406"/>
          <a:ext cx="838200" cy="49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42671</xdr:rowOff>
    </xdr:from>
    <xdr:ext cx="534377" cy="259045"/>
    <xdr:sp macro="" textlink="">
      <xdr:nvSpPr>
        <xdr:cNvPr id="115" name="総務費平均値テキスト"/>
        <xdr:cNvSpPr txBox="1"/>
      </xdr:nvSpPr>
      <xdr:spPr>
        <a:xfrm>
          <a:off x="4686300" y="96438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52,615</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19794</xdr:rowOff>
    </xdr:from>
    <xdr:to>
      <xdr:col>6</xdr:col>
      <xdr:colOff>561975</xdr:colOff>
      <xdr:row>57</xdr:row>
      <xdr:rowOff>121394</xdr:rowOff>
    </xdr:to>
    <xdr:sp macro="" textlink="">
      <xdr:nvSpPr>
        <xdr:cNvPr id="116" name="フローチャート : 判断 115"/>
        <xdr:cNvSpPr/>
      </xdr:nvSpPr>
      <xdr:spPr>
        <a:xfrm>
          <a:off x="4584700" y="979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75756</xdr:rowOff>
    </xdr:from>
    <xdr:to>
      <xdr:col>5</xdr:col>
      <xdr:colOff>358775</xdr:colOff>
      <xdr:row>57</xdr:row>
      <xdr:rowOff>77745</xdr:rowOff>
    </xdr:to>
    <xdr:cxnSp macro="">
      <xdr:nvCxnSpPr>
        <xdr:cNvPr id="117" name="直線コネクタ 116"/>
        <xdr:cNvCxnSpPr/>
      </xdr:nvCxnSpPr>
      <xdr:spPr>
        <a:xfrm flipV="1">
          <a:off x="2908300" y="9848406"/>
          <a:ext cx="889000" cy="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158815</xdr:rowOff>
    </xdr:from>
    <xdr:to>
      <xdr:col>5</xdr:col>
      <xdr:colOff>409575</xdr:colOff>
      <xdr:row>57</xdr:row>
      <xdr:rowOff>88965</xdr:rowOff>
    </xdr:to>
    <xdr:sp macro="" textlink="">
      <xdr:nvSpPr>
        <xdr:cNvPr id="118" name="フローチャート : 判断 117"/>
        <xdr:cNvSpPr/>
      </xdr:nvSpPr>
      <xdr:spPr>
        <a:xfrm>
          <a:off x="3746500" y="976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105492</xdr:rowOff>
    </xdr:from>
    <xdr:ext cx="534377" cy="259045"/>
    <xdr:sp macro="" textlink="">
      <xdr:nvSpPr>
        <xdr:cNvPr id="119" name="テキスト ボックス 118"/>
        <xdr:cNvSpPr txBox="1"/>
      </xdr:nvSpPr>
      <xdr:spPr>
        <a:xfrm>
          <a:off x="3530111" y="953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77745</xdr:rowOff>
    </xdr:from>
    <xdr:to>
      <xdr:col>4</xdr:col>
      <xdr:colOff>155575</xdr:colOff>
      <xdr:row>57</xdr:row>
      <xdr:rowOff>86743</xdr:rowOff>
    </xdr:to>
    <xdr:cxnSp macro="">
      <xdr:nvCxnSpPr>
        <xdr:cNvPr id="120" name="直線コネクタ 119"/>
        <xdr:cNvCxnSpPr/>
      </xdr:nvCxnSpPr>
      <xdr:spPr>
        <a:xfrm flipV="1">
          <a:off x="2019300" y="9850395"/>
          <a:ext cx="889000" cy="8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140660</xdr:rowOff>
    </xdr:from>
    <xdr:to>
      <xdr:col>4</xdr:col>
      <xdr:colOff>206375</xdr:colOff>
      <xdr:row>57</xdr:row>
      <xdr:rowOff>70810</xdr:rowOff>
    </xdr:to>
    <xdr:sp macro="" textlink="">
      <xdr:nvSpPr>
        <xdr:cNvPr id="121" name="フローチャート : 判断 120"/>
        <xdr:cNvSpPr/>
      </xdr:nvSpPr>
      <xdr:spPr>
        <a:xfrm>
          <a:off x="2857500" y="974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87337</xdr:rowOff>
    </xdr:from>
    <xdr:ext cx="534377" cy="259045"/>
    <xdr:sp macro="" textlink="">
      <xdr:nvSpPr>
        <xdr:cNvPr id="122" name="テキスト ボックス 121"/>
        <xdr:cNvSpPr txBox="1"/>
      </xdr:nvSpPr>
      <xdr:spPr>
        <a:xfrm>
          <a:off x="2641111" y="951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86743</xdr:rowOff>
    </xdr:from>
    <xdr:to>
      <xdr:col>2</xdr:col>
      <xdr:colOff>638175</xdr:colOff>
      <xdr:row>57</xdr:row>
      <xdr:rowOff>95827</xdr:rowOff>
    </xdr:to>
    <xdr:cxnSp macro="">
      <xdr:nvCxnSpPr>
        <xdr:cNvPr id="123" name="直線コネクタ 122"/>
        <xdr:cNvCxnSpPr/>
      </xdr:nvCxnSpPr>
      <xdr:spPr>
        <a:xfrm flipV="1">
          <a:off x="1130300" y="9859393"/>
          <a:ext cx="889000" cy="9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118576</xdr:rowOff>
    </xdr:from>
    <xdr:to>
      <xdr:col>3</xdr:col>
      <xdr:colOff>3175</xdr:colOff>
      <xdr:row>57</xdr:row>
      <xdr:rowOff>48726</xdr:rowOff>
    </xdr:to>
    <xdr:sp macro="" textlink="">
      <xdr:nvSpPr>
        <xdr:cNvPr id="124" name="フローチャート : 判断 123"/>
        <xdr:cNvSpPr/>
      </xdr:nvSpPr>
      <xdr:spPr>
        <a:xfrm>
          <a:off x="1968500" y="9719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65253</xdr:rowOff>
    </xdr:from>
    <xdr:ext cx="534377" cy="259045"/>
    <xdr:sp macro="" textlink="">
      <xdr:nvSpPr>
        <xdr:cNvPr id="125" name="テキスト ボックス 124"/>
        <xdr:cNvSpPr txBox="1"/>
      </xdr:nvSpPr>
      <xdr:spPr>
        <a:xfrm>
          <a:off x="1752111" y="949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7564</xdr:rowOff>
    </xdr:from>
    <xdr:to>
      <xdr:col>1</xdr:col>
      <xdr:colOff>485775</xdr:colOff>
      <xdr:row>57</xdr:row>
      <xdr:rowOff>109164</xdr:rowOff>
    </xdr:to>
    <xdr:sp macro="" textlink="">
      <xdr:nvSpPr>
        <xdr:cNvPr id="126" name="フローチャート : 判断 125"/>
        <xdr:cNvSpPr/>
      </xdr:nvSpPr>
      <xdr:spPr>
        <a:xfrm>
          <a:off x="1079500" y="978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125691</xdr:rowOff>
    </xdr:from>
    <xdr:ext cx="534377" cy="259045"/>
    <xdr:sp macro="" textlink="">
      <xdr:nvSpPr>
        <xdr:cNvPr id="127" name="テキスト ボックス 126"/>
        <xdr:cNvSpPr txBox="1"/>
      </xdr:nvSpPr>
      <xdr:spPr>
        <a:xfrm>
          <a:off x="863111" y="955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55,290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74507</xdr:rowOff>
    </xdr:from>
    <xdr:to>
      <xdr:col>6</xdr:col>
      <xdr:colOff>561975</xdr:colOff>
      <xdr:row>58</xdr:row>
      <xdr:rowOff>4657</xdr:rowOff>
    </xdr:to>
    <xdr:sp macro="" textlink="">
      <xdr:nvSpPr>
        <xdr:cNvPr id="133" name="円/楕円 132"/>
        <xdr:cNvSpPr/>
      </xdr:nvSpPr>
      <xdr:spPr>
        <a:xfrm>
          <a:off x="4584700" y="984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169671</xdr:rowOff>
    </xdr:from>
    <xdr:ext cx="534377" cy="259045"/>
    <xdr:sp macro="" textlink="">
      <xdr:nvSpPr>
        <xdr:cNvPr id="134" name="総務費該当値テキスト"/>
        <xdr:cNvSpPr txBox="1"/>
      </xdr:nvSpPr>
      <xdr:spPr>
        <a:xfrm>
          <a:off x="4686300" y="977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40,648</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24956</xdr:rowOff>
    </xdr:from>
    <xdr:to>
      <xdr:col>5</xdr:col>
      <xdr:colOff>409575</xdr:colOff>
      <xdr:row>57</xdr:row>
      <xdr:rowOff>126556</xdr:rowOff>
    </xdr:to>
    <xdr:sp macro="" textlink="">
      <xdr:nvSpPr>
        <xdr:cNvPr id="135" name="円/楕円 134"/>
        <xdr:cNvSpPr/>
      </xdr:nvSpPr>
      <xdr:spPr>
        <a:xfrm>
          <a:off x="3746500" y="979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117683</xdr:rowOff>
    </xdr:from>
    <xdr:ext cx="534377" cy="259045"/>
    <xdr:sp macro="" textlink="">
      <xdr:nvSpPr>
        <xdr:cNvPr id="136" name="テキスト ボックス 135"/>
        <xdr:cNvSpPr txBox="1"/>
      </xdr:nvSpPr>
      <xdr:spPr>
        <a:xfrm>
          <a:off x="3530111" y="989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51,486</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26945</xdr:rowOff>
    </xdr:from>
    <xdr:to>
      <xdr:col>4</xdr:col>
      <xdr:colOff>206375</xdr:colOff>
      <xdr:row>57</xdr:row>
      <xdr:rowOff>128545</xdr:rowOff>
    </xdr:to>
    <xdr:sp macro="" textlink="">
      <xdr:nvSpPr>
        <xdr:cNvPr id="137" name="円/楕円 136"/>
        <xdr:cNvSpPr/>
      </xdr:nvSpPr>
      <xdr:spPr>
        <a:xfrm>
          <a:off x="2857500" y="979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119672</xdr:rowOff>
    </xdr:from>
    <xdr:ext cx="534377" cy="259045"/>
    <xdr:sp macro="" textlink="">
      <xdr:nvSpPr>
        <xdr:cNvPr id="138" name="テキスト ボックス 137"/>
        <xdr:cNvSpPr txBox="1"/>
      </xdr:nvSpPr>
      <xdr:spPr>
        <a:xfrm>
          <a:off x="2641111" y="9892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51,051</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35943</xdr:rowOff>
    </xdr:from>
    <xdr:to>
      <xdr:col>3</xdr:col>
      <xdr:colOff>3175</xdr:colOff>
      <xdr:row>57</xdr:row>
      <xdr:rowOff>137543</xdr:rowOff>
    </xdr:to>
    <xdr:sp macro="" textlink="">
      <xdr:nvSpPr>
        <xdr:cNvPr id="139" name="円/楕円 138"/>
        <xdr:cNvSpPr/>
      </xdr:nvSpPr>
      <xdr:spPr>
        <a:xfrm>
          <a:off x="1968500" y="980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128670</xdr:rowOff>
    </xdr:from>
    <xdr:ext cx="534377" cy="259045"/>
    <xdr:sp macro="" textlink="">
      <xdr:nvSpPr>
        <xdr:cNvPr id="140" name="テキスト ボックス 139"/>
        <xdr:cNvSpPr txBox="1"/>
      </xdr:nvSpPr>
      <xdr:spPr>
        <a:xfrm>
          <a:off x="1752111" y="9901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49,083</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45027</xdr:rowOff>
    </xdr:from>
    <xdr:to>
      <xdr:col>1</xdr:col>
      <xdr:colOff>485775</xdr:colOff>
      <xdr:row>57</xdr:row>
      <xdr:rowOff>146627</xdr:rowOff>
    </xdr:to>
    <xdr:sp macro="" textlink="">
      <xdr:nvSpPr>
        <xdr:cNvPr id="141" name="円/楕円 140"/>
        <xdr:cNvSpPr/>
      </xdr:nvSpPr>
      <xdr:spPr>
        <a:xfrm>
          <a:off x="1079500" y="981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137754</xdr:rowOff>
    </xdr:from>
    <xdr:ext cx="534377" cy="259045"/>
    <xdr:sp macro="" textlink="">
      <xdr:nvSpPr>
        <xdr:cNvPr id="142" name="テキスト ボックス 141"/>
        <xdr:cNvSpPr txBox="1"/>
      </xdr:nvSpPr>
      <xdr:spPr>
        <a:xfrm>
          <a:off x="863111" y="991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47,096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127,447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3" name="テキスト ボックス 152"/>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55" name="テキスト ボックス 154"/>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71895</xdr:rowOff>
    </xdr:from>
    <xdr:to>
      <xdr:col>6</xdr:col>
      <xdr:colOff>510540</xdr:colOff>
      <xdr:row>78</xdr:row>
      <xdr:rowOff>157124</xdr:rowOff>
    </xdr:to>
    <xdr:cxnSp macro="">
      <xdr:nvCxnSpPr>
        <xdr:cNvPr id="167" name="直線コネクタ 166"/>
        <xdr:cNvCxnSpPr/>
      </xdr:nvCxnSpPr>
      <xdr:spPr>
        <a:xfrm flipV="1">
          <a:off x="4633595" y="12073395"/>
          <a:ext cx="1270" cy="1456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160951</xdr:rowOff>
    </xdr:from>
    <xdr:ext cx="534377" cy="259045"/>
    <xdr:sp macro="" textlink="">
      <xdr:nvSpPr>
        <xdr:cNvPr id="168" name="民生費最小値テキスト"/>
        <xdr:cNvSpPr txBox="1"/>
      </xdr:nvSpPr>
      <xdr:spPr>
        <a:xfrm>
          <a:off x="4686300" y="1353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94,628</a:t>
          </a:r>
          <a:endParaRPr kumimoji="1" lang="ja-JP" altLang="en-US" sz="1000" b="1">
            <a:latin typeface="ＭＳ Ｐゴシック"/>
          </a:endParaRPr>
        </a:p>
      </xdr:txBody>
    </xdr:sp>
    <xdr:clientData/>
  </xdr:oneCellAnchor>
  <xdr:twoCellAnchor>
    <xdr:from>
      <xdr:col>6</xdr:col>
      <xdr:colOff>422275</xdr:colOff>
      <xdr:row>78</xdr:row>
      <xdr:rowOff>157124</xdr:rowOff>
    </xdr:from>
    <xdr:to>
      <xdr:col>6</xdr:col>
      <xdr:colOff>600075</xdr:colOff>
      <xdr:row>78</xdr:row>
      <xdr:rowOff>157124</xdr:rowOff>
    </xdr:to>
    <xdr:cxnSp macro="">
      <xdr:nvCxnSpPr>
        <xdr:cNvPr id="169" name="直線コネクタ 168"/>
        <xdr:cNvCxnSpPr/>
      </xdr:nvCxnSpPr>
      <xdr:spPr>
        <a:xfrm>
          <a:off x="4546600" y="13530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18572</xdr:rowOff>
    </xdr:from>
    <xdr:ext cx="599010" cy="259045"/>
    <xdr:sp macro="" textlink="">
      <xdr:nvSpPr>
        <xdr:cNvPr id="170" name="民生費最大値テキスト"/>
        <xdr:cNvSpPr txBox="1"/>
      </xdr:nvSpPr>
      <xdr:spPr>
        <a:xfrm>
          <a:off x="4686300" y="11848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209,339</a:t>
          </a:r>
          <a:endParaRPr kumimoji="1" lang="ja-JP" altLang="en-US" sz="1000" b="1">
            <a:latin typeface="ＭＳ Ｐゴシック"/>
          </a:endParaRPr>
        </a:p>
      </xdr:txBody>
    </xdr:sp>
    <xdr:clientData/>
  </xdr:oneCellAnchor>
  <xdr:twoCellAnchor>
    <xdr:from>
      <xdr:col>6</xdr:col>
      <xdr:colOff>422275</xdr:colOff>
      <xdr:row>70</xdr:row>
      <xdr:rowOff>71895</xdr:rowOff>
    </xdr:from>
    <xdr:to>
      <xdr:col>6</xdr:col>
      <xdr:colOff>600075</xdr:colOff>
      <xdr:row>70</xdr:row>
      <xdr:rowOff>71895</xdr:rowOff>
    </xdr:to>
    <xdr:cxnSp macro="">
      <xdr:nvCxnSpPr>
        <xdr:cNvPr id="171" name="直線コネクタ 170"/>
        <xdr:cNvCxnSpPr/>
      </xdr:nvCxnSpPr>
      <xdr:spPr>
        <a:xfrm>
          <a:off x="4546600" y="12073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170701</xdr:rowOff>
    </xdr:from>
    <xdr:to>
      <xdr:col>6</xdr:col>
      <xdr:colOff>511175</xdr:colOff>
      <xdr:row>77</xdr:row>
      <xdr:rowOff>63855</xdr:rowOff>
    </xdr:to>
    <xdr:cxnSp macro="">
      <xdr:nvCxnSpPr>
        <xdr:cNvPr id="172" name="直線コネクタ 171"/>
        <xdr:cNvCxnSpPr/>
      </xdr:nvCxnSpPr>
      <xdr:spPr>
        <a:xfrm flipV="1">
          <a:off x="3797300" y="13200901"/>
          <a:ext cx="838200" cy="64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53662</xdr:rowOff>
    </xdr:from>
    <xdr:ext cx="599010" cy="259045"/>
    <xdr:sp macro="" textlink="">
      <xdr:nvSpPr>
        <xdr:cNvPr id="173" name="民生費平均値テキスト"/>
        <xdr:cNvSpPr txBox="1"/>
      </xdr:nvSpPr>
      <xdr:spPr>
        <a:xfrm>
          <a:off x="4686300" y="12740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141,076</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30785</xdr:rowOff>
    </xdr:from>
    <xdr:to>
      <xdr:col>6</xdr:col>
      <xdr:colOff>561975</xdr:colOff>
      <xdr:row>75</xdr:row>
      <xdr:rowOff>132385</xdr:rowOff>
    </xdr:to>
    <xdr:sp macro="" textlink="">
      <xdr:nvSpPr>
        <xdr:cNvPr id="174" name="フローチャート : 判断 173"/>
        <xdr:cNvSpPr/>
      </xdr:nvSpPr>
      <xdr:spPr>
        <a:xfrm>
          <a:off x="4584700" y="1288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63855</xdr:rowOff>
    </xdr:from>
    <xdr:to>
      <xdr:col>5</xdr:col>
      <xdr:colOff>358775</xdr:colOff>
      <xdr:row>77</xdr:row>
      <xdr:rowOff>170421</xdr:rowOff>
    </xdr:to>
    <xdr:cxnSp macro="">
      <xdr:nvCxnSpPr>
        <xdr:cNvPr id="175" name="直線コネクタ 174"/>
        <xdr:cNvCxnSpPr/>
      </xdr:nvCxnSpPr>
      <xdr:spPr>
        <a:xfrm flipV="1">
          <a:off x="2908300" y="13265505"/>
          <a:ext cx="889000" cy="106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162281</xdr:rowOff>
    </xdr:from>
    <xdr:to>
      <xdr:col>5</xdr:col>
      <xdr:colOff>409575</xdr:colOff>
      <xdr:row>75</xdr:row>
      <xdr:rowOff>92431</xdr:rowOff>
    </xdr:to>
    <xdr:sp macro="" textlink="">
      <xdr:nvSpPr>
        <xdr:cNvPr id="176" name="フローチャート : 判断 175"/>
        <xdr:cNvSpPr/>
      </xdr:nvSpPr>
      <xdr:spPr>
        <a:xfrm>
          <a:off x="3746500" y="1284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108958</xdr:rowOff>
    </xdr:from>
    <xdr:ext cx="599010" cy="259045"/>
    <xdr:sp macro="" textlink="">
      <xdr:nvSpPr>
        <xdr:cNvPr id="177" name="テキスト ボックス 176"/>
        <xdr:cNvSpPr txBox="1"/>
      </xdr:nvSpPr>
      <xdr:spPr>
        <a:xfrm>
          <a:off x="3497794" y="12624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170421</xdr:rowOff>
    </xdr:from>
    <xdr:to>
      <xdr:col>4</xdr:col>
      <xdr:colOff>155575</xdr:colOff>
      <xdr:row>78</xdr:row>
      <xdr:rowOff>76</xdr:rowOff>
    </xdr:to>
    <xdr:cxnSp macro="">
      <xdr:nvCxnSpPr>
        <xdr:cNvPr id="178" name="直線コネクタ 177"/>
        <xdr:cNvCxnSpPr/>
      </xdr:nvCxnSpPr>
      <xdr:spPr>
        <a:xfrm flipV="1">
          <a:off x="2019300" y="13372071"/>
          <a:ext cx="889000" cy="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74613</xdr:rowOff>
    </xdr:from>
    <xdr:to>
      <xdr:col>4</xdr:col>
      <xdr:colOff>206375</xdr:colOff>
      <xdr:row>76</xdr:row>
      <xdr:rowOff>4763</xdr:rowOff>
    </xdr:to>
    <xdr:sp macro="" textlink="">
      <xdr:nvSpPr>
        <xdr:cNvPr id="179" name="フローチャート : 判断 178"/>
        <xdr:cNvSpPr/>
      </xdr:nvSpPr>
      <xdr:spPr>
        <a:xfrm>
          <a:off x="2857500" y="1293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21290</xdr:rowOff>
    </xdr:from>
    <xdr:ext cx="599010" cy="259045"/>
    <xdr:sp macro="" textlink="">
      <xdr:nvSpPr>
        <xdr:cNvPr id="180" name="テキスト ボックス 179"/>
        <xdr:cNvSpPr txBox="1"/>
      </xdr:nvSpPr>
      <xdr:spPr>
        <a:xfrm>
          <a:off x="2608794" y="12708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76</xdr:rowOff>
    </xdr:from>
    <xdr:to>
      <xdr:col>2</xdr:col>
      <xdr:colOff>638175</xdr:colOff>
      <xdr:row>78</xdr:row>
      <xdr:rowOff>48667</xdr:rowOff>
    </xdr:to>
    <xdr:cxnSp macro="">
      <xdr:nvCxnSpPr>
        <xdr:cNvPr id="181" name="直線コネクタ 180"/>
        <xdr:cNvCxnSpPr/>
      </xdr:nvCxnSpPr>
      <xdr:spPr>
        <a:xfrm flipV="1">
          <a:off x="1130300" y="13373176"/>
          <a:ext cx="889000" cy="4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145186</xdr:rowOff>
    </xdr:from>
    <xdr:to>
      <xdr:col>3</xdr:col>
      <xdr:colOff>3175</xdr:colOff>
      <xdr:row>76</xdr:row>
      <xdr:rowOff>75336</xdr:rowOff>
    </xdr:to>
    <xdr:sp macro="" textlink="">
      <xdr:nvSpPr>
        <xdr:cNvPr id="182" name="フローチャート : 判断 181"/>
        <xdr:cNvSpPr/>
      </xdr:nvSpPr>
      <xdr:spPr>
        <a:xfrm>
          <a:off x="1968500" y="1300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91863</xdr:rowOff>
    </xdr:from>
    <xdr:ext cx="599010" cy="259045"/>
    <xdr:sp macro="" textlink="">
      <xdr:nvSpPr>
        <xdr:cNvPr id="183" name="テキスト ボックス 182"/>
        <xdr:cNvSpPr txBox="1"/>
      </xdr:nvSpPr>
      <xdr:spPr>
        <a:xfrm>
          <a:off x="1719794" y="1277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160922</xdr:rowOff>
    </xdr:from>
    <xdr:to>
      <xdr:col>1</xdr:col>
      <xdr:colOff>485775</xdr:colOff>
      <xdr:row>76</xdr:row>
      <xdr:rowOff>91072</xdr:rowOff>
    </xdr:to>
    <xdr:sp macro="" textlink="">
      <xdr:nvSpPr>
        <xdr:cNvPr id="184" name="フローチャート : 判断 183"/>
        <xdr:cNvSpPr/>
      </xdr:nvSpPr>
      <xdr:spPr>
        <a:xfrm>
          <a:off x="1079500" y="1301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107599</xdr:rowOff>
    </xdr:from>
    <xdr:ext cx="599010" cy="259045"/>
    <xdr:sp macro="" textlink="">
      <xdr:nvSpPr>
        <xdr:cNvPr id="185" name="テキスト ボックス 184"/>
        <xdr:cNvSpPr txBox="1"/>
      </xdr:nvSpPr>
      <xdr:spPr>
        <a:xfrm>
          <a:off x="830794" y="12794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130,829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119901</xdr:rowOff>
    </xdr:from>
    <xdr:to>
      <xdr:col>6</xdr:col>
      <xdr:colOff>561975</xdr:colOff>
      <xdr:row>77</xdr:row>
      <xdr:rowOff>50051</xdr:rowOff>
    </xdr:to>
    <xdr:sp macro="" textlink="">
      <xdr:nvSpPr>
        <xdr:cNvPr id="191" name="円/楕円 190"/>
        <xdr:cNvSpPr/>
      </xdr:nvSpPr>
      <xdr:spPr>
        <a:xfrm>
          <a:off x="4584700" y="1315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98328</xdr:rowOff>
    </xdr:from>
    <xdr:ext cx="599010" cy="259045"/>
    <xdr:sp macro="" textlink="">
      <xdr:nvSpPr>
        <xdr:cNvPr id="192" name="民生費該当値テキスト"/>
        <xdr:cNvSpPr txBox="1"/>
      </xdr:nvSpPr>
      <xdr:spPr>
        <a:xfrm>
          <a:off x="4686300" y="13128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120,559</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13055</xdr:rowOff>
    </xdr:from>
    <xdr:to>
      <xdr:col>5</xdr:col>
      <xdr:colOff>409575</xdr:colOff>
      <xdr:row>77</xdr:row>
      <xdr:rowOff>114655</xdr:rowOff>
    </xdr:to>
    <xdr:sp macro="" textlink="">
      <xdr:nvSpPr>
        <xdr:cNvPr id="193" name="円/楕円 192"/>
        <xdr:cNvSpPr/>
      </xdr:nvSpPr>
      <xdr:spPr>
        <a:xfrm>
          <a:off x="3746500" y="1321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105782</xdr:rowOff>
    </xdr:from>
    <xdr:ext cx="599010" cy="259045"/>
    <xdr:sp macro="" textlink="">
      <xdr:nvSpPr>
        <xdr:cNvPr id="194" name="テキスト ボックス 193"/>
        <xdr:cNvSpPr txBox="1"/>
      </xdr:nvSpPr>
      <xdr:spPr>
        <a:xfrm>
          <a:off x="3497794" y="13307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115,472</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119621</xdr:rowOff>
    </xdr:from>
    <xdr:to>
      <xdr:col>4</xdr:col>
      <xdr:colOff>206375</xdr:colOff>
      <xdr:row>78</xdr:row>
      <xdr:rowOff>49771</xdr:rowOff>
    </xdr:to>
    <xdr:sp macro="" textlink="">
      <xdr:nvSpPr>
        <xdr:cNvPr id="195" name="円/楕円 194"/>
        <xdr:cNvSpPr/>
      </xdr:nvSpPr>
      <xdr:spPr>
        <a:xfrm>
          <a:off x="2857500" y="1332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40898</xdr:rowOff>
    </xdr:from>
    <xdr:ext cx="599010" cy="259045"/>
    <xdr:sp macro="" textlink="">
      <xdr:nvSpPr>
        <xdr:cNvPr id="196" name="テキスト ボックス 195"/>
        <xdr:cNvSpPr txBox="1"/>
      </xdr:nvSpPr>
      <xdr:spPr>
        <a:xfrm>
          <a:off x="2608794" y="13413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107,081</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120726</xdr:rowOff>
    </xdr:from>
    <xdr:to>
      <xdr:col>3</xdr:col>
      <xdr:colOff>3175</xdr:colOff>
      <xdr:row>78</xdr:row>
      <xdr:rowOff>50876</xdr:rowOff>
    </xdr:to>
    <xdr:sp macro="" textlink="">
      <xdr:nvSpPr>
        <xdr:cNvPr id="197" name="円/楕円 196"/>
        <xdr:cNvSpPr/>
      </xdr:nvSpPr>
      <xdr:spPr>
        <a:xfrm>
          <a:off x="1968500" y="1332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42003</xdr:rowOff>
    </xdr:from>
    <xdr:ext cx="599010" cy="259045"/>
    <xdr:sp macro="" textlink="">
      <xdr:nvSpPr>
        <xdr:cNvPr id="198" name="テキスト ボックス 197"/>
        <xdr:cNvSpPr txBox="1"/>
      </xdr:nvSpPr>
      <xdr:spPr>
        <a:xfrm>
          <a:off x="1719794" y="13415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106,994</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169317</xdr:rowOff>
    </xdr:from>
    <xdr:to>
      <xdr:col>1</xdr:col>
      <xdr:colOff>485775</xdr:colOff>
      <xdr:row>78</xdr:row>
      <xdr:rowOff>99467</xdr:rowOff>
    </xdr:to>
    <xdr:sp macro="" textlink="">
      <xdr:nvSpPr>
        <xdr:cNvPr id="199" name="円/楕円 198"/>
        <xdr:cNvSpPr/>
      </xdr:nvSpPr>
      <xdr:spPr>
        <a:xfrm>
          <a:off x="1079500" y="13370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90594</xdr:rowOff>
    </xdr:from>
    <xdr:ext cx="599010" cy="259045"/>
    <xdr:sp macro="" textlink="">
      <xdr:nvSpPr>
        <xdr:cNvPr id="200" name="テキスト ボックス 199"/>
        <xdr:cNvSpPr txBox="1"/>
      </xdr:nvSpPr>
      <xdr:spPr>
        <a:xfrm>
          <a:off x="830794" y="13463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103,168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27,664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2" name="直線コネクタ 211"/>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3" name="テキスト ボックス 212"/>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4" name="直線コネクタ 213"/>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15" name="テキスト ボックス 214"/>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6" name="直線コネクタ 215"/>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17" name="テキスト ボックス 216"/>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8" name="直線コネクタ 217"/>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19" name="テキスト ボックス 218"/>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24462</xdr:rowOff>
    </xdr:from>
    <xdr:to>
      <xdr:col>6</xdr:col>
      <xdr:colOff>510540</xdr:colOff>
      <xdr:row>99</xdr:row>
      <xdr:rowOff>20348</xdr:rowOff>
    </xdr:to>
    <xdr:cxnSp macro="">
      <xdr:nvCxnSpPr>
        <xdr:cNvPr id="223" name="直線コネクタ 222"/>
        <xdr:cNvCxnSpPr/>
      </xdr:nvCxnSpPr>
      <xdr:spPr>
        <a:xfrm flipV="1">
          <a:off x="4633595" y="15454962"/>
          <a:ext cx="1270" cy="1538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24175</xdr:rowOff>
    </xdr:from>
    <xdr:ext cx="534377" cy="259045"/>
    <xdr:sp macro="" textlink="">
      <xdr:nvSpPr>
        <xdr:cNvPr id="224" name="衛生費最小値テキスト"/>
        <xdr:cNvSpPr txBox="1"/>
      </xdr:nvSpPr>
      <xdr:spPr>
        <a:xfrm>
          <a:off x="4686300" y="1699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17,721</a:t>
          </a:r>
          <a:endParaRPr kumimoji="1" lang="ja-JP" altLang="en-US" sz="1000" b="1">
            <a:latin typeface="ＭＳ Ｐゴシック"/>
          </a:endParaRPr>
        </a:p>
      </xdr:txBody>
    </xdr:sp>
    <xdr:clientData/>
  </xdr:oneCellAnchor>
  <xdr:twoCellAnchor>
    <xdr:from>
      <xdr:col>6</xdr:col>
      <xdr:colOff>422275</xdr:colOff>
      <xdr:row>99</xdr:row>
      <xdr:rowOff>20348</xdr:rowOff>
    </xdr:from>
    <xdr:to>
      <xdr:col>6</xdr:col>
      <xdr:colOff>600075</xdr:colOff>
      <xdr:row>99</xdr:row>
      <xdr:rowOff>20348</xdr:rowOff>
    </xdr:to>
    <xdr:cxnSp macro="">
      <xdr:nvCxnSpPr>
        <xdr:cNvPr id="225" name="直線コネクタ 224"/>
        <xdr:cNvCxnSpPr/>
      </xdr:nvCxnSpPr>
      <xdr:spPr>
        <a:xfrm>
          <a:off x="4546600" y="16993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142589</xdr:rowOff>
    </xdr:from>
    <xdr:ext cx="534377" cy="259045"/>
    <xdr:sp macro="" textlink="">
      <xdr:nvSpPr>
        <xdr:cNvPr id="226" name="衛生費最大値テキスト"/>
        <xdr:cNvSpPr txBox="1"/>
      </xdr:nvSpPr>
      <xdr:spPr>
        <a:xfrm>
          <a:off x="4686300" y="1523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85,041</a:t>
          </a:r>
          <a:endParaRPr kumimoji="1" lang="ja-JP" altLang="en-US" sz="1000" b="1">
            <a:latin typeface="ＭＳ Ｐゴシック"/>
          </a:endParaRPr>
        </a:p>
      </xdr:txBody>
    </xdr:sp>
    <xdr:clientData/>
  </xdr:oneCellAnchor>
  <xdr:twoCellAnchor>
    <xdr:from>
      <xdr:col>6</xdr:col>
      <xdr:colOff>422275</xdr:colOff>
      <xdr:row>90</xdr:row>
      <xdr:rowOff>24462</xdr:rowOff>
    </xdr:from>
    <xdr:to>
      <xdr:col>6</xdr:col>
      <xdr:colOff>600075</xdr:colOff>
      <xdr:row>90</xdr:row>
      <xdr:rowOff>24462</xdr:rowOff>
    </xdr:to>
    <xdr:cxnSp macro="">
      <xdr:nvCxnSpPr>
        <xdr:cNvPr id="227" name="直線コネクタ 226"/>
        <xdr:cNvCxnSpPr/>
      </xdr:nvCxnSpPr>
      <xdr:spPr>
        <a:xfrm>
          <a:off x="4546600" y="15454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121275</xdr:rowOff>
    </xdr:from>
    <xdr:to>
      <xdr:col>6</xdr:col>
      <xdr:colOff>511175</xdr:colOff>
      <xdr:row>97</xdr:row>
      <xdr:rowOff>152090</xdr:rowOff>
    </xdr:to>
    <xdr:cxnSp macro="">
      <xdr:nvCxnSpPr>
        <xdr:cNvPr id="228" name="直線コネクタ 227"/>
        <xdr:cNvCxnSpPr/>
      </xdr:nvCxnSpPr>
      <xdr:spPr>
        <a:xfrm flipV="1">
          <a:off x="3797300" y="16751925"/>
          <a:ext cx="838200" cy="30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19606</xdr:rowOff>
    </xdr:from>
    <xdr:ext cx="534377" cy="259045"/>
    <xdr:sp macro="" textlink="">
      <xdr:nvSpPr>
        <xdr:cNvPr id="229" name="衛生費平均値テキスト"/>
        <xdr:cNvSpPr txBox="1"/>
      </xdr:nvSpPr>
      <xdr:spPr>
        <a:xfrm>
          <a:off x="4686300" y="164788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31,532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168179</xdr:rowOff>
    </xdr:from>
    <xdr:to>
      <xdr:col>6</xdr:col>
      <xdr:colOff>561975</xdr:colOff>
      <xdr:row>97</xdr:row>
      <xdr:rowOff>98329</xdr:rowOff>
    </xdr:to>
    <xdr:sp macro="" textlink="">
      <xdr:nvSpPr>
        <xdr:cNvPr id="230" name="フローチャート : 判断 229"/>
        <xdr:cNvSpPr/>
      </xdr:nvSpPr>
      <xdr:spPr>
        <a:xfrm>
          <a:off x="4584700" y="1662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138283</xdr:rowOff>
    </xdr:from>
    <xdr:to>
      <xdr:col>5</xdr:col>
      <xdr:colOff>358775</xdr:colOff>
      <xdr:row>97</xdr:row>
      <xdr:rowOff>152090</xdr:rowOff>
    </xdr:to>
    <xdr:cxnSp macro="">
      <xdr:nvCxnSpPr>
        <xdr:cNvPr id="231" name="直線コネクタ 230"/>
        <xdr:cNvCxnSpPr/>
      </xdr:nvCxnSpPr>
      <xdr:spPr>
        <a:xfrm>
          <a:off x="2908300" y="16768933"/>
          <a:ext cx="889000" cy="13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48826</xdr:rowOff>
    </xdr:from>
    <xdr:to>
      <xdr:col>5</xdr:col>
      <xdr:colOff>409575</xdr:colOff>
      <xdr:row>96</xdr:row>
      <xdr:rowOff>150426</xdr:rowOff>
    </xdr:to>
    <xdr:sp macro="" textlink="">
      <xdr:nvSpPr>
        <xdr:cNvPr id="232" name="フローチャート : 判断 231"/>
        <xdr:cNvSpPr/>
      </xdr:nvSpPr>
      <xdr:spPr>
        <a:xfrm>
          <a:off x="3746500" y="1650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166953</xdr:rowOff>
    </xdr:from>
    <xdr:ext cx="534377" cy="259045"/>
    <xdr:sp macro="" textlink="">
      <xdr:nvSpPr>
        <xdr:cNvPr id="233" name="テキスト ボックス 232"/>
        <xdr:cNvSpPr txBox="1"/>
      </xdr:nvSpPr>
      <xdr:spPr>
        <a:xfrm>
          <a:off x="3530111" y="1628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46272</xdr:rowOff>
    </xdr:from>
    <xdr:to>
      <xdr:col>4</xdr:col>
      <xdr:colOff>155575</xdr:colOff>
      <xdr:row>97</xdr:row>
      <xdr:rowOff>138283</xdr:rowOff>
    </xdr:to>
    <xdr:cxnSp macro="">
      <xdr:nvCxnSpPr>
        <xdr:cNvPr id="234" name="直線コネクタ 233"/>
        <xdr:cNvCxnSpPr/>
      </xdr:nvCxnSpPr>
      <xdr:spPr>
        <a:xfrm>
          <a:off x="2019300" y="16676922"/>
          <a:ext cx="889000" cy="9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26972</xdr:rowOff>
    </xdr:from>
    <xdr:to>
      <xdr:col>4</xdr:col>
      <xdr:colOff>206375</xdr:colOff>
      <xdr:row>96</xdr:row>
      <xdr:rowOff>128572</xdr:rowOff>
    </xdr:to>
    <xdr:sp macro="" textlink="">
      <xdr:nvSpPr>
        <xdr:cNvPr id="235" name="フローチャート : 判断 234"/>
        <xdr:cNvSpPr/>
      </xdr:nvSpPr>
      <xdr:spPr>
        <a:xfrm>
          <a:off x="2857500" y="1648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145099</xdr:rowOff>
    </xdr:from>
    <xdr:ext cx="534377" cy="259045"/>
    <xdr:sp macro="" textlink="">
      <xdr:nvSpPr>
        <xdr:cNvPr id="236" name="テキスト ボックス 235"/>
        <xdr:cNvSpPr txBox="1"/>
      </xdr:nvSpPr>
      <xdr:spPr>
        <a:xfrm>
          <a:off x="2641111" y="1626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46272</xdr:rowOff>
    </xdr:from>
    <xdr:to>
      <xdr:col>2</xdr:col>
      <xdr:colOff>638175</xdr:colOff>
      <xdr:row>97</xdr:row>
      <xdr:rowOff>91123</xdr:rowOff>
    </xdr:to>
    <xdr:cxnSp macro="">
      <xdr:nvCxnSpPr>
        <xdr:cNvPr id="237" name="直線コネクタ 236"/>
        <xdr:cNvCxnSpPr/>
      </xdr:nvCxnSpPr>
      <xdr:spPr>
        <a:xfrm flipV="1">
          <a:off x="1130300" y="16676922"/>
          <a:ext cx="889000" cy="44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70292</xdr:rowOff>
    </xdr:from>
    <xdr:to>
      <xdr:col>3</xdr:col>
      <xdr:colOff>3175</xdr:colOff>
      <xdr:row>97</xdr:row>
      <xdr:rowOff>442</xdr:rowOff>
    </xdr:to>
    <xdr:sp macro="" textlink="">
      <xdr:nvSpPr>
        <xdr:cNvPr id="238" name="フローチャート : 判断 237"/>
        <xdr:cNvSpPr/>
      </xdr:nvSpPr>
      <xdr:spPr>
        <a:xfrm>
          <a:off x="1968500" y="1652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16969</xdr:rowOff>
    </xdr:from>
    <xdr:ext cx="534377" cy="259045"/>
    <xdr:sp macro="" textlink="">
      <xdr:nvSpPr>
        <xdr:cNvPr id="239" name="テキスト ボックス 238"/>
        <xdr:cNvSpPr txBox="1"/>
      </xdr:nvSpPr>
      <xdr:spPr>
        <a:xfrm>
          <a:off x="1752111" y="1630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51798</xdr:rowOff>
    </xdr:from>
    <xdr:to>
      <xdr:col>1</xdr:col>
      <xdr:colOff>485775</xdr:colOff>
      <xdr:row>96</xdr:row>
      <xdr:rowOff>153398</xdr:rowOff>
    </xdr:to>
    <xdr:sp macro="" textlink="">
      <xdr:nvSpPr>
        <xdr:cNvPr id="240" name="フローチャート : 判断 239"/>
        <xdr:cNvSpPr/>
      </xdr:nvSpPr>
      <xdr:spPr>
        <a:xfrm>
          <a:off x="1079500" y="1651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169925</xdr:rowOff>
    </xdr:from>
    <xdr:ext cx="534377" cy="259045"/>
    <xdr:sp macro="" textlink="">
      <xdr:nvSpPr>
        <xdr:cNvPr id="241" name="テキスト ボックス 240"/>
        <xdr:cNvSpPr txBox="1"/>
      </xdr:nvSpPr>
      <xdr:spPr>
        <a:xfrm>
          <a:off x="863111" y="1628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70475</xdr:rowOff>
    </xdr:from>
    <xdr:to>
      <xdr:col>6</xdr:col>
      <xdr:colOff>561975</xdr:colOff>
      <xdr:row>98</xdr:row>
      <xdr:rowOff>625</xdr:rowOff>
    </xdr:to>
    <xdr:sp macro="" textlink="">
      <xdr:nvSpPr>
        <xdr:cNvPr id="247" name="円/楕円 246"/>
        <xdr:cNvSpPr/>
      </xdr:nvSpPr>
      <xdr:spPr>
        <a:xfrm>
          <a:off x="4584700" y="1670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48902</xdr:rowOff>
    </xdr:from>
    <xdr:ext cx="534377" cy="259045"/>
    <xdr:sp macro="" textlink="">
      <xdr:nvSpPr>
        <xdr:cNvPr id="248" name="衛生費該当値テキスト"/>
        <xdr:cNvSpPr txBox="1"/>
      </xdr:nvSpPr>
      <xdr:spPr>
        <a:xfrm>
          <a:off x="4686300" y="1667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28,306</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101290</xdr:rowOff>
    </xdr:from>
    <xdr:to>
      <xdr:col>5</xdr:col>
      <xdr:colOff>409575</xdr:colOff>
      <xdr:row>98</xdr:row>
      <xdr:rowOff>31440</xdr:rowOff>
    </xdr:to>
    <xdr:sp macro="" textlink="">
      <xdr:nvSpPr>
        <xdr:cNvPr id="249" name="円/楕円 248"/>
        <xdr:cNvSpPr/>
      </xdr:nvSpPr>
      <xdr:spPr>
        <a:xfrm>
          <a:off x="3746500" y="167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22567</xdr:rowOff>
    </xdr:from>
    <xdr:ext cx="534377" cy="259045"/>
    <xdr:sp macro="" textlink="">
      <xdr:nvSpPr>
        <xdr:cNvPr id="250" name="テキスト ボックス 249"/>
        <xdr:cNvSpPr txBox="1"/>
      </xdr:nvSpPr>
      <xdr:spPr>
        <a:xfrm>
          <a:off x="3530111" y="16824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26,958</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87483</xdr:rowOff>
    </xdr:from>
    <xdr:to>
      <xdr:col>4</xdr:col>
      <xdr:colOff>206375</xdr:colOff>
      <xdr:row>98</xdr:row>
      <xdr:rowOff>17633</xdr:rowOff>
    </xdr:to>
    <xdr:sp macro="" textlink="">
      <xdr:nvSpPr>
        <xdr:cNvPr id="251" name="円/楕円 250"/>
        <xdr:cNvSpPr/>
      </xdr:nvSpPr>
      <xdr:spPr>
        <a:xfrm>
          <a:off x="2857500" y="1671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8760</xdr:rowOff>
    </xdr:from>
    <xdr:ext cx="534377" cy="259045"/>
    <xdr:sp macro="" textlink="">
      <xdr:nvSpPr>
        <xdr:cNvPr id="252" name="テキスト ボックス 251"/>
        <xdr:cNvSpPr txBox="1"/>
      </xdr:nvSpPr>
      <xdr:spPr>
        <a:xfrm>
          <a:off x="2641111" y="16810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27,562</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166922</xdr:rowOff>
    </xdr:from>
    <xdr:to>
      <xdr:col>3</xdr:col>
      <xdr:colOff>3175</xdr:colOff>
      <xdr:row>97</xdr:row>
      <xdr:rowOff>97072</xdr:rowOff>
    </xdr:to>
    <xdr:sp macro="" textlink="">
      <xdr:nvSpPr>
        <xdr:cNvPr id="253" name="円/楕円 252"/>
        <xdr:cNvSpPr/>
      </xdr:nvSpPr>
      <xdr:spPr>
        <a:xfrm>
          <a:off x="1968500" y="1662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88199</xdr:rowOff>
    </xdr:from>
    <xdr:ext cx="534377" cy="259045"/>
    <xdr:sp macro="" textlink="">
      <xdr:nvSpPr>
        <xdr:cNvPr id="254" name="テキスト ボックス 253"/>
        <xdr:cNvSpPr txBox="1"/>
      </xdr:nvSpPr>
      <xdr:spPr>
        <a:xfrm>
          <a:off x="1752111" y="16718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31,587</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40323</xdr:rowOff>
    </xdr:from>
    <xdr:to>
      <xdr:col>1</xdr:col>
      <xdr:colOff>485775</xdr:colOff>
      <xdr:row>97</xdr:row>
      <xdr:rowOff>141923</xdr:rowOff>
    </xdr:to>
    <xdr:sp macro="" textlink="">
      <xdr:nvSpPr>
        <xdr:cNvPr id="255" name="円/楕円 254"/>
        <xdr:cNvSpPr/>
      </xdr:nvSpPr>
      <xdr:spPr>
        <a:xfrm>
          <a:off x="1079500" y="1667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133050</xdr:rowOff>
    </xdr:from>
    <xdr:ext cx="534377" cy="259045"/>
    <xdr:sp macro="" textlink="">
      <xdr:nvSpPr>
        <xdr:cNvPr id="256" name="テキスト ボックス 255"/>
        <xdr:cNvSpPr txBox="1"/>
      </xdr:nvSpPr>
      <xdr:spPr>
        <a:xfrm>
          <a:off x="863111" y="16763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29,625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7" name="直線コネクタ 26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8" name="テキスト ボックス 26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69" name="直線コネクタ 26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0" name="テキスト ボックス 26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1" name="直線コネクタ 27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2" name="テキスト ボックス 27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3" name="直線コネクタ 27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4" name="テキスト ボックス 27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5" name="直線コネクタ 27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76" name="テキスト ボックス 27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8" name="テキスト ボックス 27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148844</xdr:rowOff>
    </xdr:from>
    <xdr:to>
      <xdr:col>15</xdr:col>
      <xdr:colOff>180340</xdr:colOff>
      <xdr:row>39</xdr:row>
      <xdr:rowOff>44450</xdr:rowOff>
    </xdr:to>
    <xdr:cxnSp macro="">
      <xdr:nvCxnSpPr>
        <xdr:cNvPr id="280" name="直線コネクタ 279"/>
        <xdr:cNvCxnSpPr/>
      </xdr:nvCxnSpPr>
      <xdr:spPr>
        <a:xfrm flipV="1">
          <a:off x="10475595" y="5292344"/>
          <a:ext cx="1270" cy="1438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2" name="直線コネクタ 28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95521</xdr:rowOff>
    </xdr:from>
    <xdr:ext cx="469744" cy="259045"/>
    <xdr:sp macro="" textlink="">
      <xdr:nvSpPr>
        <xdr:cNvPr id="283" name="労働費最大値テキスト"/>
        <xdr:cNvSpPr txBox="1"/>
      </xdr:nvSpPr>
      <xdr:spPr>
        <a:xfrm>
          <a:off x="10528300" y="5067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3,776</a:t>
          </a:r>
          <a:endParaRPr kumimoji="1" lang="ja-JP" altLang="en-US" sz="1000" b="1">
            <a:latin typeface="ＭＳ Ｐゴシック"/>
          </a:endParaRPr>
        </a:p>
      </xdr:txBody>
    </xdr:sp>
    <xdr:clientData/>
  </xdr:oneCellAnchor>
  <xdr:twoCellAnchor>
    <xdr:from>
      <xdr:col>15</xdr:col>
      <xdr:colOff>92075</xdr:colOff>
      <xdr:row>30</xdr:row>
      <xdr:rowOff>148844</xdr:rowOff>
    </xdr:from>
    <xdr:to>
      <xdr:col>15</xdr:col>
      <xdr:colOff>269875</xdr:colOff>
      <xdr:row>30</xdr:row>
      <xdr:rowOff>148844</xdr:rowOff>
    </xdr:to>
    <xdr:cxnSp macro="">
      <xdr:nvCxnSpPr>
        <xdr:cNvPr id="284" name="直線コネクタ 283"/>
        <xdr:cNvCxnSpPr/>
      </xdr:nvCxnSpPr>
      <xdr:spPr>
        <a:xfrm>
          <a:off x="10388600" y="5292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71501</xdr:rowOff>
    </xdr:from>
    <xdr:to>
      <xdr:col>15</xdr:col>
      <xdr:colOff>180975</xdr:colOff>
      <xdr:row>37</xdr:row>
      <xdr:rowOff>119888</xdr:rowOff>
    </xdr:to>
    <xdr:cxnSp macro="">
      <xdr:nvCxnSpPr>
        <xdr:cNvPr id="285" name="直線コネクタ 284"/>
        <xdr:cNvCxnSpPr/>
      </xdr:nvCxnSpPr>
      <xdr:spPr>
        <a:xfrm>
          <a:off x="9639300" y="6415151"/>
          <a:ext cx="838200" cy="4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90822</xdr:rowOff>
    </xdr:from>
    <xdr:ext cx="378565" cy="259045"/>
    <xdr:sp macro="" textlink="">
      <xdr:nvSpPr>
        <xdr:cNvPr id="286" name="労働費平均値テキスト"/>
        <xdr:cNvSpPr txBox="1"/>
      </xdr:nvSpPr>
      <xdr:spPr>
        <a:xfrm>
          <a:off x="10528300" y="626302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67945</xdr:rowOff>
    </xdr:from>
    <xdr:to>
      <xdr:col>15</xdr:col>
      <xdr:colOff>231775</xdr:colOff>
      <xdr:row>37</xdr:row>
      <xdr:rowOff>169545</xdr:rowOff>
    </xdr:to>
    <xdr:sp macro="" textlink="">
      <xdr:nvSpPr>
        <xdr:cNvPr id="287" name="フローチャート : 判断 286"/>
        <xdr:cNvSpPr/>
      </xdr:nvSpPr>
      <xdr:spPr>
        <a:xfrm>
          <a:off x="104267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127889</xdr:rowOff>
    </xdr:from>
    <xdr:to>
      <xdr:col>14</xdr:col>
      <xdr:colOff>28575</xdr:colOff>
      <xdr:row>37</xdr:row>
      <xdr:rowOff>71501</xdr:rowOff>
    </xdr:to>
    <xdr:cxnSp macro="">
      <xdr:nvCxnSpPr>
        <xdr:cNvPr id="288" name="直線コネクタ 287"/>
        <xdr:cNvCxnSpPr/>
      </xdr:nvCxnSpPr>
      <xdr:spPr>
        <a:xfrm>
          <a:off x="8750300" y="6300089"/>
          <a:ext cx="889000" cy="11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36322</xdr:rowOff>
    </xdr:from>
    <xdr:to>
      <xdr:col>14</xdr:col>
      <xdr:colOff>79375</xdr:colOff>
      <xdr:row>36</xdr:row>
      <xdr:rowOff>137922</xdr:rowOff>
    </xdr:to>
    <xdr:sp macro="" textlink="">
      <xdr:nvSpPr>
        <xdr:cNvPr id="289" name="フローチャート : 判断 288"/>
        <xdr:cNvSpPr/>
      </xdr:nvSpPr>
      <xdr:spPr>
        <a:xfrm>
          <a:off x="9588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34</xdr:row>
      <xdr:rowOff>154449</xdr:rowOff>
    </xdr:from>
    <xdr:ext cx="469744" cy="259045"/>
    <xdr:sp macro="" textlink="">
      <xdr:nvSpPr>
        <xdr:cNvPr id="290" name="テキスト ボックス 289"/>
        <xdr:cNvSpPr txBox="1"/>
      </xdr:nvSpPr>
      <xdr:spPr>
        <a:xfrm>
          <a:off x="9404427" y="598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104648</xdr:rowOff>
    </xdr:from>
    <xdr:to>
      <xdr:col>12</xdr:col>
      <xdr:colOff>511175</xdr:colOff>
      <xdr:row>36</xdr:row>
      <xdr:rowOff>127889</xdr:rowOff>
    </xdr:to>
    <xdr:cxnSp macro="">
      <xdr:nvCxnSpPr>
        <xdr:cNvPr id="291" name="直線コネクタ 290"/>
        <xdr:cNvCxnSpPr/>
      </xdr:nvCxnSpPr>
      <xdr:spPr>
        <a:xfrm>
          <a:off x="7861300" y="6105398"/>
          <a:ext cx="889000" cy="194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87757</xdr:rowOff>
    </xdr:from>
    <xdr:to>
      <xdr:col>12</xdr:col>
      <xdr:colOff>561975</xdr:colOff>
      <xdr:row>36</xdr:row>
      <xdr:rowOff>17907</xdr:rowOff>
    </xdr:to>
    <xdr:sp macro="" textlink="">
      <xdr:nvSpPr>
        <xdr:cNvPr id="292" name="フローチャート : 判断 291"/>
        <xdr:cNvSpPr/>
      </xdr:nvSpPr>
      <xdr:spPr>
        <a:xfrm>
          <a:off x="8699500" y="608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34434</xdr:rowOff>
    </xdr:from>
    <xdr:ext cx="469744" cy="259045"/>
    <xdr:sp macro="" textlink="">
      <xdr:nvSpPr>
        <xdr:cNvPr id="293" name="テキスト ボックス 292"/>
        <xdr:cNvSpPr txBox="1"/>
      </xdr:nvSpPr>
      <xdr:spPr>
        <a:xfrm>
          <a:off x="8515427" y="586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104648</xdr:rowOff>
    </xdr:from>
    <xdr:to>
      <xdr:col>11</xdr:col>
      <xdr:colOff>307975</xdr:colOff>
      <xdr:row>35</xdr:row>
      <xdr:rowOff>115316</xdr:rowOff>
    </xdr:to>
    <xdr:cxnSp macro="">
      <xdr:nvCxnSpPr>
        <xdr:cNvPr id="294" name="直線コネクタ 293"/>
        <xdr:cNvCxnSpPr/>
      </xdr:nvCxnSpPr>
      <xdr:spPr>
        <a:xfrm flipV="1">
          <a:off x="6972300" y="6105398"/>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131191</xdr:rowOff>
    </xdr:from>
    <xdr:to>
      <xdr:col>11</xdr:col>
      <xdr:colOff>358775</xdr:colOff>
      <xdr:row>35</xdr:row>
      <xdr:rowOff>61341</xdr:rowOff>
    </xdr:to>
    <xdr:sp macro="" textlink="">
      <xdr:nvSpPr>
        <xdr:cNvPr id="295" name="フローチャート : 判断 294"/>
        <xdr:cNvSpPr/>
      </xdr:nvSpPr>
      <xdr:spPr>
        <a:xfrm>
          <a:off x="7810500" y="596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77868</xdr:rowOff>
    </xdr:from>
    <xdr:ext cx="469744" cy="259045"/>
    <xdr:sp macro="" textlink="">
      <xdr:nvSpPr>
        <xdr:cNvPr id="296" name="テキスト ボックス 295"/>
        <xdr:cNvSpPr txBox="1"/>
      </xdr:nvSpPr>
      <xdr:spPr>
        <a:xfrm>
          <a:off x="7626427" y="573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twoCellAnchor>
    <xdr:from>
      <xdr:col>10</xdr:col>
      <xdr:colOff>53975</xdr:colOff>
      <xdr:row>32</xdr:row>
      <xdr:rowOff>101854</xdr:rowOff>
    </xdr:from>
    <xdr:to>
      <xdr:col>10</xdr:col>
      <xdr:colOff>155575</xdr:colOff>
      <xdr:row>33</xdr:row>
      <xdr:rowOff>32004</xdr:rowOff>
    </xdr:to>
    <xdr:sp macro="" textlink="">
      <xdr:nvSpPr>
        <xdr:cNvPr id="297" name="フローチャート : 判断 296"/>
        <xdr:cNvSpPr/>
      </xdr:nvSpPr>
      <xdr:spPr>
        <a:xfrm>
          <a:off x="6921500" y="558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31</xdr:row>
      <xdr:rowOff>48531</xdr:rowOff>
    </xdr:from>
    <xdr:ext cx="469744" cy="259045"/>
    <xdr:sp macro="" textlink="">
      <xdr:nvSpPr>
        <xdr:cNvPr id="298" name="テキスト ボックス 297"/>
        <xdr:cNvSpPr txBox="1"/>
      </xdr:nvSpPr>
      <xdr:spPr>
        <a:xfrm>
          <a:off x="6737427" y="536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69088</xdr:rowOff>
    </xdr:from>
    <xdr:to>
      <xdr:col>15</xdr:col>
      <xdr:colOff>231775</xdr:colOff>
      <xdr:row>37</xdr:row>
      <xdr:rowOff>170688</xdr:rowOff>
    </xdr:to>
    <xdr:sp macro="" textlink="">
      <xdr:nvSpPr>
        <xdr:cNvPr id="304" name="円/楕円 303"/>
        <xdr:cNvSpPr/>
      </xdr:nvSpPr>
      <xdr:spPr>
        <a:xfrm>
          <a:off x="10426700" y="641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47515</xdr:rowOff>
    </xdr:from>
    <xdr:ext cx="378565" cy="259045"/>
    <xdr:sp macro="" textlink="">
      <xdr:nvSpPr>
        <xdr:cNvPr id="305" name="労働費該当値テキスト"/>
        <xdr:cNvSpPr txBox="1"/>
      </xdr:nvSpPr>
      <xdr:spPr>
        <a:xfrm>
          <a:off x="10528300" y="63911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20701</xdr:rowOff>
    </xdr:from>
    <xdr:to>
      <xdr:col>14</xdr:col>
      <xdr:colOff>79375</xdr:colOff>
      <xdr:row>37</xdr:row>
      <xdr:rowOff>122301</xdr:rowOff>
    </xdr:to>
    <xdr:sp macro="" textlink="">
      <xdr:nvSpPr>
        <xdr:cNvPr id="306" name="円/楕円 305"/>
        <xdr:cNvSpPr/>
      </xdr:nvSpPr>
      <xdr:spPr>
        <a:xfrm>
          <a:off x="9588500" y="636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113428</xdr:rowOff>
    </xdr:from>
    <xdr:ext cx="378565" cy="259045"/>
    <xdr:sp macro="" textlink="">
      <xdr:nvSpPr>
        <xdr:cNvPr id="307" name="テキスト ボックス 306"/>
        <xdr:cNvSpPr txBox="1"/>
      </xdr:nvSpPr>
      <xdr:spPr>
        <a:xfrm>
          <a:off x="9450017" y="6457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829</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77089</xdr:rowOff>
    </xdr:from>
    <xdr:to>
      <xdr:col>12</xdr:col>
      <xdr:colOff>561975</xdr:colOff>
      <xdr:row>37</xdr:row>
      <xdr:rowOff>7239</xdr:rowOff>
    </xdr:to>
    <xdr:sp macro="" textlink="">
      <xdr:nvSpPr>
        <xdr:cNvPr id="308" name="円/楕円 307"/>
        <xdr:cNvSpPr/>
      </xdr:nvSpPr>
      <xdr:spPr>
        <a:xfrm>
          <a:off x="8699500" y="624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169816</xdr:rowOff>
    </xdr:from>
    <xdr:ext cx="469744" cy="259045"/>
    <xdr:sp macro="" textlink="">
      <xdr:nvSpPr>
        <xdr:cNvPr id="309" name="テキスト ボックス 308"/>
        <xdr:cNvSpPr txBox="1"/>
      </xdr:nvSpPr>
      <xdr:spPr>
        <a:xfrm>
          <a:off x="8515427" y="6342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1,131</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53848</xdr:rowOff>
    </xdr:from>
    <xdr:to>
      <xdr:col>11</xdr:col>
      <xdr:colOff>358775</xdr:colOff>
      <xdr:row>35</xdr:row>
      <xdr:rowOff>155448</xdr:rowOff>
    </xdr:to>
    <xdr:sp macro="" textlink="">
      <xdr:nvSpPr>
        <xdr:cNvPr id="310" name="円/楕円 309"/>
        <xdr:cNvSpPr/>
      </xdr:nvSpPr>
      <xdr:spPr>
        <a:xfrm>
          <a:off x="7810500" y="605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146575</xdr:rowOff>
    </xdr:from>
    <xdr:ext cx="469744" cy="259045"/>
    <xdr:sp macro="" textlink="">
      <xdr:nvSpPr>
        <xdr:cNvPr id="311" name="テキスト ボックス 310"/>
        <xdr:cNvSpPr txBox="1"/>
      </xdr:nvSpPr>
      <xdr:spPr>
        <a:xfrm>
          <a:off x="7626427" y="614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1,642</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64516</xdr:rowOff>
    </xdr:from>
    <xdr:to>
      <xdr:col>10</xdr:col>
      <xdr:colOff>155575</xdr:colOff>
      <xdr:row>35</xdr:row>
      <xdr:rowOff>166116</xdr:rowOff>
    </xdr:to>
    <xdr:sp macro="" textlink="">
      <xdr:nvSpPr>
        <xdr:cNvPr id="312" name="円/楕円 311"/>
        <xdr:cNvSpPr/>
      </xdr:nvSpPr>
      <xdr:spPr>
        <a:xfrm>
          <a:off x="6921500" y="606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157243</xdr:rowOff>
    </xdr:from>
    <xdr:ext cx="469744" cy="259045"/>
    <xdr:sp macro="" textlink="">
      <xdr:nvSpPr>
        <xdr:cNvPr id="313" name="テキスト ボックス 312"/>
        <xdr:cNvSpPr txBox="1"/>
      </xdr:nvSpPr>
      <xdr:spPr>
        <a:xfrm>
          <a:off x="6737427" y="615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4" name="直線コネクタ 32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5" name="テキスト ボックス 32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6" name="直線コネクタ 32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7" name="テキスト ボックス 32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8" name="直線コネクタ 32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9" name="テキスト ボックス 32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0" name="直線コネクタ 32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1" name="テキスト ボックス 33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2" name="直線コネクタ 33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3" name="テキスト ボックス 33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4979</xdr:rowOff>
    </xdr:from>
    <xdr:to>
      <xdr:col>15</xdr:col>
      <xdr:colOff>180340</xdr:colOff>
      <xdr:row>59</xdr:row>
      <xdr:rowOff>40691</xdr:rowOff>
    </xdr:to>
    <xdr:cxnSp macro="">
      <xdr:nvCxnSpPr>
        <xdr:cNvPr id="337" name="直線コネクタ 336"/>
        <xdr:cNvCxnSpPr/>
      </xdr:nvCxnSpPr>
      <xdr:spPr>
        <a:xfrm flipV="1">
          <a:off x="10475595" y="8577479"/>
          <a:ext cx="1270" cy="1578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44518</xdr:rowOff>
    </xdr:from>
    <xdr:ext cx="378565" cy="259045"/>
    <xdr:sp macro="" textlink="">
      <xdr:nvSpPr>
        <xdr:cNvPr id="338" name="農林水産業費最小値テキスト"/>
        <xdr:cNvSpPr txBox="1"/>
      </xdr:nvSpPr>
      <xdr:spPr>
        <a:xfrm>
          <a:off x="10528300" y="101600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296</a:t>
          </a:r>
          <a:endParaRPr kumimoji="1" lang="ja-JP" altLang="en-US" sz="1000" b="1">
            <a:latin typeface="ＭＳ Ｐゴシック"/>
          </a:endParaRPr>
        </a:p>
      </xdr:txBody>
    </xdr:sp>
    <xdr:clientData/>
  </xdr:oneCellAnchor>
  <xdr:twoCellAnchor>
    <xdr:from>
      <xdr:col>15</xdr:col>
      <xdr:colOff>92075</xdr:colOff>
      <xdr:row>59</xdr:row>
      <xdr:rowOff>40691</xdr:rowOff>
    </xdr:from>
    <xdr:to>
      <xdr:col>15</xdr:col>
      <xdr:colOff>269875</xdr:colOff>
      <xdr:row>59</xdr:row>
      <xdr:rowOff>40691</xdr:rowOff>
    </xdr:to>
    <xdr:cxnSp macro="">
      <xdr:nvCxnSpPr>
        <xdr:cNvPr id="339" name="直線コネクタ 338"/>
        <xdr:cNvCxnSpPr/>
      </xdr:nvCxnSpPr>
      <xdr:spPr>
        <a:xfrm>
          <a:off x="10388600" y="10156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123106</xdr:rowOff>
    </xdr:from>
    <xdr:ext cx="599010" cy="259045"/>
    <xdr:sp macro="" textlink="">
      <xdr:nvSpPr>
        <xdr:cNvPr id="340" name="農林水産業費最大値テキスト"/>
        <xdr:cNvSpPr txBox="1"/>
      </xdr:nvSpPr>
      <xdr:spPr>
        <a:xfrm>
          <a:off x="10528300" y="8352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124,608</a:t>
          </a:r>
          <a:endParaRPr kumimoji="1" lang="ja-JP" altLang="en-US" sz="1000" b="1">
            <a:latin typeface="ＭＳ Ｐゴシック"/>
          </a:endParaRPr>
        </a:p>
      </xdr:txBody>
    </xdr:sp>
    <xdr:clientData/>
  </xdr:oneCellAnchor>
  <xdr:twoCellAnchor>
    <xdr:from>
      <xdr:col>15</xdr:col>
      <xdr:colOff>92075</xdr:colOff>
      <xdr:row>50</xdr:row>
      <xdr:rowOff>4979</xdr:rowOff>
    </xdr:from>
    <xdr:to>
      <xdr:col>15</xdr:col>
      <xdr:colOff>269875</xdr:colOff>
      <xdr:row>50</xdr:row>
      <xdr:rowOff>4979</xdr:rowOff>
    </xdr:to>
    <xdr:cxnSp macro="">
      <xdr:nvCxnSpPr>
        <xdr:cNvPr id="341" name="直線コネクタ 340"/>
        <xdr:cNvCxnSpPr/>
      </xdr:nvCxnSpPr>
      <xdr:spPr>
        <a:xfrm>
          <a:off x="10388600" y="8577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166484</xdr:rowOff>
    </xdr:from>
    <xdr:to>
      <xdr:col>15</xdr:col>
      <xdr:colOff>180975</xdr:colOff>
      <xdr:row>59</xdr:row>
      <xdr:rowOff>11037</xdr:rowOff>
    </xdr:to>
    <xdr:cxnSp macro="">
      <xdr:nvCxnSpPr>
        <xdr:cNvPr id="342" name="直線コネクタ 341"/>
        <xdr:cNvCxnSpPr/>
      </xdr:nvCxnSpPr>
      <xdr:spPr>
        <a:xfrm>
          <a:off x="9639300" y="10110584"/>
          <a:ext cx="838200" cy="1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109390</xdr:rowOff>
    </xdr:from>
    <xdr:ext cx="469744" cy="259045"/>
    <xdr:sp macro="" textlink="">
      <xdr:nvSpPr>
        <xdr:cNvPr id="343" name="農林水産業費平均値テキスト"/>
        <xdr:cNvSpPr txBox="1"/>
      </xdr:nvSpPr>
      <xdr:spPr>
        <a:xfrm>
          <a:off x="10528300" y="98820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6,188</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86513</xdr:rowOff>
    </xdr:from>
    <xdr:to>
      <xdr:col>15</xdr:col>
      <xdr:colOff>231775</xdr:colOff>
      <xdr:row>59</xdr:row>
      <xdr:rowOff>16663</xdr:rowOff>
    </xdr:to>
    <xdr:sp macro="" textlink="">
      <xdr:nvSpPr>
        <xdr:cNvPr id="344" name="フローチャート : 判断 343"/>
        <xdr:cNvSpPr/>
      </xdr:nvSpPr>
      <xdr:spPr>
        <a:xfrm>
          <a:off x="10426700" y="1003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166484</xdr:rowOff>
    </xdr:from>
    <xdr:to>
      <xdr:col>14</xdr:col>
      <xdr:colOff>28575</xdr:colOff>
      <xdr:row>59</xdr:row>
      <xdr:rowOff>8027</xdr:rowOff>
    </xdr:to>
    <xdr:cxnSp macro="">
      <xdr:nvCxnSpPr>
        <xdr:cNvPr id="345" name="直線コネクタ 344"/>
        <xdr:cNvCxnSpPr/>
      </xdr:nvCxnSpPr>
      <xdr:spPr>
        <a:xfrm flipV="1">
          <a:off x="8750300" y="10110584"/>
          <a:ext cx="889000" cy="12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154787</xdr:rowOff>
    </xdr:from>
    <xdr:to>
      <xdr:col>14</xdr:col>
      <xdr:colOff>79375</xdr:colOff>
      <xdr:row>58</xdr:row>
      <xdr:rowOff>84937</xdr:rowOff>
    </xdr:to>
    <xdr:sp macro="" textlink="">
      <xdr:nvSpPr>
        <xdr:cNvPr id="346" name="フローチャート : 判断 345"/>
        <xdr:cNvSpPr/>
      </xdr:nvSpPr>
      <xdr:spPr>
        <a:xfrm>
          <a:off x="9588500" y="99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101464</xdr:rowOff>
    </xdr:from>
    <xdr:ext cx="534377" cy="259045"/>
    <xdr:sp macro="" textlink="">
      <xdr:nvSpPr>
        <xdr:cNvPr id="347" name="テキスト ボックス 346"/>
        <xdr:cNvSpPr txBox="1"/>
      </xdr:nvSpPr>
      <xdr:spPr>
        <a:xfrm>
          <a:off x="9372111" y="970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4876</xdr:rowOff>
    </xdr:from>
    <xdr:to>
      <xdr:col>12</xdr:col>
      <xdr:colOff>511175</xdr:colOff>
      <xdr:row>59</xdr:row>
      <xdr:rowOff>8027</xdr:rowOff>
    </xdr:to>
    <xdr:cxnSp macro="">
      <xdr:nvCxnSpPr>
        <xdr:cNvPr id="348" name="直線コネクタ 347"/>
        <xdr:cNvCxnSpPr/>
      </xdr:nvCxnSpPr>
      <xdr:spPr>
        <a:xfrm>
          <a:off x="7861300" y="10120426"/>
          <a:ext cx="889000" cy="3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160058</xdr:rowOff>
    </xdr:from>
    <xdr:to>
      <xdr:col>12</xdr:col>
      <xdr:colOff>561975</xdr:colOff>
      <xdr:row>58</xdr:row>
      <xdr:rowOff>90208</xdr:rowOff>
    </xdr:to>
    <xdr:sp macro="" textlink="">
      <xdr:nvSpPr>
        <xdr:cNvPr id="349" name="フローチャート : 判断 348"/>
        <xdr:cNvSpPr/>
      </xdr:nvSpPr>
      <xdr:spPr>
        <a:xfrm>
          <a:off x="8699500" y="993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106735</xdr:rowOff>
    </xdr:from>
    <xdr:ext cx="534377" cy="259045"/>
    <xdr:sp macro="" textlink="">
      <xdr:nvSpPr>
        <xdr:cNvPr id="350" name="テキスト ボックス 349"/>
        <xdr:cNvSpPr txBox="1"/>
      </xdr:nvSpPr>
      <xdr:spPr>
        <a:xfrm>
          <a:off x="8483111" y="9707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4876</xdr:rowOff>
    </xdr:from>
    <xdr:to>
      <xdr:col>11</xdr:col>
      <xdr:colOff>307975</xdr:colOff>
      <xdr:row>59</xdr:row>
      <xdr:rowOff>9703</xdr:rowOff>
    </xdr:to>
    <xdr:cxnSp macro="">
      <xdr:nvCxnSpPr>
        <xdr:cNvPr id="351" name="直線コネクタ 350"/>
        <xdr:cNvCxnSpPr/>
      </xdr:nvCxnSpPr>
      <xdr:spPr>
        <a:xfrm flipV="1">
          <a:off x="6972300" y="10120426"/>
          <a:ext cx="889000" cy="4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6426</xdr:rowOff>
    </xdr:from>
    <xdr:to>
      <xdr:col>11</xdr:col>
      <xdr:colOff>358775</xdr:colOff>
      <xdr:row>58</xdr:row>
      <xdr:rowOff>108026</xdr:rowOff>
    </xdr:to>
    <xdr:sp macro="" textlink="">
      <xdr:nvSpPr>
        <xdr:cNvPr id="352" name="フローチャート : 判断 351"/>
        <xdr:cNvSpPr/>
      </xdr:nvSpPr>
      <xdr:spPr>
        <a:xfrm>
          <a:off x="7810500" y="99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124553</xdr:rowOff>
    </xdr:from>
    <xdr:ext cx="534377" cy="259045"/>
    <xdr:sp macro="" textlink="">
      <xdr:nvSpPr>
        <xdr:cNvPr id="353" name="テキスト ボックス 352"/>
        <xdr:cNvSpPr txBox="1"/>
      </xdr:nvSpPr>
      <xdr:spPr>
        <a:xfrm>
          <a:off x="7594111" y="972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7620</xdr:rowOff>
    </xdr:from>
    <xdr:to>
      <xdr:col>10</xdr:col>
      <xdr:colOff>155575</xdr:colOff>
      <xdr:row>58</xdr:row>
      <xdr:rowOff>109220</xdr:rowOff>
    </xdr:to>
    <xdr:sp macro="" textlink="">
      <xdr:nvSpPr>
        <xdr:cNvPr id="354" name="フローチャート : 判断 353"/>
        <xdr:cNvSpPr/>
      </xdr:nvSpPr>
      <xdr:spPr>
        <a:xfrm>
          <a:off x="69215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125747</xdr:rowOff>
    </xdr:from>
    <xdr:ext cx="534377" cy="259045"/>
    <xdr:sp macro="" textlink="">
      <xdr:nvSpPr>
        <xdr:cNvPr id="355" name="テキスト ボックス 354"/>
        <xdr:cNvSpPr txBox="1"/>
      </xdr:nvSpPr>
      <xdr:spPr>
        <a:xfrm>
          <a:off x="6705111" y="972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131687</xdr:rowOff>
    </xdr:from>
    <xdr:to>
      <xdr:col>15</xdr:col>
      <xdr:colOff>231775</xdr:colOff>
      <xdr:row>59</xdr:row>
      <xdr:rowOff>61837</xdr:rowOff>
    </xdr:to>
    <xdr:sp macro="" textlink="">
      <xdr:nvSpPr>
        <xdr:cNvPr id="361" name="円/楕円 360"/>
        <xdr:cNvSpPr/>
      </xdr:nvSpPr>
      <xdr:spPr>
        <a:xfrm>
          <a:off x="10426700" y="10075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64940</xdr:rowOff>
    </xdr:from>
    <xdr:ext cx="469744" cy="259045"/>
    <xdr:sp macro="" textlink="">
      <xdr:nvSpPr>
        <xdr:cNvPr id="362" name="農林水産業費該当値テキスト"/>
        <xdr:cNvSpPr txBox="1"/>
      </xdr:nvSpPr>
      <xdr:spPr>
        <a:xfrm>
          <a:off x="10528300" y="10009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2,631</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115684</xdr:rowOff>
    </xdr:from>
    <xdr:to>
      <xdr:col>14</xdr:col>
      <xdr:colOff>79375</xdr:colOff>
      <xdr:row>59</xdr:row>
      <xdr:rowOff>45834</xdr:rowOff>
    </xdr:to>
    <xdr:sp macro="" textlink="">
      <xdr:nvSpPr>
        <xdr:cNvPr id="363" name="円/楕円 362"/>
        <xdr:cNvSpPr/>
      </xdr:nvSpPr>
      <xdr:spPr>
        <a:xfrm>
          <a:off x="9588500" y="1005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59</xdr:row>
      <xdr:rowOff>36961</xdr:rowOff>
    </xdr:from>
    <xdr:ext cx="469744" cy="259045"/>
    <xdr:sp macro="" textlink="">
      <xdr:nvSpPr>
        <xdr:cNvPr id="364" name="テキスト ボックス 363"/>
        <xdr:cNvSpPr txBox="1"/>
      </xdr:nvSpPr>
      <xdr:spPr>
        <a:xfrm>
          <a:off x="9404427" y="10152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3,891</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128677</xdr:rowOff>
    </xdr:from>
    <xdr:to>
      <xdr:col>12</xdr:col>
      <xdr:colOff>561975</xdr:colOff>
      <xdr:row>59</xdr:row>
      <xdr:rowOff>58827</xdr:rowOff>
    </xdr:to>
    <xdr:sp macro="" textlink="">
      <xdr:nvSpPr>
        <xdr:cNvPr id="365" name="円/楕円 364"/>
        <xdr:cNvSpPr/>
      </xdr:nvSpPr>
      <xdr:spPr>
        <a:xfrm>
          <a:off x="8699500" y="1007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59</xdr:row>
      <xdr:rowOff>49954</xdr:rowOff>
    </xdr:from>
    <xdr:ext cx="469744" cy="259045"/>
    <xdr:sp macro="" textlink="">
      <xdr:nvSpPr>
        <xdr:cNvPr id="366" name="テキスト ボックス 365"/>
        <xdr:cNvSpPr txBox="1"/>
      </xdr:nvSpPr>
      <xdr:spPr>
        <a:xfrm>
          <a:off x="8515427" y="10165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2,868</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125526</xdr:rowOff>
    </xdr:from>
    <xdr:to>
      <xdr:col>11</xdr:col>
      <xdr:colOff>358775</xdr:colOff>
      <xdr:row>59</xdr:row>
      <xdr:rowOff>55676</xdr:rowOff>
    </xdr:to>
    <xdr:sp macro="" textlink="">
      <xdr:nvSpPr>
        <xdr:cNvPr id="367" name="円/楕円 366"/>
        <xdr:cNvSpPr/>
      </xdr:nvSpPr>
      <xdr:spPr>
        <a:xfrm>
          <a:off x="7810500" y="1006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46803</xdr:rowOff>
    </xdr:from>
    <xdr:ext cx="469744" cy="259045"/>
    <xdr:sp macro="" textlink="">
      <xdr:nvSpPr>
        <xdr:cNvPr id="368" name="テキスト ボックス 367"/>
        <xdr:cNvSpPr txBox="1"/>
      </xdr:nvSpPr>
      <xdr:spPr>
        <a:xfrm>
          <a:off x="7626427" y="10162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3,116</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130353</xdr:rowOff>
    </xdr:from>
    <xdr:to>
      <xdr:col>10</xdr:col>
      <xdr:colOff>155575</xdr:colOff>
      <xdr:row>59</xdr:row>
      <xdr:rowOff>60503</xdr:rowOff>
    </xdr:to>
    <xdr:sp macro="" textlink="">
      <xdr:nvSpPr>
        <xdr:cNvPr id="369" name="円/楕円 368"/>
        <xdr:cNvSpPr/>
      </xdr:nvSpPr>
      <xdr:spPr>
        <a:xfrm>
          <a:off x="6921500" y="10074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51630</xdr:rowOff>
    </xdr:from>
    <xdr:ext cx="469744" cy="259045"/>
    <xdr:sp macro="" textlink="">
      <xdr:nvSpPr>
        <xdr:cNvPr id="370" name="テキスト ボックス 369"/>
        <xdr:cNvSpPr txBox="1"/>
      </xdr:nvSpPr>
      <xdr:spPr>
        <a:xfrm>
          <a:off x="6737427" y="10167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1" name="直線コネクタ 38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2" name="テキスト ボックス 38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3" name="直線コネクタ 38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4" name="テキスト ボックス 383"/>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5" name="直線コネクタ 38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6" name="テキスト ボックス 385"/>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7" name="直線コネクタ 38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88" name="テキスト ボックス 387"/>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0" name="テキスト ボックス 38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118669</xdr:rowOff>
    </xdr:from>
    <xdr:to>
      <xdr:col>15</xdr:col>
      <xdr:colOff>180340</xdr:colOff>
      <xdr:row>78</xdr:row>
      <xdr:rowOff>58821</xdr:rowOff>
    </xdr:to>
    <xdr:cxnSp macro="">
      <xdr:nvCxnSpPr>
        <xdr:cNvPr id="392" name="直線コネクタ 391"/>
        <xdr:cNvCxnSpPr/>
      </xdr:nvCxnSpPr>
      <xdr:spPr>
        <a:xfrm flipV="1">
          <a:off x="10475595" y="12291619"/>
          <a:ext cx="1270" cy="1140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62648</xdr:rowOff>
    </xdr:from>
    <xdr:ext cx="469744" cy="259045"/>
    <xdr:sp macro="" textlink="">
      <xdr:nvSpPr>
        <xdr:cNvPr id="393" name="商工費最小値テキスト"/>
        <xdr:cNvSpPr txBox="1"/>
      </xdr:nvSpPr>
      <xdr:spPr>
        <a:xfrm>
          <a:off x="10528300" y="1343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1,769</a:t>
          </a:r>
          <a:endParaRPr kumimoji="1" lang="ja-JP" altLang="en-US" sz="1000" b="1">
            <a:latin typeface="ＭＳ Ｐゴシック"/>
          </a:endParaRPr>
        </a:p>
      </xdr:txBody>
    </xdr:sp>
    <xdr:clientData/>
  </xdr:oneCellAnchor>
  <xdr:twoCellAnchor>
    <xdr:from>
      <xdr:col>15</xdr:col>
      <xdr:colOff>92075</xdr:colOff>
      <xdr:row>78</xdr:row>
      <xdr:rowOff>58821</xdr:rowOff>
    </xdr:from>
    <xdr:to>
      <xdr:col>15</xdr:col>
      <xdr:colOff>269875</xdr:colOff>
      <xdr:row>78</xdr:row>
      <xdr:rowOff>58821</xdr:rowOff>
    </xdr:to>
    <xdr:cxnSp macro="">
      <xdr:nvCxnSpPr>
        <xdr:cNvPr id="394" name="直線コネクタ 393"/>
        <xdr:cNvCxnSpPr/>
      </xdr:nvCxnSpPr>
      <xdr:spPr>
        <a:xfrm>
          <a:off x="10388600" y="13431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65346</xdr:rowOff>
    </xdr:from>
    <xdr:ext cx="534377" cy="259045"/>
    <xdr:sp macro="" textlink="">
      <xdr:nvSpPr>
        <xdr:cNvPr id="395" name="商工費最大値テキスト"/>
        <xdr:cNvSpPr txBox="1"/>
      </xdr:nvSpPr>
      <xdr:spPr>
        <a:xfrm>
          <a:off x="10528300" y="1206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26,710</a:t>
          </a:r>
          <a:endParaRPr kumimoji="1" lang="ja-JP" altLang="en-US" sz="1000" b="1">
            <a:latin typeface="ＭＳ Ｐゴシック"/>
          </a:endParaRPr>
        </a:p>
      </xdr:txBody>
    </xdr:sp>
    <xdr:clientData/>
  </xdr:oneCellAnchor>
  <xdr:twoCellAnchor>
    <xdr:from>
      <xdr:col>15</xdr:col>
      <xdr:colOff>92075</xdr:colOff>
      <xdr:row>71</xdr:row>
      <xdr:rowOff>118669</xdr:rowOff>
    </xdr:from>
    <xdr:to>
      <xdr:col>15</xdr:col>
      <xdr:colOff>269875</xdr:colOff>
      <xdr:row>71</xdr:row>
      <xdr:rowOff>118669</xdr:rowOff>
    </xdr:to>
    <xdr:cxnSp macro="">
      <xdr:nvCxnSpPr>
        <xdr:cNvPr id="396" name="直線コネクタ 395"/>
        <xdr:cNvCxnSpPr/>
      </xdr:nvCxnSpPr>
      <xdr:spPr>
        <a:xfrm>
          <a:off x="10388600" y="12291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86024</xdr:rowOff>
    </xdr:from>
    <xdr:to>
      <xdr:col>15</xdr:col>
      <xdr:colOff>180975</xdr:colOff>
      <xdr:row>77</xdr:row>
      <xdr:rowOff>73634</xdr:rowOff>
    </xdr:to>
    <xdr:cxnSp macro="">
      <xdr:nvCxnSpPr>
        <xdr:cNvPr id="397" name="直線コネクタ 396"/>
        <xdr:cNvCxnSpPr/>
      </xdr:nvCxnSpPr>
      <xdr:spPr>
        <a:xfrm flipV="1">
          <a:off x="9639300" y="13116224"/>
          <a:ext cx="838200" cy="15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126260</xdr:rowOff>
    </xdr:from>
    <xdr:ext cx="469744" cy="259045"/>
    <xdr:sp macro="" textlink="">
      <xdr:nvSpPr>
        <xdr:cNvPr id="398" name="商工費平均値テキスト"/>
        <xdr:cNvSpPr txBox="1"/>
      </xdr:nvSpPr>
      <xdr:spPr>
        <a:xfrm>
          <a:off x="10528300" y="13156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6,211</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147833</xdr:rowOff>
    </xdr:from>
    <xdr:to>
      <xdr:col>15</xdr:col>
      <xdr:colOff>231775</xdr:colOff>
      <xdr:row>77</xdr:row>
      <xdr:rowOff>77983</xdr:rowOff>
    </xdr:to>
    <xdr:sp macro="" textlink="">
      <xdr:nvSpPr>
        <xdr:cNvPr id="399" name="フローチャート : 判断 398"/>
        <xdr:cNvSpPr/>
      </xdr:nvSpPr>
      <xdr:spPr>
        <a:xfrm>
          <a:off x="10426700" y="13178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73634</xdr:rowOff>
    </xdr:from>
    <xdr:to>
      <xdr:col>14</xdr:col>
      <xdr:colOff>28575</xdr:colOff>
      <xdr:row>77</xdr:row>
      <xdr:rowOff>166537</xdr:rowOff>
    </xdr:to>
    <xdr:cxnSp macro="">
      <xdr:nvCxnSpPr>
        <xdr:cNvPr id="400" name="直線コネクタ 399"/>
        <xdr:cNvCxnSpPr/>
      </xdr:nvCxnSpPr>
      <xdr:spPr>
        <a:xfrm flipV="1">
          <a:off x="8750300" y="13275284"/>
          <a:ext cx="889000" cy="92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18811</xdr:rowOff>
    </xdr:from>
    <xdr:to>
      <xdr:col>14</xdr:col>
      <xdr:colOff>79375</xdr:colOff>
      <xdr:row>76</xdr:row>
      <xdr:rowOff>120411</xdr:rowOff>
    </xdr:to>
    <xdr:sp macro="" textlink="">
      <xdr:nvSpPr>
        <xdr:cNvPr id="401" name="フローチャート : 判断 400"/>
        <xdr:cNvSpPr/>
      </xdr:nvSpPr>
      <xdr:spPr>
        <a:xfrm>
          <a:off x="9588500" y="13049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74</xdr:row>
      <xdr:rowOff>136938</xdr:rowOff>
    </xdr:from>
    <xdr:ext cx="469744" cy="259045"/>
    <xdr:sp macro="" textlink="">
      <xdr:nvSpPr>
        <xdr:cNvPr id="402" name="テキスト ボックス 401"/>
        <xdr:cNvSpPr txBox="1"/>
      </xdr:nvSpPr>
      <xdr:spPr>
        <a:xfrm>
          <a:off x="9404427" y="1282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145231</xdr:rowOff>
    </xdr:from>
    <xdr:to>
      <xdr:col>12</xdr:col>
      <xdr:colOff>511175</xdr:colOff>
      <xdr:row>77</xdr:row>
      <xdr:rowOff>166537</xdr:rowOff>
    </xdr:to>
    <xdr:cxnSp macro="">
      <xdr:nvCxnSpPr>
        <xdr:cNvPr id="403" name="直線コネクタ 402"/>
        <xdr:cNvCxnSpPr/>
      </xdr:nvCxnSpPr>
      <xdr:spPr>
        <a:xfrm>
          <a:off x="7861300" y="13346881"/>
          <a:ext cx="889000" cy="2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37556</xdr:rowOff>
    </xdr:from>
    <xdr:to>
      <xdr:col>12</xdr:col>
      <xdr:colOff>561975</xdr:colOff>
      <xdr:row>76</xdr:row>
      <xdr:rowOff>139156</xdr:rowOff>
    </xdr:to>
    <xdr:sp macro="" textlink="">
      <xdr:nvSpPr>
        <xdr:cNvPr id="404" name="フローチャート : 判断 403"/>
        <xdr:cNvSpPr/>
      </xdr:nvSpPr>
      <xdr:spPr>
        <a:xfrm>
          <a:off x="8699500" y="1306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74</xdr:row>
      <xdr:rowOff>155684</xdr:rowOff>
    </xdr:from>
    <xdr:ext cx="469744" cy="259045"/>
    <xdr:sp macro="" textlink="">
      <xdr:nvSpPr>
        <xdr:cNvPr id="405" name="テキスト ボックス 404"/>
        <xdr:cNvSpPr txBox="1"/>
      </xdr:nvSpPr>
      <xdr:spPr>
        <a:xfrm>
          <a:off x="8515427" y="12842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145231</xdr:rowOff>
    </xdr:from>
    <xdr:to>
      <xdr:col>11</xdr:col>
      <xdr:colOff>307975</xdr:colOff>
      <xdr:row>77</xdr:row>
      <xdr:rowOff>156479</xdr:rowOff>
    </xdr:to>
    <xdr:cxnSp macro="">
      <xdr:nvCxnSpPr>
        <xdr:cNvPr id="406" name="直線コネクタ 405"/>
        <xdr:cNvCxnSpPr/>
      </xdr:nvCxnSpPr>
      <xdr:spPr>
        <a:xfrm flipV="1">
          <a:off x="6972300" y="13346881"/>
          <a:ext cx="889000" cy="11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56438</xdr:rowOff>
    </xdr:from>
    <xdr:to>
      <xdr:col>11</xdr:col>
      <xdr:colOff>358775</xdr:colOff>
      <xdr:row>76</xdr:row>
      <xdr:rowOff>158038</xdr:rowOff>
    </xdr:to>
    <xdr:sp macro="" textlink="">
      <xdr:nvSpPr>
        <xdr:cNvPr id="407" name="フローチャート : 判断 406"/>
        <xdr:cNvSpPr/>
      </xdr:nvSpPr>
      <xdr:spPr>
        <a:xfrm>
          <a:off x="7810500" y="130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3115</xdr:rowOff>
    </xdr:from>
    <xdr:ext cx="469744" cy="259045"/>
    <xdr:sp macro="" textlink="">
      <xdr:nvSpPr>
        <xdr:cNvPr id="408" name="テキスト ボックス 407"/>
        <xdr:cNvSpPr txBox="1"/>
      </xdr:nvSpPr>
      <xdr:spPr>
        <a:xfrm>
          <a:off x="7626427" y="12861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42859</xdr:rowOff>
    </xdr:from>
    <xdr:to>
      <xdr:col>10</xdr:col>
      <xdr:colOff>155575</xdr:colOff>
      <xdr:row>76</xdr:row>
      <xdr:rowOff>144459</xdr:rowOff>
    </xdr:to>
    <xdr:sp macro="" textlink="">
      <xdr:nvSpPr>
        <xdr:cNvPr id="409" name="フローチャート : 判断 408"/>
        <xdr:cNvSpPr/>
      </xdr:nvSpPr>
      <xdr:spPr>
        <a:xfrm>
          <a:off x="6921500" y="13073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74</xdr:row>
      <xdr:rowOff>160987</xdr:rowOff>
    </xdr:from>
    <xdr:ext cx="469744" cy="259045"/>
    <xdr:sp macro="" textlink="">
      <xdr:nvSpPr>
        <xdr:cNvPr id="410" name="テキスト ボックス 409"/>
        <xdr:cNvSpPr txBox="1"/>
      </xdr:nvSpPr>
      <xdr:spPr>
        <a:xfrm>
          <a:off x="6737427" y="12848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35224</xdr:rowOff>
    </xdr:from>
    <xdr:to>
      <xdr:col>15</xdr:col>
      <xdr:colOff>231775</xdr:colOff>
      <xdr:row>76</xdr:row>
      <xdr:rowOff>136824</xdr:rowOff>
    </xdr:to>
    <xdr:sp macro="" textlink="">
      <xdr:nvSpPr>
        <xdr:cNvPr id="416" name="円/楕円 415"/>
        <xdr:cNvSpPr/>
      </xdr:nvSpPr>
      <xdr:spPr>
        <a:xfrm>
          <a:off x="10426700" y="1306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58102</xdr:rowOff>
    </xdr:from>
    <xdr:ext cx="469744" cy="259045"/>
    <xdr:sp macro="" textlink="">
      <xdr:nvSpPr>
        <xdr:cNvPr id="417" name="商工費該当値テキスト"/>
        <xdr:cNvSpPr txBox="1"/>
      </xdr:nvSpPr>
      <xdr:spPr>
        <a:xfrm>
          <a:off x="10528300" y="1291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8,674</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22834</xdr:rowOff>
    </xdr:from>
    <xdr:to>
      <xdr:col>14</xdr:col>
      <xdr:colOff>79375</xdr:colOff>
      <xdr:row>77</xdr:row>
      <xdr:rowOff>124434</xdr:rowOff>
    </xdr:to>
    <xdr:sp macro="" textlink="">
      <xdr:nvSpPr>
        <xdr:cNvPr id="418" name="円/楕円 417"/>
        <xdr:cNvSpPr/>
      </xdr:nvSpPr>
      <xdr:spPr>
        <a:xfrm>
          <a:off x="9588500" y="1322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115561</xdr:rowOff>
    </xdr:from>
    <xdr:ext cx="469744" cy="259045"/>
    <xdr:sp macro="" textlink="">
      <xdr:nvSpPr>
        <xdr:cNvPr id="419" name="テキスト ボックス 418"/>
        <xdr:cNvSpPr txBox="1"/>
      </xdr:nvSpPr>
      <xdr:spPr>
        <a:xfrm>
          <a:off x="9404427" y="13317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5,195</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115737</xdr:rowOff>
    </xdr:from>
    <xdr:to>
      <xdr:col>12</xdr:col>
      <xdr:colOff>561975</xdr:colOff>
      <xdr:row>78</xdr:row>
      <xdr:rowOff>45887</xdr:rowOff>
    </xdr:to>
    <xdr:sp macro="" textlink="">
      <xdr:nvSpPr>
        <xdr:cNvPr id="420" name="円/楕円 419"/>
        <xdr:cNvSpPr/>
      </xdr:nvSpPr>
      <xdr:spPr>
        <a:xfrm>
          <a:off x="8699500" y="1331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37014</xdr:rowOff>
    </xdr:from>
    <xdr:ext cx="469744" cy="259045"/>
    <xdr:sp macro="" textlink="">
      <xdr:nvSpPr>
        <xdr:cNvPr id="421" name="テキスト ボックス 420"/>
        <xdr:cNvSpPr txBox="1"/>
      </xdr:nvSpPr>
      <xdr:spPr>
        <a:xfrm>
          <a:off x="8515427" y="1341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3,163</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94431</xdr:rowOff>
    </xdr:from>
    <xdr:to>
      <xdr:col>11</xdr:col>
      <xdr:colOff>358775</xdr:colOff>
      <xdr:row>78</xdr:row>
      <xdr:rowOff>24581</xdr:rowOff>
    </xdr:to>
    <xdr:sp macro="" textlink="">
      <xdr:nvSpPr>
        <xdr:cNvPr id="422" name="円/楕円 421"/>
        <xdr:cNvSpPr/>
      </xdr:nvSpPr>
      <xdr:spPr>
        <a:xfrm>
          <a:off x="7810500" y="13296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15708</xdr:rowOff>
    </xdr:from>
    <xdr:ext cx="469744" cy="259045"/>
    <xdr:sp macro="" textlink="">
      <xdr:nvSpPr>
        <xdr:cNvPr id="423" name="テキスト ボックス 422"/>
        <xdr:cNvSpPr txBox="1"/>
      </xdr:nvSpPr>
      <xdr:spPr>
        <a:xfrm>
          <a:off x="7626427" y="1338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3,629</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105679</xdr:rowOff>
    </xdr:from>
    <xdr:to>
      <xdr:col>10</xdr:col>
      <xdr:colOff>155575</xdr:colOff>
      <xdr:row>78</xdr:row>
      <xdr:rowOff>35829</xdr:rowOff>
    </xdr:to>
    <xdr:sp macro="" textlink="">
      <xdr:nvSpPr>
        <xdr:cNvPr id="424" name="円/楕円 423"/>
        <xdr:cNvSpPr/>
      </xdr:nvSpPr>
      <xdr:spPr>
        <a:xfrm>
          <a:off x="6921500" y="1330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26956</xdr:rowOff>
    </xdr:from>
    <xdr:ext cx="469744" cy="259045"/>
    <xdr:sp macro="" textlink="">
      <xdr:nvSpPr>
        <xdr:cNvPr id="425" name="テキスト ボックス 424"/>
        <xdr:cNvSpPr txBox="1"/>
      </xdr:nvSpPr>
      <xdr:spPr>
        <a:xfrm>
          <a:off x="6737427" y="13400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6" name="直線コネクタ 43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7" name="テキスト ボックス 43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8" name="直線コネクタ 43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9" name="テキスト ボックス 438"/>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0" name="直線コネクタ 43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1" name="テキスト ボックス 440"/>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2" name="直線コネクタ 44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3" name="テキスト ボックス 442"/>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39994</xdr:rowOff>
    </xdr:from>
    <xdr:to>
      <xdr:col>15</xdr:col>
      <xdr:colOff>180340</xdr:colOff>
      <xdr:row>98</xdr:row>
      <xdr:rowOff>82161</xdr:rowOff>
    </xdr:to>
    <xdr:cxnSp macro="">
      <xdr:nvCxnSpPr>
        <xdr:cNvPr id="447" name="直線コネクタ 446"/>
        <xdr:cNvCxnSpPr/>
      </xdr:nvCxnSpPr>
      <xdr:spPr>
        <a:xfrm flipV="1">
          <a:off x="10475595" y="15470494"/>
          <a:ext cx="1270" cy="1413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85988</xdr:rowOff>
    </xdr:from>
    <xdr:ext cx="534377" cy="259045"/>
    <xdr:sp macro="" textlink="">
      <xdr:nvSpPr>
        <xdr:cNvPr id="448" name="土木費最小値テキスト"/>
        <xdr:cNvSpPr txBox="1"/>
      </xdr:nvSpPr>
      <xdr:spPr>
        <a:xfrm>
          <a:off x="10528300" y="1688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12,585</a:t>
          </a:r>
          <a:endParaRPr kumimoji="1" lang="ja-JP" altLang="en-US" sz="1000" b="1">
            <a:latin typeface="ＭＳ Ｐゴシック"/>
          </a:endParaRPr>
        </a:p>
      </xdr:txBody>
    </xdr:sp>
    <xdr:clientData/>
  </xdr:oneCellAnchor>
  <xdr:twoCellAnchor>
    <xdr:from>
      <xdr:col>15</xdr:col>
      <xdr:colOff>92075</xdr:colOff>
      <xdr:row>98</xdr:row>
      <xdr:rowOff>82161</xdr:rowOff>
    </xdr:from>
    <xdr:to>
      <xdr:col>15</xdr:col>
      <xdr:colOff>269875</xdr:colOff>
      <xdr:row>98</xdr:row>
      <xdr:rowOff>82161</xdr:rowOff>
    </xdr:to>
    <xdr:cxnSp macro="">
      <xdr:nvCxnSpPr>
        <xdr:cNvPr id="449" name="直線コネクタ 448"/>
        <xdr:cNvCxnSpPr/>
      </xdr:nvCxnSpPr>
      <xdr:spPr>
        <a:xfrm>
          <a:off x="10388600" y="16884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158121</xdr:rowOff>
    </xdr:from>
    <xdr:ext cx="599010" cy="259045"/>
    <xdr:sp macro="" textlink="">
      <xdr:nvSpPr>
        <xdr:cNvPr id="450" name="土木費最大値テキスト"/>
        <xdr:cNvSpPr txBox="1"/>
      </xdr:nvSpPr>
      <xdr:spPr>
        <a:xfrm>
          <a:off x="10528300" y="1524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321,808</a:t>
          </a:r>
          <a:endParaRPr kumimoji="1" lang="ja-JP" altLang="en-US" sz="1000" b="1">
            <a:latin typeface="ＭＳ Ｐゴシック"/>
          </a:endParaRPr>
        </a:p>
      </xdr:txBody>
    </xdr:sp>
    <xdr:clientData/>
  </xdr:oneCellAnchor>
  <xdr:twoCellAnchor>
    <xdr:from>
      <xdr:col>15</xdr:col>
      <xdr:colOff>92075</xdr:colOff>
      <xdr:row>90</xdr:row>
      <xdr:rowOff>39994</xdr:rowOff>
    </xdr:from>
    <xdr:to>
      <xdr:col>15</xdr:col>
      <xdr:colOff>269875</xdr:colOff>
      <xdr:row>90</xdr:row>
      <xdr:rowOff>39994</xdr:rowOff>
    </xdr:to>
    <xdr:cxnSp macro="">
      <xdr:nvCxnSpPr>
        <xdr:cNvPr id="451" name="直線コネクタ 450"/>
        <xdr:cNvCxnSpPr/>
      </xdr:nvCxnSpPr>
      <xdr:spPr>
        <a:xfrm>
          <a:off x="10388600" y="15470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75532</xdr:rowOff>
    </xdr:from>
    <xdr:to>
      <xdr:col>15</xdr:col>
      <xdr:colOff>180975</xdr:colOff>
      <xdr:row>97</xdr:row>
      <xdr:rowOff>93528</xdr:rowOff>
    </xdr:to>
    <xdr:cxnSp macro="">
      <xdr:nvCxnSpPr>
        <xdr:cNvPr id="452" name="直線コネクタ 451"/>
        <xdr:cNvCxnSpPr/>
      </xdr:nvCxnSpPr>
      <xdr:spPr>
        <a:xfrm flipV="1">
          <a:off x="9639300" y="16706182"/>
          <a:ext cx="838200" cy="17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50379</xdr:rowOff>
    </xdr:from>
    <xdr:ext cx="534377" cy="259045"/>
    <xdr:sp macro="" textlink="">
      <xdr:nvSpPr>
        <xdr:cNvPr id="453" name="土木費平均値テキスト"/>
        <xdr:cNvSpPr txBox="1"/>
      </xdr:nvSpPr>
      <xdr:spPr>
        <a:xfrm>
          <a:off x="10528300" y="16681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41,207</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71952</xdr:rowOff>
    </xdr:from>
    <xdr:to>
      <xdr:col>15</xdr:col>
      <xdr:colOff>231775</xdr:colOff>
      <xdr:row>98</xdr:row>
      <xdr:rowOff>2102</xdr:rowOff>
    </xdr:to>
    <xdr:sp macro="" textlink="">
      <xdr:nvSpPr>
        <xdr:cNvPr id="454" name="フローチャート : 判断 453"/>
        <xdr:cNvSpPr/>
      </xdr:nvSpPr>
      <xdr:spPr>
        <a:xfrm>
          <a:off x="10426700" y="167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93528</xdr:rowOff>
    </xdr:from>
    <xdr:to>
      <xdr:col>14</xdr:col>
      <xdr:colOff>28575</xdr:colOff>
      <xdr:row>97</xdr:row>
      <xdr:rowOff>98648</xdr:rowOff>
    </xdr:to>
    <xdr:cxnSp macro="">
      <xdr:nvCxnSpPr>
        <xdr:cNvPr id="455" name="直線コネクタ 454"/>
        <xdr:cNvCxnSpPr/>
      </xdr:nvCxnSpPr>
      <xdr:spPr>
        <a:xfrm flipV="1">
          <a:off x="8750300" y="16724178"/>
          <a:ext cx="889000" cy="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45540</xdr:rowOff>
    </xdr:from>
    <xdr:to>
      <xdr:col>14</xdr:col>
      <xdr:colOff>79375</xdr:colOff>
      <xdr:row>97</xdr:row>
      <xdr:rowOff>147140</xdr:rowOff>
    </xdr:to>
    <xdr:sp macro="" textlink="">
      <xdr:nvSpPr>
        <xdr:cNvPr id="456" name="フローチャート : 判断 455"/>
        <xdr:cNvSpPr/>
      </xdr:nvSpPr>
      <xdr:spPr>
        <a:xfrm>
          <a:off x="9588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138267</xdr:rowOff>
    </xdr:from>
    <xdr:ext cx="534377" cy="259045"/>
    <xdr:sp macro="" textlink="">
      <xdr:nvSpPr>
        <xdr:cNvPr id="457" name="テキスト ボックス 456"/>
        <xdr:cNvSpPr txBox="1"/>
      </xdr:nvSpPr>
      <xdr:spPr>
        <a:xfrm>
          <a:off x="9372111" y="1676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98648</xdr:rowOff>
    </xdr:from>
    <xdr:to>
      <xdr:col>12</xdr:col>
      <xdr:colOff>511175</xdr:colOff>
      <xdr:row>97</xdr:row>
      <xdr:rowOff>109941</xdr:rowOff>
    </xdr:to>
    <xdr:cxnSp macro="">
      <xdr:nvCxnSpPr>
        <xdr:cNvPr id="458" name="直線コネクタ 457"/>
        <xdr:cNvCxnSpPr/>
      </xdr:nvCxnSpPr>
      <xdr:spPr>
        <a:xfrm flipV="1">
          <a:off x="7861300" y="16729298"/>
          <a:ext cx="889000" cy="1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38457</xdr:rowOff>
    </xdr:from>
    <xdr:to>
      <xdr:col>12</xdr:col>
      <xdr:colOff>561975</xdr:colOff>
      <xdr:row>97</xdr:row>
      <xdr:rowOff>140057</xdr:rowOff>
    </xdr:to>
    <xdr:sp macro="" textlink="">
      <xdr:nvSpPr>
        <xdr:cNvPr id="459" name="フローチャート : 判断 458"/>
        <xdr:cNvSpPr/>
      </xdr:nvSpPr>
      <xdr:spPr>
        <a:xfrm>
          <a:off x="8699500" y="1666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156584</xdr:rowOff>
    </xdr:from>
    <xdr:ext cx="534377" cy="259045"/>
    <xdr:sp macro="" textlink="">
      <xdr:nvSpPr>
        <xdr:cNvPr id="460" name="テキスト ボックス 459"/>
        <xdr:cNvSpPr txBox="1"/>
      </xdr:nvSpPr>
      <xdr:spPr>
        <a:xfrm>
          <a:off x="8483111" y="1644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109941</xdr:rowOff>
    </xdr:from>
    <xdr:to>
      <xdr:col>11</xdr:col>
      <xdr:colOff>307975</xdr:colOff>
      <xdr:row>97</xdr:row>
      <xdr:rowOff>129966</xdr:rowOff>
    </xdr:to>
    <xdr:cxnSp macro="">
      <xdr:nvCxnSpPr>
        <xdr:cNvPr id="461" name="直線コネクタ 460"/>
        <xdr:cNvCxnSpPr/>
      </xdr:nvCxnSpPr>
      <xdr:spPr>
        <a:xfrm flipV="1">
          <a:off x="6972300" y="16740591"/>
          <a:ext cx="889000" cy="2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69355</xdr:rowOff>
    </xdr:from>
    <xdr:to>
      <xdr:col>11</xdr:col>
      <xdr:colOff>358775</xdr:colOff>
      <xdr:row>97</xdr:row>
      <xdr:rowOff>170955</xdr:rowOff>
    </xdr:to>
    <xdr:sp macro="" textlink="">
      <xdr:nvSpPr>
        <xdr:cNvPr id="462" name="フローチャート : 判断 461"/>
        <xdr:cNvSpPr/>
      </xdr:nvSpPr>
      <xdr:spPr>
        <a:xfrm>
          <a:off x="7810500" y="167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162082</xdr:rowOff>
    </xdr:from>
    <xdr:ext cx="534377" cy="259045"/>
    <xdr:sp macro="" textlink="">
      <xdr:nvSpPr>
        <xdr:cNvPr id="463" name="テキスト ボックス 462"/>
        <xdr:cNvSpPr txBox="1"/>
      </xdr:nvSpPr>
      <xdr:spPr>
        <a:xfrm>
          <a:off x="7594111" y="1679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64156</xdr:rowOff>
    </xdr:from>
    <xdr:to>
      <xdr:col>10</xdr:col>
      <xdr:colOff>155575</xdr:colOff>
      <xdr:row>97</xdr:row>
      <xdr:rowOff>165756</xdr:rowOff>
    </xdr:to>
    <xdr:sp macro="" textlink="">
      <xdr:nvSpPr>
        <xdr:cNvPr id="464" name="フローチャート : 判断 463"/>
        <xdr:cNvSpPr/>
      </xdr:nvSpPr>
      <xdr:spPr>
        <a:xfrm>
          <a:off x="6921500" y="16694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10833</xdr:rowOff>
    </xdr:from>
    <xdr:ext cx="534377" cy="259045"/>
    <xdr:sp macro="" textlink="">
      <xdr:nvSpPr>
        <xdr:cNvPr id="465" name="テキスト ボックス 464"/>
        <xdr:cNvSpPr txBox="1"/>
      </xdr:nvSpPr>
      <xdr:spPr>
        <a:xfrm>
          <a:off x="6705111" y="1647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42,912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24732</xdr:rowOff>
    </xdr:from>
    <xdr:to>
      <xdr:col>15</xdr:col>
      <xdr:colOff>231775</xdr:colOff>
      <xdr:row>97</xdr:row>
      <xdr:rowOff>126332</xdr:rowOff>
    </xdr:to>
    <xdr:sp macro="" textlink="">
      <xdr:nvSpPr>
        <xdr:cNvPr id="471" name="円/楕円 470"/>
        <xdr:cNvSpPr/>
      </xdr:nvSpPr>
      <xdr:spPr>
        <a:xfrm>
          <a:off x="10426700" y="1665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47609</xdr:rowOff>
    </xdr:from>
    <xdr:ext cx="534377" cy="259045"/>
    <xdr:sp macro="" textlink="">
      <xdr:nvSpPr>
        <xdr:cNvPr id="472" name="土木費該当値テキスト"/>
        <xdr:cNvSpPr txBox="1"/>
      </xdr:nvSpPr>
      <xdr:spPr>
        <a:xfrm>
          <a:off x="10528300" y="1650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51,535</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42728</xdr:rowOff>
    </xdr:from>
    <xdr:to>
      <xdr:col>14</xdr:col>
      <xdr:colOff>79375</xdr:colOff>
      <xdr:row>97</xdr:row>
      <xdr:rowOff>144328</xdr:rowOff>
    </xdr:to>
    <xdr:sp macro="" textlink="">
      <xdr:nvSpPr>
        <xdr:cNvPr id="473" name="円/楕円 472"/>
        <xdr:cNvSpPr/>
      </xdr:nvSpPr>
      <xdr:spPr>
        <a:xfrm>
          <a:off x="9588500" y="16673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160855</xdr:rowOff>
    </xdr:from>
    <xdr:ext cx="534377" cy="259045"/>
    <xdr:sp macro="" textlink="">
      <xdr:nvSpPr>
        <xdr:cNvPr id="474" name="テキスト ボックス 473"/>
        <xdr:cNvSpPr txBox="1"/>
      </xdr:nvSpPr>
      <xdr:spPr>
        <a:xfrm>
          <a:off x="9372111" y="1644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47,599</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47848</xdr:rowOff>
    </xdr:from>
    <xdr:to>
      <xdr:col>12</xdr:col>
      <xdr:colOff>561975</xdr:colOff>
      <xdr:row>97</xdr:row>
      <xdr:rowOff>149448</xdr:rowOff>
    </xdr:to>
    <xdr:sp macro="" textlink="">
      <xdr:nvSpPr>
        <xdr:cNvPr id="475" name="円/楕円 474"/>
        <xdr:cNvSpPr/>
      </xdr:nvSpPr>
      <xdr:spPr>
        <a:xfrm>
          <a:off x="8699500" y="16678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140575</xdr:rowOff>
    </xdr:from>
    <xdr:ext cx="534377" cy="259045"/>
    <xdr:sp macro="" textlink="">
      <xdr:nvSpPr>
        <xdr:cNvPr id="476" name="テキスト ボックス 475"/>
        <xdr:cNvSpPr txBox="1"/>
      </xdr:nvSpPr>
      <xdr:spPr>
        <a:xfrm>
          <a:off x="8483111" y="1677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46,479</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59141</xdr:rowOff>
    </xdr:from>
    <xdr:to>
      <xdr:col>11</xdr:col>
      <xdr:colOff>358775</xdr:colOff>
      <xdr:row>97</xdr:row>
      <xdr:rowOff>160741</xdr:rowOff>
    </xdr:to>
    <xdr:sp macro="" textlink="">
      <xdr:nvSpPr>
        <xdr:cNvPr id="477" name="円/楕円 476"/>
        <xdr:cNvSpPr/>
      </xdr:nvSpPr>
      <xdr:spPr>
        <a:xfrm>
          <a:off x="7810500" y="1668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5818</xdr:rowOff>
    </xdr:from>
    <xdr:ext cx="534377" cy="259045"/>
    <xdr:sp macro="" textlink="">
      <xdr:nvSpPr>
        <xdr:cNvPr id="478" name="テキスト ボックス 477"/>
        <xdr:cNvSpPr txBox="1"/>
      </xdr:nvSpPr>
      <xdr:spPr>
        <a:xfrm>
          <a:off x="7594111" y="1646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44,009</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79166</xdr:rowOff>
    </xdr:from>
    <xdr:to>
      <xdr:col>10</xdr:col>
      <xdr:colOff>155575</xdr:colOff>
      <xdr:row>98</xdr:row>
      <xdr:rowOff>9316</xdr:rowOff>
    </xdr:to>
    <xdr:sp macro="" textlink="">
      <xdr:nvSpPr>
        <xdr:cNvPr id="479" name="円/楕円 478"/>
        <xdr:cNvSpPr/>
      </xdr:nvSpPr>
      <xdr:spPr>
        <a:xfrm>
          <a:off x="6921500" y="16709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443</xdr:rowOff>
    </xdr:from>
    <xdr:ext cx="534377" cy="259045"/>
    <xdr:sp macro="" textlink="">
      <xdr:nvSpPr>
        <xdr:cNvPr id="480" name="テキスト ボックス 479"/>
        <xdr:cNvSpPr txBox="1"/>
      </xdr:nvSpPr>
      <xdr:spPr>
        <a:xfrm>
          <a:off x="6705111" y="16802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39,629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13,110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1" name="テキスト ボックス 49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492" name="直線コネクタ 491"/>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493" name="テキスト ボックス 492"/>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5" name="テキスト ボックス 49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96" name="直線コネクタ 495"/>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30</xdr:row>
      <xdr:rowOff>111777</xdr:rowOff>
    </xdr:from>
    <xdr:ext cx="531299" cy="259045"/>
    <xdr:sp macro="" textlink="">
      <xdr:nvSpPr>
        <xdr:cNvPr id="497" name="テキスト ボックス 496"/>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9" name="テキスト ボックス 49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84722</xdr:rowOff>
    </xdr:from>
    <xdr:to>
      <xdr:col>23</xdr:col>
      <xdr:colOff>516889</xdr:colOff>
      <xdr:row>38</xdr:row>
      <xdr:rowOff>102838</xdr:rowOff>
    </xdr:to>
    <xdr:cxnSp macro="">
      <xdr:nvCxnSpPr>
        <xdr:cNvPr id="501" name="直線コネクタ 500"/>
        <xdr:cNvCxnSpPr/>
      </xdr:nvCxnSpPr>
      <xdr:spPr>
        <a:xfrm flipV="1">
          <a:off x="16317595" y="5399672"/>
          <a:ext cx="1269" cy="1218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106665</xdr:rowOff>
    </xdr:from>
    <xdr:ext cx="469744" cy="259045"/>
    <xdr:sp macro="" textlink="">
      <xdr:nvSpPr>
        <xdr:cNvPr id="502" name="消防費最小値テキスト"/>
        <xdr:cNvSpPr txBox="1"/>
      </xdr:nvSpPr>
      <xdr:spPr>
        <a:xfrm>
          <a:off x="16370300" y="6621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8,645</a:t>
          </a:r>
          <a:endParaRPr kumimoji="1" lang="ja-JP" altLang="en-US" sz="1000" b="1">
            <a:latin typeface="ＭＳ Ｐゴシック"/>
          </a:endParaRPr>
        </a:p>
      </xdr:txBody>
    </xdr:sp>
    <xdr:clientData/>
  </xdr:oneCellAnchor>
  <xdr:twoCellAnchor>
    <xdr:from>
      <xdr:col>23</xdr:col>
      <xdr:colOff>428625</xdr:colOff>
      <xdr:row>38</xdr:row>
      <xdr:rowOff>102838</xdr:rowOff>
    </xdr:from>
    <xdr:to>
      <xdr:col>23</xdr:col>
      <xdr:colOff>606425</xdr:colOff>
      <xdr:row>38</xdr:row>
      <xdr:rowOff>102838</xdr:rowOff>
    </xdr:to>
    <xdr:cxnSp macro="">
      <xdr:nvCxnSpPr>
        <xdr:cNvPr id="503" name="直線コネクタ 502"/>
        <xdr:cNvCxnSpPr/>
      </xdr:nvCxnSpPr>
      <xdr:spPr>
        <a:xfrm>
          <a:off x="16230600" y="6617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31399</xdr:rowOff>
    </xdr:from>
    <xdr:ext cx="534377" cy="259045"/>
    <xdr:sp macro="" textlink="">
      <xdr:nvSpPr>
        <xdr:cNvPr id="504" name="消防費最大値テキスト"/>
        <xdr:cNvSpPr txBox="1"/>
      </xdr:nvSpPr>
      <xdr:spPr>
        <a:xfrm>
          <a:off x="16370300" y="517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29,962</a:t>
          </a:r>
          <a:endParaRPr kumimoji="1" lang="ja-JP" altLang="en-US" sz="1000" b="1">
            <a:latin typeface="ＭＳ Ｐゴシック"/>
          </a:endParaRPr>
        </a:p>
      </xdr:txBody>
    </xdr:sp>
    <xdr:clientData/>
  </xdr:oneCellAnchor>
  <xdr:twoCellAnchor>
    <xdr:from>
      <xdr:col>23</xdr:col>
      <xdr:colOff>428625</xdr:colOff>
      <xdr:row>31</xdr:row>
      <xdr:rowOff>84722</xdr:rowOff>
    </xdr:from>
    <xdr:to>
      <xdr:col>23</xdr:col>
      <xdr:colOff>606425</xdr:colOff>
      <xdr:row>31</xdr:row>
      <xdr:rowOff>84722</xdr:rowOff>
    </xdr:to>
    <xdr:cxnSp macro="">
      <xdr:nvCxnSpPr>
        <xdr:cNvPr id="505" name="直線コネクタ 504"/>
        <xdr:cNvCxnSpPr/>
      </xdr:nvCxnSpPr>
      <xdr:spPr>
        <a:xfrm>
          <a:off x="16230600" y="5399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94323</xdr:rowOff>
    </xdr:from>
    <xdr:to>
      <xdr:col>23</xdr:col>
      <xdr:colOff>517525</xdr:colOff>
      <xdr:row>35</xdr:row>
      <xdr:rowOff>135699</xdr:rowOff>
    </xdr:to>
    <xdr:cxnSp macro="">
      <xdr:nvCxnSpPr>
        <xdr:cNvPr id="506" name="直線コネクタ 505"/>
        <xdr:cNvCxnSpPr/>
      </xdr:nvCxnSpPr>
      <xdr:spPr>
        <a:xfrm flipV="1">
          <a:off x="15481300" y="6095073"/>
          <a:ext cx="838200" cy="41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71099</xdr:rowOff>
    </xdr:from>
    <xdr:ext cx="534377" cy="259045"/>
    <xdr:sp macro="" textlink="">
      <xdr:nvSpPr>
        <xdr:cNvPr id="507" name="消防費平均値テキスト"/>
        <xdr:cNvSpPr txBox="1"/>
      </xdr:nvSpPr>
      <xdr:spPr>
        <a:xfrm>
          <a:off x="16370300" y="62432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13,934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92672</xdr:rowOff>
    </xdr:from>
    <xdr:to>
      <xdr:col>23</xdr:col>
      <xdr:colOff>568325</xdr:colOff>
      <xdr:row>37</xdr:row>
      <xdr:rowOff>22822</xdr:rowOff>
    </xdr:to>
    <xdr:sp macro="" textlink="">
      <xdr:nvSpPr>
        <xdr:cNvPr id="508" name="フローチャート : 判断 507"/>
        <xdr:cNvSpPr/>
      </xdr:nvSpPr>
      <xdr:spPr>
        <a:xfrm>
          <a:off x="16268700" y="626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135699</xdr:rowOff>
    </xdr:from>
    <xdr:to>
      <xdr:col>22</xdr:col>
      <xdr:colOff>365125</xdr:colOff>
      <xdr:row>36</xdr:row>
      <xdr:rowOff>35230</xdr:rowOff>
    </xdr:to>
    <xdr:cxnSp macro="">
      <xdr:nvCxnSpPr>
        <xdr:cNvPr id="509" name="直線コネクタ 508"/>
        <xdr:cNvCxnSpPr/>
      </xdr:nvCxnSpPr>
      <xdr:spPr>
        <a:xfrm flipV="1">
          <a:off x="14592300" y="6136449"/>
          <a:ext cx="889000" cy="70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74155</xdr:rowOff>
    </xdr:from>
    <xdr:to>
      <xdr:col>22</xdr:col>
      <xdr:colOff>415925</xdr:colOff>
      <xdr:row>36</xdr:row>
      <xdr:rowOff>4305</xdr:rowOff>
    </xdr:to>
    <xdr:sp macro="" textlink="">
      <xdr:nvSpPr>
        <xdr:cNvPr id="510" name="フローチャート : 判断 509"/>
        <xdr:cNvSpPr/>
      </xdr:nvSpPr>
      <xdr:spPr>
        <a:xfrm>
          <a:off x="15430500" y="607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20832</xdr:rowOff>
    </xdr:from>
    <xdr:ext cx="534377" cy="259045"/>
    <xdr:sp macro="" textlink="">
      <xdr:nvSpPr>
        <xdr:cNvPr id="511" name="テキスト ボックス 510"/>
        <xdr:cNvSpPr txBox="1"/>
      </xdr:nvSpPr>
      <xdr:spPr>
        <a:xfrm>
          <a:off x="15214111" y="585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52432</xdr:rowOff>
    </xdr:from>
    <xdr:to>
      <xdr:col>21</xdr:col>
      <xdr:colOff>161925</xdr:colOff>
      <xdr:row>36</xdr:row>
      <xdr:rowOff>35230</xdr:rowOff>
    </xdr:to>
    <xdr:cxnSp macro="">
      <xdr:nvCxnSpPr>
        <xdr:cNvPr id="512" name="直線コネクタ 511"/>
        <xdr:cNvCxnSpPr/>
      </xdr:nvCxnSpPr>
      <xdr:spPr>
        <a:xfrm>
          <a:off x="13703300" y="6053182"/>
          <a:ext cx="889000" cy="154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109646</xdr:rowOff>
    </xdr:from>
    <xdr:to>
      <xdr:col>21</xdr:col>
      <xdr:colOff>212725</xdr:colOff>
      <xdr:row>36</xdr:row>
      <xdr:rowOff>39796</xdr:rowOff>
    </xdr:to>
    <xdr:sp macro="" textlink="">
      <xdr:nvSpPr>
        <xdr:cNvPr id="513" name="フローチャート : 判断 512"/>
        <xdr:cNvSpPr/>
      </xdr:nvSpPr>
      <xdr:spPr>
        <a:xfrm>
          <a:off x="14541500" y="6110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56323</xdr:rowOff>
    </xdr:from>
    <xdr:ext cx="534377" cy="259045"/>
    <xdr:sp macro="" textlink="">
      <xdr:nvSpPr>
        <xdr:cNvPr id="514" name="テキスト ボックス 513"/>
        <xdr:cNvSpPr txBox="1"/>
      </xdr:nvSpPr>
      <xdr:spPr>
        <a:xfrm>
          <a:off x="14325111" y="588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52432</xdr:rowOff>
    </xdr:from>
    <xdr:to>
      <xdr:col>19</xdr:col>
      <xdr:colOff>644525</xdr:colOff>
      <xdr:row>35</xdr:row>
      <xdr:rowOff>157245</xdr:rowOff>
    </xdr:to>
    <xdr:cxnSp macro="">
      <xdr:nvCxnSpPr>
        <xdr:cNvPr id="515" name="直線コネクタ 514"/>
        <xdr:cNvCxnSpPr/>
      </xdr:nvCxnSpPr>
      <xdr:spPr>
        <a:xfrm flipV="1">
          <a:off x="12814300" y="6053182"/>
          <a:ext cx="889000" cy="10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155480</xdr:rowOff>
    </xdr:from>
    <xdr:to>
      <xdr:col>20</xdr:col>
      <xdr:colOff>9525</xdr:colOff>
      <xdr:row>36</xdr:row>
      <xdr:rowOff>85630</xdr:rowOff>
    </xdr:to>
    <xdr:sp macro="" textlink="">
      <xdr:nvSpPr>
        <xdr:cNvPr id="516" name="フローチャート : 判断 515"/>
        <xdr:cNvSpPr/>
      </xdr:nvSpPr>
      <xdr:spPr>
        <a:xfrm>
          <a:off x="13652500" y="615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76757</xdr:rowOff>
    </xdr:from>
    <xdr:ext cx="534377" cy="259045"/>
    <xdr:sp macro="" textlink="">
      <xdr:nvSpPr>
        <xdr:cNvPr id="517" name="テキスト ボックス 516"/>
        <xdr:cNvSpPr txBox="1"/>
      </xdr:nvSpPr>
      <xdr:spPr>
        <a:xfrm>
          <a:off x="13436111" y="624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832</xdr:rowOff>
    </xdr:from>
    <xdr:to>
      <xdr:col>18</xdr:col>
      <xdr:colOff>492125</xdr:colOff>
      <xdr:row>36</xdr:row>
      <xdr:rowOff>102432</xdr:rowOff>
    </xdr:to>
    <xdr:sp macro="" textlink="">
      <xdr:nvSpPr>
        <xdr:cNvPr id="518" name="フローチャート : 判断 517"/>
        <xdr:cNvSpPr/>
      </xdr:nvSpPr>
      <xdr:spPr>
        <a:xfrm>
          <a:off x="12763500" y="617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93559</xdr:rowOff>
    </xdr:from>
    <xdr:ext cx="534377" cy="259045"/>
    <xdr:sp macro="" textlink="">
      <xdr:nvSpPr>
        <xdr:cNvPr id="519" name="テキスト ボックス 518"/>
        <xdr:cNvSpPr txBox="1"/>
      </xdr:nvSpPr>
      <xdr:spPr>
        <a:xfrm>
          <a:off x="12547111" y="626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35</xdr:row>
      <xdr:rowOff>43523</xdr:rowOff>
    </xdr:from>
    <xdr:to>
      <xdr:col>23</xdr:col>
      <xdr:colOff>568325</xdr:colOff>
      <xdr:row>35</xdr:row>
      <xdr:rowOff>145123</xdr:rowOff>
    </xdr:to>
    <xdr:sp macro="" textlink="">
      <xdr:nvSpPr>
        <xdr:cNvPr id="525" name="円/楕円 524"/>
        <xdr:cNvSpPr/>
      </xdr:nvSpPr>
      <xdr:spPr>
        <a:xfrm>
          <a:off x="16268700" y="6044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66400</xdr:rowOff>
    </xdr:from>
    <xdr:ext cx="534377" cy="259045"/>
    <xdr:sp macro="" textlink="">
      <xdr:nvSpPr>
        <xdr:cNvPr id="526" name="消防費該当値テキスト"/>
        <xdr:cNvSpPr txBox="1"/>
      </xdr:nvSpPr>
      <xdr:spPr>
        <a:xfrm>
          <a:off x="16370300" y="5895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17,794</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84899</xdr:rowOff>
    </xdr:from>
    <xdr:to>
      <xdr:col>22</xdr:col>
      <xdr:colOff>415925</xdr:colOff>
      <xdr:row>36</xdr:row>
      <xdr:rowOff>15049</xdr:rowOff>
    </xdr:to>
    <xdr:sp macro="" textlink="">
      <xdr:nvSpPr>
        <xdr:cNvPr id="527" name="円/楕円 526"/>
        <xdr:cNvSpPr/>
      </xdr:nvSpPr>
      <xdr:spPr>
        <a:xfrm>
          <a:off x="15430500" y="6085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6176</xdr:rowOff>
    </xdr:from>
    <xdr:ext cx="534377" cy="259045"/>
    <xdr:sp macro="" textlink="">
      <xdr:nvSpPr>
        <xdr:cNvPr id="528" name="テキスト ボックス 527"/>
        <xdr:cNvSpPr txBox="1"/>
      </xdr:nvSpPr>
      <xdr:spPr>
        <a:xfrm>
          <a:off x="15214111" y="6178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17,070</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155880</xdr:rowOff>
    </xdr:from>
    <xdr:to>
      <xdr:col>21</xdr:col>
      <xdr:colOff>212725</xdr:colOff>
      <xdr:row>36</xdr:row>
      <xdr:rowOff>86030</xdr:rowOff>
    </xdr:to>
    <xdr:sp macro="" textlink="">
      <xdr:nvSpPr>
        <xdr:cNvPr id="529" name="円/楕円 528"/>
        <xdr:cNvSpPr/>
      </xdr:nvSpPr>
      <xdr:spPr>
        <a:xfrm>
          <a:off x="14541500" y="615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77157</xdr:rowOff>
    </xdr:from>
    <xdr:ext cx="534377" cy="259045"/>
    <xdr:sp macro="" textlink="">
      <xdr:nvSpPr>
        <xdr:cNvPr id="530" name="テキスト ボックス 529"/>
        <xdr:cNvSpPr txBox="1"/>
      </xdr:nvSpPr>
      <xdr:spPr>
        <a:xfrm>
          <a:off x="14325111" y="6249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15,828</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1632</xdr:rowOff>
    </xdr:from>
    <xdr:to>
      <xdr:col>20</xdr:col>
      <xdr:colOff>9525</xdr:colOff>
      <xdr:row>35</xdr:row>
      <xdr:rowOff>103232</xdr:rowOff>
    </xdr:to>
    <xdr:sp macro="" textlink="">
      <xdr:nvSpPr>
        <xdr:cNvPr id="531" name="円/楕円 530"/>
        <xdr:cNvSpPr/>
      </xdr:nvSpPr>
      <xdr:spPr>
        <a:xfrm>
          <a:off x="13652500" y="6002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119759</xdr:rowOff>
    </xdr:from>
    <xdr:ext cx="534377" cy="259045"/>
    <xdr:sp macro="" textlink="">
      <xdr:nvSpPr>
        <xdr:cNvPr id="532" name="テキスト ボックス 531"/>
        <xdr:cNvSpPr txBox="1"/>
      </xdr:nvSpPr>
      <xdr:spPr>
        <a:xfrm>
          <a:off x="13436111" y="5777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18,527</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106445</xdr:rowOff>
    </xdr:from>
    <xdr:to>
      <xdr:col>18</xdr:col>
      <xdr:colOff>492125</xdr:colOff>
      <xdr:row>36</xdr:row>
      <xdr:rowOff>36595</xdr:rowOff>
    </xdr:to>
    <xdr:sp macro="" textlink="">
      <xdr:nvSpPr>
        <xdr:cNvPr id="533" name="円/楕円 532"/>
        <xdr:cNvSpPr/>
      </xdr:nvSpPr>
      <xdr:spPr>
        <a:xfrm>
          <a:off x="12763500" y="610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53122</xdr:rowOff>
    </xdr:from>
    <xdr:ext cx="534377" cy="259045"/>
    <xdr:sp macro="" textlink="">
      <xdr:nvSpPr>
        <xdr:cNvPr id="534" name="テキスト ボックス 533"/>
        <xdr:cNvSpPr txBox="1"/>
      </xdr:nvSpPr>
      <xdr:spPr>
        <a:xfrm>
          <a:off x="12547111" y="5882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16,693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34,738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45" name="テキスト ボックス 54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46" name="直線コネクタ 54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47" name="テキスト ボックス 546"/>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48" name="直線コネクタ 54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49" name="テキスト ボックス 54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51" name="テキスト ボックス 55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2" name="直線コネクタ 55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53" name="テキスト ボックス 552"/>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54" name="直線コネクタ 55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55" name="テキスト ボックス 55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57" name="テキスト ボックス 55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120193</xdr:rowOff>
    </xdr:from>
    <xdr:to>
      <xdr:col>23</xdr:col>
      <xdr:colOff>516889</xdr:colOff>
      <xdr:row>58</xdr:row>
      <xdr:rowOff>136537</xdr:rowOff>
    </xdr:to>
    <xdr:cxnSp macro="">
      <xdr:nvCxnSpPr>
        <xdr:cNvPr id="559" name="直線コネクタ 558"/>
        <xdr:cNvCxnSpPr/>
      </xdr:nvCxnSpPr>
      <xdr:spPr>
        <a:xfrm flipV="1">
          <a:off x="16317595" y="8864143"/>
          <a:ext cx="1269" cy="1216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140364</xdr:rowOff>
    </xdr:from>
    <xdr:ext cx="534377" cy="259045"/>
    <xdr:sp macro="" textlink="">
      <xdr:nvSpPr>
        <xdr:cNvPr id="560" name="教育費最小値テキスト"/>
        <xdr:cNvSpPr txBox="1"/>
      </xdr:nvSpPr>
      <xdr:spPr>
        <a:xfrm>
          <a:off x="16370300" y="1008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24,166</a:t>
          </a:r>
          <a:endParaRPr kumimoji="1" lang="ja-JP" altLang="en-US" sz="1000" b="1">
            <a:latin typeface="ＭＳ Ｐゴシック"/>
          </a:endParaRPr>
        </a:p>
      </xdr:txBody>
    </xdr:sp>
    <xdr:clientData/>
  </xdr:oneCellAnchor>
  <xdr:twoCellAnchor>
    <xdr:from>
      <xdr:col>23</xdr:col>
      <xdr:colOff>428625</xdr:colOff>
      <xdr:row>58</xdr:row>
      <xdr:rowOff>136537</xdr:rowOff>
    </xdr:from>
    <xdr:to>
      <xdr:col>23</xdr:col>
      <xdr:colOff>606425</xdr:colOff>
      <xdr:row>58</xdr:row>
      <xdr:rowOff>136537</xdr:rowOff>
    </xdr:to>
    <xdr:cxnSp macro="">
      <xdr:nvCxnSpPr>
        <xdr:cNvPr id="561" name="直線コネクタ 560"/>
        <xdr:cNvCxnSpPr/>
      </xdr:nvCxnSpPr>
      <xdr:spPr>
        <a:xfrm>
          <a:off x="16230600" y="1008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66870</xdr:rowOff>
    </xdr:from>
    <xdr:ext cx="534377" cy="259045"/>
    <xdr:sp macro="" textlink="">
      <xdr:nvSpPr>
        <xdr:cNvPr id="562" name="教育費最大値テキスト"/>
        <xdr:cNvSpPr txBox="1"/>
      </xdr:nvSpPr>
      <xdr:spPr>
        <a:xfrm>
          <a:off x="16370300" y="863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88,024</a:t>
          </a:r>
          <a:endParaRPr kumimoji="1" lang="ja-JP" altLang="en-US" sz="1000" b="1">
            <a:latin typeface="ＭＳ Ｐゴシック"/>
          </a:endParaRPr>
        </a:p>
      </xdr:txBody>
    </xdr:sp>
    <xdr:clientData/>
  </xdr:oneCellAnchor>
  <xdr:twoCellAnchor>
    <xdr:from>
      <xdr:col>23</xdr:col>
      <xdr:colOff>428625</xdr:colOff>
      <xdr:row>51</xdr:row>
      <xdr:rowOff>120193</xdr:rowOff>
    </xdr:from>
    <xdr:to>
      <xdr:col>23</xdr:col>
      <xdr:colOff>606425</xdr:colOff>
      <xdr:row>51</xdr:row>
      <xdr:rowOff>120193</xdr:rowOff>
    </xdr:to>
    <xdr:cxnSp macro="">
      <xdr:nvCxnSpPr>
        <xdr:cNvPr id="563" name="直線コネクタ 562"/>
        <xdr:cNvCxnSpPr/>
      </xdr:nvCxnSpPr>
      <xdr:spPr>
        <a:xfrm>
          <a:off x="16230600" y="886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69882</xdr:rowOff>
    </xdr:from>
    <xdr:to>
      <xdr:col>23</xdr:col>
      <xdr:colOff>517525</xdr:colOff>
      <xdr:row>57</xdr:row>
      <xdr:rowOff>79673</xdr:rowOff>
    </xdr:to>
    <xdr:cxnSp macro="">
      <xdr:nvCxnSpPr>
        <xdr:cNvPr id="564" name="直線コネクタ 563"/>
        <xdr:cNvCxnSpPr/>
      </xdr:nvCxnSpPr>
      <xdr:spPr>
        <a:xfrm flipV="1">
          <a:off x="15481300" y="9842532"/>
          <a:ext cx="838200" cy="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113625</xdr:rowOff>
    </xdr:from>
    <xdr:ext cx="534377" cy="259045"/>
    <xdr:sp macro="" textlink="">
      <xdr:nvSpPr>
        <xdr:cNvPr id="565" name="教育費平均値テキスト"/>
        <xdr:cNvSpPr txBox="1"/>
      </xdr:nvSpPr>
      <xdr:spPr>
        <a:xfrm>
          <a:off x="16370300" y="9543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41,903</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90748</xdr:rowOff>
    </xdr:from>
    <xdr:to>
      <xdr:col>23</xdr:col>
      <xdr:colOff>568325</xdr:colOff>
      <xdr:row>57</xdr:row>
      <xdr:rowOff>20898</xdr:rowOff>
    </xdr:to>
    <xdr:sp macro="" textlink="">
      <xdr:nvSpPr>
        <xdr:cNvPr id="566" name="フローチャート : 判断 565"/>
        <xdr:cNvSpPr/>
      </xdr:nvSpPr>
      <xdr:spPr>
        <a:xfrm>
          <a:off x="16268700" y="969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62033</xdr:rowOff>
    </xdr:from>
    <xdr:to>
      <xdr:col>22</xdr:col>
      <xdr:colOff>365125</xdr:colOff>
      <xdr:row>57</xdr:row>
      <xdr:rowOff>79673</xdr:rowOff>
    </xdr:to>
    <xdr:cxnSp macro="">
      <xdr:nvCxnSpPr>
        <xdr:cNvPr id="567" name="直線コネクタ 566"/>
        <xdr:cNvCxnSpPr/>
      </xdr:nvCxnSpPr>
      <xdr:spPr>
        <a:xfrm>
          <a:off x="14592300" y="9834683"/>
          <a:ext cx="889000" cy="1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3690</xdr:rowOff>
    </xdr:from>
    <xdr:to>
      <xdr:col>22</xdr:col>
      <xdr:colOff>415925</xdr:colOff>
      <xdr:row>56</xdr:row>
      <xdr:rowOff>105290</xdr:rowOff>
    </xdr:to>
    <xdr:sp macro="" textlink="">
      <xdr:nvSpPr>
        <xdr:cNvPr id="568" name="フローチャート : 判断 567"/>
        <xdr:cNvSpPr/>
      </xdr:nvSpPr>
      <xdr:spPr>
        <a:xfrm>
          <a:off x="15430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121817</xdr:rowOff>
    </xdr:from>
    <xdr:ext cx="534377" cy="259045"/>
    <xdr:sp macro="" textlink="">
      <xdr:nvSpPr>
        <xdr:cNvPr id="569" name="テキスト ボックス 568"/>
        <xdr:cNvSpPr txBox="1"/>
      </xdr:nvSpPr>
      <xdr:spPr>
        <a:xfrm>
          <a:off x="15214111" y="93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137719</xdr:rowOff>
    </xdr:from>
    <xdr:to>
      <xdr:col>21</xdr:col>
      <xdr:colOff>161925</xdr:colOff>
      <xdr:row>57</xdr:row>
      <xdr:rowOff>62033</xdr:rowOff>
    </xdr:to>
    <xdr:cxnSp macro="">
      <xdr:nvCxnSpPr>
        <xdr:cNvPr id="570" name="直線コネクタ 569"/>
        <xdr:cNvCxnSpPr/>
      </xdr:nvCxnSpPr>
      <xdr:spPr>
        <a:xfrm>
          <a:off x="13703300" y="9738919"/>
          <a:ext cx="889000" cy="95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12014</xdr:rowOff>
    </xdr:from>
    <xdr:to>
      <xdr:col>21</xdr:col>
      <xdr:colOff>212725</xdr:colOff>
      <xdr:row>56</xdr:row>
      <xdr:rowOff>113614</xdr:rowOff>
    </xdr:to>
    <xdr:sp macro="" textlink="">
      <xdr:nvSpPr>
        <xdr:cNvPr id="571" name="フローチャート : 判断 570"/>
        <xdr:cNvSpPr/>
      </xdr:nvSpPr>
      <xdr:spPr>
        <a:xfrm>
          <a:off x="14541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130141</xdr:rowOff>
    </xdr:from>
    <xdr:ext cx="534377" cy="259045"/>
    <xdr:sp macro="" textlink="">
      <xdr:nvSpPr>
        <xdr:cNvPr id="572" name="テキスト ボックス 571"/>
        <xdr:cNvSpPr txBox="1"/>
      </xdr:nvSpPr>
      <xdr:spPr>
        <a:xfrm>
          <a:off x="14325111" y="938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137719</xdr:rowOff>
    </xdr:from>
    <xdr:to>
      <xdr:col>19</xdr:col>
      <xdr:colOff>644525</xdr:colOff>
      <xdr:row>57</xdr:row>
      <xdr:rowOff>15360</xdr:rowOff>
    </xdr:to>
    <xdr:cxnSp macro="">
      <xdr:nvCxnSpPr>
        <xdr:cNvPr id="573" name="直線コネクタ 572"/>
        <xdr:cNvCxnSpPr/>
      </xdr:nvCxnSpPr>
      <xdr:spPr>
        <a:xfrm flipV="1">
          <a:off x="12814300" y="9738919"/>
          <a:ext cx="889000" cy="49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36532</xdr:rowOff>
    </xdr:from>
    <xdr:to>
      <xdr:col>20</xdr:col>
      <xdr:colOff>9525</xdr:colOff>
      <xdr:row>56</xdr:row>
      <xdr:rowOff>138132</xdr:rowOff>
    </xdr:to>
    <xdr:sp macro="" textlink="">
      <xdr:nvSpPr>
        <xdr:cNvPr id="574" name="フローチャート : 判断 573"/>
        <xdr:cNvSpPr/>
      </xdr:nvSpPr>
      <xdr:spPr>
        <a:xfrm>
          <a:off x="13652500" y="96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154659</xdr:rowOff>
    </xdr:from>
    <xdr:ext cx="534377" cy="259045"/>
    <xdr:sp macro="" textlink="">
      <xdr:nvSpPr>
        <xdr:cNvPr id="575" name="テキスト ボックス 574"/>
        <xdr:cNvSpPr txBox="1"/>
      </xdr:nvSpPr>
      <xdr:spPr>
        <a:xfrm>
          <a:off x="13436111" y="941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76060</xdr:rowOff>
    </xdr:from>
    <xdr:to>
      <xdr:col>18</xdr:col>
      <xdr:colOff>492125</xdr:colOff>
      <xdr:row>57</xdr:row>
      <xdr:rowOff>6210</xdr:rowOff>
    </xdr:to>
    <xdr:sp macro="" textlink="">
      <xdr:nvSpPr>
        <xdr:cNvPr id="576" name="フローチャート : 判断 575"/>
        <xdr:cNvSpPr/>
      </xdr:nvSpPr>
      <xdr:spPr>
        <a:xfrm>
          <a:off x="12763500" y="967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22737</xdr:rowOff>
    </xdr:from>
    <xdr:ext cx="534377" cy="259045"/>
    <xdr:sp macro="" textlink="">
      <xdr:nvSpPr>
        <xdr:cNvPr id="577" name="テキスト ボックス 576"/>
        <xdr:cNvSpPr txBox="1"/>
      </xdr:nvSpPr>
      <xdr:spPr>
        <a:xfrm>
          <a:off x="12547111" y="9452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42,674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19082</xdr:rowOff>
    </xdr:from>
    <xdr:to>
      <xdr:col>23</xdr:col>
      <xdr:colOff>568325</xdr:colOff>
      <xdr:row>57</xdr:row>
      <xdr:rowOff>120682</xdr:rowOff>
    </xdr:to>
    <xdr:sp macro="" textlink="">
      <xdr:nvSpPr>
        <xdr:cNvPr id="583" name="円/楕円 582"/>
        <xdr:cNvSpPr/>
      </xdr:nvSpPr>
      <xdr:spPr>
        <a:xfrm>
          <a:off x="16268700" y="9791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168959</xdr:rowOff>
    </xdr:from>
    <xdr:ext cx="534377" cy="259045"/>
    <xdr:sp macro="" textlink="">
      <xdr:nvSpPr>
        <xdr:cNvPr id="584" name="教育費該当値テキスト"/>
        <xdr:cNvSpPr txBox="1"/>
      </xdr:nvSpPr>
      <xdr:spPr>
        <a:xfrm>
          <a:off x="16370300" y="9770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36,665</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28873</xdr:rowOff>
    </xdr:from>
    <xdr:to>
      <xdr:col>22</xdr:col>
      <xdr:colOff>415925</xdr:colOff>
      <xdr:row>57</xdr:row>
      <xdr:rowOff>130473</xdr:rowOff>
    </xdr:to>
    <xdr:sp macro="" textlink="">
      <xdr:nvSpPr>
        <xdr:cNvPr id="585" name="円/楕円 584"/>
        <xdr:cNvSpPr/>
      </xdr:nvSpPr>
      <xdr:spPr>
        <a:xfrm>
          <a:off x="15430500" y="9801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121600</xdr:rowOff>
    </xdr:from>
    <xdr:ext cx="534377" cy="259045"/>
    <xdr:sp macro="" textlink="">
      <xdr:nvSpPr>
        <xdr:cNvPr id="586" name="テキスト ボックス 585"/>
        <xdr:cNvSpPr txBox="1"/>
      </xdr:nvSpPr>
      <xdr:spPr>
        <a:xfrm>
          <a:off x="15214111" y="9894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36,151</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11233</xdr:rowOff>
    </xdr:from>
    <xdr:to>
      <xdr:col>21</xdr:col>
      <xdr:colOff>212725</xdr:colOff>
      <xdr:row>57</xdr:row>
      <xdr:rowOff>112833</xdr:rowOff>
    </xdr:to>
    <xdr:sp macro="" textlink="">
      <xdr:nvSpPr>
        <xdr:cNvPr id="587" name="円/楕円 586"/>
        <xdr:cNvSpPr/>
      </xdr:nvSpPr>
      <xdr:spPr>
        <a:xfrm>
          <a:off x="14541500" y="978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103960</xdr:rowOff>
    </xdr:from>
    <xdr:ext cx="534377" cy="259045"/>
    <xdr:sp macro="" textlink="">
      <xdr:nvSpPr>
        <xdr:cNvPr id="588" name="テキスト ボックス 587"/>
        <xdr:cNvSpPr txBox="1"/>
      </xdr:nvSpPr>
      <xdr:spPr>
        <a:xfrm>
          <a:off x="14325111" y="9876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37,077</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86919</xdr:rowOff>
    </xdr:from>
    <xdr:to>
      <xdr:col>20</xdr:col>
      <xdr:colOff>9525</xdr:colOff>
      <xdr:row>57</xdr:row>
      <xdr:rowOff>17069</xdr:rowOff>
    </xdr:to>
    <xdr:sp macro="" textlink="">
      <xdr:nvSpPr>
        <xdr:cNvPr id="589" name="円/楕円 588"/>
        <xdr:cNvSpPr/>
      </xdr:nvSpPr>
      <xdr:spPr>
        <a:xfrm>
          <a:off x="13652500" y="9688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8196</xdr:rowOff>
    </xdr:from>
    <xdr:ext cx="534377" cy="259045"/>
    <xdr:sp macro="" textlink="">
      <xdr:nvSpPr>
        <xdr:cNvPr id="590" name="テキスト ボックス 589"/>
        <xdr:cNvSpPr txBox="1"/>
      </xdr:nvSpPr>
      <xdr:spPr>
        <a:xfrm>
          <a:off x="13436111" y="978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42,104</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136010</xdr:rowOff>
    </xdr:from>
    <xdr:to>
      <xdr:col>18</xdr:col>
      <xdr:colOff>492125</xdr:colOff>
      <xdr:row>57</xdr:row>
      <xdr:rowOff>66160</xdr:rowOff>
    </xdr:to>
    <xdr:sp macro="" textlink="">
      <xdr:nvSpPr>
        <xdr:cNvPr id="591" name="円/楕円 590"/>
        <xdr:cNvSpPr/>
      </xdr:nvSpPr>
      <xdr:spPr>
        <a:xfrm>
          <a:off x="12763500" y="973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57287</xdr:rowOff>
    </xdr:from>
    <xdr:ext cx="534377" cy="259045"/>
    <xdr:sp macro="" textlink="">
      <xdr:nvSpPr>
        <xdr:cNvPr id="592" name="テキスト ボックス 591"/>
        <xdr:cNvSpPr txBox="1"/>
      </xdr:nvSpPr>
      <xdr:spPr>
        <a:xfrm>
          <a:off x="12547111" y="982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39,527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3" name="直線コネクタ 60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4" name="テキスト ボックス 60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5" name="直線コネクタ 60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06" name="テキスト ボックス 605"/>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7" name="直線コネクタ 60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168927</xdr:rowOff>
    </xdr:from>
    <xdr:ext cx="467179" cy="259045"/>
    <xdr:sp macro="" textlink="">
      <xdr:nvSpPr>
        <xdr:cNvPr id="608" name="テキスト ボックス 607"/>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9" name="直線コネクタ 60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130827</xdr:rowOff>
    </xdr:from>
    <xdr:ext cx="467179" cy="259045"/>
    <xdr:sp macro="" textlink="">
      <xdr:nvSpPr>
        <xdr:cNvPr id="610" name="テキスト ボックス 609"/>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1" name="直線コネクタ 61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12" name="テキスト ボックス 61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14" name="テキスト ボックス 61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142494</xdr:rowOff>
    </xdr:from>
    <xdr:to>
      <xdr:col>23</xdr:col>
      <xdr:colOff>516889</xdr:colOff>
      <xdr:row>79</xdr:row>
      <xdr:rowOff>44450</xdr:rowOff>
    </xdr:to>
    <xdr:cxnSp macro="">
      <xdr:nvCxnSpPr>
        <xdr:cNvPr id="616" name="直線コネクタ 615"/>
        <xdr:cNvCxnSpPr/>
      </xdr:nvCxnSpPr>
      <xdr:spPr>
        <a:xfrm flipV="1">
          <a:off x="16317595" y="12143994"/>
          <a:ext cx="1269" cy="1445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17"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18" name="直線コネクタ 61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89171</xdr:rowOff>
    </xdr:from>
    <xdr:ext cx="534377" cy="259045"/>
    <xdr:sp macro="" textlink="">
      <xdr:nvSpPr>
        <xdr:cNvPr id="619" name="災害復旧費最大値テキスト"/>
        <xdr:cNvSpPr txBox="1"/>
      </xdr:nvSpPr>
      <xdr:spPr>
        <a:xfrm>
          <a:off x="16370300" y="11919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11,378</a:t>
          </a:r>
          <a:endParaRPr kumimoji="1" lang="ja-JP" altLang="en-US" sz="1000" b="1">
            <a:latin typeface="ＭＳ Ｐゴシック"/>
          </a:endParaRPr>
        </a:p>
      </xdr:txBody>
    </xdr:sp>
    <xdr:clientData/>
  </xdr:oneCellAnchor>
  <xdr:twoCellAnchor>
    <xdr:from>
      <xdr:col>23</xdr:col>
      <xdr:colOff>428625</xdr:colOff>
      <xdr:row>70</xdr:row>
      <xdr:rowOff>142494</xdr:rowOff>
    </xdr:from>
    <xdr:to>
      <xdr:col>23</xdr:col>
      <xdr:colOff>606425</xdr:colOff>
      <xdr:row>70</xdr:row>
      <xdr:rowOff>142494</xdr:rowOff>
    </xdr:to>
    <xdr:cxnSp macro="">
      <xdr:nvCxnSpPr>
        <xdr:cNvPr id="620" name="直線コネクタ 619"/>
        <xdr:cNvCxnSpPr/>
      </xdr:nvCxnSpPr>
      <xdr:spPr>
        <a:xfrm>
          <a:off x="16230600" y="12143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21" name="直線コネクタ 620"/>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130191</xdr:rowOff>
    </xdr:from>
    <xdr:ext cx="378565" cy="259045"/>
    <xdr:sp macro="" textlink="">
      <xdr:nvSpPr>
        <xdr:cNvPr id="622" name="災害復旧費平均値テキスト"/>
        <xdr:cNvSpPr txBox="1"/>
      </xdr:nvSpPr>
      <xdr:spPr>
        <a:xfrm>
          <a:off x="16370300" y="133318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107314</xdr:rowOff>
    </xdr:from>
    <xdr:to>
      <xdr:col>23</xdr:col>
      <xdr:colOff>568325</xdr:colOff>
      <xdr:row>79</xdr:row>
      <xdr:rowOff>37464</xdr:rowOff>
    </xdr:to>
    <xdr:sp macro="" textlink="">
      <xdr:nvSpPr>
        <xdr:cNvPr id="623" name="フローチャート : 判断 622"/>
        <xdr:cNvSpPr/>
      </xdr:nvSpPr>
      <xdr:spPr>
        <a:xfrm>
          <a:off x="16268700" y="1348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24" name="直線コネクタ 623"/>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13336</xdr:rowOff>
    </xdr:from>
    <xdr:to>
      <xdr:col>22</xdr:col>
      <xdr:colOff>415925</xdr:colOff>
      <xdr:row>76</xdr:row>
      <xdr:rowOff>114936</xdr:rowOff>
    </xdr:to>
    <xdr:sp macro="" textlink="">
      <xdr:nvSpPr>
        <xdr:cNvPr id="625" name="フローチャート : 判断 624"/>
        <xdr:cNvSpPr/>
      </xdr:nvSpPr>
      <xdr:spPr>
        <a:xfrm>
          <a:off x="15430500" y="1304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74</xdr:row>
      <xdr:rowOff>131462</xdr:rowOff>
    </xdr:from>
    <xdr:ext cx="469744" cy="259045"/>
    <xdr:sp macro="" textlink="">
      <xdr:nvSpPr>
        <xdr:cNvPr id="626" name="テキスト ボックス 625"/>
        <xdr:cNvSpPr txBox="1"/>
      </xdr:nvSpPr>
      <xdr:spPr>
        <a:xfrm>
          <a:off x="15246427" y="12818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37592</xdr:rowOff>
    </xdr:from>
    <xdr:to>
      <xdr:col>21</xdr:col>
      <xdr:colOff>161925</xdr:colOff>
      <xdr:row>79</xdr:row>
      <xdr:rowOff>44450</xdr:rowOff>
    </xdr:to>
    <xdr:cxnSp macro="">
      <xdr:nvCxnSpPr>
        <xdr:cNvPr id="627" name="直線コネクタ 626"/>
        <xdr:cNvCxnSpPr/>
      </xdr:nvCxnSpPr>
      <xdr:spPr>
        <a:xfrm>
          <a:off x="13703300" y="1358214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148337</xdr:rowOff>
    </xdr:from>
    <xdr:to>
      <xdr:col>21</xdr:col>
      <xdr:colOff>212725</xdr:colOff>
      <xdr:row>76</xdr:row>
      <xdr:rowOff>78487</xdr:rowOff>
    </xdr:to>
    <xdr:sp macro="" textlink="">
      <xdr:nvSpPr>
        <xdr:cNvPr id="628" name="フローチャート : 判断 627"/>
        <xdr:cNvSpPr/>
      </xdr:nvSpPr>
      <xdr:spPr>
        <a:xfrm>
          <a:off x="14541500" y="13007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74</xdr:row>
      <xdr:rowOff>95013</xdr:rowOff>
    </xdr:from>
    <xdr:ext cx="469744" cy="259045"/>
    <xdr:sp macro="" textlink="">
      <xdr:nvSpPr>
        <xdr:cNvPr id="629" name="テキスト ボックス 628"/>
        <xdr:cNvSpPr txBox="1"/>
      </xdr:nvSpPr>
      <xdr:spPr>
        <a:xfrm>
          <a:off x="14357427" y="1278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37592</xdr:rowOff>
    </xdr:from>
    <xdr:to>
      <xdr:col>19</xdr:col>
      <xdr:colOff>644525</xdr:colOff>
      <xdr:row>79</xdr:row>
      <xdr:rowOff>37846</xdr:rowOff>
    </xdr:to>
    <xdr:cxnSp macro="">
      <xdr:nvCxnSpPr>
        <xdr:cNvPr id="630" name="直線コネクタ 629"/>
        <xdr:cNvCxnSpPr/>
      </xdr:nvCxnSpPr>
      <xdr:spPr>
        <a:xfrm flipV="1">
          <a:off x="12814300" y="13582142"/>
          <a:ext cx="8890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68072</xdr:rowOff>
    </xdr:from>
    <xdr:to>
      <xdr:col>20</xdr:col>
      <xdr:colOff>9525</xdr:colOff>
      <xdr:row>75</xdr:row>
      <xdr:rowOff>169672</xdr:rowOff>
    </xdr:to>
    <xdr:sp macro="" textlink="">
      <xdr:nvSpPr>
        <xdr:cNvPr id="631" name="フローチャート : 判断 630"/>
        <xdr:cNvSpPr/>
      </xdr:nvSpPr>
      <xdr:spPr>
        <a:xfrm>
          <a:off x="13652500" y="12926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74</xdr:row>
      <xdr:rowOff>14749</xdr:rowOff>
    </xdr:from>
    <xdr:ext cx="469744" cy="259045"/>
    <xdr:sp macro="" textlink="">
      <xdr:nvSpPr>
        <xdr:cNvPr id="632" name="テキスト ボックス 631"/>
        <xdr:cNvSpPr txBox="1"/>
      </xdr:nvSpPr>
      <xdr:spPr>
        <a:xfrm>
          <a:off x="13468427" y="12702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36576</xdr:rowOff>
    </xdr:from>
    <xdr:to>
      <xdr:col>18</xdr:col>
      <xdr:colOff>492125</xdr:colOff>
      <xdr:row>76</xdr:row>
      <xdr:rowOff>138176</xdr:rowOff>
    </xdr:to>
    <xdr:sp macro="" textlink="">
      <xdr:nvSpPr>
        <xdr:cNvPr id="633" name="フローチャート : 判断 632"/>
        <xdr:cNvSpPr/>
      </xdr:nvSpPr>
      <xdr:spPr>
        <a:xfrm>
          <a:off x="12763500" y="13066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74</xdr:row>
      <xdr:rowOff>154703</xdr:rowOff>
    </xdr:from>
    <xdr:ext cx="469744" cy="259045"/>
    <xdr:sp macro="" textlink="">
      <xdr:nvSpPr>
        <xdr:cNvPr id="634" name="テキスト ボックス 633"/>
        <xdr:cNvSpPr txBox="1"/>
      </xdr:nvSpPr>
      <xdr:spPr>
        <a:xfrm>
          <a:off x="12579427" y="12842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40" name="円/楕円 639"/>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85742</xdr:rowOff>
    </xdr:from>
    <xdr:ext cx="249299" cy="259045"/>
    <xdr:sp macro="" textlink="">
      <xdr:nvSpPr>
        <xdr:cNvPr id="641" name="災害復旧費該当値テキスト"/>
        <xdr:cNvSpPr txBox="1"/>
      </xdr:nvSpPr>
      <xdr:spPr>
        <a:xfrm>
          <a:off x="16370300" y="134588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42" name="円/楕円 641"/>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43" name="テキスト ボックス 642"/>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44" name="円/楕円 643"/>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45" name="テキスト ボックス 644"/>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158242</xdr:rowOff>
    </xdr:from>
    <xdr:to>
      <xdr:col>20</xdr:col>
      <xdr:colOff>9525</xdr:colOff>
      <xdr:row>79</xdr:row>
      <xdr:rowOff>88392</xdr:rowOff>
    </xdr:to>
    <xdr:sp macro="" textlink="">
      <xdr:nvSpPr>
        <xdr:cNvPr id="646" name="円/楕円 645"/>
        <xdr:cNvSpPr/>
      </xdr:nvSpPr>
      <xdr:spPr>
        <a:xfrm>
          <a:off x="13652500" y="1353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79</xdr:row>
      <xdr:rowOff>79519</xdr:rowOff>
    </xdr:from>
    <xdr:ext cx="313932" cy="259045"/>
    <xdr:sp macro="" textlink="">
      <xdr:nvSpPr>
        <xdr:cNvPr id="647" name="テキスト ボックス 646"/>
        <xdr:cNvSpPr txBox="1"/>
      </xdr:nvSpPr>
      <xdr:spPr>
        <a:xfrm>
          <a:off x="13546333" y="136240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158496</xdr:rowOff>
    </xdr:from>
    <xdr:to>
      <xdr:col>18</xdr:col>
      <xdr:colOff>492125</xdr:colOff>
      <xdr:row>79</xdr:row>
      <xdr:rowOff>88646</xdr:rowOff>
    </xdr:to>
    <xdr:sp macro="" textlink="">
      <xdr:nvSpPr>
        <xdr:cNvPr id="648" name="円/楕円 647"/>
        <xdr:cNvSpPr/>
      </xdr:nvSpPr>
      <xdr:spPr>
        <a:xfrm>
          <a:off x="127635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79</xdr:row>
      <xdr:rowOff>79773</xdr:rowOff>
    </xdr:from>
    <xdr:ext cx="313932" cy="259045"/>
    <xdr:sp macro="" textlink="">
      <xdr:nvSpPr>
        <xdr:cNvPr id="649" name="テキスト ボックス 648"/>
        <xdr:cNvSpPr txBox="1"/>
      </xdr:nvSpPr>
      <xdr:spPr>
        <a:xfrm>
          <a:off x="12657333" y="13624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60" name="直線コネクタ 65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61" name="テキスト ボックス 66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62" name="直線コネクタ 66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63" name="テキスト ボックス 66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64" name="直線コネクタ 66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65" name="テキスト ボックス 66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66" name="直線コネクタ 66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67" name="テキスト ボックス 66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68" name="直線コネクタ 66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69" name="テキスト ボックス 668"/>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70" name="直線コネクタ 66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71" name="テキスト ボックス 67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164308</xdr:rowOff>
    </xdr:from>
    <xdr:to>
      <xdr:col>23</xdr:col>
      <xdr:colOff>516889</xdr:colOff>
      <xdr:row>98</xdr:row>
      <xdr:rowOff>101784</xdr:rowOff>
    </xdr:to>
    <xdr:cxnSp macro="">
      <xdr:nvCxnSpPr>
        <xdr:cNvPr id="675" name="直線コネクタ 674"/>
        <xdr:cNvCxnSpPr/>
      </xdr:nvCxnSpPr>
      <xdr:spPr>
        <a:xfrm flipV="1">
          <a:off x="16317595" y="15423358"/>
          <a:ext cx="1269" cy="1480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105611</xdr:rowOff>
    </xdr:from>
    <xdr:ext cx="534377" cy="259045"/>
    <xdr:sp macro="" textlink="">
      <xdr:nvSpPr>
        <xdr:cNvPr id="676" name="公債費最小値テキスト"/>
        <xdr:cNvSpPr txBox="1"/>
      </xdr:nvSpPr>
      <xdr:spPr>
        <a:xfrm>
          <a:off x="16370300" y="1690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10,322</a:t>
          </a:r>
          <a:endParaRPr kumimoji="1" lang="ja-JP" altLang="en-US" sz="1000" b="1">
            <a:latin typeface="ＭＳ Ｐゴシック"/>
          </a:endParaRPr>
        </a:p>
      </xdr:txBody>
    </xdr:sp>
    <xdr:clientData/>
  </xdr:oneCellAnchor>
  <xdr:twoCellAnchor>
    <xdr:from>
      <xdr:col>23</xdr:col>
      <xdr:colOff>428625</xdr:colOff>
      <xdr:row>98</xdr:row>
      <xdr:rowOff>101784</xdr:rowOff>
    </xdr:from>
    <xdr:to>
      <xdr:col>23</xdr:col>
      <xdr:colOff>606425</xdr:colOff>
      <xdr:row>98</xdr:row>
      <xdr:rowOff>101784</xdr:rowOff>
    </xdr:to>
    <xdr:cxnSp macro="">
      <xdr:nvCxnSpPr>
        <xdr:cNvPr id="677" name="直線コネクタ 676"/>
        <xdr:cNvCxnSpPr/>
      </xdr:nvCxnSpPr>
      <xdr:spPr>
        <a:xfrm>
          <a:off x="16230600" y="1690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110985</xdr:rowOff>
    </xdr:from>
    <xdr:ext cx="599010" cy="259045"/>
    <xdr:sp macro="" textlink="">
      <xdr:nvSpPr>
        <xdr:cNvPr id="678" name="公債費最大値テキスト"/>
        <xdr:cNvSpPr txBox="1"/>
      </xdr:nvSpPr>
      <xdr:spPr>
        <a:xfrm>
          <a:off x="16370300" y="15198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100,993</a:t>
          </a:r>
          <a:endParaRPr kumimoji="1" lang="ja-JP" altLang="en-US" sz="1000" b="1">
            <a:latin typeface="ＭＳ Ｐゴシック"/>
          </a:endParaRPr>
        </a:p>
      </xdr:txBody>
    </xdr:sp>
    <xdr:clientData/>
  </xdr:oneCellAnchor>
  <xdr:twoCellAnchor>
    <xdr:from>
      <xdr:col>23</xdr:col>
      <xdr:colOff>428625</xdr:colOff>
      <xdr:row>89</xdr:row>
      <xdr:rowOff>164308</xdr:rowOff>
    </xdr:from>
    <xdr:to>
      <xdr:col>23</xdr:col>
      <xdr:colOff>606425</xdr:colOff>
      <xdr:row>89</xdr:row>
      <xdr:rowOff>164308</xdr:rowOff>
    </xdr:to>
    <xdr:cxnSp macro="">
      <xdr:nvCxnSpPr>
        <xdr:cNvPr id="679" name="直線コネクタ 678"/>
        <xdr:cNvCxnSpPr/>
      </xdr:nvCxnSpPr>
      <xdr:spPr>
        <a:xfrm>
          <a:off x="16230600" y="15423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122131</xdr:rowOff>
    </xdr:from>
    <xdr:to>
      <xdr:col>23</xdr:col>
      <xdr:colOff>517525</xdr:colOff>
      <xdr:row>96</xdr:row>
      <xdr:rowOff>125527</xdr:rowOff>
    </xdr:to>
    <xdr:cxnSp macro="">
      <xdr:nvCxnSpPr>
        <xdr:cNvPr id="680" name="直線コネクタ 679"/>
        <xdr:cNvCxnSpPr/>
      </xdr:nvCxnSpPr>
      <xdr:spPr>
        <a:xfrm>
          <a:off x="15481300" y="16581331"/>
          <a:ext cx="838200" cy="3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13952</xdr:rowOff>
    </xdr:from>
    <xdr:ext cx="534377" cy="259045"/>
    <xdr:sp macro="" textlink="">
      <xdr:nvSpPr>
        <xdr:cNvPr id="681" name="公債費平均値テキスト"/>
        <xdr:cNvSpPr txBox="1"/>
      </xdr:nvSpPr>
      <xdr:spPr>
        <a:xfrm>
          <a:off x="16370300" y="16301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34,991</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162525</xdr:rowOff>
    </xdr:from>
    <xdr:to>
      <xdr:col>23</xdr:col>
      <xdr:colOff>568325</xdr:colOff>
      <xdr:row>96</xdr:row>
      <xdr:rowOff>92675</xdr:rowOff>
    </xdr:to>
    <xdr:sp macro="" textlink="">
      <xdr:nvSpPr>
        <xdr:cNvPr id="682" name="フローチャート : 判断 681"/>
        <xdr:cNvSpPr/>
      </xdr:nvSpPr>
      <xdr:spPr>
        <a:xfrm>
          <a:off x="16268700" y="1645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120873</xdr:rowOff>
    </xdr:from>
    <xdr:to>
      <xdr:col>22</xdr:col>
      <xdr:colOff>365125</xdr:colOff>
      <xdr:row>96</xdr:row>
      <xdr:rowOff>122131</xdr:rowOff>
    </xdr:to>
    <xdr:cxnSp macro="">
      <xdr:nvCxnSpPr>
        <xdr:cNvPr id="683" name="直線コネクタ 682"/>
        <xdr:cNvCxnSpPr/>
      </xdr:nvCxnSpPr>
      <xdr:spPr>
        <a:xfrm>
          <a:off x="14592300" y="16580073"/>
          <a:ext cx="889000" cy="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170363</xdr:rowOff>
    </xdr:from>
    <xdr:to>
      <xdr:col>22</xdr:col>
      <xdr:colOff>415925</xdr:colOff>
      <xdr:row>95</xdr:row>
      <xdr:rowOff>100513</xdr:rowOff>
    </xdr:to>
    <xdr:sp macro="" textlink="">
      <xdr:nvSpPr>
        <xdr:cNvPr id="684" name="フローチャート : 判断 683"/>
        <xdr:cNvSpPr/>
      </xdr:nvSpPr>
      <xdr:spPr>
        <a:xfrm>
          <a:off x="15430500" y="1628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117040</xdr:rowOff>
    </xdr:from>
    <xdr:ext cx="534377" cy="259045"/>
    <xdr:sp macro="" textlink="">
      <xdr:nvSpPr>
        <xdr:cNvPr id="685" name="テキスト ボックス 684"/>
        <xdr:cNvSpPr txBox="1"/>
      </xdr:nvSpPr>
      <xdr:spPr>
        <a:xfrm>
          <a:off x="15214111" y="1606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120873</xdr:rowOff>
    </xdr:from>
    <xdr:to>
      <xdr:col>21</xdr:col>
      <xdr:colOff>161925</xdr:colOff>
      <xdr:row>96</xdr:row>
      <xdr:rowOff>125168</xdr:rowOff>
    </xdr:to>
    <xdr:cxnSp macro="">
      <xdr:nvCxnSpPr>
        <xdr:cNvPr id="686" name="直線コネクタ 685"/>
        <xdr:cNvCxnSpPr/>
      </xdr:nvCxnSpPr>
      <xdr:spPr>
        <a:xfrm flipV="1">
          <a:off x="13703300" y="16580073"/>
          <a:ext cx="889000" cy="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1722</xdr:rowOff>
    </xdr:from>
    <xdr:to>
      <xdr:col>21</xdr:col>
      <xdr:colOff>212725</xdr:colOff>
      <xdr:row>95</xdr:row>
      <xdr:rowOff>103322</xdr:rowOff>
    </xdr:to>
    <xdr:sp macro="" textlink="">
      <xdr:nvSpPr>
        <xdr:cNvPr id="687" name="フローチャート : 判断 686"/>
        <xdr:cNvSpPr/>
      </xdr:nvSpPr>
      <xdr:spPr>
        <a:xfrm>
          <a:off x="14541500" y="1628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119849</xdr:rowOff>
    </xdr:from>
    <xdr:ext cx="534377" cy="259045"/>
    <xdr:sp macro="" textlink="">
      <xdr:nvSpPr>
        <xdr:cNvPr id="688" name="テキスト ボックス 687"/>
        <xdr:cNvSpPr txBox="1"/>
      </xdr:nvSpPr>
      <xdr:spPr>
        <a:xfrm>
          <a:off x="14325111" y="16064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125168</xdr:rowOff>
    </xdr:from>
    <xdr:to>
      <xdr:col>19</xdr:col>
      <xdr:colOff>644525</xdr:colOff>
      <xdr:row>96</xdr:row>
      <xdr:rowOff>127977</xdr:rowOff>
    </xdr:to>
    <xdr:cxnSp macro="">
      <xdr:nvCxnSpPr>
        <xdr:cNvPr id="689" name="直線コネクタ 688"/>
        <xdr:cNvCxnSpPr/>
      </xdr:nvCxnSpPr>
      <xdr:spPr>
        <a:xfrm flipV="1">
          <a:off x="12814300" y="16584368"/>
          <a:ext cx="889000" cy="2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170983</xdr:rowOff>
    </xdr:from>
    <xdr:to>
      <xdr:col>20</xdr:col>
      <xdr:colOff>9525</xdr:colOff>
      <xdr:row>95</xdr:row>
      <xdr:rowOff>101133</xdr:rowOff>
    </xdr:to>
    <xdr:sp macro="" textlink="">
      <xdr:nvSpPr>
        <xdr:cNvPr id="690" name="フローチャート : 判断 689"/>
        <xdr:cNvSpPr/>
      </xdr:nvSpPr>
      <xdr:spPr>
        <a:xfrm>
          <a:off x="13652500" y="1628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117660</xdr:rowOff>
    </xdr:from>
    <xdr:ext cx="534377" cy="259045"/>
    <xdr:sp macro="" textlink="">
      <xdr:nvSpPr>
        <xdr:cNvPr id="691" name="テキスト ボックス 690"/>
        <xdr:cNvSpPr txBox="1"/>
      </xdr:nvSpPr>
      <xdr:spPr>
        <a:xfrm>
          <a:off x="13436111" y="1606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152222</xdr:rowOff>
    </xdr:from>
    <xdr:to>
      <xdr:col>18</xdr:col>
      <xdr:colOff>492125</xdr:colOff>
      <xdr:row>95</xdr:row>
      <xdr:rowOff>82372</xdr:rowOff>
    </xdr:to>
    <xdr:sp macro="" textlink="">
      <xdr:nvSpPr>
        <xdr:cNvPr id="692" name="フローチャート : 判断 691"/>
        <xdr:cNvSpPr/>
      </xdr:nvSpPr>
      <xdr:spPr>
        <a:xfrm>
          <a:off x="12763500" y="1626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98899</xdr:rowOff>
    </xdr:from>
    <xdr:ext cx="534377" cy="259045"/>
    <xdr:sp macro="" textlink="">
      <xdr:nvSpPr>
        <xdr:cNvPr id="693" name="テキスト ボックス 692"/>
        <xdr:cNvSpPr txBox="1"/>
      </xdr:nvSpPr>
      <xdr:spPr>
        <a:xfrm>
          <a:off x="12547111" y="1604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74727</xdr:rowOff>
    </xdr:from>
    <xdr:to>
      <xdr:col>23</xdr:col>
      <xdr:colOff>568325</xdr:colOff>
      <xdr:row>97</xdr:row>
      <xdr:rowOff>4877</xdr:rowOff>
    </xdr:to>
    <xdr:sp macro="" textlink="">
      <xdr:nvSpPr>
        <xdr:cNvPr id="699" name="円/楕円 698"/>
        <xdr:cNvSpPr/>
      </xdr:nvSpPr>
      <xdr:spPr>
        <a:xfrm>
          <a:off x="16268700" y="16533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53154</xdr:rowOff>
    </xdr:from>
    <xdr:ext cx="534377" cy="259045"/>
    <xdr:sp macro="" textlink="">
      <xdr:nvSpPr>
        <xdr:cNvPr id="700" name="公債費該当値テキスト"/>
        <xdr:cNvSpPr txBox="1"/>
      </xdr:nvSpPr>
      <xdr:spPr>
        <a:xfrm>
          <a:off x="16370300" y="16512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29,868</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71331</xdr:rowOff>
    </xdr:from>
    <xdr:to>
      <xdr:col>22</xdr:col>
      <xdr:colOff>415925</xdr:colOff>
      <xdr:row>97</xdr:row>
      <xdr:rowOff>1481</xdr:rowOff>
    </xdr:to>
    <xdr:sp macro="" textlink="">
      <xdr:nvSpPr>
        <xdr:cNvPr id="701" name="円/楕円 700"/>
        <xdr:cNvSpPr/>
      </xdr:nvSpPr>
      <xdr:spPr>
        <a:xfrm>
          <a:off x="15430500" y="1653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164058</xdr:rowOff>
    </xdr:from>
    <xdr:ext cx="534377" cy="259045"/>
    <xdr:sp macro="" textlink="">
      <xdr:nvSpPr>
        <xdr:cNvPr id="702" name="テキスト ボックス 701"/>
        <xdr:cNvSpPr txBox="1"/>
      </xdr:nvSpPr>
      <xdr:spPr>
        <a:xfrm>
          <a:off x="15214111" y="1662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30,076</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70073</xdr:rowOff>
    </xdr:from>
    <xdr:to>
      <xdr:col>21</xdr:col>
      <xdr:colOff>212725</xdr:colOff>
      <xdr:row>97</xdr:row>
      <xdr:rowOff>223</xdr:rowOff>
    </xdr:to>
    <xdr:sp macro="" textlink="">
      <xdr:nvSpPr>
        <xdr:cNvPr id="703" name="円/楕円 702"/>
        <xdr:cNvSpPr/>
      </xdr:nvSpPr>
      <xdr:spPr>
        <a:xfrm>
          <a:off x="14541500" y="1652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162800</xdr:rowOff>
    </xdr:from>
    <xdr:ext cx="534377" cy="259045"/>
    <xdr:sp macro="" textlink="">
      <xdr:nvSpPr>
        <xdr:cNvPr id="704" name="テキスト ボックス 703"/>
        <xdr:cNvSpPr txBox="1"/>
      </xdr:nvSpPr>
      <xdr:spPr>
        <a:xfrm>
          <a:off x="14325111" y="16622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30,153</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74368</xdr:rowOff>
    </xdr:from>
    <xdr:to>
      <xdr:col>20</xdr:col>
      <xdr:colOff>9525</xdr:colOff>
      <xdr:row>97</xdr:row>
      <xdr:rowOff>4518</xdr:rowOff>
    </xdr:to>
    <xdr:sp macro="" textlink="">
      <xdr:nvSpPr>
        <xdr:cNvPr id="705" name="円/楕円 704"/>
        <xdr:cNvSpPr/>
      </xdr:nvSpPr>
      <xdr:spPr>
        <a:xfrm>
          <a:off x="13652500" y="16533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167095</xdr:rowOff>
    </xdr:from>
    <xdr:ext cx="534377" cy="259045"/>
    <xdr:sp macro="" textlink="">
      <xdr:nvSpPr>
        <xdr:cNvPr id="706" name="テキスト ボックス 705"/>
        <xdr:cNvSpPr txBox="1"/>
      </xdr:nvSpPr>
      <xdr:spPr>
        <a:xfrm>
          <a:off x="13436111" y="16626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29,890</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77177</xdr:rowOff>
    </xdr:from>
    <xdr:to>
      <xdr:col>18</xdr:col>
      <xdr:colOff>492125</xdr:colOff>
      <xdr:row>97</xdr:row>
      <xdr:rowOff>7327</xdr:rowOff>
    </xdr:to>
    <xdr:sp macro="" textlink="">
      <xdr:nvSpPr>
        <xdr:cNvPr id="707" name="円/楕円 706"/>
        <xdr:cNvSpPr/>
      </xdr:nvSpPr>
      <xdr:spPr>
        <a:xfrm>
          <a:off x="12763500" y="16536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169904</xdr:rowOff>
    </xdr:from>
    <xdr:ext cx="534377" cy="259045"/>
    <xdr:sp macro="" textlink="">
      <xdr:nvSpPr>
        <xdr:cNvPr id="708" name="テキスト ボックス 707"/>
        <xdr:cNvSpPr txBox="1"/>
      </xdr:nvSpPr>
      <xdr:spPr>
        <a:xfrm>
          <a:off x="12547111" y="16629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29,718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9" name="直線コネクタ 71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0" name="テキスト ボックス 71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1" name="直線コネクタ 72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22" name="テキスト ボックス 721"/>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23" name="直線コネクタ 72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24" name="テキスト ボックス 723"/>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25" name="直線コネクタ 72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26" name="テキスト ボックス 725"/>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8" name="テキスト ボックス 72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32715</xdr:rowOff>
    </xdr:from>
    <xdr:to>
      <xdr:col>32</xdr:col>
      <xdr:colOff>186689</xdr:colOff>
      <xdr:row>38</xdr:row>
      <xdr:rowOff>139700</xdr:rowOff>
    </xdr:to>
    <xdr:cxnSp macro="">
      <xdr:nvCxnSpPr>
        <xdr:cNvPr id="730" name="直線コネクタ 729"/>
        <xdr:cNvCxnSpPr/>
      </xdr:nvCxnSpPr>
      <xdr:spPr>
        <a:xfrm flipV="1">
          <a:off x="22159595" y="5519115"/>
          <a:ext cx="1269" cy="1135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151807</xdr:rowOff>
    </xdr:from>
    <xdr:ext cx="249299" cy="259045"/>
    <xdr:sp macro="" textlink="">
      <xdr:nvSpPr>
        <xdr:cNvPr id="731" name="諸支出金最小値テキスト"/>
        <xdr:cNvSpPr txBox="1"/>
      </xdr:nvSpPr>
      <xdr:spPr>
        <a:xfrm>
          <a:off x="22212300" y="6666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2" name="直線コネクタ 73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150842</xdr:rowOff>
    </xdr:from>
    <xdr:ext cx="469744" cy="259045"/>
    <xdr:sp macro="" textlink="">
      <xdr:nvSpPr>
        <xdr:cNvPr id="733" name="諸支出金最大値テキスト"/>
        <xdr:cNvSpPr txBox="1"/>
      </xdr:nvSpPr>
      <xdr:spPr>
        <a:xfrm>
          <a:off x="22212300" y="5294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2,484</a:t>
          </a:r>
          <a:endParaRPr kumimoji="1" lang="ja-JP" altLang="en-US" sz="1000" b="1">
            <a:latin typeface="ＭＳ Ｐゴシック"/>
          </a:endParaRPr>
        </a:p>
      </xdr:txBody>
    </xdr:sp>
    <xdr:clientData/>
  </xdr:oneCellAnchor>
  <xdr:twoCellAnchor>
    <xdr:from>
      <xdr:col>32</xdr:col>
      <xdr:colOff>98425</xdr:colOff>
      <xdr:row>32</xdr:row>
      <xdr:rowOff>32715</xdr:rowOff>
    </xdr:from>
    <xdr:to>
      <xdr:col>32</xdr:col>
      <xdr:colOff>276225</xdr:colOff>
      <xdr:row>32</xdr:row>
      <xdr:rowOff>32715</xdr:rowOff>
    </xdr:to>
    <xdr:cxnSp macro="">
      <xdr:nvCxnSpPr>
        <xdr:cNvPr id="734" name="直線コネクタ 733"/>
        <xdr:cNvCxnSpPr/>
      </xdr:nvCxnSpPr>
      <xdr:spPr>
        <a:xfrm>
          <a:off x="22072600" y="5519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32</xdr:row>
      <xdr:rowOff>32715</xdr:rowOff>
    </xdr:from>
    <xdr:to>
      <xdr:col>32</xdr:col>
      <xdr:colOff>187325</xdr:colOff>
      <xdr:row>32</xdr:row>
      <xdr:rowOff>36830</xdr:rowOff>
    </xdr:to>
    <xdr:cxnSp macro="">
      <xdr:nvCxnSpPr>
        <xdr:cNvPr id="735" name="直線コネクタ 734"/>
        <xdr:cNvCxnSpPr/>
      </xdr:nvCxnSpPr>
      <xdr:spPr>
        <a:xfrm flipV="1">
          <a:off x="21323300" y="5519115"/>
          <a:ext cx="8382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24807</xdr:rowOff>
    </xdr:from>
    <xdr:ext cx="313932" cy="259045"/>
    <xdr:sp macro="" textlink="">
      <xdr:nvSpPr>
        <xdr:cNvPr id="736" name="諸支出金平均値テキスト"/>
        <xdr:cNvSpPr txBox="1"/>
      </xdr:nvSpPr>
      <xdr:spPr>
        <a:xfrm>
          <a:off x="22212300" y="653990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46380</xdr:rowOff>
    </xdr:from>
    <xdr:to>
      <xdr:col>32</xdr:col>
      <xdr:colOff>238125</xdr:colOff>
      <xdr:row>38</xdr:row>
      <xdr:rowOff>147980</xdr:rowOff>
    </xdr:to>
    <xdr:sp macro="" textlink="">
      <xdr:nvSpPr>
        <xdr:cNvPr id="737" name="フローチャート : 判断 736"/>
        <xdr:cNvSpPr/>
      </xdr:nvSpPr>
      <xdr:spPr>
        <a:xfrm>
          <a:off x="22110700" y="65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32</xdr:row>
      <xdr:rowOff>36830</xdr:rowOff>
    </xdr:from>
    <xdr:to>
      <xdr:col>31</xdr:col>
      <xdr:colOff>34925</xdr:colOff>
      <xdr:row>32</xdr:row>
      <xdr:rowOff>43231</xdr:rowOff>
    </xdr:to>
    <xdr:cxnSp macro="">
      <xdr:nvCxnSpPr>
        <xdr:cNvPr id="738" name="直線コネクタ 737"/>
        <xdr:cNvCxnSpPr/>
      </xdr:nvCxnSpPr>
      <xdr:spPr>
        <a:xfrm flipV="1">
          <a:off x="20434300" y="5523230"/>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23063</xdr:rowOff>
    </xdr:from>
    <xdr:to>
      <xdr:col>31</xdr:col>
      <xdr:colOff>85725</xdr:colOff>
      <xdr:row>38</xdr:row>
      <xdr:rowOff>124663</xdr:rowOff>
    </xdr:to>
    <xdr:sp macro="" textlink="">
      <xdr:nvSpPr>
        <xdr:cNvPr id="739" name="フローチャート : 判断 738"/>
        <xdr:cNvSpPr/>
      </xdr:nvSpPr>
      <xdr:spPr>
        <a:xfrm>
          <a:off x="21272500" y="653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115790</xdr:rowOff>
    </xdr:from>
    <xdr:ext cx="378565" cy="259045"/>
    <xdr:sp macro="" textlink="">
      <xdr:nvSpPr>
        <xdr:cNvPr id="740" name="テキスト ボックス 739"/>
        <xdr:cNvSpPr txBox="1"/>
      </xdr:nvSpPr>
      <xdr:spPr>
        <a:xfrm>
          <a:off x="21134017" y="6630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28</xdr:col>
      <xdr:colOff>314325</xdr:colOff>
      <xdr:row>32</xdr:row>
      <xdr:rowOff>43231</xdr:rowOff>
    </xdr:from>
    <xdr:to>
      <xdr:col>29</xdr:col>
      <xdr:colOff>517525</xdr:colOff>
      <xdr:row>32</xdr:row>
      <xdr:rowOff>48260</xdr:rowOff>
    </xdr:to>
    <xdr:cxnSp macro="">
      <xdr:nvCxnSpPr>
        <xdr:cNvPr id="741" name="直線コネクタ 740"/>
        <xdr:cNvCxnSpPr/>
      </xdr:nvCxnSpPr>
      <xdr:spPr>
        <a:xfrm flipV="1">
          <a:off x="19545300" y="5529631"/>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29007</xdr:rowOff>
    </xdr:from>
    <xdr:to>
      <xdr:col>29</xdr:col>
      <xdr:colOff>568325</xdr:colOff>
      <xdr:row>38</xdr:row>
      <xdr:rowOff>130607</xdr:rowOff>
    </xdr:to>
    <xdr:sp macro="" textlink="">
      <xdr:nvSpPr>
        <xdr:cNvPr id="742" name="フローチャート : 判断 741"/>
        <xdr:cNvSpPr/>
      </xdr:nvSpPr>
      <xdr:spPr>
        <a:xfrm>
          <a:off x="20383500" y="654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121734</xdr:rowOff>
    </xdr:from>
    <xdr:ext cx="378565" cy="259045"/>
    <xdr:sp macro="" textlink="">
      <xdr:nvSpPr>
        <xdr:cNvPr id="743" name="テキスト ボックス 742"/>
        <xdr:cNvSpPr txBox="1"/>
      </xdr:nvSpPr>
      <xdr:spPr>
        <a:xfrm>
          <a:off x="20245017" y="66368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111125</xdr:colOff>
      <xdr:row>32</xdr:row>
      <xdr:rowOff>48260</xdr:rowOff>
    </xdr:from>
    <xdr:to>
      <xdr:col>28</xdr:col>
      <xdr:colOff>314325</xdr:colOff>
      <xdr:row>38</xdr:row>
      <xdr:rowOff>139700</xdr:rowOff>
    </xdr:to>
    <xdr:cxnSp macro="">
      <xdr:nvCxnSpPr>
        <xdr:cNvPr id="744" name="直線コネクタ 743"/>
        <xdr:cNvCxnSpPr/>
      </xdr:nvCxnSpPr>
      <xdr:spPr>
        <a:xfrm flipV="1">
          <a:off x="18656300" y="5534660"/>
          <a:ext cx="889000" cy="1120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152451</xdr:rowOff>
    </xdr:from>
    <xdr:to>
      <xdr:col>28</xdr:col>
      <xdr:colOff>365125</xdr:colOff>
      <xdr:row>38</xdr:row>
      <xdr:rowOff>82601</xdr:rowOff>
    </xdr:to>
    <xdr:sp macro="" textlink="">
      <xdr:nvSpPr>
        <xdr:cNvPr id="745" name="フローチャート : 判断 744"/>
        <xdr:cNvSpPr/>
      </xdr:nvSpPr>
      <xdr:spPr>
        <a:xfrm>
          <a:off x="19494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73728</xdr:rowOff>
    </xdr:from>
    <xdr:ext cx="378565" cy="259045"/>
    <xdr:sp macro="" textlink="">
      <xdr:nvSpPr>
        <xdr:cNvPr id="746" name="テキスト ボックス 745"/>
        <xdr:cNvSpPr txBox="1"/>
      </xdr:nvSpPr>
      <xdr:spPr>
        <a:xfrm>
          <a:off x="19356017" y="6588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135077</xdr:rowOff>
    </xdr:from>
    <xdr:to>
      <xdr:col>27</xdr:col>
      <xdr:colOff>161925</xdr:colOff>
      <xdr:row>38</xdr:row>
      <xdr:rowOff>65227</xdr:rowOff>
    </xdr:to>
    <xdr:sp macro="" textlink="">
      <xdr:nvSpPr>
        <xdr:cNvPr id="747" name="フローチャート : 判断 746"/>
        <xdr:cNvSpPr/>
      </xdr:nvSpPr>
      <xdr:spPr>
        <a:xfrm>
          <a:off x="18605500" y="647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81754</xdr:rowOff>
    </xdr:from>
    <xdr:ext cx="378565" cy="259045"/>
    <xdr:sp macro="" textlink="">
      <xdr:nvSpPr>
        <xdr:cNvPr id="748" name="テキスト ボックス 747"/>
        <xdr:cNvSpPr txBox="1"/>
      </xdr:nvSpPr>
      <xdr:spPr>
        <a:xfrm>
          <a:off x="18467017" y="6253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31</xdr:row>
      <xdr:rowOff>153365</xdr:rowOff>
    </xdr:from>
    <xdr:to>
      <xdr:col>32</xdr:col>
      <xdr:colOff>238125</xdr:colOff>
      <xdr:row>32</xdr:row>
      <xdr:rowOff>83515</xdr:rowOff>
    </xdr:to>
    <xdr:sp macro="" textlink="">
      <xdr:nvSpPr>
        <xdr:cNvPr id="754" name="円/楕円 753"/>
        <xdr:cNvSpPr/>
      </xdr:nvSpPr>
      <xdr:spPr>
        <a:xfrm>
          <a:off x="22110700" y="546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31</xdr:row>
      <xdr:rowOff>106392</xdr:rowOff>
    </xdr:from>
    <xdr:ext cx="469744" cy="259045"/>
    <xdr:sp macro="" textlink="">
      <xdr:nvSpPr>
        <xdr:cNvPr id="755" name="諸支出金該当値テキスト"/>
        <xdr:cNvSpPr txBox="1"/>
      </xdr:nvSpPr>
      <xdr:spPr>
        <a:xfrm>
          <a:off x="22212300" y="5421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2,484</a:t>
          </a:r>
          <a:endParaRPr kumimoji="1" lang="ja-JP" altLang="en-US" sz="1000" b="1">
            <a:solidFill>
              <a:srgbClr val="FF0000"/>
            </a:solidFill>
            <a:latin typeface="ＭＳ Ｐゴシック"/>
          </a:endParaRPr>
        </a:p>
      </xdr:txBody>
    </xdr:sp>
    <xdr:clientData/>
  </xdr:oneCellAnchor>
  <xdr:twoCellAnchor>
    <xdr:from>
      <xdr:col>30</xdr:col>
      <xdr:colOff>669925</xdr:colOff>
      <xdr:row>31</xdr:row>
      <xdr:rowOff>157480</xdr:rowOff>
    </xdr:from>
    <xdr:to>
      <xdr:col>31</xdr:col>
      <xdr:colOff>85725</xdr:colOff>
      <xdr:row>32</xdr:row>
      <xdr:rowOff>87630</xdr:rowOff>
    </xdr:to>
    <xdr:sp macro="" textlink="">
      <xdr:nvSpPr>
        <xdr:cNvPr id="756" name="円/楕円 755"/>
        <xdr:cNvSpPr/>
      </xdr:nvSpPr>
      <xdr:spPr>
        <a:xfrm>
          <a:off x="21272500" y="547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30</xdr:row>
      <xdr:rowOff>104157</xdr:rowOff>
    </xdr:from>
    <xdr:ext cx="469744" cy="259045"/>
    <xdr:sp macro="" textlink="">
      <xdr:nvSpPr>
        <xdr:cNvPr id="757" name="テキスト ボックス 756"/>
        <xdr:cNvSpPr txBox="1"/>
      </xdr:nvSpPr>
      <xdr:spPr>
        <a:xfrm>
          <a:off x="21088427" y="524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2,475</a:t>
          </a:r>
          <a:endParaRPr kumimoji="1" lang="ja-JP" altLang="en-US" sz="1000" b="1">
            <a:solidFill>
              <a:srgbClr val="FF0000"/>
            </a:solidFill>
            <a:latin typeface="ＭＳ Ｐゴシック"/>
          </a:endParaRPr>
        </a:p>
      </xdr:txBody>
    </xdr:sp>
    <xdr:clientData/>
  </xdr:oneCellAnchor>
  <xdr:twoCellAnchor>
    <xdr:from>
      <xdr:col>29</xdr:col>
      <xdr:colOff>466725</xdr:colOff>
      <xdr:row>31</xdr:row>
      <xdr:rowOff>163881</xdr:rowOff>
    </xdr:from>
    <xdr:to>
      <xdr:col>29</xdr:col>
      <xdr:colOff>568325</xdr:colOff>
      <xdr:row>32</xdr:row>
      <xdr:rowOff>94031</xdr:rowOff>
    </xdr:to>
    <xdr:sp macro="" textlink="">
      <xdr:nvSpPr>
        <xdr:cNvPr id="758" name="円/楕円 757"/>
        <xdr:cNvSpPr/>
      </xdr:nvSpPr>
      <xdr:spPr>
        <a:xfrm>
          <a:off x="20383500" y="547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30</xdr:row>
      <xdr:rowOff>110558</xdr:rowOff>
    </xdr:from>
    <xdr:ext cx="469744" cy="259045"/>
    <xdr:sp macro="" textlink="">
      <xdr:nvSpPr>
        <xdr:cNvPr id="759" name="テキスト ボックス 758"/>
        <xdr:cNvSpPr txBox="1"/>
      </xdr:nvSpPr>
      <xdr:spPr>
        <a:xfrm>
          <a:off x="20199427" y="5254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2,461</a:t>
          </a:r>
          <a:endParaRPr kumimoji="1" lang="ja-JP" altLang="en-US" sz="1000" b="1">
            <a:solidFill>
              <a:srgbClr val="FF0000"/>
            </a:solidFill>
            <a:latin typeface="ＭＳ Ｐゴシック"/>
          </a:endParaRPr>
        </a:p>
      </xdr:txBody>
    </xdr:sp>
    <xdr:clientData/>
  </xdr:oneCellAnchor>
  <xdr:twoCellAnchor>
    <xdr:from>
      <xdr:col>28</xdr:col>
      <xdr:colOff>263525</xdr:colOff>
      <xdr:row>31</xdr:row>
      <xdr:rowOff>168910</xdr:rowOff>
    </xdr:from>
    <xdr:to>
      <xdr:col>28</xdr:col>
      <xdr:colOff>365125</xdr:colOff>
      <xdr:row>32</xdr:row>
      <xdr:rowOff>99060</xdr:rowOff>
    </xdr:to>
    <xdr:sp macro="" textlink="">
      <xdr:nvSpPr>
        <xdr:cNvPr id="760" name="円/楕円 759"/>
        <xdr:cNvSpPr/>
      </xdr:nvSpPr>
      <xdr:spPr>
        <a:xfrm>
          <a:off x="19494500" y="548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30</xdr:row>
      <xdr:rowOff>115587</xdr:rowOff>
    </xdr:from>
    <xdr:ext cx="469744" cy="259045"/>
    <xdr:sp macro="" textlink="">
      <xdr:nvSpPr>
        <xdr:cNvPr id="761" name="テキスト ボックス 760"/>
        <xdr:cNvSpPr txBox="1"/>
      </xdr:nvSpPr>
      <xdr:spPr>
        <a:xfrm>
          <a:off x="19310427" y="525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2" name="円/楕円 76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63" name="テキスト ボックス 762"/>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74" name="直線コネクタ 77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75" name="テキスト ボックス 77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76" name="直線コネクタ 77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56</xdr:row>
      <xdr:rowOff>144434</xdr:rowOff>
    </xdr:from>
    <xdr:ext cx="248786" cy="259045"/>
    <xdr:sp macro="" textlink="">
      <xdr:nvSpPr>
        <xdr:cNvPr id="777" name="テキスト ボックス 776"/>
        <xdr:cNvSpPr txBox="1"/>
      </xdr:nvSpPr>
      <xdr:spPr>
        <a:xfrm>
          <a:off x="18039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78" name="直線コネクタ 77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54</xdr:row>
      <xdr:rowOff>160762</xdr:rowOff>
    </xdr:from>
    <xdr:ext cx="248786" cy="259045"/>
    <xdr:sp macro="" textlink="">
      <xdr:nvSpPr>
        <xdr:cNvPr id="779" name="テキスト ボックス 778"/>
        <xdr:cNvSpPr txBox="1"/>
      </xdr:nvSpPr>
      <xdr:spPr>
        <a:xfrm>
          <a:off x="18039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80" name="直線コネクタ 77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5642</xdr:rowOff>
    </xdr:from>
    <xdr:ext cx="248786" cy="259045"/>
    <xdr:sp macro="" textlink="">
      <xdr:nvSpPr>
        <xdr:cNvPr id="781" name="テキスト ボックス 780"/>
        <xdr:cNvSpPr txBox="1"/>
      </xdr:nvSpPr>
      <xdr:spPr>
        <a:xfrm>
          <a:off x="18039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82" name="直線コネクタ 78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21970</xdr:rowOff>
    </xdr:from>
    <xdr:ext cx="312906" cy="259045"/>
    <xdr:sp macro="" textlink="">
      <xdr:nvSpPr>
        <xdr:cNvPr id="783" name="テキスト ボックス 782"/>
        <xdr:cNvSpPr txBox="1"/>
      </xdr:nvSpPr>
      <xdr:spPr>
        <a:xfrm>
          <a:off x="17975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84" name="直線コネクタ 78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38299</xdr:rowOff>
    </xdr:from>
    <xdr:ext cx="312906" cy="259045"/>
    <xdr:sp macro="" textlink="">
      <xdr:nvSpPr>
        <xdr:cNvPr id="785" name="テキスト ボックス 784"/>
        <xdr:cNvSpPr txBox="1"/>
      </xdr:nvSpPr>
      <xdr:spPr>
        <a:xfrm>
          <a:off x="17975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87" name="テキスト ボックス 786"/>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98878</xdr:rowOff>
    </xdr:from>
    <xdr:to>
      <xdr:col>32</xdr:col>
      <xdr:colOff>186689</xdr:colOff>
      <xdr:row>59</xdr:row>
      <xdr:rowOff>98878</xdr:rowOff>
    </xdr:to>
    <xdr:cxnSp macro="">
      <xdr:nvCxnSpPr>
        <xdr:cNvPr id="789" name="直線コネクタ 788"/>
        <xdr:cNvCxnSpPr/>
      </xdr:nvCxnSpPr>
      <xdr:spPr>
        <a:xfrm>
          <a:off x="22159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140805</xdr:rowOff>
    </xdr:from>
    <xdr:ext cx="249299" cy="259045"/>
    <xdr:sp macro="" textlink="">
      <xdr:nvSpPr>
        <xdr:cNvPr id="790" name="前年度繰上充用金最小値テキスト"/>
        <xdr:cNvSpPr txBox="1"/>
      </xdr:nvSpPr>
      <xdr:spPr>
        <a:xfrm>
          <a:off x="22212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91" name="直線コネクタ 79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140805</xdr:rowOff>
    </xdr:from>
    <xdr:ext cx="249299" cy="259045"/>
    <xdr:sp macro="" textlink="">
      <xdr:nvSpPr>
        <xdr:cNvPr id="792" name="前年度繰上充用金最大値テキスト"/>
        <xdr:cNvSpPr txBox="1"/>
      </xdr:nvSpPr>
      <xdr:spPr>
        <a:xfrm>
          <a:off x="22212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93" name="直線コネクタ 792"/>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794" name="直線コネクタ 793"/>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26505</xdr:rowOff>
    </xdr:from>
    <xdr:ext cx="249299" cy="259045"/>
    <xdr:sp macro="" textlink="">
      <xdr:nvSpPr>
        <xdr:cNvPr id="795" name="前年度繰上充用金平均値テキスト"/>
        <xdr:cNvSpPr txBox="1"/>
      </xdr:nvSpPr>
      <xdr:spPr>
        <a:xfrm>
          <a:off x="22212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796" name="フローチャート : 判断 795"/>
        <xdr:cNvSpPr/>
      </xdr:nvSpPr>
      <xdr:spPr>
        <a:xfrm>
          <a:off x="22110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797" name="直線コネクタ 796"/>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48078</xdr:rowOff>
    </xdr:from>
    <xdr:to>
      <xdr:col>31</xdr:col>
      <xdr:colOff>85725</xdr:colOff>
      <xdr:row>59</xdr:row>
      <xdr:rowOff>149678</xdr:rowOff>
    </xdr:to>
    <xdr:sp macro="" textlink="">
      <xdr:nvSpPr>
        <xdr:cNvPr id="798" name="フローチャート : 判断 797"/>
        <xdr:cNvSpPr/>
      </xdr:nvSpPr>
      <xdr:spPr>
        <a:xfrm>
          <a:off x="2127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799" name="テキスト ボックス 798"/>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00" name="直線コネクタ 799"/>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48078</xdr:rowOff>
    </xdr:from>
    <xdr:to>
      <xdr:col>29</xdr:col>
      <xdr:colOff>568325</xdr:colOff>
      <xdr:row>59</xdr:row>
      <xdr:rowOff>149678</xdr:rowOff>
    </xdr:to>
    <xdr:sp macro="" textlink="">
      <xdr:nvSpPr>
        <xdr:cNvPr id="801" name="フローチャート : 判断 800"/>
        <xdr:cNvSpPr/>
      </xdr:nvSpPr>
      <xdr:spPr>
        <a:xfrm>
          <a:off x="2038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02" name="テキスト ボックス 801"/>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03" name="直線コネクタ 802"/>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48078</xdr:rowOff>
    </xdr:from>
    <xdr:to>
      <xdr:col>28</xdr:col>
      <xdr:colOff>365125</xdr:colOff>
      <xdr:row>59</xdr:row>
      <xdr:rowOff>149678</xdr:rowOff>
    </xdr:to>
    <xdr:sp macro="" textlink="">
      <xdr:nvSpPr>
        <xdr:cNvPr id="804" name="フローチャート : 判断 803"/>
        <xdr:cNvSpPr/>
      </xdr:nvSpPr>
      <xdr:spPr>
        <a:xfrm>
          <a:off x="19494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05" name="テキスト ボックス 804"/>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67128</xdr:rowOff>
    </xdr:from>
    <xdr:to>
      <xdr:col>27</xdr:col>
      <xdr:colOff>161925</xdr:colOff>
      <xdr:row>50</xdr:row>
      <xdr:rowOff>168728</xdr:rowOff>
    </xdr:to>
    <xdr:sp macro="" textlink="">
      <xdr:nvSpPr>
        <xdr:cNvPr id="806" name="フローチャート : 判断 805"/>
        <xdr:cNvSpPr/>
      </xdr:nvSpPr>
      <xdr:spPr>
        <a:xfrm>
          <a:off x="18605500" y="863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13805</xdr:rowOff>
    </xdr:from>
    <xdr:ext cx="313932" cy="259045"/>
    <xdr:sp macro="" textlink="">
      <xdr:nvSpPr>
        <xdr:cNvPr id="807" name="テキスト ボックス 806"/>
        <xdr:cNvSpPr txBox="1"/>
      </xdr:nvSpPr>
      <xdr:spPr>
        <a:xfrm>
          <a:off x="18499333" y="8414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13" name="円/楕円 812"/>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83655</xdr:rowOff>
    </xdr:from>
    <xdr:ext cx="249299" cy="259045"/>
    <xdr:sp macro="" textlink="">
      <xdr:nvSpPr>
        <xdr:cNvPr id="814" name="前年度繰上充用金該当値テキスト"/>
        <xdr:cNvSpPr txBox="1"/>
      </xdr:nvSpPr>
      <xdr:spPr>
        <a:xfrm>
          <a:off x="22212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15" name="円/楕円 814"/>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166205</xdr:rowOff>
    </xdr:from>
    <xdr:ext cx="249299" cy="259045"/>
    <xdr:sp macro="" textlink="">
      <xdr:nvSpPr>
        <xdr:cNvPr id="816" name="テキスト ボックス 815"/>
        <xdr:cNvSpPr txBox="1"/>
      </xdr:nvSpPr>
      <xdr:spPr>
        <a:xfrm>
          <a:off x="21198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17" name="円/楕円 816"/>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166205</xdr:rowOff>
    </xdr:from>
    <xdr:ext cx="249299" cy="259045"/>
    <xdr:sp macro="" textlink="">
      <xdr:nvSpPr>
        <xdr:cNvPr id="818" name="テキスト ボックス 817"/>
        <xdr:cNvSpPr txBox="1"/>
      </xdr:nvSpPr>
      <xdr:spPr>
        <a:xfrm>
          <a:off x="20309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19" name="円/楕円 818"/>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166205</xdr:rowOff>
    </xdr:from>
    <xdr:ext cx="249299" cy="259045"/>
    <xdr:sp macro="" textlink="">
      <xdr:nvSpPr>
        <xdr:cNvPr id="820" name="テキスト ボックス 819"/>
        <xdr:cNvSpPr txBox="1"/>
      </xdr:nvSpPr>
      <xdr:spPr>
        <a:xfrm>
          <a:off x="19420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21" name="円/楕円 820"/>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22" name="テキスト ボックス 821"/>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ea"/>
              <a:ea typeface="+mn-ea"/>
              <a:cs typeface="+mn-cs"/>
            </a:rPr>
            <a:t>民生費は、住民一人当たり</a:t>
          </a:r>
          <a:r>
            <a:rPr kumimoji="1" lang="en-US" altLang="ja-JP" sz="1400">
              <a:solidFill>
                <a:schemeClr val="dk1"/>
              </a:solidFill>
              <a:effectLst/>
              <a:latin typeface="+mn-ea"/>
              <a:ea typeface="+mn-ea"/>
              <a:cs typeface="+mn-cs"/>
            </a:rPr>
            <a:t>120,559</a:t>
          </a:r>
          <a:r>
            <a:rPr kumimoji="1" lang="ja-JP" altLang="ja-JP" sz="1400">
              <a:solidFill>
                <a:schemeClr val="dk1"/>
              </a:solidFill>
              <a:effectLst/>
              <a:latin typeface="+mn-ea"/>
              <a:ea typeface="+mn-ea"/>
              <a:cs typeface="+mn-cs"/>
            </a:rPr>
            <a:t>円であり、年々増加傾向である。これは、社会福祉費、老人福祉費の自然増に加え、飯能市が子育て環境の充実を図るための施策に積極的に取り組んできたためである。</a:t>
          </a:r>
          <a:endParaRPr lang="ja-JP" altLang="ja-JP" sz="1400">
            <a:effectLst/>
            <a:latin typeface="+mn-ea"/>
            <a:ea typeface="+mn-ea"/>
          </a:endParaRPr>
        </a:p>
        <a:p>
          <a:r>
            <a:rPr kumimoji="1" lang="ja-JP" altLang="ja-JP" sz="1400">
              <a:solidFill>
                <a:schemeClr val="dk1"/>
              </a:solidFill>
              <a:effectLst/>
              <a:latin typeface="+mn-ea"/>
              <a:ea typeface="+mn-ea"/>
              <a:cs typeface="+mn-cs"/>
            </a:rPr>
            <a:t>衛生費は、新しいごみ処理施設建設工事に伴う費用により増加したものである。</a:t>
          </a:r>
          <a:endParaRPr lang="ja-JP" altLang="ja-JP" sz="1400">
            <a:effectLst/>
            <a:latin typeface="+mn-ea"/>
            <a:ea typeface="+mn-ea"/>
          </a:endParaRPr>
        </a:p>
        <a:p>
          <a:r>
            <a:rPr kumimoji="1" lang="ja-JP" altLang="ja-JP" sz="1400">
              <a:solidFill>
                <a:schemeClr val="dk1"/>
              </a:solidFill>
              <a:effectLst/>
              <a:latin typeface="+mn-ea"/>
              <a:ea typeface="+mn-ea"/>
              <a:cs typeface="+mn-cs"/>
            </a:rPr>
            <a:t>商工費の増加の大きな要因は、飯能市は市内の工業団地への企業誘致に力を入れており、それに伴う企業立地奨励金のほか、平成</a:t>
          </a:r>
          <a:r>
            <a:rPr kumimoji="1" lang="en-US" altLang="ja-JP" sz="1400">
              <a:solidFill>
                <a:schemeClr val="dk1"/>
              </a:solidFill>
              <a:effectLst/>
              <a:latin typeface="+mn-ea"/>
              <a:ea typeface="+mn-ea"/>
              <a:cs typeface="+mn-cs"/>
            </a:rPr>
            <a:t>27</a:t>
          </a:r>
          <a:r>
            <a:rPr kumimoji="1" lang="ja-JP" altLang="ja-JP" sz="1400">
              <a:solidFill>
                <a:schemeClr val="dk1"/>
              </a:solidFill>
              <a:effectLst/>
              <a:latin typeface="+mn-ea"/>
              <a:ea typeface="+mn-ea"/>
              <a:cs typeface="+mn-cs"/>
            </a:rPr>
            <a:t>年度はプレミアム付商品券発行事業に係る費用が増加したためである。</a:t>
          </a:r>
          <a:endParaRPr lang="ja-JP" altLang="ja-JP" sz="1400">
            <a:effectLst/>
            <a:latin typeface="+mn-ea"/>
            <a:ea typeface="+mn-ea"/>
          </a:endParaRPr>
        </a:p>
        <a:p>
          <a:r>
            <a:rPr kumimoji="1" lang="ja-JP" altLang="ja-JP" sz="1400">
              <a:solidFill>
                <a:schemeClr val="dk1"/>
              </a:solidFill>
              <a:effectLst/>
              <a:latin typeface="+mn-ea"/>
              <a:ea typeface="+mn-ea"/>
              <a:cs typeface="+mn-cs"/>
            </a:rPr>
            <a:t>土木費は、工業団地へのアクセス道路の整備を平成</a:t>
          </a:r>
          <a:r>
            <a:rPr kumimoji="1" lang="en-US" altLang="ja-JP" sz="1400">
              <a:solidFill>
                <a:schemeClr val="dk1"/>
              </a:solidFill>
              <a:effectLst/>
              <a:latin typeface="+mn-ea"/>
              <a:ea typeface="+mn-ea"/>
              <a:cs typeface="+mn-cs"/>
            </a:rPr>
            <a:t>30</a:t>
          </a:r>
          <a:r>
            <a:rPr kumimoji="1" lang="ja-JP" altLang="ja-JP" sz="1400">
              <a:solidFill>
                <a:schemeClr val="dk1"/>
              </a:solidFill>
              <a:effectLst/>
              <a:latin typeface="+mn-ea"/>
              <a:ea typeface="+mn-ea"/>
              <a:cs typeface="+mn-cs"/>
            </a:rPr>
            <a:t>年度までの継続事業（</a:t>
          </a:r>
          <a:r>
            <a:rPr kumimoji="1" lang="en-US" altLang="ja-JP" sz="1400">
              <a:solidFill>
                <a:schemeClr val="dk1"/>
              </a:solidFill>
              <a:effectLst/>
              <a:latin typeface="+mn-ea"/>
              <a:ea typeface="+mn-ea"/>
              <a:cs typeface="+mn-cs"/>
            </a:rPr>
            <a:t>H27</a:t>
          </a:r>
          <a:r>
            <a:rPr kumimoji="1" lang="ja-JP" altLang="ja-JP" sz="1400">
              <a:solidFill>
                <a:schemeClr val="dk1"/>
              </a:solidFill>
              <a:effectLst/>
              <a:latin typeface="+mn-ea"/>
              <a:ea typeface="+mn-ea"/>
              <a:cs typeface="+mn-cs"/>
            </a:rPr>
            <a:t>決算額</a:t>
          </a:r>
          <a:r>
            <a:rPr kumimoji="1" lang="en-US" altLang="ja-JP" sz="1400">
              <a:solidFill>
                <a:schemeClr val="dk1"/>
              </a:solidFill>
              <a:effectLst/>
              <a:latin typeface="+mn-ea"/>
              <a:ea typeface="+mn-ea"/>
              <a:cs typeface="+mn-cs"/>
            </a:rPr>
            <a:t>433,018</a:t>
          </a:r>
          <a:r>
            <a:rPr kumimoji="1" lang="ja-JP" altLang="ja-JP" sz="1400">
              <a:solidFill>
                <a:schemeClr val="dk1"/>
              </a:solidFill>
              <a:effectLst/>
              <a:latin typeface="+mn-ea"/>
              <a:ea typeface="+mn-ea"/>
              <a:cs typeface="+mn-cs"/>
            </a:rPr>
            <a:t>千円）で実施していることが要因である。</a:t>
          </a:r>
          <a:endParaRPr lang="ja-JP" altLang="ja-JP" sz="1400">
            <a:effectLst/>
            <a:latin typeface="+mn-ea"/>
            <a:ea typeface="+mn-ea"/>
          </a:endParaRPr>
        </a:p>
        <a:p>
          <a:r>
            <a:rPr kumimoji="1" lang="ja-JP" altLang="ja-JP" sz="1400">
              <a:solidFill>
                <a:schemeClr val="dk1"/>
              </a:solidFill>
              <a:effectLst/>
              <a:latin typeface="+mn-ea"/>
              <a:ea typeface="+mn-ea"/>
              <a:cs typeface="+mn-cs"/>
            </a:rPr>
            <a:t>消防費は、近隣の５市で構成している消防組合への負担金が主なものである。平成</a:t>
          </a:r>
          <a:r>
            <a:rPr kumimoji="1" lang="en-US" altLang="ja-JP" sz="1400">
              <a:solidFill>
                <a:schemeClr val="dk1"/>
              </a:solidFill>
              <a:effectLst/>
              <a:latin typeface="+mn-ea"/>
              <a:ea typeface="+mn-ea"/>
              <a:cs typeface="+mn-cs"/>
            </a:rPr>
            <a:t>27</a:t>
          </a:r>
          <a:r>
            <a:rPr kumimoji="1" lang="ja-JP" altLang="ja-JP" sz="1400">
              <a:solidFill>
                <a:schemeClr val="dk1"/>
              </a:solidFill>
              <a:effectLst/>
              <a:latin typeface="+mn-ea"/>
              <a:ea typeface="+mn-ea"/>
              <a:cs typeface="+mn-cs"/>
            </a:rPr>
            <a:t>年度は本市に所在する消防施設の建替えに対する単独負担があり、額が増加したものである。</a:t>
          </a:r>
          <a:endParaRPr lang="ja-JP" altLang="ja-JP" sz="1400">
            <a:effectLst/>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埼玉県飯能市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ea"/>
              <a:ea typeface="+mn-ea"/>
              <a:cs typeface="+mn-cs"/>
            </a:rPr>
            <a:t>財政調整基金の残高は、平成</a:t>
          </a:r>
          <a:r>
            <a:rPr kumimoji="1" lang="en-US" altLang="ja-JP" sz="1300">
              <a:solidFill>
                <a:schemeClr val="dk1"/>
              </a:solidFill>
              <a:effectLst/>
              <a:latin typeface="+mn-ea"/>
              <a:ea typeface="+mn-ea"/>
              <a:cs typeface="+mn-cs"/>
            </a:rPr>
            <a:t>24</a:t>
          </a:r>
          <a:r>
            <a:rPr kumimoji="1" lang="ja-JP" altLang="ja-JP" sz="1300">
              <a:solidFill>
                <a:schemeClr val="dk1"/>
              </a:solidFill>
              <a:effectLst/>
              <a:latin typeface="+mn-ea"/>
              <a:ea typeface="+mn-ea"/>
              <a:cs typeface="+mn-cs"/>
            </a:rPr>
            <a:t>年に減少したものの、次年度以降に積立を行ったことにより、標準財政規模の</a:t>
          </a:r>
          <a:r>
            <a:rPr kumimoji="1" lang="en-US" altLang="ja-JP" sz="1300">
              <a:solidFill>
                <a:schemeClr val="dk1"/>
              </a:solidFill>
              <a:effectLst/>
              <a:latin typeface="+mn-ea"/>
              <a:ea typeface="+mn-ea"/>
              <a:cs typeface="+mn-cs"/>
            </a:rPr>
            <a:t>10</a:t>
          </a:r>
          <a:r>
            <a:rPr kumimoji="1" lang="ja-JP" altLang="ja-JP" sz="1300">
              <a:solidFill>
                <a:schemeClr val="dk1"/>
              </a:solidFill>
              <a:effectLst/>
              <a:latin typeface="+mn-ea"/>
              <a:ea typeface="+mn-ea"/>
              <a:cs typeface="+mn-cs"/>
            </a:rPr>
            <a:t>％程度を維持している。</a:t>
          </a:r>
          <a:endParaRPr lang="ja-JP" altLang="ja-JP" sz="1300">
            <a:effectLst/>
            <a:latin typeface="+mn-ea"/>
            <a:ea typeface="+mn-ea"/>
          </a:endParaRPr>
        </a:p>
        <a:p>
          <a:r>
            <a:rPr kumimoji="1" lang="ja-JP" altLang="ja-JP" sz="1300">
              <a:solidFill>
                <a:schemeClr val="dk1"/>
              </a:solidFill>
              <a:effectLst/>
              <a:latin typeface="+mn-ea"/>
              <a:ea typeface="+mn-ea"/>
              <a:cs typeface="+mn-cs"/>
            </a:rPr>
            <a:t>実質収支比率が減少しているのは、継続事業に関連して翌年度に繰り越す財源が増加したためである。</a:t>
          </a:r>
          <a:endParaRPr lang="ja-JP" altLang="ja-JP" sz="1300">
            <a:effectLst/>
            <a:latin typeface="+mn-ea"/>
            <a:ea typeface="+mn-ea"/>
          </a:endParaRPr>
        </a:p>
        <a:p>
          <a:r>
            <a:rPr kumimoji="1" lang="ja-JP" altLang="ja-JP" sz="1300">
              <a:solidFill>
                <a:schemeClr val="dk1"/>
              </a:solidFill>
              <a:effectLst/>
              <a:latin typeface="+mn-ea"/>
              <a:ea typeface="+mn-ea"/>
              <a:cs typeface="+mn-cs"/>
            </a:rPr>
            <a:t>実質単年度収支は赤字であり、より一層の財政運営の健全化に努める</a:t>
          </a:r>
          <a:r>
            <a:rPr kumimoji="1" lang="en-US" altLang="ja-JP" sz="1300">
              <a:solidFill>
                <a:schemeClr val="dk1"/>
              </a:solidFill>
              <a:effectLst/>
              <a:latin typeface="+mn-ea"/>
              <a:ea typeface="+mn-ea"/>
              <a:cs typeface="+mn-cs"/>
            </a:rPr>
            <a:t>｡</a:t>
          </a:r>
          <a:endParaRPr lang="ja-JP" altLang="ja-JP" sz="1300">
            <a:effectLst/>
            <a:latin typeface="+mn-ea"/>
            <a:ea typeface="+mn-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埼玉県飯能市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ea"/>
              <a:ea typeface="+mn-ea"/>
              <a:cs typeface="+mn-cs"/>
            </a:rPr>
            <a:t>過去５年間全ての会計において実績赤字が生じておらず、今後も各会計において健全な財政運営に努める。</a:t>
          </a:r>
          <a:endParaRPr lang="ja-JP" altLang="ja-JP" sz="1400">
            <a:effectLst/>
            <a:latin typeface="+mn-ea"/>
            <a:ea typeface="+mn-ea"/>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埼玉県飯能市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ea"/>
              <a:ea typeface="+mn-ea"/>
              <a:cs typeface="+mn-cs"/>
            </a:rPr>
            <a:t>元利償還金については過去５年間同水準となっている。飯能市では地方債の発行については、交付税算入がある全国防災事業債、臨時財政対策債等に限定しているため、実質公債費比率の分子が抑制されている。</a:t>
          </a:r>
          <a:endParaRPr lang="ja-JP" altLang="ja-JP" sz="1400">
            <a:effectLst/>
            <a:latin typeface="+mn-ea"/>
            <a:ea typeface="+mn-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埼玉県飯能市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ea"/>
              <a:ea typeface="+mn-ea"/>
              <a:cs typeface="+mn-cs"/>
            </a:rPr>
            <a:t>一般会計等に係る地方債の現在高については、増加傾向にあるが、債務負担行為に基づく支出予定額については、減少している。地方債現在高等に係る基準財政需要額算入見込み額が増加しているため、将来負担比率の分子については、大幅に抑制されている。</a:t>
          </a:r>
          <a:endParaRPr lang="ja-JP" altLang="ja-JP" sz="1400">
            <a:effectLst/>
            <a:latin typeface="+mn-ea"/>
            <a:ea typeface="+mn-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埼玉県飯能市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80,513
79,810
193.05
29,361,222
27,605,403
793,371
17,359,547
29,462,648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2.4
6.5</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埼玉県飯能市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80,513
79,810
193.05
29,361,222
27,605,403
793,371
17,359,547
29,462,648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2.4
6.5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埼玉県飯能市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80,513
79,810
193.05
29,361,222
27,605,403
793,371
17,359,547
29,462,648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2.4
6.5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x14ac:dyDescent="0.15">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29361222</v>
      </c>
      <c r="BO4" s="379"/>
      <c r="BP4" s="379"/>
      <c r="BQ4" s="379"/>
      <c r="BR4" s="379"/>
      <c r="BS4" s="379"/>
      <c r="BT4" s="379"/>
      <c r="BU4" s="380"/>
      <c r="BV4" s="378">
        <v>29084646</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4.5999999999999996</v>
      </c>
      <c r="CU4" s="385"/>
      <c r="CV4" s="385"/>
      <c r="CW4" s="385"/>
      <c r="CX4" s="385"/>
      <c r="CY4" s="385"/>
      <c r="CZ4" s="385"/>
      <c r="DA4" s="386"/>
      <c r="DB4" s="384">
        <v>8.1999999999999993</v>
      </c>
      <c r="DC4" s="385"/>
      <c r="DD4" s="385"/>
      <c r="DE4" s="385"/>
      <c r="DF4" s="385"/>
      <c r="DG4" s="385"/>
      <c r="DH4" s="385"/>
      <c r="DI4" s="386"/>
      <c r="DJ4" s="137"/>
      <c r="DK4" s="137"/>
      <c r="DL4" s="137"/>
      <c r="DM4" s="137"/>
      <c r="DN4" s="137"/>
      <c r="DO4" s="137"/>
    </row>
    <row r="5" spans="1:119" ht="18.75" customHeight="1" x14ac:dyDescent="0.15">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27605403</v>
      </c>
      <c r="BO5" s="416"/>
      <c r="BP5" s="416"/>
      <c r="BQ5" s="416"/>
      <c r="BR5" s="416"/>
      <c r="BS5" s="416"/>
      <c r="BT5" s="416"/>
      <c r="BU5" s="417"/>
      <c r="BV5" s="415">
        <v>27494924</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91.8</v>
      </c>
      <c r="CU5" s="413"/>
      <c r="CV5" s="413"/>
      <c r="CW5" s="413"/>
      <c r="CX5" s="413"/>
      <c r="CY5" s="413"/>
      <c r="CZ5" s="413"/>
      <c r="DA5" s="414"/>
      <c r="DB5" s="412">
        <v>92.2</v>
      </c>
      <c r="DC5" s="413"/>
      <c r="DD5" s="413"/>
      <c r="DE5" s="413"/>
      <c r="DF5" s="413"/>
      <c r="DG5" s="413"/>
      <c r="DH5" s="413"/>
      <c r="DI5" s="414"/>
      <c r="DJ5" s="137"/>
      <c r="DK5" s="137"/>
      <c r="DL5" s="137"/>
      <c r="DM5" s="137"/>
      <c r="DN5" s="137"/>
      <c r="DO5" s="137"/>
    </row>
    <row r="6" spans="1:119" ht="18.75" customHeight="1" x14ac:dyDescent="0.15">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1755819</v>
      </c>
      <c r="BO6" s="416"/>
      <c r="BP6" s="416"/>
      <c r="BQ6" s="416"/>
      <c r="BR6" s="416"/>
      <c r="BS6" s="416"/>
      <c r="BT6" s="416"/>
      <c r="BU6" s="417"/>
      <c r="BV6" s="415">
        <v>1589722</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99.5</v>
      </c>
      <c r="CU6" s="453"/>
      <c r="CV6" s="453"/>
      <c r="CW6" s="453"/>
      <c r="CX6" s="453"/>
      <c r="CY6" s="453"/>
      <c r="CZ6" s="453"/>
      <c r="DA6" s="454"/>
      <c r="DB6" s="452">
        <v>100.9</v>
      </c>
      <c r="DC6" s="453"/>
      <c r="DD6" s="453"/>
      <c r="DE6" s="453"/>
      <c r="DF6" s="453"/>
      <c r="DG6" s="453"/>
      <c r="DH6" s="453"/>
      <c r="DI6" s="454"/>
      <c r="DJ6" s="137"/>
      <c r="DK6" s="137"/>
      <c r="DL6" s="137"/>
      <c r="DM6" s="137"/>
      <c r="DN6" s="137"/>
      <c r="DO6" s="137"/>
    </row>
    <row r="7" spans="1:119" ht="18.75" customHeight="1" x14ac:dyDescent="0.15">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88</v>
      </c>
      <c r="AV7" s="448"/>
      <c r="AW7" s="448"/>
      <c r="AX7" s="448"/>
      <c r="AY7" s="449" t="s">
        <v>89</v>
      </c>
      <c r="AZ7" s="450"/>
      <c r="BA7" s="450"/>
      <c r="BB7" s="450"/>
      <c r="BC7" s="450"/>
      <c r="BD7" s="450"/>
      <c r="BE7" s="450"/>
      <c r="BF7" s="450"/>
      <c r="BG7" s="450"/>
      <c r="BH7" s="450"/>
      <c r="BI7" s="450"/>
      <c r="BJ7" s="450"/>
      <c r="BK7" s="450"/>
      <c r="BL7" s="450"/>
      <c r="BM7" s="451"/>
      <c r="BN7" s="415">
        <v>962448</v>
      </c>
      <c r="BO7" s="416"/>
      <c r="BP7" s="416"/>
      <c r="BQ7" s="416"/>
      <c r="BR7" s="416"/>
      <c r="BS7" s="416"/>
      <c r="BT7" s="416"/>
      <c r="BU7" s="417"/>
      <c r="BV7" s="415">
        <v>201347</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17359547</v>
      </c>
      <c r="CU7" s="416"/>
      <c r="CV7" s="416"/>
      <c r="CW7" s="416"/>
      <c r="CX7" s="416"/>
      <c r="CY7" s="416"/>
      <c r="CZ7" s="416"/>
      <c r="DA7" s="417"/>
      <c r="DB7" s="415">
        <v>16911696</v>
      </c>
      <c r="DC7" s="416"/>
      <c r="DD7" s="416"/>
      <c r="DE7" s="416"/>
      <c r="DF7" s="416"/>
      <c r="DG7" s="416"/>
      <c r="DH7" s="416"/>
      <c r="DI7" s="417"/>
      <c r="DJ7" s="137"/>
      <c r="DK7" s="137"/>
      <c r="DL7" s="137"/>
      <c r="DM7" s="137"/>
      <c r="DN7" s="137"/>
      <c r="DO7" s="137"/>
    </row>
    <row r="8" spans="1:119" ht="18.75" customHeight="1" thickBot="1" x14ac:dyDescent="0.2">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77</v>
      </c>
      <c r="AV8" s="448"/>
      <c r="AW8" s="448"/>
      <c r="AX8" s="448"/>
      <c r="AY8" s="449" t="s">
        <v>92</v>
      </c>
      <c r="AZ8" s="450"/>
      <c r="BA8" s="450"/>
      <c r="BB8" s="450"/>
      <c r="BC8" s="450"/>
      <c r="BD8" s="450"/>
      <c r="BE8" s="450"/>
      <c r="BF8" s="450"/>
      <c r="BG8" s="450"/>
      <c r="BH8" s="450"/>
      <c r="BI8" s="450"/>
      <c r="BJ8" s="450"/>
      <c r="BK8" s="450"/>
      <c r="BL8" s="450"/>
      <c r="BM8" s="451"/>
      <c r="BN8" s="415">
        <v>793371</v>
      </c>
      <c r="BO8" s="416"/>
      <c r="BP8" s="416"/>
      <c r="BQ8" s="416"/>
      <c r="BR8" s="416"/>
      <c r="BS8" s="416"/>
      <c r="BT8" s="416"/>
      <c r="BU8" s="417"/>
      <c r="BV8" s="415">
        <v>1388375</v>
      </c>
      <c r="BW8" s="416"/>
      <c r="BX8" s="416"/>
      <c r="BY8" s="416"/>
      <c r="BZ8" s="416"/>
      <c r="CA8" s="416"/>
      <c r="CB8" s="416"/>
      <c r="CC8" s="417"/>
      <c r="CD8" s="418" t="s">
        <v>93</v>
      </c>
      <c r="CE8" s="419"/>
      <c r="CF8" s="419"/>
      <c r="CG8" s="419"/>
      <c r="CH8" s="419"/>
      <c r="CI8" s="419"/>
      <c r="CJ8" s="419"/>
      <c r="CK8" s="419"/>
      <c r="CL8" s="419"/>
      <c r="CM8" s="419"/>
      <c r="CN8" s="419"/>
      <c r="CO8" s="419"/>
      <c r="CP8" s="419"/>
      <c r="CQ8" s="419"/>
      <c r="CR8" s="419"/>
      <c r="CS8" s="420"/>
      <c r="CT8" s="455">
        <v>0.79</v>
      </c>
      <c r="CU8" s="456"/>
      <c r="CV8" s="456"/>
      <c r="CW8" s="456"/>
      <c r="CX8" s="456"/>
      <c r="CY8" s="456"/>
      <c r="CZ8" s="456"/>
      <c r="DA8" s="457"/>
      <c r="DB8" s="455">
        <v>0.79</v>
      </c>
      <c r="DC8" s="456"/>
      <c r="DD8" s="456"/>
      <c r="DE8" s="456"/>
      <c r="DF8" s="456"/>
      <c r="DG8" s="456"/>
      <c r="DH8" s="456"/>
      <c r="DI8" s="457"/>
      <c r="DJ8" s="137"/>
      <c r="DK8" s="137"/>
      <c r="DL8" s="137"/>
      <c r="DM8" s="137"/>
      <c r="DN8" s="137"/>
      <c r="DO8" s="137"/>
    </row>
    <row r="9" spans="1:119" ht="18.75" customHeight="1" thickBot="1" x14ac:dyDescent="0.2">
      <c r="A9" s="138"/>
      <c r="B9" s="409" t="s">
        <v>94</v>
      </c>
      <c r="C9" s="410"/>
      <c r="D9" s="410"/>
      <c r="E9" s="410"/>
      <c r="F9" s="410"/>
      <c r="G9" s="410"/>
      <c r="H9" s="410"/>
      <c r="I9" s="410"/>
      <c r="J9" s="410"/>
      <c r="K9" s="458"/>
      <c r="L9" s="459" t="s">
        <v>95</v>
      </c>
      <c r="M9" s="460"/>
      <c r="N9" s="460"/>
      <c r="O9" s="460"/>
      <c r="P9" s="460"/>
      <c r="Q9" s="461"/>
      <c r="R9" s="462">
        <v>80715</v>
      </c>
      <c r="S9" s="463"/>
      <c r="T9" s="463"/>
      <c r="U9" s="463"/>
      <c r="V9" s="464"/>
      <c r="W9" s="372" t="s">
        <v>96</v>
      </c>
      <c r="X9" s="373"/>
      <c r="Y9" s="373"/>
      <c r="Z9" s="373"/>
      <c r="AA9" s="373"/>
      <c r="AB9" s="373"/>
      <c r="AC9" s="373"/>
      <c r="AD9" s="373"/>
      <c r="AE9" s="373"/>
      <c r="AF9" s="373"/>
      <c r="AG9" s="373"/>
      <c r="AH9" s="373"/>
      <c r="AI9" s="373"/>
      <c r="AJ9" s="373"/>
      <c r="AK9" s="373"/>
      <c r="AL9" s="374"/>
      <c r="AM9" s="444" t="s">
        <v>97</v>
      </c>
      <c r="AN9" s="445"/>
      <c r="AO9" s="445"/>
      <c r="AP9" s="445"/>
      <c r="AQ9" s="445"/>
      <c r="AR9" s="445"/>
      <c r="AS9" s="445"/>
      <c r="AT9" s="446"/>
      <c r="AU9" s="447" t="s">
        <v>77</v>
      </c>
      <c r="AV9" s="448"/>
      <c r="AW9" s="448"/>
      <c r="AX9" s="448"/>
      <c r="AY9" s="449" t="s">
        <v>98</v>
      </c>
      <c r="AZ9" s="450"/>
      <c r="BA9" s="450"/>
      <c r="BB9" s="450"/>
      <c r="BC9" s="450"/>
      <c r="BD9" s="450"/>
      <c r="BE9" s="450"/>
      <c r="BF9" s="450"/>
      <c r="BG9" s="450"/>
      <c r="BH9" s="450"/>
      <c r="BI9" s="450"/>
      <c r="BJ9" s="450"/>
      <c r="BK9" s="450"/>
      <c r="BL9" s="450"/>
      <c r="BM9" s="451"/>
      <c r="BN9" s="415">
        <v>-595004</v>
      </c>
      <c r="BO9" s="416"/>
      <c r="BP9" s="416"/>
      <c r="BQ9" s="416"/>
      <c r="BR9" s="416"/>
      <c r="BS9" s="416"/>
      <c r="BT9" s="416"/>
      <c r="BU9" s="417"/>
      <c r="BV9" s="415">
        <v>-239907</v>
      </c>
      <c r="BW9" s="416"/>
      <c r="BX9" s="416"/>
      <c r="BY9" s="416"/>
      <c r="BZ9" s="416"/>
      <c r="CA9" s="416"/>
      <c r="CB9" s="416"/>
      <c r="CC9" s="417"/>
      <c r="CD9" s="418" t="s">
        <v>99</v>
      </c>
      <c r="CE9" s="419"/>
      <c r="CF9" s="419"/>
      <c r="CG9" s="419"/>
      <c r="CH9" s="419"/>
      <c r="CI9" s="419"/>
      <c r="CJ9" s="419"/>
      <c r="CK9" s="419"/>
      <c r="CL9" s="419"/>
      <c r="CM9" s="419"/>
      <c r="CN9" s="419"/>
      <c r="CO9" s="419"/>
      <c r="CP9" s="419"/>
      <c r="CQ9" s="419"/>
      <c r="CR9" s="419"/>
      <c r="CS9" s="420"/>
      <c r="CT9" s="412">
        <v>11.4</v>
      </c>
      <c r="CU9" s="413"/>
      <c r="CV9" s="413"/>
      <c r="CW9" s="413"/>
      <c r="CX9" s="413"/>
      <c r="CY9" s="413"/>
      <c r="CZ9" s="413"/>
      <c r="DA9" s="414"/>
      <c r="DB9" s="412">
        <v>11.6</v>
      </c>
      <c r="DC9" s="413"/>
      <c r="DD9" s="413"/>
      <c r="DE9" s="413"/>
      <c r="DF9" s="413"/>
      <c r="DG9" s="413"/>
      <c r="DH9" s="413"/>
      <c r="DI9" s="414"/>
      <c r="DJ9" s="137"/>
      <c r="DK9" s="137"/>
      <c r="DL9" s="137"/>
      <c r="DM9" s="137"/>
      <c r="DN9" s="137"/>
      <c r="DO9" s="137"/>
    </row>
    <row r="10" spans="1:119" ht="18.75" customHeight="1" thickBot="1" x14ac:dyDescent="0.2">
      <c r="A10" s="138"/>
      <c r="B10" s="409"/>
      <c r="C10" s="410"/>
      <c r="D10" s="410"/>
      <c r="E10" s="410"/>
      <c r="F10" s="410"/>
      <c r="G10" s="410"/>
      <c r="H10" s="410"/>
      <c r="I10" s="410"/>
      <c r="J10" s="410"/>
      <c r="K10" s="458"/>
      <c r="L10" s="465" t="s">
        <v>100</v>
      </c>
      <c r="M10" s="445"/>
      <c r="N10" s="445"/>
      <c r="O10" s="445"/>
      <c r="P10" s="445"/>
      <c r="Q10" s="446"/>
      <c r="R10" s="466">
        <v>83549</v>
      </c>
      <c r="S10" s="467"/>
      <c r="T10" s="467"/>
      <c r="U10" s="467"/>
      <c r="V10" s="468"/>
      <c r="W10" s="403"/>
      <c r="X10" s="404"/>
      <c r="Y10" s="404"/>
      <c r="Z10" s="404"/>
      <c r="AA10" s="404"/>
      <c r="AB10" s="404"/>
      <c r="AC10" s="404"/>
      <c r="AD10" s="404"/>
      <c r="AE10" s="404"/>
      <c r="AF10" s="404"/>
      <c r="AG10" s="404"/>
      <c r="AH10" s="404"/>
      <c r="AI10" s="404"/>
      <c r="AJ10" s="404"/>
      <c r="AK10" s="404"/>
      <c r="AL10" s="407"/>
      <c r="AM10" s="444" t="s">
        <v>101</v>
      </c>
      <c r="AN10" s="445"/>
      <c r="AO10" s="445"/>
      <c r="AP10" s="445"/>
      <c r="AQ10" s="445"/>
      <c r="AR10" s="445"/>
      <c r="AS10" s="445"/>
      <c r="AT10" s="446"/>
      <c r="AU10" s="447" t="s">
        <v>77</v>
      </c>
      <c r="AV10" s="448"/>
      <c r="AW10" s="448"/>
      <c r="AX10" s="448"/>
      <c r="AY10" s="449" t="s">
        <v>102</v>
      </c>
      <c r="AZ10" s="450"/>
      <c r="BA10" s="450"/>
      <c r="BB10" s="450"/>
      <c r="BC10" s="450"/>
      <c r="BD10" s="450"/>
      <c r="BE10" s="450"/>
      <c r="BF10" s="450"/>
      <c r="BG10" s="450"/>
      <c r="BH10" s="450"/>
      <c r="BI10" s="450"/>
      <c r="BJ10" s="450"/>
      <c r="BK10" s="450"/>
      <c r="BL10" s="450"/>
      <c r="BM10" s="451"/>
      <c r="BN10" s="415">
        <v>6791</v>
      </c>
      <c r="BO10" s="416"/>
      <c r="BP10" s="416"/>
      <c r="BQ10" s="416"/>
      <c r="BR10" s="416"/>
      <c r="BS10" s="416"/>
      <c r="BT10" s="416"/>
      <c r="BU10" s="417"/>
      <c r="BV10" s="415">
        <v>310328</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88</v>
      </c>
      <c r="AV11" s="448"/>
      <c r="AW11" s="448"/>
      <c r="AX11" s="448"/>
      <c r="AY11" s="449" t="s">
        <v>107</v>
      </c>
      <c r="AZ11" s="450"/>
      <c r="BA11" s="450"/>
      <c r="BB11" s="450"/>
      <c r="BC11" s="450"/>
      <c r="BD11" s="450"/>
      <c r="BE11" s="450"/>
      <c r="BF11" s="450"/>
      <c r="BG11" s="450"/>
      <c r="BH11" s="450"/>
      <c r="BI11" s="450"/>
      <c r="BJ11" s="450"/>
      <c r="BK11" s="450"/>
      <c r="BL11" s="450"/>
      <c r="BM11" s="451"/>
      <c r="BN11" s="415">
        <v>893</v>
      </c>
      <c r="BO11" s="416"/>
      <c r="BP11" s="416"/>
      <c r="BQ11" s="416"/>
      <c r="BR11" s="416"/>
      <c r="BS11" s="416"/>
      <c r="BT11" s="416"/>
      <c r="BU11" s="417"/>
      <c r="BV11" s="415" t="s">
        <v>108</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108</v>
      </c>
      <c r="CU11" s="456"/>
      <c r="CV11" s="456"/>
      <c r="CW11" s="456"/>
      <c r="CX11" s="456"/>
      <c r="CY11" s="456"/>
      <c r="CZ11" s="456"/>
      <c r="DA11" s="457"/>
      <c r="DB11" s="455" t="s">
        <v>108</v>
      </c>
      <c r="DC11" s="456"/>
      <c r="DD11" s="456"/>
      <c r="DE11" s="456"/>
      <c r="DF11" s="456"/>
      <c r="DG11" s="456"/>
      <c r="DH11" s="456"/>
      <c r="DI11" s="457"/>
      <c r="DJ11" s="137"/>
      <c r="DK11" s="137"/>
      <c r="DL11" s="137"/>
      <c r="DM11" s="137"/>
      <c r="DN11" s="137"/>
      <c r="DO11" s="137"/>
    </row>
    <row r="12" spans="1:119" ht="18.75" customHeight="1" x14ac:dyDescent="0.15">
      <c r="A12" s="138"/>
      <c r="B12" s="475" t="s">
        <v>110</v>
      </c>
      <c r="C12" s="476"/>
      <c r="D12" s="476"/>
      <c r="E12" s="476"/>
      <c r="F12" s="476"/>
      <c r="G12" s="476"/>
      <c r="H12" s="476"/>
      <c r="I12" s="476"/>
      <c r="J12" s="476"/>
      <c r="K12" s="477"/>
      <c r="L12" s="484" t="s">
        <v>111</v>
      </c>
      <c r="M12" s="485"/>
      <c r="N12" s="485"/>
      <c r="O12" s="485"/>
      <c r="P12" s="485"/>
      <c r="Q12" s="486"/>
      <c r="R12" s="487">
        <v>80513</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77</v>
      </c>
      <c r="AV12" s="448"/>
      <c r="AW12" s="448"/>
      <c r="AX12" s="448"/>
      <c r="AY12" s="449" t="s">
        <v>115</v>
      </c>
      <c r="AZ12" s="450"/>
      <c r="BA12" s="450"/>
      <c r="BB12" s="450"/>
      <c r="BC12" s="450"/>
      <c r="BD12" s="450"/>
      <c r="BE12" s="450"/>
      <c r="BF12" s="450"/>
      <c r="BG12" s="450"/>
      <c r="BH12" s="450"/>
      <c r="BI12" s="450"/>
      <c r="BJ12" s="450"/>
      <c r="BK12" s="450"/>
      <c r="BL12" s="450"/>
      <c r="BM12" s="451"/>
      <c r="BN12" s="415">
        <v>3137</v>
      </c>
      <c r="BO12" s="416"/>
      <c r="BP12" s="416"/>
      <c r="BQ12" s="416"/>
      <c r="BR12" s="416"/>
      <c r="BS12" s="416"/>
      <c r="BT12" s="416"/>
      <c r="BU12" s="417"/>
      <c r="BV12" s="415">
        <v>52000</v>
      </c>
      <c r="BW12" s="416"/>
      <c r="BX12" s="416"/>
      <c r="BY12" s="416"/>
      <c r="BZ12" s="416"/>
      <c r="CA12" s="416"/>
      <c r="CB12" s="416"/>
      <c r="CC12" s="417"/>
      <c r="CD12" s="418" t="s">
        <v>116</v>
      </c>
      <c r="CE12" s="419"/>
      <c r="CF12" s="419"/>
      <c r="CG12" s="419"/>
      <c r="CH12" s="419"/>
      <c r="CI12" s="419"/>
      <c r="CJ12" s="419"/>
      <c r="CK12" s="419"/>
      <c r="CL12" s="419"/>
      <c r="CM12" s="419"/>
      <c r="CN12" s="419"/>
      <c r="CO12" s="419"/>
      <c r="CP12" s="419"/>
      <c r="CQ12" s="419"/>
      <c r="CR12" s="419"/>
      <c r="CS12" s="420"/>
      <c r="CT12" s="455" t="s">
        <v>108</v>
      </c>
      <c r="CU12" s="456"/>
      <c r="CV12" s="456"/>
      <c r="CW12" s="456"/>
      <c r="CX12" s="456"/>
      <c r="CY12" s="456"/>
      <c r="CZ12" s="456"/>
      <c r="DA12" s="457"/>
      <c r="DB12" s="455" t="s">
        <v>108</v>
      </c>
      <c r="DC12" s="456"/>
      <c r="DD12" s="456"/>
      <c r="DE12" s="456"/>
      <c r="DF12" s="456"/>
      <c r="DG12" s="456"/>
      <c r="DH12" s="456"/>
      <c r="DI12" s="457"/>
      <c r="DJ12" s="137"/>
      <c r="DK12" s="137"/>
      <c r="DL12" s="137"/>
      <c r="DM12" s="137"/>
      <c r="DN12" s="137"/>
      <c r="DO12" s="137"/>
    </row>
    <row r="13" spans="1:119" ht="18.75" customHeight="1" x14ac:dyDescent="0.15">
      <c r="A13" s="138"/>
      <c r="B13" s="478"/>
      <c r="C13" s="479"/>
      <c r="D13" s="479"/>
      <c r="E13" s="479"/>
      <c r="F13" s="479"/>
      <c r="G13" s="479"/>
      <c r="H13" s="479"/>
      <c r="I13" s="479"/>
      <c r="J13" s="479"/>
      <c r="K13" s="480"/>
      <c r="L13" s="148"/>
      <c r="M13" s="503" t="s">
        <v>117</v>
      </c>
      <c r="N13" s="504"/>
      <c r="O13" s="504"/>
      <c r="P13" s="504"/>
      <c r="Q13" s="505"/>
      <c r="R13" s="496">
        <v>79810</v>
      </c>
      <c r="S13" s="497"/>
      <c r="T13" s="497"/>
      <c r="U13" s="497"/>
      <c r="V13" s="498"/>
      <c r="W13" s="431" t="s">
        <v>118</v>
      </c>
      <c r="X13" s="432"/>
      <c r="Y13" s="432"/>
      <c r="Z13" s="432"/>
      <c r="AA13" s="432"/>
      <c r="AB13" s="422"/>
      <c r="AC13" s="466">
        <v>398</v>
      </c>
      <c r="AD13" s="467"/>
      <c r="AE13" s="467"/>
      <c r="AF13" s="467"/>
      <c r="AG13" s="506"/>
      <c r="AH13" s="466">
        <v>522</v>
      </c>
      <c r="AI13" s="467"/>
      <c r="AJ13" s="467"/>
      <c r="AK13" s="467"/>
      <c r="AL13" s="468"/>
      <c r="AM13" s="444" t="s">
        <v>119</v>
      </c>
      <c r="AN13" s="445"/>
      <c r="AO13" s="445"/>
      <c r="AP13" s="445"/>
      <c r="AQ13" s="445"/>
      <c r="AR13" s="445"/>
      <c r="AS13" s="445"/>
      <c r="AT13" s="446"/>
      <c r="AU13" s="447" t="s">
        <v>88</v>
      </c>
      <c r="AV13" s="448"/>
      <c r="AW13" s="448"/>
      <c r="AX13" s="448"/>
      <c r="AY13" s="449" t="s">
        <v>120</v>
      </c>
      <c r="AZ13" s="450"/>
      <c r="BA13" s="450"/>
      <c r="BB13" s="450"/>
      <c r="BC13" s="450"/>
      <c r="BD13" s="450"/>
      <c r="BE13" s="450"/>
      <c r="BF13" s="450"/>
      <c r="BG13" s="450"/>
      <c r="BH13" s="450"/>
      <c r="BI13" s="450"/>
      <c r="BJ13" s="450"/>
      <c r="BK13" s="450"/>
      <c r="BL13" s="450"/>
      <c r="BM13" s="451"/>
      <c r="BN13" s="415">
        <v>-590457</v>
      </c>
      <c r="BO13" s="416"/>
      <c r="BP13" s="416"/>
      <c r="BQ13" s="416"/>
      <c r="BR13" s="416"/>
      <c r="BS13" s="416"/>
      <c r="BT13" s="416"/>
      <c r="BU13" s="417"/>
      <c r="BV13" s="415">
        <v>18421</v>
      </c>
      <c r="BW13" s="416"/>
      <c r="BX13" s="416"/>
      <c r="BY13" s="416"/>
      <c r="BZ13" s="416"/>
      <c r="CA13" s="416"/>
      <c r="CB13" s="416"/>
      <c r="CC13" s="417"/>
      <c r="CD13" s="418" t="s">
        <v>121</v>
      </c>
      <c r="CE13" s="419"/>
      <c r="CF13" s="419"/>
      <c r="CG13" s="419"/>
      <c r="CH13" s="419"/>
      <c r="CI13" s="419"/>
      <c r="CJ13" s="419"/>
      <c r="CK13" s="419"/>
      <c r="CL13" s="419"/>
      <c r="CM13" s="419"/>
      <c r="CN13" s="419"/>
      <c r="CO13" s="419"/>
      <c r="CP13" s="419"/>
      <c r="CQ13" s="419"/>
      <c r="CR13" s="419"/>
      <c r="CS13" s="420"/>
      <c r="CT13" s="412">
        <v>2.4</v>
      </c>
      <c r="CU13" s="413"/>
      <c r="CV13" s="413"/>
      <c r="CW13" s="413"/>
      <c r="CX13" s="413"/>
      <c r="CY13" s="413"/>
      <c r="CZ13" s="413"/>
      <c r="DA13" s="414"/>
      <c r="DB13" s="412">
        <v>2.7</v>
      </c>
      <c r="DC13" s="413"/>
      <c r="DD13" s="413"/>
      <c r="DE13" s="413"/>
      <c r="DF13" s="413"/>
      <c r="DG13" s="413"/>
      <c r="DH13" s="413"/>
      <c r="DI13" s="414"/>
      <c r="DJ13" s="137"/>
      <c r="DK13" s="137"/>
      <c r="DL13" s="137"/>
      <c r="DM13" s="137"/>
      <c r="DN13" s="137"/>
      <c r="DO13" s="137"/>
    </row>
    <row r="14" spans="1:119" ht="18.75" customHeight="1" thickBot="1" x14ac:dyDescent="0.2">
      <c r="A14" s="138"/>
      <c r="B14" s="478"/>
      <c r="C14" s="479"/>
      <c r="D14" s="479"/>
      <c r="E14" s="479"/>
      <c r="F14" s="479"/>
      <c r="G14" s="479"/>
      <c r="H14" s="479"/>
      <c r="I14" s="479"/>
      <c r="J14" s="479"/>
      <c r="K14" s="480"/>
      <c r="L14" s="493" t="s">
        <v>122</v>
      </c>
      <c r="M14" s="494"/>
      <c r="N14" s="494"/>
      <c r="O14" s="494"/>
      <c r="P14" s="494"/>
      <c r="Q14" s="495"/>
      <c r="R14" s="496">
        <v>80823</v>
      </c>
      <c r="S14" s="497"/>
      <c r="T14" s="497"/>
      <c r="U14" s="497"/>
      <c r="V14" s="498"/>
      <c r="W14" s="405"/>
      <c r="X14" s="406"/>
      <c r="Y14" s="406"/>
      <c r="Z14" s="406"/>
      <c r="AA14" s="406"/>
      <c r="AB14" s="395"/>
      <c r="AC14" s="499">
        <v>1.1000000000000001</v>
      </c>
      <c r="AD14" s="500"/>
      <c r="AE14" s="500"/>
      <c r="AF14" s="500"/>
      <c r="AG14" s="501"/>
      <c r="AH14" s="499">
        <v>1.3</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123</v>
      </c>
      <c r="CE14" s="508"/>
      <c r="CF14" s="508"/>
      <c r="CG14" s="508"/>
      <c r="CH14" s="508"/>
      <c r="CI14" s="508"/>
      <c r="CJ14" s="508"/>
      <c r="CK14" s="508"/>
      <c r="CL14" s="508"/>
      <c r="CM14" s="508"/>
      <c r="CN14" s="508"/>
      <c r="CO14" s="508"/>
      <c r="CP14" s="508"/>
      <c r="CQ14" s="508"/>
      <c r="CR14" s="508"/>
      <c r="CS14" s="509"/>
      <c r="CT14" s="510">
        <v>6.5</v>
      </c>
      <c r="CU14" s="511"/>
      <c r="CV14" s="511"/>
      <c r="CW14" s="511"/>
      <c r="CX14" s="511"/>
      <c r="CY14" s="511"/>
      <c r="CZ14" s="511"/>
      <c r="DA14" s="512"/>
      <c r="DB14" s="510">
        <v>9.1999999999999993</v>
      </c>
      <c r="DC14" s="511"/>
      <c r="DD14" s="511"/>
      <c r="DE14" s="511"/>
      <c r="DF14" s="511"/>
      <c r="DG14" s="511"/>
      <c r="DH14" s="511"/>
      <c r="DI14" s="512"/>
      <c r="DJ14" s="137"/>
      <c r="DK14" s="137"/>
      <c r="DL14" s="137"/>
      <c r="DM14" s="137"/>
      <c r="DN14" s="137"/>
      <c r="DO14" s="137"/>
    </row>
    <row r="15" spans="1:119" ht="18.75" customHeight="1" x14ac:dyDescent="0.15">
      <c r="A15" s="138"/>
      <c r="B15" s="478"/>
      <c r="C15" s="479"/>
      <c r="D15" s="479"/>
      <c r="E15" s="479"/>
      <c r="F15" s="479"/>
      <c r="G15" s="479"/>
      <c r="H15" s="479"/>
      <c r="I15" s="479"/>
      <c r="J15" s="479"/>
      <c r="K15" s="480"/>
      <c r="L15" s="148"/>
      <c r="M15" s="503" t="s">
        <v>117</v>
      </c>
      <c r="N15" s="504"/>
      <c r="O15" s="504"/>
      <c r="P15" s="504"/>
      <c r="Q15" s="505"/>
      <c r="R15" s="496">
        <v>80116</v>
      </c>
      <c r="S15" s="497"/>
      <c r="T15" s="497"/>
      <c r="U15" s="497"/>
      <c r="V15" s="498"/>
      <c r="W15" s="431" t="s">
        <v>124</v>
      </c>
      <c r="X15" s="432"/>
      <c r="Y15" s="432"/>
      <c r="Z15" s="432"/>
      <c r="AA15" s="432"/>
      <c r="AB15" s="422"/>
      <c r="AC15" s="466">
        <v>10477</v>
      </c>
      <c r="AD15" s="467"/>
      <c r="AE15" s="467"/>
      <c r="AF15" s="467"/>
      <c r="AG15" s="506"/>
      <c r="AH15" s="466">
        <v>12030</v>
      </c>
      <c r="AI15" s="467"/>
      <c r="AJ15" s="467"/>
      <c r="AK15" s="467"/>
      <c r="AL15" s="468"/>
      <c r="AM15" s="444"/>
      <c r="AN15" s="445"/>
      <c r="AO15" s="445"/>
      <c r="AP15" s="445"/>
      <c r="AQ15" s="445"/>
      <c r="AR15" s="445"/>
      <c r="AS15" s="445"/>
      <c r="AT15" s="446"/>
      <c r="AU15" s="447"/>
      <c r="AV15" s="448"/>
      <c r="AW15" s="448"/>
      <c r="AX15" s="448"/>
      <c r="AY15" s="375" t="s">
        <v>125</v>
      </c>
      <c r="AZ15" s="376"/>
      <c r="BA15" s="376"/>
      <c r="BB15" s="376"/>
      <c r="BC15" s="376"/>
      <c r="BD15" s="376"/>
      <c r="BE15" s="376"/>
      <c r="BF15" s="376"/>
      <c r="BG15" s="376"/>
      <c r="BH15" s="376"/>
      <c r="BI15" s="376"/>
      <c r="BJ15" s="376"/>
      <c r="BK15" s="376"/>
      <c r="BL15" s="376"/>
      <c r="BM15" s="377"/>
      <c r="BN15" s="378">
        <v>10033608</v>
      </c>
      <c r="BO15" s="379"/>
      <c r="BP15" s="379"/>
      <c r="BQ15" s="379"/>
      <c r="BR15" s="379"/>
      <c r="BS15" s="379"/>
      <c r="BT15" s="379"/>
      <c r="BU15" s="380"/>
      <c r="BV15" s="378">
        <v>9557735</v>
      </c>
      <c r="BW15" s="379"/>
      <c r="BX15" s="379"/>
      <c r="BY15" s="379"/>
      <c r="BZ15" s="379"/>
      <c r="CA15" s="379"/>
      <c r="CB15" s="379"/>
      <c r="CC15" s="380"/>
      <c r="CD15" s="513" t="s">
        <v>126</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78"/>
      <c r="C16" s="479"/>
      <c r="D16" s="479"/>
      <c r="E16" s="479"/>
      <c r="F16" s="479"/>
      <c r="G16" s="479"/>
      <c r="H16" s="479"/>
      <c r="I16" s="479"/>
      <c r="J16" s="479"/>
      <c r="K16" s="480"/>
      <c r="L16" s="493" t="s">
        <v>127</v>
      </c>
      <c r="M16" s="524"/>
      <c r="N16" s="524"/>
      <c r="O16" s="524"/>
      <c r="P16" s="524"/>
      <c r="Q16" s="525"/>
      <c r="R16" s="516" t="s">
        <v>128</v>
      </c>
      <c r="S16" s="517"/>
      <c r="T16" s="517"/>
      <c r="U16" s="517"/>
      <c r="V16" s="518"/>
      <c r="W16" s="405"/>
      <c r="X16" s="406"/>
      <c r="Y16" s="406"/>
      <c r="Z16" s="406"/>
      <c r="AA16" s="406"/>
      <c r="AB16" s="395"/>
      <c r="AC16" s="499">
        <v>27.8</v>
      </c>
      <c r="AD16" s="500"/>
      <c r="AE16" s="500"/>
      <c r="AF16" s="500"/>
      <c r="AG16" s="501"/>
      <c r="AH16" s="499">
        <v>29.6</v>
      </c>
      <c r="AI16" s="500"/>
      <c r="AJ16" s="500"/>
      <c r="AK16" s="500"/>
      <c r="AL16" s="502"/>
      <c r="AM16" s="444"/>
      <c r="AN16" s="445"/>
      <c r="AO16" s="445"/>
      <c r="AP16" s="445"/>
      <c r="AQ16" s="445"/>
      <c r="AR16" s="445"/>
      <c r="AS16" s="445"/>
      <c r="AT16" s="446"/>
      <c r="AU16" s="447"/>
      <c r="AV16" s="448"/>
      <c r="AW16" s="448"/>
      <c r="AX16" s="448"/>
      <c r="AY16" s="449" t="s">
        <v>129</v>
      </c>
      <c r="AZ16" s="450"/>
      <c r="BA16" s="450"/>
      <c r="BB16" s="450"/>
      <c r="BC16" s="450"/>
      <c r="BD16" s="450"/>
      <c r="BE16" s="450"/>
      <c r="BF16" s="450"/>
      <c r="BG16" s="450"/>
      <c r="BH16" s="450"/>
      <c r="BI16" s="450"/>
      <c r="BJ16" s="450"/>
      <c r="BK16" s="450"/>
      <c r="BL16" s="450"/>
      <c r="BM16" s="451"/>
      <c r="BN16" s="415">
        <v>12784077</v>
      </c>
      <c r="BO16" s="416"/>
      <c r="BP16" s="416"/>
      <c r="BQ16" s="416"/>
      <c r="BR16" s="416"/>
      <c r="BS16" s="416"/>
      <c r="BT16" s="416"/>
      <c r="BU16" s="417"/>
      <c r="BV16" s="415">
        <v>12081674</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x14ac:dyDescent="0.2">
      <c r="A17" s="138"/>
      <c r="B17" s="481"/>
      <c r="C17" s="482"/>
      <c r="D17" s="482"/>
      <c r="E17" s="482"/>
      <c r="F17" s="482"/>
      <c r="G17" s="482"/>
      <c r="H17" s="482"/>
      <c r="I17" s="482"/>
      <c r="J17" s="482"/>
      <c r="K17" s="483"/>
      <c r="L17" s="153"/>
      <c r="M17" s="519" t="s">
        <v>130</v>
      </c>
      <c r="N17" s="520"/>
      <c r="O17" s="520"/>
      <c r="P17" s="520"/>
      <c r="Q17" s="521"/>
      <c r="R17" s="516" t="s">
        <v>128</v>
      </c>
      <c r="S17" s="517"/>
      <c r="T17" s="517"/>
      <c r="U17" s="517"/>
      <c r="V17" s="518"/>
      <c r="W17" s="431" t="s">
        <v>131</v>
      </c>
      <c r="X17" s="432"/>
      <c r="Y17" s="432"/>
      <c r="Z17" s="432"/>
      <c r="AA17" s="432"/>
      <c r="AB17" s="422"/>
      <c r="AC17" s="466">
        <v>26780</v>
      </c>
      <c r="AD17" s="467"/>
      <c r="AE17" s="467"/>
      <c r="AF17" s="467"/>
      <c r="AG17" s="506"/>
      <c r="AH17" s="466">
        <v>27528</v>
      </c>
      <c r="AI17" s="467"/>
      <c r="AJ17" s="467"/>
      <c r="AK17" s="467"/>
      <c r="AL17" s="468"/>
      <c r="AM17" s="444"/>
      <c r="AN17" s="445"/>
      <c r="AO17" s="445"/>
      <c r="AP17" s="445"/>
      <c r="AQ17" s="445"/>
      <c r="AR17" s="445"/>
      <c r="AS17" s="445"/>
      <c r="AT17" s="446"/>
      <c r="AU17" s="447"/>
      <c r="AV17" s="448"/>
      <c r="AW17" s="448"/>
      <c r="AX17" s="448"/>
      <c r="AY17" s="449" t="s">
        <v>132</v>
      </c>
      <c r="AZ17" s="450"/>
      <c r="BA17" s="450"/>
      <c r="BB17" s="450"/>
      <c r="BC17" s="450"/>
      <c r="BD17" s="450"/>
      <c r="BE17" s="450"/>
      <c r="BF17" s="450"/>
      <c r="BG17" s="450"/>
      <c r="BH17" s="450"/>
      <c r="BI17" s="450"/>
      <c r="BJ17" s="450"/>
      <c r="BK17" s="450"/>
      <c r="BL17" s="450"/>
      <c r="BM17" s="451"/>
      <c r="BN17" s="415">
        <v>12849094</v>
      </c>
      <c r="BO17" s="416"/>
      <c r="BP17" s="416"/>
      <c r="BQ17" s="416"/>
      <c r="BR17" s="416"/>
      <c r="BS17" s="416"/>
      <c r="BT17" s="416"/>
      <c r="BU17" s="417"/>
      <c r="BV17" s="415">
        <v>12359124</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x14ac:dyDescent="0.2">
      <c r="A18" s="138"/>
      <c r="B18" s="526" t="s">
        <v>133</v>
      </c>
      <c r="C18" s="458"/>
      <c r="D18" s="458"/>
      <c r="E18" s="527"/>
      <c r="F18" s="527"/>
      <c r="G18" s="527"/>
      <c r="H18" s="527"/>
      <c r="I18" s="527"/>
      <c r="J18" s="527"/>
      <c r="K18" s="527"/>
      <c r="L18" s="528">
        <v>193.05</v>
      </c>
      <c r="M18" s="528"/>
      <c r="N18" s="528"/>
      <c r="O18" s="528"/>
      <c r="P18" s="528"/>
      <c r="Q18" s="528"/>
      <c r="R18" s="529"/>
      <c r="S18" s="529"/>
      <c r="T18" s="529"/>
      <c r="U18" s="529"/>
      <c r="V18" s="530"/>
      <c r="W18" s="433"/>
      <c r="X18" s="434"/>
      <c r="Y18" s="434"/>
      <c r="Z18" s="434"/>
      <c r="AA18" s="434"/>
      <c r="AB18" s="425"/>
      <c r="AC18" s="531">
        <v>71.099999999999994</v>
      </c>
      <c r="AD18" s="532"/>
      <c r="AE18" s="532"/>
      <c r="AF18" s="532"/>
      <c r="AG18" s="533"/>
      <c r="AH18" s="531">
        <v>67.8</v>
      </c>
      <c r="AI18" s="532"/>
      <c r="AJ18" s="532"/>
      <c r="AK18" s="532"/>
      <c r="AL18" s="534"/>
      <c r="AM18" s="444"/>
      <c r="AN18" s="445"/>
      <c r="AO18" s="445"/>
      <c r="AP18" s="445"/>
      <c r="AQ18" s="445"/>
      <c r="AR18" s="445"/>
      <c r="AS18" s="445"/>
      <c r="AT18" s="446"/>
      <c r="AU18" s="447"/>
      <c r="AV18" s="448"/>
      <c r="AW18" s="448"/>
      <c r="AX18" s="448"/>
      <c r="AY18" s="449" t="s">
        <v>134</v>
      </c>
      <c r="AZ18" s="450"/>
      <c r="BA18" s="450"/>
      <c r="BB18" s="450"/>
      <c r="BC18" s="450"/>
      <c r="BD18" s="450"/>
      <c r="BE18" s="450"/>
      <c r="BF18" s="450"/>
      <c r="BG18" s="450"/>
      <c r="BH18" s="450"/>
      <c r="BI18" s="450"/>
      <c r="BJ18" s="450"/>
      <c r="BK18" s="450"/>
      <c r="BL18" s="450"/>
      <c r="BM18" s="451"/>
      <c r="BN18" s="415">
        <v>16380266</v>
      </c>
      <c r="BO18" s="416"/>
      <c r="BP18" s="416"/>
      <c r="BQ18" s="416"/>
      <c r="BR18" s="416"/>
      <c r="BS18" s="416"/>
      <c r="BT18" s="416"/>
      <c r="BU18" s="417"/>
      <c r="BV18" s="415">
        <v>16181476</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x14ac:dyDescent="0.2">
      <c r="A19" s="138"/>
      <c r="B19" s="526" t="s">
        <v>135</v>
      </c>
      <c r="C19" s="458"/>
      <c r="D19" s="458"/>
      <c r="E19" s="527"/>
      <c r="F19" s="527"/>
      <c r="G19" s="527"/>
      <c r="H19" s="527"/>
      <c r="I19" s="527"/>
      <c r="J19" s="527"/>
      <c r="K19" s="527"/>
      <c r="L19" s="535">
        <v>418</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136</v>
      </c>
      <c r="AZ19" s="450"/>
      <c r="BA19" s="450"/>
      <c r="BB19" s="450"/>
      <c r="BC19" s="450"/>
      <c r="BD19" s="450"/>
      <c r="BE19" s="450"/>
      <c r="BF19" s="450"/>
      <c r="BG19" s="450"/>
      <c r="BH19" s="450"/>
      <c r="BI19" s="450"/>
      <c r="BJ19" s="450"/>
      <c r="BK19" s="450"/>
      <c r="BL19" s="450"/>
      <c r="BM19" s="451"/>
      <c r="BN19" s="415">
        <v>20938450</v>
      </c>
      <c r="BO19" s="416"/>
      <c r="BP19" s="416"/>
      <c r="BQ19" s="416"/>
      <c r="BR19" s="416"/>
      <c r="BS19" s="416"/>
      <c r="BT19" s="416"/>
      <c r="BU19" s="417"/>
      <c r="BV19" s="415">
        <v>20845834</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x14ac:dyDescent="0.2">
      <c r="A20" s="138"/>
      <c r="B20" s="526" t="s">
        <v>137</v>
      </c>
      <c r="C20" s="458"/>
      <c r="D20" s="458"/>
      <c r="E20" s="527"/>
      <c r="F20" s="527"/>
      <c r="G20" s="527"/>
      <c r="H20" s="527"/>
      <c r="I20" s="527"/>
      <c r="J20" s="527"/>
      <c r="K20" s="527"/>
      <c r="L20" s="535">
        <v>31749</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x14ac:dyDescent="0.15">
      <c r="A21" s="138"/>
      <c r="B21" s="542" t="s">
        <v>138</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x14ac:dyDescent="0.2">
      <c r="A22" s="138"/>
      <c r="B22" s="545" t="s">
        <v>139</v>
      </c>
      <c r="C22" s="546"/>
      <c r="D22" s="547"/>
      <c r="E22" s="427" t="s">
        <v>1</v>
      </c>
      <c r="F22" s="432"/>
      <c r="G22" s="432"/>
      <c r="H22" s="432"/>
      <c r="I22" s="432"/>
      <c r="J22" s="432"/>
      <c r="K22" s="422"/>
      <c r="L22" s="427" t="s">
        <v>140</v>
      </c>
      <c r="M22" s="432"/>
      <c r="N22" s="432"/>
      <c r="O22" s="432"/>
      <c r="P22" s="422"/>
      <c r="Q22" s="554" t="s">
        <v>141</v>
      </c>
      <c r="R22" s="555"/>
      <c r="S22" s="555"/>
      <c r="T22" s="555"/>
      <c r="U22" s="555"/>
      <c r="V22" s="556"/>
      <c r="W22" s="560" t="s">
        <v>142</v>
      </c>
      <c r="X22" s="546"/>
      <c r="Y22" s="547"/>
      <c r="Z22" s="427" t="s">
        <v>1</v>
      </c>
      <c r="AA22" s="432"/>
      <c r="AB22" s="432"/>
      <c r="AC22" s="432"/>
      <c r="AD22" s="432"/>
      <c r="AE22" s="432"/>
      <c r="AF22" s="432"/>
      <c r="AG22" s="422"/>
      <c r="AH22" s="573" t="s">
        <v>143</v>
      </c>
      <c r="AI22" s="432"/>
      <c r="AJ22" s="432"/>
      <c r="AK22" s="432"/>
      <c r="AL22" s="422"/>
      <c r="AM22" s="573" t="s">
        <v>144</v>
      </c>
      <c r="AN22" s="574"/>
      <c r="AO22" s="574"/>
      <c r="AP22" s="574"/>
      <c r="AQ22" s="574"/>
      <c r="AR22" s="575"/>
      <c r="AS22" s="554" t="s">
        <v>141</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x14ac:dyDescent="0.15">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145</v>
      </c>
      <c r="AZ23" s="376"/>
      <c r="BA23" s="376"/>
      <c r="BB23" s="376"/>
      <c r="BC23" s="376"/>
      <c r="BD23" s="376"/>
      <c r="BE23" s="376"/>
      <c r="BF23" s="376"/>
      <c r="BG23" s="376"/>
      <c r="BH23" s="376"/>
      <c r="BI23" s="376"/>
      <c r="BJ23" s="376"/>
      <c r="BK23" s="376"/>
      <c r="BL23" s="376"/>
      <c r="BM23" s="377"/>
      <c r="BN23" s="415">
        <v>29462648</v>
      </c>
      <c r="BO23" s="416"/>
      <c r="BP23" s="416"/>
      <c r="BQ23" s="416"/>
      <c r="BR23" s="416"/>
      <c r="BS23" s="416"/>
      <c r="BT23" s="416"/>
      <c r="BU23" s="417"/>
      <c r="BV23" s="415">
        <v>28483211</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x14ac:dyDescent="0.2">
      <c r="A24" s="138"/>
      <c r="B24" s="548"/>
      <c r="C24" s="549"/>
      <c r="D24" s="550"/>
      <c r="E24" s="465" t="s">
        <v>146</v>
      </c>
      <c r="F24" s="445"/>
      <c r="G24" s="445"/>
      <c r="H24" s="445"/>
      <c r="I24" s="445"/>
      <c r="J24" s="445"/>
      <c r="K24" s="446"/>
      <c r="L24" s="466">
        <v>1</v>
      </c>
      <c r="M24" s="467"/>
      <c r="N24" s="467"/>
      <c r="O24" s="467"/>
      <c r="P24" s="506"/>
      <c r="Q24" s="466">
        <v>4650</v>
      </c>
      <c r="R24" s="467"/>
      <c r="S24" s="467"/>
      <c r="T24" s="467"/>
      <c r="U24" s="467"/>
      <c r="V24" s="506"/>
      <c r="W24" s="561"/>
      <c r="X24" s="549"/>
      <c r="Y24" s="550"/>
      <c r="Z24" s="465" t="s">
        <v>147</v>
      </c>
      <c r="AA24" s="445"/>
      <c r="AB24" s="445"/>
      <c r="AC24" s="445"/>
      <c r="AD24" s="445"/>
      <c r="AE24" s="445"/>
      <c r="AF24" s="445"/>
      <c r="AG24" s="446"/>
      <c r="AH24" s="466">
        <v>537</v>
      </c>
      <c r="AI24" s="467"/>
      <c r="AJ24" s="467"/>
      <c r="AK24" s="467"/>
      <c r="AL24" s="506"/>
      <c r="AM24" s="466">
        <v>1660941</v>
      </c>
      <c r="AN24" s="467"/>
      <c r="AO24" s="467"/>
      <c r="AP24" s="467"/>
      <c r="AQ24" s="467"/>
      <c r="AR24" s="506"/>
      <c r="AS24" s="466">
        <v>3093</v>
      </c>
      <c r="AT24" s="467"/>
      <c r="AU24" s="467"/>
      <c r="AV24" s="467"/>
      <c r="AW24" s="467"/>
      <c r="AX24" s="468"/>
      <c r="AY24" s="581" t="s">
        <v>148</v>
      </c>
      <c r="AZ24" s="582"/>
      <c r="BA24" s="582"/>
      <c r="BB24" s="582"/>
      <c r="BC24" s="582"/>
      <c r="BD24" s="582"/>
      <c r="BE24" s="582"/>
      <c r="BF24" s="582"/>
      <c r="BG24" s="582"/>
      <c r="BH24" s="582"/>
      <c r="BI24" s="582"/>
      <c r="BJ24" s="582"/>
      <c r="BK24" s="582"/>
      <c r="BL24" s="582"/>
      <c r="BM24" s="583"/>
      <c r="BN24" s="415">
        <v>18537753</v>
      </c>
      <c r="BO24" s="416"/>
      <c r="BP24" s="416"/>
      <c r="BQ24" s="416"/>
      <c r="BR24" s="416"/>
      <c r="BS24" s="416"/>
      <c r="BT24" s="416"/>
      <c r="BU24" s="417"/>
      <c r="BV24" s="415">
        <v>18306242</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x14ac:dyDescent="0.15">
      <c r="A25" s="138"/>
      <c r="B25" s="548"/>
      <c r="C25" s="549"/>
      <c r="D25" s="550"/>
      <c r="E25" s="465" t="s">
        <v>149</v>
      </c>
      <c r="F25" s="445"/>
      <c r="G25" s="445"/>
      <c r="H25" s="445"/>
      <c r="I25" s="445"/>
      <c r="J25" s="445"/>
      <c r="K25" s="446"/>
      <c r="L25" s="466">
        <v>1</v>
      </c>
      <c r="M25" s="467"/>
      <c r="N25" s="467"/>
      <c r="O25" s="467"/>
      <c r="P25" s="506"/>
      <c r="Q25" s="466">
        <v>7850</v>
      </c>
      <c r="R25" s="467"/>
      <c r="S25" s="467"/>
      <c r="T25" s="467"/>
      <c r="U25" s="467"/>
      <c r="V25" s="506"/>
      <c r="W25" s="561"/>
      <c r="X25" s="549"/>
      <c r="Y25" s="550"/>
      <c r="Z25" s="465" t="s">
        <v>150</v>
      </c>
      <c r="AA25" s="445"/>
      <c r="AB25" s="445"/>
      <c r="AC25" s="445"/>
      <c r="AD25" s="445"/>
      <c r="AE25" s="445"/>
      <c r="AF25" s="445"/>
      <c r="AG25" s="446"/>
      <c r="AH25" s="466" t="s">
        <v>151</v>
      </c>
      <c r="AI25" s="467"/>
      <c r="AJ25" s="467"/>
      <c r="AK25" s="467"/>
      <c r="AL25" s="506"/>
      <c r="AM25" s="466" t="s">
        <v>151</v>
      </c>
      <c r="AN25" s="467"/>
      <c r="AO25" s="467"/>
      <c r="AP25" s="467"/>
      <c r="AQ25" s="467"/>
      <c r="AR25" s="506"/>
      <c r="AS25" s="466" t="s">
        <v>151</v>
      </c>
      <c r="AT25" s="467"/>
      <c r="AU25" s="467"/>
      <c r="AV25" s="467"/>
      <c r="AW25" s="467"/>
      <c r="AX25" s="468"/>
      <c r="AY25" s="375" t="s">
        <v>152</v>
      </c>
      <c r="AZ25" s="376"/>
      <c r="BA25" s="376"/>
      <c r="BB25" s="376"/>
      <c r="BC25" s="376"/>
      <c r="BD25" s="376"/>
      <c r="BE25" s="376"/>
      <c r="BF25" s="376"/>
      <c r="BG25" s="376"/>
      <c r="BH25" s="376"/>
      <c r="BI25" s="376"/>
      <c r="BJ25" s="376"/>
      <c r="BK25" s="376"/>
      <c r="BL25" s="376"/>
      <c r="BM25" s="377"/>
      <c r="BN25" s="378">
        <v>2728894</v>
      </c>
      <c r="BO25" s="379"/>
      <c r="BP25" s="379"/>
      <c r="BQ25" s="379"/>
      <c r="BR25" s="379"/>
      <c r="BS25" s="379"/>
      <c r="BT25" s="379"/>
      <c r="BU25" s="380"/>
      <c r="BV25" s="378">
        <v>2697056</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x14ac:dyDescent="0.15">
      <c r="A26" s="138"/>
      <c r="B26" s="548"/>
      <c r="C26" s="549"/>
      <c r="D26" s="550"/>
      <c r="E26" s="465" t="s">
        <v>153</v>
      </c>
      <c r="F26" s="445"/>
      <c r="G26" s="445"/>
      <c r="H26" s="445"/>
      <c r="I26" s="445"/>
      <c r="J26" s="445"/>
      <c r="K26" s="446"/>
      <c r="L26" s="466">
        <v>1</v>
      </c>
      <c r="M26" s="467"/>
      <c r="N26" s="467"/>
      <c r="O26" s="467"/>
      <c r="P26" s="506"/>
      <c r="Q26" s="466">
        <v>7250</v>
      </c>
      <c r="R26" s="467"/>
      <c r="S26" s="467"/>
      <c r="T26" s="467"/>
      <c r="U26" s="467"/>
      <c r="V26" s="506"/>
      <c r="W26" s="561"/>
      <c r="X26" s="549"/>
      <c r="Y26" s="550"/>
      <c r="Z26" s="465" t="s">
        <v>154</v>
      </c>
      <c r="AA26" s="571"/>
      <c r="AB26" s="571"/>
      <c r="AC26" s="571"/>
      <c r="AD26" s="571"/>
      <c r="AE26" s="571"/>
      <c r="AF26" s="571"/>
      <c r="AG26" s="572"/>
      <c r="AH26" s="466">
        <v>26</v>
      </c>
      <c r="AI26" s="467"/>
      <c r="AJ26" s="467"/>
      <c r="AK26" s="467"/>
      <c r="AL26" s="506"/>
      <c r="AM26" s="466">
        <v>81198</v>
      </c>
      <c r="AN26" s="467"/>
      <c r="AO26" s="467"/>
      <c r="AP26" s="467"/>
      <c r="AQ26" s="467"/>
      <c r="AR26" s="506"/>
      <c r="AS26" s="466">
        <v>3123</v>
      </c>
      <c r="AT26" s="467"/>
      <c r="AU26" s="467"/>
      <c r="AV26" s="467"/>
      <c r="AW26" s="467"/>
      <c r="AX26" s="468"/>
      <c r="AY26" s="418" t="s">
        <v>155</v>
      </c>
      <c r="AZ26" s="419"/>
      <c r="BA26" s="419"/>
      <c r="BB26" s="419"/>
      <c r="BC26" s="419"/>
      <c r="BD26" s="419"/>
      <c r="BE26" s="419"/>
      <c r="BF26" s="419"/>
      <c r="BG26" s="419"/>
      <c r="BH26" s="419"/>
      <c r="BI26" s="419"/>
      <c r="BJ26" s="419"/>
      <c r="BK26" s="419"/>
      <c r="BL26" s="419"/>
      <c r="BM26" s="420"/>
      <c r="BN26" s="415">
        <v>60000</v>
      </c>
      <c r="BO26" s="416"/>
      <c r="BP26" s="416"/>
      <c r="BQ26" s="416"/>
      <c r="BR26" s="416"/>
      <c r="BS26" s="416"/>
      <c r="BT26" s="416"/>
      <c r="BU26" s="417"/>
      <c r="BV26" s="415">
        <v>60000</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x14ac:dyDescent="0.2">
      <c r="A27" s="138"/>
      <c r="B27" s="548"/>
      <c r="C27" s="549"/>
      <c r="D27" s="550"/>
      <c r="E27" s="465" t="s">
        <v>156</v>
      </c>
      <c r="F27" s="445"/>
      <c r="G27" s="445"/>
      <c r="H27" s="445"/>
      <c r="I27" s="445"/>
      <c r="J27" s="445"/>
      <c r="K27" s="446"/>
      <c r="L27" s="466">
        <v>1</v>
      </c>
      <c r="M27" s="467"/>
      <c r="N27" s="467"/>
      <c r="O27" s="467"/>
      <c r="P27" s="506"/>
      <c r="Q27" s="466">
        <v>4700</v>
      </c>
      <c r="R27" s="467"/>
      <c r="S27" s="467"/>
      <c r="T27" s="467"/>
      <c r="U27" s="467"/>
      <c r="V27" s="506"/>
      <c r="W27" s="561"/>
      <c r="X27" s="549"/>
      <c r="Y27" s="550"/>
      <c r="Z27" s="465" t="s">
        <v>157</v>
      </c>
      <c r="AA27" s="445"/>
      <c r="AB27" s="445"/>
      <c r="AC27" s="445"/>
      <c r="AD27" s="445"/>
      <c r="AE27" s="445"/>
      <c r="AF27" s="445"/>
      <c r="AG27" s="446"/>
      <c r="AH27" s="466">
        <v>11</v>
      </c>
      <c r="AI27" s="467"/>
      <c r="AJ27" s="467"/>
      <c r="AK27" s="467"/>
      <c r="AL27" s="506"/>
      <c r="AM27" s="466">
        <v>41149</v>
      </c>
      <c r="AN27" s="467"/>
      <c r="AO27" s="467"/>
      <c r="AP27" s="467"/>
      <c r="AQ27" s="467"/>
      <c r="AR27" s="506"/>
      <c r="AS27" s="466">
        <v>3741</v>
      </c>
      <c r="AT27" s="467"/>
      <c r="AU27" s="467"/>
      <c r="AV27" s="467"/>
      <c r="AW27" s="467"/>
      <c r="AX27" s="468"/>
      <c r="AY27" s="507" t="s">
        <v>158</v>
      </c>
      <c r="AZ27" s="508"/>
      <c r="BA27" s="508"/>
      <c r="BB27" s="508"/>
      <c r="BC27" s="508"/>
      <c r="BD27" s="508"/>
      <c r="BE27" s="508"/>
      <c r="BF27" s="508"/>
      <c r="BG27" s="508"/>
      <c r="BH27" s="508"/>
      <c r="BI27" s="508"/>
      <c r="BJ27" s="508"/>
      <c r="BK27" s="508"/>
      <c r="BL27" s="508"/>
      <c r="BM27" s="509"/>
      <c r="BN27" s="584">
        <v>600000</v>
      </c>
      <c r="BO27" s="585"/>
      <c r="BP27" s="585"/>
      <c r="BQ27" s="585"/>
      <c r="BR27" s="585"/>
      <c r="BS27" s="585"/>
      <c r="BT27" s="585"/>
      <c r="BU27" s="586"/>
      <c r="BV27" s="584">
        <v>600000</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x14ac:dyDescent="0.15">
      <c r="A28" s="138"/>
      <c r="B28" s="548"/>
      <c r="C28" s="549"/>
      <c r="D28" s="550"/>
      <c r="E28" s="465" t="s">
        <v>159</v>
      </c>
      <c r="F28" s="445"/>
      <c r="G28" s="445"/>
      <c r="H28" s="445"/>
      <c r="I28" s="445"/>
      <c r="J28" s="445"/>
      <c r="K28" s="446"/>
      <c r="L28" s="466">
        <v>1</v>
      </c>
      <c r="M28" s="467"/>
      <c r="N28" s="467"/>
      <c r="O28" s="467"/>
      <c r="P28" s="506"/>
      <c r="Q28" s="466">
        <v>4100</v>
      </c>
      <c r="R28" s="467"/>
      <c r="S28" s="467"/>
      <c r="T28" s="467"/>
      <c r="U28" s="467"/>
      <c r="V28" s="506"/>
      <c r="W28" s="561"/>
      <c r="X28" s="549"/>
      <c r="Y28" s="550"/>
      <c r="Z28" s="465" t="s">
        <v>160</v>
      </c>
      <c r="AA28" s="445"/>
      <c r="AB28" s="445"/>
      <c r="AC28" s="445"/>
      <c r="AD28" s="445"/>
      <c r="AE28" s="445"/>
      <c r="AF28" s="445"/>
      <c r="AG28" s="446"/>
      <c r="AH28" s="466" t="s">
        <v>151</v>
      </c>
      <c r="AI28" s="467"/>
      <c r="AJ28" s="467"/>
      <c r="AK28" s="467"/>
      <c r="AL28" s="506"/>
      <c r="AM28" s="466" t="s">
        <v>151</v>
      </c>
      <c r="AN28" s="467"/>
      <c r="AO28" s="467"/>
      <c r="AP28" s="467"/>
      <c r="AQ28" s="467"/>
      <c r="AR28" s="506"/>
      <c r="AS28" s="466" t="s">
        <v>151</v>
      </c>
      <c r="AT28" s="467"/>
      <c r="AU28" s="467"/>
      <c r="AV28" s="467"/>
      <c r="AW28" s="467"/>
      <c r="AX28" s="468"/>
      <c r="AY28" s="587" t="s">
        <v>161</v>
      </c>
      <c r="AZ28" s="588"/>
      <c r="BA28" s="588"/>
      <c r="BB28" s="589"/>
      <c r="BC28" s="375" t="s">
        <v>162</v>
      </c>
      <c r="BD28" s="376"/>
      <c r="BE28" s="376"/>
      <c r="BF28" s="376"/>
      <c r="BG28" s="376"/>
      <c r="BH28" s="376"/>
      <c r="BI28" s="376"/>
      <c r="BJ28" s="376"/>
      <c r="BK28" s="376"/>
      <c r="BL28" s="376"/>
      <c r="BM28" s="377"/>
      <c r="BN28" s="378">
        <v>1823023</v>
      </c>
      <c r="BO28" s="379"/>
      <c r="BP28" s="379"/>
      <c r="BQ28" s="379"/>
      <c r="BR28" s="379"/>
      <c r="BS28" s="379"/>
      <c r="BT28" s="379"/>
      <c r="BU28" s="380"/>
      <c r="BV28" s="378">
        <v>1819369</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x14ac:dyDescent="0.15">
      <c r="A29" s="138"/>
      <c r="B29" s="548"/>
      <c r="C29" s="549"/>
      <c r="D29" s="550"/>
      <c r="E29" s="465" t="s">
        <v>163</v>
      </c>
      <c r="F29" s="445"/>
      <c r="G29" s="445"/>
      <c r="H29" s="445"/>
      <c r="I29" s="445"/>
      <c r="J29" s="445"/>
      <c r="K29" s="446"/>
      <c r="L29" s="466">
        <v>17</v>
      </c>
      <c r="M29" s="467"/>
      <c r="N29" s="467"/>
      <c r="O29" s="467"/>
      <c r="P29" s="506"/>
      <c r="Q29" s="466">
        <v>3850</v>
      </c>
      <c r="R29" s="467"/>
      <c r="S29" s="467"/>
      <c r="T29" s="467"/>
      <c r="U29" s="467"/>
      <c r="V29" s="506"/>
      <c r="W29" s="562"/>
      <c r="X29" s="563"/>
      <c r="Y29" s="564"/>
      <c r="Z29" s="465" t="s">
        <v>164</v>
      </c>
      <c r="AA29" s="445"/>
      <c r="AB29" s="445"/>
      <c r="AC29" s="445"/>
      <c r="AD29" s="445"/>
      <c r="AE29" s="445"/>
      <c r="AF29" s="445"/>
      <c r="AG29" s="446"/>
      <c r="AH29" s="466">
        <v>548</v>
      </c>
      <c r="AI29" s="467"/>
      <c r="AJ29" s="467"/>
      <c r="AK29" s="467"/>
      <c r="AL29" s="506"/>
      <c r="AM29" s="466">
        <v>1702090</v>
      </c>
      <c r="AN29" s="467"/>
      <c r="AO29" s="467"/>
      <c r="AP29" s="467"/>
      <c r="AQ29" s="467"/>
      <c r="AR29" s="506"/>
      <c r="AS29" s="466">
        <v>3106</v>
      </c>
      <c r="AT29" s="467"/>
      <c r="AU29" s="467"/>
      <c r="AV29" s="467"/>
      <c r="AW29" s="467"/>
      <c r="AX29" s="468"/>
      <c r="AY29" s="590"/>
      <c r="AZ29" s="591"/>
      <c r="BA29" s="591"/>
      <c r="BB29" s="592"/>
      <c r="BC29" s="449" t="s">
        <v>165</v>
      </c>
      <c r="BD29" s="450"/>
      <c r="BE29" s="450"/>
      <c r="BF29" s="450"/>
      <c r="BG29" s="450"/>
      <c r="BH29" s="450"/>
      <c r="BI29" s="450"/>
      <c r="BJ29" s="450"/>
      <c r="BK29" s="450"/>
      <c r="BL29" s="450"/>
      <c r="BM29" s="451"/>
      <c r="BN29" s="415">
        <v>918379</v>
      </c>
      <c r="BO29" s="416"/>
      <c r="BP29" s="416"/>
      <c r="BQ29" s="416"/>
      <c r="BR29" s="416"/>
      <c r="BS29" s="416"/>
      <c r="BT29" s="416"/>
      <c r="BU29" s="417"/>
      <c r="BV29" s="415">
        <v>917315</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x14ac:dyDescent="0.2">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166</v>
      </c>
      <c r="X30" s="569"/>
      <c r="Y30" s="569"/>
      <c r="Z30" s="569"/>
      <c r="AA30" s="569"/>
      <c r="AB30" s="569"/>
      <c r="AC30" s="569"/>
      <c r="AD30" s="569"/>
      <c r="AE30" s="569"/>
      <c r="AF30" s="569"/>
      <c r="AG30" s="570"/>
      <c r="AH30" s="531">
        <v>98.4</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167</v>
      </c>
      <c r="BD30" s="582"/>
      <c r="BE30" s="582"/>
      <c r="BF30" s="582"/>
      <c r="BG30" s="582"/>
      <c r="BH30" s="582"/>
      <c r="BI30" s="582"/>
      <c r="BJ30" s="582"/>
      <c r="BK30" s="582"/>
      <c r="BL30" s="582"/>
      <c r="BM30" s="583"/>
      <c r="BN30" s="584">
        <v>5365524</v>
      </c>
      <c r="BO30" s="585"/>
      <c r="BP30" s="585"/>
      <c r="BQ30" s="585"/>
      <c r="BR30" s="585"/>
      <c r="BS30" s="585"/>
      <c r="BT30" s="585"/>
      <c r="BU30" s="586"/>
      <c r="BV30" s="584">
        <v>5378402</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168</v>
      </c>
      <c r="D32" s="165"/>
      <c r="E32" s="165"/>
      <c r="F32" s="162"/>
      <c r="G32" s="162"/>
      <c r="H32" s="162"/>
      <c r="I32" s="162"/>
      <c r="J32" s="162"/>
      <c r="K32" s="162"/>
      <c r="L32" s="162"/>
      <c r="M32" s="162"/>
      <c r="N32" s="162"/>
      <c r="O32" s="162"/>
      <c r="P32" s="162"/>
      <c r="Q32" s="162"/>
      <c r="R32" s="162"/>
      <c r="S32" s="162"/>
      <c r="T32" s="162"/>
      <c r="U32" s="162" t="s">
        <v>169</v>
      </c>
      <c r="V32" s="162"/>
      <c r="W32" s="162"/>
      <c r="X32" s="162"/>
      <c r="Y32" s="162"/>
      <c r="Z32" s="162"/>
      <c r="AA32" s="162"/>
      <c r="AB32" s="162"/>
      <c r="AC32" s="162"/>
      <c r="AD32" s="162"/>
      <c r="AE32" s="162"/>
      <c r="AF32" s="162"/>
      <c r="AG32" s="162"/>
      <c r="AH32" s="162"/>
      <c r="AI32" s="162"/>
      <c r="AJ32" s="162"/>
      <c r="AK32" s="162"/>
      <c r="AL32" s="162"/>
      <c r="AM32" s="166" t="s">
        <v>170</v>
      </c>
      <c r="AN32" s="162"/>
      <c r="AO32" s="162"/>
      <c r="AP32" s="162"/>
      <c r="AQ32" s="162"/>
      <c r="AR32" s="162"/>
      <c r="AS32" s="166"/>
      <c r="AT32" s="166"/>
      <c r="AU32" s="166"/>
      <c r="AV32" s="166"/>
      <c r="AW32" s="166"/>
      <c r="AX32" s="166"/>
      <c r="AY32" s="166"/>
      <c r="AZ32" s="166"/>
      <c r="BA32" s="166"/>
      <c r="BB32" s="162"/>
      <c r="BC32" s="166"/>
      <c r="BD32" s="162"/>
      <c r="BE32" s="166" t="s">
        <v>171</v>
      </c>
      <c r="BF32" s="162"/>
      <c r="BG32" s="162"/>
      <c r="BH32" s="162"/>
      <c r="BI32" s="162"/>
      <c r="BJ32" s="166"/>
      <c r="BK32" s="166"/>
      <c r="BL32" s="166"/>
      <c r="BM32" s="166"/>
      <c r="BN32" s="166"/>
      <c r="BO32" s="166"/>
      <c r="BP32" s="166"/>
      <c r="BQ32" s="166"/>
      <c r="BR32" s="162"/>
      <c r="BS32" s="162"/>
      <c r="BT32" s="162"/>
      <c r="BU32" s="162"/>
      <c r="BV32" s="162"/>
      <c r="BW32" s="162" t="s">
        <v>172</v>
      </c>
      <c r="BX32" s="162"/>
      <c r="BY32" s="162"/>
      <c r="BZ32" s="162"/>
      <c r="CA32" s="162"/>
      <c r="CB32" s="166"/>
      <c r="CC32" s="166"/>
      <c r="CD32" s="166"/>
      <c r="CE32" s="166"/>
      <c r="CF32" s="166"/>
      <c r="CG32" s="166"/>
      <c r="CH32" s="166"/>
      <c r="CI32" s="166"/>
      <c r="CJ32" s="166"/>
      <c r="CK32" s="166"/>
      <c r="CL32" s="166"/>
      <c r="CM32" s="166"/>
      <c r="CN32" s="166"/>
      <c r="CO32" s="166" t="s">
        <v>173</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39" t="s">
        <v>174</v>
      </c>
      <c r="D33" s="439"/>
      <c r="E33" s="404" t="s">
        <v>175</v>
      </c>
      <c r="F33" s="404"/>
      <c r="G33" s="404"/>
      <c r="H33" s="404"/>
      <c r="I33" s="404"/>
      <c r="J33" s="404"/>
      <c r="K33" s="404"/>
      <c r="L33" s="404"/>
      <c r="M33" s="404"/>
      <c r="N33" s="404"/>
      <c r="O33" s="404"/>
      <c r="P33" s="404"/>
      <c r="Q33" s="404"/>
      <c r="R33" s="404"/>
      <c r="S33" s="404"/>
      <c r="T33" s="167"/>
      <c r="U33" s="439" t="s">
        <v>174</v>
      </c>
      <c r="V33" s="439"/>
      <c r="W33" s="404" t="s">
        <v>175</v>
      </c>
      <c r="X33" s="404"/>
      <c r="Y33" s="404"/>
      <c r="Z33" s="404"/>
      <c r="AA33" s="404"/>
      <c r="AB33" s="404"/>
      <c r="AC33" s="404"/>
      <c r="AD33" s="404"/>
      <c r="AE33" s="404"/>
      <c r="AF33" s="404"/>
      <c r="AG33" s="404"/>
      <c r="AH33" s="404"/>
      <c r="AI33" s="404"/>
      <c r="AJ33" s="404"/>
      <c r="AK33" s="404"/>
      <c r="AL33" s="167"/>
      <c r="AM33" s="439" t="s">
        <v>174</v>
      </c>
      <c r="AN33" s="439"/>
      <c r="AO33" s="404" t="s">
        <v>175</v>
      </c>
      <c r="AP33" s="404"/>
      <c r="AQ33" s="404"/>
      <c r="AR33" s="404"/>
      <c r="AS33" s="404"/>
      <c r="AT33" s="404"/>
      <c r="AU33" s="404"/>
      <c r="AV33" s="404"/>
      <c r="AW33" s="404"/>
      <c r="AX33" s="404"/>
      <c r="AY33" s="404"/>
      <c r="AZ33" s="404"/>
      <c r="BA33" s="404"/>
      <c r="BB33" s="404"/>
      <c r="BC33" s="404"/>
      <c r="BD33" s="168"/>
      <c r="BE33" s="404" t="s">
        <v>176</v>
      </c>
      <c r="BF33" s="404"/>
      <c r="BG33" s="404" t="s">
        <v>177</v>
      </c>
      <c r="BH33" s="404"/>
      <c r="BI33" s="404"/>
      <c r="BJ33" s="404"/>
      <c r="BK33" s="404"/>
      <c r="BL33" s="404"/>
      <c r="BM33" s="404"/>
      <c r="BN33" s="404"/>
      <c r="BO33" s="404"/>
      <c r="BP33" s="404"/>
      <c r="BQ33" s="404"/>
      <c r="BR33" s="404"/>
      <c r="BS33" s="404"/>
      <c r="BT33" s="404"/>
      <c r="BU33" s="404"/>
      <c r="BV33" s="168"/>
      <c r="BW33" s="439" t="s">
        <v>176</v>
      </c>
      <c r="BX33" s="439"/>
      <c r="BY33" s="404" t="s">
        <v>178</v>
      </c>
      <c r="BZ33" s="404"/>
      <c r="CA33" s="404"/>
      <c r="CB33" s="404"/>
      <c r="CC33" s="404"/>
      <c r="CD33" s="404"/>
      <c r="CE33" s="404"/>
      <c r="CF33" s="404"/>
      <c r="CG33" s="404"/>
      <c r="CH33" s="404"/>
      <c r="CI33" s="404"/>
      <c r="CJ33" s="404"/>
      <c r="CK33" s="404"/>
      <c r="CL33" s="404"/>
      <c r="CM33" s="404"/>
      <c r="CN33" s="167"/>
      <c r="CO33" s="439" t="s">
        <v>174</v>
      </c>
      <c r="CP33" s="439"/>
      <c r="CQ33" s="404" t="s">
        <v>179</v>
      </c>
      <c r="CR33" s="404"/>
      <c r="CS33" s="404"/>
      <c r="CT33" s="404"/>
      <c r="CU33" s="404"/>
      <c r="CV33" s="404"/>
      <c r="CW33" s="404"/>
      <c r="CX33" s="404"/>
      <c r="CY33" s="404"/>
      <c r="CZ33" s="404"/>
      <c r="DA33" s="404"/>
      <c r="DB33" s="404"/>
      <c r="DC33" s="404"/>
      <c r="DD33" s="404"/>
      <c r="DE33" s="404"/>
      <c r="DF33" s="167"/>
      <c r="DG33" s="404" t="s">
        <v>180</v>
      </c>
      <c r="DH33" s="404"/>
      <c r="DI33" s="169"/>
      <c r="DJ33" s="137"/>
      <c r="DK33" s="137"/>
      <c r="DL33" s="137"/>
      <c r="DM33" s="137"/>
      <c r="DN33" s="137"/>
      <c r="DO33" s="137"/>
    </row>
    <row r="34" spans="1:119" ht="32.25" customHeight="1" x14ac:dyDescent="0.15">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6</v>
      </c>
      <c r="V34" s="596"/>
      <c r="W34" s="597" t="str">
        <f>IF('各会計、関係団体の財政状況及び健全化判断比率'!B28="","",'各会計、関係団体の財政状況及び健全化判断比率'!B28)</f>
        <v>国民健康保険特別会計（事業勘定）</v>
      </c>
      <c r="X34" s="597"/>
      <c r="Y34" s="597"/>
      <c r="Z34" s="597"/>
      <c r="AA34" s="597"/>
      <c r="AB34" s="597"/>
      <c r="AC34" s="597"/>
      <c r="AD34" s="597"/>
      <c r="AE34" s="597"/>
      <c r="AF34" s="597"/>
      <c r="AG34" s="597"/>
      <c r="AH34" s="597"/>
      <c r="AI34" s="597"/>
      <c r="AJ34" s="597"/>
      <c r="AK34" s="597"/>
      <c r="AL34" s="165"/>
      <c r="AM34" s="596">
        <f>IF(AO34="","",MAX(C34:D43,U34:V43)+1)</f>
        <v>13</v>
      </c>
      <c r="AN34" s="596"/>
      <c r="AO34" s="597" t="str">
        <f>IF('各会計、関係団体の財政状況及び健全化判断比率'!B35="","",'各会計、関係団体の財政状況及び健全化判断比率'!B35)</f>
        <v>水道事業会計</v>
      </c>
      <c r="AP34" s="597"/>
      <c r="AQ34" s="597"/>
      <c r="AR34" s="597"/>
      <c r="AS34" s="597"/>
      <c r="AT34" s="597"/>
      <c r="AU34" s="597"/>
      <c r="AV34" s="597"/>
      <c r="AW34" s="597"/>
      <c r="AX34" s="597"/>
      <c r="AY34" s="597"/>
      <c r="AZ34" s="597"/>
      <c r="BA34" s="597"/>
      <c r="BB34" s="597"/>
      <c r="BC34" s="597"/>
      <c r="BD34" s="165"/>
      <c r="BE34" s="596">
        <f>IF(BG34="","",MAX(C34:D43,U34:V43,AM34:AN43)+1)</f>
        <v>14</v>
      </c>
      <c r="BF34" s="596"/>
      <c r="BG34" s="597" t="str">
        <f>IF('各会計、関係団体の財政状況及び健全化判断比率'!B36="","",'各会計、関係団体の財政状況及び健全化判断比率'!B36)</f>
        <v>下水道特別会計</v>
      </c>
      <c r="BH34" s="597"/>
      <c r="BI34" s="597"/>
      <c r="BJ34" s="597"/>
      <c r="BK34" s="597"/>
      <c r="BL34" s="597"/>
      <c r="BM34" s="597"/>
      <c r="BN34" s="597"/>
      <c r="BO34" s="597"/>
      <c r="BP34" s="597"/>
      <c r="BQ34" s="597"/>
      <c r="BR34" s="597"/>
      <c r="BS34" s="597"/>
      <c r="BT34" s="597"/>
      <c r="BU34" s="597"/>
      <c r="BV34" s="165"/>
      <c r="BW34" s="596">
        <f>IF(BY34="","",MAX(C34:D43,U34:V43,AM34:AN43,BE34:BF43)+1)</f>
        <v>16</v>
      </c>
      <c r="BX34" s="596"/>
      <c r="BY34" s="597" t="str">
        <f>IF('各会計、関係団体の財政状況及び健全化判断比率'!B68="","",'各会計、関係団体の財政状況及び健全化判断比率'!B68)</f>
        <v>埼玉県後期高齢者医療広域連合</v>
      </c>
      <c r="BZ34" s="597"/>
      <c r="CA34" s="597"/>
      <c r="CB34" s="597"/>
      <c r="CC34" s="597"/>
      <c r="CD34" s="597"/>
      <c r="CE34" s="597"/>
      <c r="CF34" s="597"/>
      <c r="CG34" s="597"/>
      <c r="CH34" s="597"/>
      <c r="CI34" s="597"/>
      <c r="CJ34" s="597"/>
      <c r="CK34" s="597"/>
      <c r="CL34" s="597"/>
      <c r="CM34" s="597"/>
      <c r="CN34" s="165"/>
      <c r="CO34" s="596">
        <f>IF(CQ34="","",MAX(C34:D43,U34:V43,AM34:AN43,BE34:BF43,BW34:BX43)+1)</f>
        <v>24</v>
      </c>
      <c r="CP34" s="596"/>
      <c r="CQ34" s="597" t="str">
        <f>IF('各会計、関係団体の財政状況及び健全化判断比率'!BS7="","",'各会計、関係団体の財政状況及び健全化判断比率'!BS7)</f>
        <v>飯能市土地開発公社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x14ac:dyDescent="0.15">
      <c r="A35" s="138"/>
      <c r="B35" s="164"/>
      <c r="C35" s="596">
        <f>IF(E35="","",C34+1)</f>
        <v>2</v>
      </c>
      <c r="D35" s="596"/>
      <c r="E35" s="597" t="str">
        <f>IF('各会計、関係団体の財政状況及び健全化判断比率'!B8="","",'各会計、関係団体の財政状況及び健全化判断比率'!B8)</f>
        <v>笠縫土地区画整理特別会計</v>
      </c>
      <c r="F35" s="597"/>
      <c r="G35" s="597"/>
      <c r="H35" s="597"/>
      <c r="I35" s="597"/>
      <c r="J35" s="597"/>
      <c r="K35" s="597"/>
      <c r="L35" s="597"/>
      <c r="M35" s="597"/>
      <c r="N35" s="597"/>
      <c r="O35" s="597"/>
      <c r="P35" s="597"/>
      <c r="Q35" s="597"/>
      <c r="R35" s="597"/>
      <c r="S35" s="597"/>
      <c r="T35" s="165"/>
      <c r="U35" s="596">
        <f>IF(W35="","",U34+1)</f>
        <v>7</v>
      </c>
      <c r="V35" s="596"/>
      <c r="W35" s="597" t="str">
        <f>IF('各会計、関係団体の財政状況及び健全化判断比率'!B29="","",'各会計、関係団体の財政状況及び健全化判断比率'!B29)</f>
        <v>国民健康保険特別会計（南高麗診療所勘定）</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f t="shared" ref="BE35:BE43" si="1">IF(BG35="","",BE34+1)</f>
        <v>15</v>
      </c>
      <c r="BF35" s="596"/>
      <c r="BG35" s="597" t="str">
        <f>IF('各会計、関係団体の財政状況及び健全化判断比率'!B37="","",'各会計、関係団体の財政状況及び健全化判断比率'!B37)</f>
        <v>特定環境保全公共下水道特別会計</v>
      </c>
      <c r="BH35" s="597"/>
      <c r="BI35" s="597"/>
      <c r="BJ35" s="597"/>
      <c r="BK35" s="597"/>
      <c r="BL35" s="597"/>
      <c r="BM35" s="597"/>
      <c r="BN35" s="597"/>
      <c r="BO35" s="597"/>
      <c r="BP35" s="597"/>
      <c r="BQ35" s="597"/>
      <c r="BR35" s="597"/>
      <c r="BS35" s="597"/>
      <c r="BT35" s="597"/>
      <c r="BU35" s="597"/>
      <c r="BV35" s="165"/>
      <c r="BW35" s="596">
        <f t="shared" ref="BW35:BW43" si="2">IF(BY35="","",BW34+1)</f>
        <v>17</v>
      </c>
      <c r="BX35" s="596"/>
      <c r="BY35" s="597" t="str">
        <f>IF('各会計、関係団体の財政状況及び健全化判断比率'!B69="","",'各会計、関係団体の財政状況及び健全化判断比率'!B69)</f>
        <v>埼玉県後期高齢者医療広域連合</v>
      </c>
      <c r="BZ35" s="597"/>
      <c r="CA35" s="597"/>
      <c r="CB35" s="597"/>
      <c r="CC35" s="597"/>
      <c r="CD35" s="597"/>
      <c r="CE35" s="597"/>
      <c r="CF35" s="597"/>
      <c r="CG35" s="597"/>
      <c r="CH35" s="597"/>
      <c r="CI35" s="597"/>
      <c r="CJ35" s="597"/>
      <c r="CK35" s="597"/>
      <c r="CL35" s="597"/>
      <c r="CM35" s="597"/>
      <c r="CN35" s="165"/>
      <c r="CO35" s="596" t="str">
        <f t="shared" ref="CO35:CO43" si="3">IF(CQ35="","",CO34+1)</f>
        <v/>
      </c>
      <c r="CP35" s="596"/>
      <c r="CQ35" s="597" t="str">
        <f>IF('各会計、関係団体の財政状況及び健全化判断比率'!BS8="","",'各会計、関係団体の財政状況及び健全化判断比率'!BS8)</f>
        <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x14ac:dyDescent="0.15">
      <c r="A36" s="138"/>
      <c r="B36" s="164"/>
      <c r="C36" s="596">
        <f>IF(E36="","",C35+1)</f>
        <v>3</v>
      </c>
      <c r="D36" s="596"/>
      <c r="E36" s="597" t="str">
        <f>IF('各会計、関係団体の財政状況及び健全化判断比率'!B9="","",'各会計、関係団体の財政状況及び健全化判断比率'!B9)</f>
        <v>双柳南部土地区画整理特別会計</v>
      </c>
      <c r="F36" s="597"/>
      <c r="G36" s="597"/>
      <c r="H36" s="597"/>
      <c r="I36" s="597"/>
      <c r="J36" s="597"/>
      <c r="K36" s="597"/>
      <c r="L36" s="597"/>
      <c r="M36" s="597"/>
      <c r="N36" s="597"/>
      <c r="O36" s="597"/>
      <c r="P36" s="597"/>
      <c r="Q36" s="597"/>
      <c r="R36" s="597"/>
      <c r="S36" s="597"/>
      <c r="T36" s="165"/>
      <c r="U36" s="596">
        <f t="shared" ref="U36:U43" si="4">IF(W36="","",U35+1)</f>
        <v>8</v>
      </c>
      <c r="V36" s="596"/>
      <c r="W36" s="597" t="str">
        <f>IF('各会計、関係団体の財政状況及び健全化判断比率'!B30="","",'各会計、関係団体の財政状況及び健全化判断比率'!B30)</f>
        <v>国民健康保険特別会計（名栗診療所勘定）</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18</v>
      </c>
      <c r="BX36" s="596"/>
      <c r="BY36" s="597" t="str">
        <f>IF('各会計、関係団体の財政状況及び健全化判断比率'!B70="","",'各会計、関係団体の財政状況及び健全化判断比率'!B70)</f>
        <v>埼玉県市町村総合事務組合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x14ac:dyDescent="0.15">
      <c r="A37" s="138"/>
      <c r="B37" s="164"/>
      <c r="C37" s="596">
        <f>IF(E37="","",C36+1)</f>
        <v>4</v>
      </c>
      <c r="D37" s="596"/>
      <c r="E37" s="597" t="str">
        <f>IF('各会計、関係団体の財政状況及び健全化判断比率'!B10="","",'各会計、関係団体の財政状況及び健全化判断比率'!B10)</f>
        <v>岩沢北部土地区画整理特別会計</v>
      </c>
      <c r="F37" s="597"/>
      <c r="G37" s="597"/>
      <c r="H37" s="597"/>
      <c r="I37" s="597"/>
      <c r="J37" s="597"/>
      <c r="K37" s="597"/>
      <c r="L37" s="597"/>
      <c r="M37" s="597"/>
      <c r="N37" s="597"/>
      <c r="O37" s="597"/>
      <c r="P37" s="597"/>
      <c r="Q37" s="597"/>
      <c r="R37" s="597"/>
      <c r="S37" s="597"/>
      <c r="T37" s="165"/>
      <c r="U37" s="596">
        <f t="shared" si="4"/>
        <v>9</v>
      </c>
      <c r="V37" s="596"/>
      <c r="W37" s="597" t="str">
        <f>IF('各会計、関係団体の財政状況及び健全化判断比率'!B31="","",'各会計、関係団体の財政状況及び健全化判断比率'!B31)</f>
        <v>介護保険特別会計</v>
      </c>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19</v>
      </c>
      <c r="BX37" s="596"/>
      <c r="BY37" s="597" t="str">
        <f>IF('各会計、関係団体の財政状況及び健全化判断比率'!B71="","",'各会計、関係団体の財政状況及び健全化判断比率'!B71)</f>
        <v>埼玉県市町村総合事務組合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x14ac:dyDescent="0.15">
      <c r="A38" s="138"/>
      <c r="B38" s="164"/>
      <c r="C38" s="596">
        <f t="shared" ref="C38:C43" si="5">IF(E38="","",C37+1)</f>
        <v>5</v>
      </c>
      <c r="D38" s="596"/>
      <c r="E38" s="597" t="str">
        <f>IF('各会計、関係団体の財政状況及び健全化判断比率'!B11="","",'各会計、関係団体の財政状況及び健全化判断比率'!B11)</f>
        <v>岩沢南部土地区画整理特別会計</v>
      </c>
      <c r="F38" s="597"/>
      <c r="G38" s="597"/>
      <c r="H38" s="597"/>
      <c r="I38" s="597"/>
      <c r="J38" s="597"/>
      <c r="K38" s="597"/>
      <c r="L38" s="597"/>
      <c r="M38" s="597"/>
      <c r="N38" s="597"/>
      <c r="O38" s="597"/>
      <c r="P38" s="597"/>
      <c r="Q38" s="597"/>
      <c r="R38" s="597"/>
      <c r="S38" s="597"/>
      <c r="T38" s="165"/>
      <c r="U38" s="596">
        <f t="shared" si="4"/>
        <v>10</v>
      </c>
      <c r="V38" s="596"/>
      <c r="W38" s="597" t="str">
        <f>IF('各会計、関係団体の財政状況及び健全化判断比率'!B32="","",'各会計、関係団体の財政状況及び健全化判断比率'!B32)</f>
        <v>後期高齢者医療特別会計</v>
      </c>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20</v>
      </c>
      <c r="BX38" s="596"/>
      <c r="BY38" s="597" t="str">
        <f>IF('各会計、関係団体の財政状況及び健全化判断比率'!B72="","",'各会計、関係団体の財政状況及び健全化判断比率'!B72)</f>
        <v>彩の国さいたま人づくり広域連合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x14ac:dyDescent="0.15">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f t="shared" si="4"/>
        <v>11</v>
      </c>
      <c r="V39" s="596"/>
      <c r="W39" s="597" t="str">
        <f>IF('各会計、関係団体の財政状況及び健全化判断比率'!B33="","",'各会計、関係団体の財政状況及び健全化判断比率'!B33)</f>
        <v>訪問看護ステーション特別会計</v>
      </c>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21</v>
      </c>
      <c r="BX39" s="596"/>
      <c r="BY39" s="597" t="str">
        <f>IF('各会計、関係団体の財政状況及び健全化判断比率'!B73="","",'各会計、関係団体の財政状況及び健全化判断比率'!B73)</f>
        <v>埼玉県都市競艇組合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x14ac:dyDescent="0.15">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f t="shared" si="4"/>
        <v>12</v>
      </c>
      <c r="V40" s="596"/>
      <c r="W40" s="597" t="str">
        <f>IF('各会計、関係団体の財政状況及び健全化判断比率'!B34="","",'各会計、関係団体の財政状況及び健全化判断比率'!B34)</f>
        <v>介護サービス想定事業会計（介護老人保健施設）</v>
      </c>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22</v>
      </c>
      <c r="BX40" s="596"/>
      <c r="BY40" s="597" t="str">
        <f>IF('各会計、関係団体の財政状況及び健全化判断比率'!B74="","",'各会計、関係団体の財政状況及び健全化判断比率'!B74)</f>
        <v>広域飯能斎場組合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x14ac:dyDescent="0.15">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23</v>
      </c>
      <c r="BX41" s="596"/>
      <c r="BY41" s="597" t="str">
        <f>IF('各会計、関係団体の財政状況及び健全化判断比率'!B75="","",'各会計、関係団体の財政状況及び健全化判断比率'!B75)</f>
        <v>埼玉西部消防組合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x14ac:dyDescent="0.15">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x14ac:dyDescent="0.15">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181</v>
      </c>
      <c r="C46" s="137"/>
      <c r="D46" s="137"/>
      <c r="E46" s="137" t="s">
        <v>182</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183</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184</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185</v>
      </c>
    </row>
    <row r="50" spans="5:5" x14ac:dyDescent="0.15">
      <c r="E50" s="139" t="s">
        <v>186</v>
      </c>
    </row>
    <row r="51" spans="5:5" x14ac:dyDescent="0.15">
      <c r="E51" s="139" t="s">
        <v>187</v>
      </c>
    </row>
    <row r="52" spans="5:5" x14ac:dyDescent="0.15">
      <c r="E52" s="139" t="s">
        <v>188</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189</v>
      </c>
      <c r="DI1" s="600"/>
      <c r="DJ1" s="600"/>
      <c r="DK1" s="600"/>
      <c r="DL1" s="600"/>
      <c r="DM1" s="600"/>
      <c r="DN1" s="601"/>
      <c r="DP1" s="599" t="s">
        <v>190</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x14ac:dyDescent="0.15">
      <c r="B2" s="178" t="s">
        <v>191</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02" t="s">
        <v>192</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193</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194</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2" t="s">
        <v>1</v>
      </c>
      <c r="C4" s="603"/>
      <c r="D4" s="603"/>
      <c r="E4" s="603"/>
      <c r="F4" s="603"/>
      <c r="G4" s="603"/>
      <c r="H4" s="603"/>
      <c r="I4" s="603"/>
      <c r="J4" s="603"/>
      <c r="K4" s="603"/>
      <c r="L4" s="603"/>
      <c r="M4" s="603"/>
      <c r="N4" s="603"/>
      <c r="O4" s="603"/>
      <c r="P4" s="603"/>
      <c r="Q4" s="604"/>
      <c r="R4" s="602" t="s">
        <v>195</v>
      </c>
      <c r="S4" s="603"/>
      <c r="T4" s="603"/>
      <c r="U4" s="603"/>
      <c r="V4" s="603"/>
      <c r="W4" s="603"/>
      <c r="X4" s="603"/>
      <c r="Y4" s="604"/>
      <c r="Z4" s="602" t="s">
        <v>196</v>
      </c>
      <c r="AA4" s="603"/>
      <c r="AB4" s="603"/>
      <c r="AC4" s="604"/>
      <c r="AD4" s="602" t="s">
        <v>197</v>
      </c>
      <c r="AE4" s="603"/>
      <c r="AF4" s="603"/>
      <c r="AG4" s="603"/>
      <c r="AH4" s="603"/>
      <c r="AI4" s="603"/>
      <c r="AJ4" s="603"/>
      <c r="AK4" s="604"/>
      <c r="AL4" s="602" t="s">
        <v>196</v>
      </c>
      <c r="AM4" s="603"/>
      <c r="AN4" s="603"/>
      <c r="AO4" s="604"/>
      <c r="AP4" s="608" t="s">
        <v>198</v>
      </c>
      <c r="AQ4" s="608"/>
      <c r="AR4" s="608"/>
      <c r="AS4" s="608"/>
      <c r="AT4" s="608"/>
      <c r="AU4" s="608"/>
      <c r="AV4" s="608"/>
      <c r="AW4" s="608"/>
      <c r="AX4" s="608"/>
      <c r="AY4" s="608"/>
      <c r="AZ4" s="608"/>
      <c r="BA4" s="608"/>
      <c r="BB4" s="608"/>
      <c r="BC4" s="608"/>
      <c r="BD4" s="608"/>
      <c r="BE4" s="608"/>
      <c r="BF4" s="608"/>
      <c r="BG4" s="608" t="s">
        <v>199</v>
      </c>
      <c r="BH4" s="608"/>
      <c r="BI4" s="608"/>
      <c r="BJ4" s="608"/>
      <c r="BK4" s="608"/>
      <c r="BL4" s="608"/>
      <c r="BM4" s="608"/>
      <c r="BN4" s="608"/>
      <c r="BO4" s="608" t="s">
        <v>196</v>
      </c>
      <c r="BP4" s="608"/>
      <c r="BQ4" s="608"/>
      <c r="BR4" s="608"/>
      <c r="BS4" s="608" t="s">
        <v>200</v>
      </c>
      <c r="BT4" s="608"/>
      <c r="BU4" s="608"/>
      <c r="BV4" s="608"/>
      <c r="BW4" s="608"/>
      <c r="BX4" s="608"/>
      <c r="BY4" s="608"/>
      <c r="BZ4" s="608"/>
      <c r="CA4" s="608"/>
      <c r="CB4" s="608"/>
      <c r="CD4" s="605" t="s">
        <v>201</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x14ac:dyDescent="0.15">
      <c r="B5" s="609" t="s">
        <v>202</v>
      </c>
      <c r="C5" s="610"/>
      <c r="D5" s="610"/>
      <c r="E5" s="610"/>
      <c r="F5" s="610"/>
      <c r="G5" s="610"/>
      <c r="H5" s="610"/>
      <c r="I5" s="610"/>
      <c r="J5" s="610"/>
      <c r="K5" s="610"/>
      <c r="L5" s="610"/>
      <c r="M5" s="610"/>
      <c r="N5" s="610"/>
      <c r="O5" s="610"/>
      <c r="P5" s="610"/>
      <c r="Q5" s="611"/>
      <c r="R5" s="612">
        <v>12015877</v>
      </c>
      <c r="S5" s="613"/>
      <c r="T5" s="613"/>
      <c r="U5" s="613"/>
      <c r="V5" s="613"/>
      <c r="W5" s="613"/>
      <c r="X5" s="613"/>
      <c r="Y5" s="614"/>
      <c r="Z5" s="615">
        <v>40.9</v>
      </c>
      <c r="AA5" s="615"/>
      <c r="AB5" s="615"/>
      <c r="AC5" s="615"/>
      <c r="AD5" s="616">
        <v>11212081</v>
      </c>
      <c r="AE5" s="616"/>
      <c r="AF5" s="616"/>
      <c r="AG5" s="616"/>
      <c r="AH5" s="616"/>
      <c r="AI5" s="616"/>
      <c r="AJ5" s="616"/>
      <c r="AK5" s="616"/>
      <c r="AL5" s="617">
        <v>68.099999999999994</v>
      </c>
      <c r="AM5" s="618"/>
      <c r="AN5" s="618"/>
      <c r="AO5" s="619"/>
      <c r="AP5" s="609" t="s">
        <v>203</v>
      </c>
      <c r="AQ5" s="610"/>
      <c r="AR5" s="610"/>
      <c r="AS5" s="610"/>
      <c r="AT5" s="610"/>
      <c r="AU5" s="610"/>
      <c r="AV5" s="610"/>
      <c r="AW5" s="610"/>
      <c r="AX5" s="610"/>
      <c r="AY5" s="610"/>
      <c r="AZ5" s="610"/>
      <c r="BA5" s="610"/>
      <c r="BB5" s="610"/>
      <c r="BC5" s="610"/>
      <c r="BD5" s="610"/>
      <c r="BE5" s="610"/>
      <c r="BF5" s="611"/>
      <c r="BG5" s="623">
        <v>11210387</v>
      </c>
      <c r="BH5" s="624"/>
      <c r="BI5" s="624"/>
      <c r="BJ5" s="624"/>
      <c r="BK5" s="624"/>
      <c r="BL5" s="624"/>
      <c r="BM5" s="624"/>
      <c r="BN5" s="625"/>
      <c r="BO5" s="626">
        <v>93.3</v>
      </c>
      <c r="BP5" s="626"/>
      <c r="BQ5" s="626"/>
      <c r="BR5" s="626"/>
      <c r="BS5" s="627">
        <v>157172</v>
      </c>
      <c r="BT5" s="627"/>
      <c r="BU5" s="627"/>
      <c r="BV5" s="627"/>
      <c r="BW5" s="627"/>
      <c r="BX5" s="627"/>
      <c r="BY5" s="627"/>
      <c r="BZ5" s="627"/>
      <c r="CA5" s="627"/>
      <c r="CB5" s="631"/>
      <c r="CD5" s="605" t="s">
        <v>198</v>
      </c>
      <c r="CE5" s="606"/>
      <c r="CF5" s="606"/>
      <c r="CG5" s="606"/>
      <c r="CH5" s="606"/>
      <c r="CI5" s="606"/>
      <c r="CJ5" s="606"/>
      <c r="CK5" s="606"/>
      <c r="CL5" s="606"/>
      <c r="CM5" s="606"/>
      <c r="CN5" s="606"/>
      <c r="CO5" s="606"/>
      <c r="CP5" s="606"/>
      <c r="CQ5" s="607"/>
      <c r="CR5" s="605" t="s">
        <v>204</v>
      </c>
      <c r="CS5" s="606"/>
      <c r="CT5" s="606"/>
      <c r="CU5" s="606"/>
      <c r="CV5" s="606"/>
      <c r="CW5" s="606"/>
      <c r="CX5" s="606"/>
      <c r="CY5" s="607"/>
      <c r="CZ5" s="605" t="s">
        <v>196</v>
      </c>
      <c r="DA5" s="606"/>
      <c r="DB5" s="606"/>
      <c r="DC5" s="607"/>
      <c r="DD5" s="605" t="s">
        <v>205</v>
      </c>
      <c r="DE5" s="606"/>
      <c r="DF5" s="606"/>
      <c r="DG5" s="606"/>
      <c r="DH5" s="606"/>
      <c r="DI5" s="606"/>
      <c r="DJ5" s="606"/>
      <c r="DK5" s="606"/>
      <c r="DL5" s="606"/>
      <c r="DM5" s="606"/>
      <c r="DN5" s="606"/>
      <c r="DO5" s="606"/>
      <c r="DP5" s="607"/>
      <c r="DQ5" s="605" t="s">
        <v>206</v>
      </c>
      <c r="DR5" s="606"/>
      <c r="DS5" s="606"/>
      <c r="DT5" s="606"/>
      <c r="DU5" s="606"/>
      <c r="DV5" s="606"/>
      <c r="DW5" s="606"/>
      <c r="DX5" s="606"/>
      <c r="DY5" s="606"/>
      <c r="DZ5" s="606"/>
      <c r="EA5" s="606"/>
      <c r="EB5" s="606"/>
      <c r="EC5" s="607"/>
    </row>
    <row r="6" spans="2:143" ht="11.25" customHeight="1" x14ac:dyDescent="0.15">
      <c r="B6" s="620" t="s">
        <v>207</v>
      </c>
      <c r="C6" s="621"/>
      <c r="D6" s="621"/>
      <c r="E6" s="621"/>
      <c r="F6" s="621"/>
      <c r="G6" s="621"/>
      <c r="H6" s="621"/>
      <c r="I6" s="621"/>
      <c r="J6" s="621"/>
      <c r="K6" s="621"/>
      <c r="L6" s="621"/>
      <c r="M6" s="621"/>
      <c r="N6" s="621"/>
      <c r="O6" s="621"/>
      <c r="P6" s="621"/>
      <c r="Q6" s="622"/>
      <c r="R6" s="623">
        <v>210105</v>
      </c>
      <c r="S6" s="624"/>
      <c r="T6" s="624"/>
      <c r="U6" s="624"/>
      <c r="V6" s="624"/>
      <c r="W6" s="624"/>
      <c r="X6" s="624"/>
      <c r="Y6" s="625"/>
      <c r="Z6" s="626">
        <v>0.7</v>
      </c>
      <c r="AA6" s="626"/>
      <c r="AB6" s="626"/>
      <c r="AC6" s="626"/>
      <c r="AD6" s="627">
        <v>210105</v>
      </c>
      <c r="AE6" s="627"/>
      <c r="AF6" s="627"/>
      <c r="AG6" s="627"/>
      <c r="AH6" s="627"/>
      <c r="AI6" s="627"/>
      <c r="AJ6" s="627"/>
      <c r="AK6" s="627"/>
      <c r="AL6" s="628">
        <v>1.3</v>
      </c>
      <c r="AM6" s="629"/>
      <c r="AN6" s="629"/>
      <c r="AO6" s="630"/>
      <c r="AP6" s="620" t="s">
        <v>208</v>
      </c>
      <c r="AQ6" s="621"/>
      <c r="AR6" s="621"/>
      <c r="AS6" s="621"/>
      <c r="AT6" s="621"/>
      <c r="AU6" s="621"/>
      <c r="AV6" s="621"/>
      <c r="AW6" s="621"/>
      <c r="AX6" s="621"/>
      <c r="AY6" s="621"/>
      <c r="AZ6" s="621"/>
      <c r="BA6" s="621"/>
      <c r="BB6" s="621"/>
      <c r="BC6" s="621"/>
      <c r="BD6" s="621"/>
      <c r="BE6" s="621"/>
      <c r="BF6" s="622"/>
      <c r="BG6" s="623">
        <v>11210387</v>
      </c>
      <c r="BH6" s="624"/>
      <c r="BI6" s="624"/>
      <c r="BJ6" s="624"/>
      <c r="BK6" s="624"/>
      <c r="BL6" s="624"/>
      <c r="BM6" s="624"/>
      <c r="BN6" s="625"/>
      <c r="BO6" s="626">
        <v>93.3</v>
      </c>
      <c r="BP6" s="626"/>
      <c r="BQ6" s="626"/>
      <c r="BR6" s="626"/>
      <c r="BS6" s="627">
        <v>157172</v>
      </c>
      <c r="BT6" s="627"/>
      <c r="BU6" s="627"/>
      <c r="BV6" s="627"/>
      <c r="BW6" s="627"/>
      <c r="BX6" s="627"/>
      <c r="BY6" s="627"/>
      <c r="BZ6" s="627"/>
      <c r="CA6" s="627"/>
      <c r="CB6" s="631"/>
      <c r="CD6" s="634" t="s">
        <v>209</v>
      </c>
      <c r="CE6" s="635"/>
      <c r="CF6" s="635"/>
      <c r="CG6" s="635"/>
      <c r="CH6" s="635"/>
      <c r="CI6" s="635"/>
      <c r="CJ6" s="635"/>
      <c r="CK6" s="635"/>
      <c r="CL6" s="635"/>
      <c r="CM6" s="635"/>
      <c r="CN6" s="635"/>
      <c r="CO6" s="635"/>
      <c r="CP6" s="635"/>
      <c r="CQ6" s="636"/>
      <c r="CR6" s="623">
        <v>241831</v>
      </c>
      <c r="CS6" s="624"/>
      <c r="CT6" s="624"/>
      <c r="CU6" s="624"/>
      <c r="CV6" s="624"/>
      <c r="CW6" s="624"/>
      <c r="CX6" s="624"/>
      <c r="CY6" s="625"/>
      <c r="CZ6" s="626">
        <v>0.9</v>
      </c>
      <c r="DA6" s="626"/>
      <c r="DB6" s="626"/>
      <c r="DC6" s="626"/>
      <c r="DD6" s="632" t="s">
        <v>210</v>
      </c>
      <c r="DE6" s="624"/>
      <c r="DF6" s="624"/>
      <c r="DG6" s="624"/>
      <c r="DH6" s="624"/>
      <c r="DI6" s="624"/>
      <c r="DJ6" s="624"/>
      <c r="DK6" s="624"/>
      <c r="DL6" s="624"/>
      <c r="DM6" s="624"/>
      <c r="DN6" s="624"/>
      <c r="DO6" s="624"/>
      <c r="DP6" s="625"/>
      <c r="DQ6" s="632">
        <v>241488</v>
      </c>
      <c r="DR6" s="624"/>
      <c r="DS6" s="624"/>
      <c r="DT6" s="624"/>
      <c r="DU6" s="624"/>
      <c r="DV6" s="624"/>
      <c r="DW6" s="624"/>
      <c r="DX6" s="624"/>
      <c r="DY6" s="624"/>
      <c r="DZ6" s="624"/>
      <c r="EA6" s="624"/>
      <c r="EB6" s="624"/>
      <c r="EC6" s="633"/>
    </row>
    <row r="7" spans="2:143" ht="11.25" customHeight="1" x14ac:dyDescent="0.15">
      <c r="B7" s="620" t="s">
        <v>211</v>
      </c>
      <c r="C7" s="621"/>
      <c r="D7" s="621"/>
      <c r="E7" s="621"/>
      <c r="F7" s="621"/>
      <c r="G7" s="621"/>
      <c r="H7" s="621"/>
      <c r="I7" s="621"/>
      <c r="J7" s="621"/>
      <c r="K7" s="621"/>
      <c r="L7" s="621"/>
      <c r="M7" s="621"/>
      <c r="N7" s="621"/>
      <c r="O7" s="621"/>
      <c r="P7" s="621"/>
      <c r="Q7" s="622"/>
      <c r="R7" s="623">
        <v>15610</v>
      </c>
      <c r="S7" s="624"/>
      <c r="T7" s="624"/>
      <c r="U7" s="624"/>
      <c r="V7" s="624"/>
      <c r="W7" s="624"/>
      <c r="X7" s="624"/>
      <c r="Y7" s="625"/>
      <c r="Z7" s="626">
        <v>0.1</v>
      </c>
      <c r="AA7" s="626"/>
      <c r="AB7" s="626"/>
      <c r="AC7" s="626"/>
      <c r="AD7" s="627">
        <v>15610</v>
      </c>
      <c r="AE7" s="627"/>
      <c r="AF7" s="627"/>
      <c r="AG7" s="627"/>
      <c r="AH7" s="627"/>
      <c r="AI7" s="627"/>
      <c r="AJ7" s="627"/>
      <c r="AK7" s="627"/>
      <c r="AL7" s="628">
        <v>0.1</v>
      </c>
      <c r="AM7" s="629"/>
      <c r="AN7" s="629"/>
      <c r="AO7" s="630"/>
      <c r="AP7" s="620" t="s">
        <v>212</v>
      </c>
      <c r="AQ7" s="621"/>
      <c r="AR7" s="621"/>
      <c r="AS7" s="621"/>
      <c r="AT7" s="621"/>
      <c r="AU7" s="621"/>
      <c r="AV7" s="621"/>
      <c r="AW7" s="621"/>
      <c r="AX7" s="621"/>
      <c r="AY7" s="621"/>
      <c r="AZ7" s="621"/>
      <c r="BA7" s="621"/>
      <c r="BB7" s="621"/>
      <c r="BC7" s="621"/>
      <c r="BD7" s="621"/>
      <c r="BE7" s="621"/>
      <c r="BF7" s="622"/>
      <c r="BG7" s="623">
        <v>5329648</v>
      </c>
      <c r="BH7" s="624"/>
      <c r="BI7" s="624"/>
      <c r="BJ7" s="624"/>
      <c r="BK7" s="624"/>
      <c r="BL7" s="624"/>
      <c r="BM7" s="624"/>
      <c r="BN7" s="625"/>
      <c r="BO7" s="626">
        <v>44.4</v>
      </c>
      <c r="BP7" s="626"/>
      <c r="BQ7" s="626"/>
      <c r="BR7" s="626"/>
      <c r="BS7" s="627">
        <v>157172</v>
      </c>
      <c r="BT7" s="627"/>
      <c r="BU7" s="627"/>
      <c r="BV7" s="627"/>
      <c r="BW7" s="627"/>
      <c r="BX7" s="627"/>
      <c r="BY7" s="627"/>
      <c r="BZ7" s="627"/>
      <c r="CA7" s="627"/>
      <c r="CB7" s="631"/>
      <c r="CD7" s="637" t="s">
        <v>213</v>
      </c>
      <c r="CE7" s="638"/>
      <c r="CF7" s="638"/>
      <c r="CG7" s="638"/>
      <c r="CH7" s="638"/>
      <c r="CI7" s="638"/>
      <c r="CJ7" s="638"/>
      <c r="CK7" s="638"/>
      <c r="CL7" s="638"/>
      <c r="CM7" s="638"/>
      <c r="CN7" s="638"/>
      <c r="CO7" s="638"/>
      <c r="CP7" s="638"/>
      <c r="CQ7" s="639"/>
      <c r="CR7" s="623">
        <v>3272705</v>
      </c>
      <c r="CS7" s="624"/>
      <c r="CT7" s="624"/>
      <c r="CU7" s="624"/>
      <c r="CV7" s="624"/>
      <c r="CW7" s="624"/>
      <c r="CX7" s="624"/>
      <c r="CY7" s="625"/>
      <c r="CZ7" s="626">
        <v>11.9</v>
      </c>
      <c r="DA7" s="626"/>
      <c r="DB7" s="626"/>
      <c r="DC7" s="626"/>
      <c r="DD7" s="632">
        <v>46645</v>
      </c>
      <c r="DE7" s="624"/>
      <c r="DF7" s="624"/>
      <c r="DG7" s="624"/>
      <c r="DH7" s="624"/>
      <c r="DI7" s="624"/>
      <c r="DJ7" s="624"/>
      <c r="DK7" s="624"/>
      <c r="DL7" s="624"/>
      <c r="DM7" s="624"/>
      <c r="DN7" s="624"/>
      <c r="DO7" s="624"/>
      <c r="DP7" s="625"/>
      <c r="DQ7" s="632">
        <v>2858815</v>
      </c>
      <c r="DR7" s="624"/>
      <c r="DS7" s="624"/>
      <c r="DT7" s="624"/>
      <c r="DU7" s="624"/>
      <c r="DV7" s="624"/>
      <c r="DW7" s="624"/>
      <c r="DX7" s="624"/>
      <c r="DY7" s="624"/>
      <c r="DZ7" s="624"/>
      <c r="EA7" s="624"/>
      <c r="EB7" s="624"/>
      <c r="EC7" s="633"/>
    </row>
    <row r="8" spans="2:143" ht="11.25" customHeight="1" x14ac:dyDescent="0.15">
      <c r="B8" s="620" t="s">
        <v>214</v>
      </c>
      <c r="C8" s="621"/>
      <c r="D8" s="621"/>
      <c r="E8" s="621"/>
      <c r="F8" s="621"/>
      <c r="G8" s="621"/>
      <c r="H8" s="621"/>
      <c r="I8" s="621"/>
      <c r="J8" s="621"/>
      <c r="K8" s="621"/>
      <c r="L8" s="621"/>
      <c r="M8" s="621"/>
      <c r="N8" s="621"/>
      <c r="O8" s="621"/>
      <c r="P8" s="621"/>
      <c r="Q8" s="622"/>
      <c r="R8" s="623">
        <v>62984</v>
      </c>
      <c r="S8" s="624"/>
      <c r="T8" s="624"/>
      <c r="U8" s="624"/>
      <c r="V8" s="624"/>
      <c r="W8" s="624"/>
      <c r="X8" s="624"/>
      <c r="Y8" s="625"/>
      <c r="Z8" s="626">
        <v>0.2</v>
      </c>
      <c r="AA8" s="626"/>
      <c r="AB8" s="626"/>
      <c r="AC8" s="626"/>
      <c r="AD8" s="627">
        <v>62984</v>
      </c>
      <c r="AE8" s="627"/>
      <c r="AF8" s="627"/>
      <c r="AG8" s="627"/>
      <c r="AH8" s="627"/>
      <c r="AI8" s="627"/>
      <c r="AJ8" s="627"/>
      <c r="AK8" s="627"/>
      <c r="AL8" s="628">
        <v>0.4</v>
      </c>
      <c r="AM8" s="629"/>
      <c r="AN8" s="629"/>
      <c r="AO8" s="630"/>
      <c r="AP8" s="620" t="s">
        <v>215</v>
      </c>
      <c r="AQ8" s="621"/>
      <c r="AR8" s="621"/>
      <c r="AS8" s="621"/>
      <c r="AT8" s="621"/>
      <c r="AU8" s="621"/>
      <c r="AV8" s="621"/>
      <c r="AW8" s="621"/>
      <c r="AX8" s="621"/>
      <c r="AY8" s="621"/>
      <c r="AZ8" s="621"/>
      <c r="BA8" s="621"/>
      <c r="BB8" s="621"/>
      <c r="BC8" s="621"/>
      <c r="BD8" s="621"/>
      <c r="BE8" s="621"/>
      <c r="BF8" s="622"/>
      <c r="BG8" s="623">
        <v>142662</v>
      </c>
      <c r="BH8" s="624"/>
      <c r="BI8" s="624"/>
      <c r="BJ8" s="624"/>
      <c r="BK8" s="624"/>
      <c r="BL8" s="624"/>
      <c r="BM8" s="624"/>
      <c r="BN8" s="625"/>
      <c r="BO8" s="626">
        <v>1.2</v>
      </c>
      <c r="BP8" s="626"/>
      <c r="BQ8" s="626"/>
      <c r="BR8" s="626"/>
      <c r="BS8" s="632" t="s">
        <v>108</v>
      </c>
      <c r="BT8" s="624"/>
      <c r="BU8" s="624"/>
      <c r="BV8" s="624"/>
      <c r="BW8" s="624"/>
      <c r="BX8" s="624"/>
      <c r="BY8" s="624"/>
      <c r="BZ8" s="624"/>
      <c r="CA8" s="624"/>
      <c r="CB8" s="633"/>
      <c r="CD8" s="637" t="s">
        <v>216</v>
      </c>
      <c r="CE8" s="638"/>
      <c r="CF8" s="638"/>
      <c r="CG8" s="638"/>
      <c r="CH8" s="638"/>
      <c r="CI8" s="638"/>
      <c r="CJ8" s="638"/>
      <c r="CK8" s="638"/>
      <c r="CL8" s="638"/>
      <c r="CM8" s="638"/>
      <c r="CN8" s="638"/>
      <c r="CO8" s="638"/>
      <c r="CP8" s="638"/>
      <c r="CQ8" s="639"/>
      <c r="CR8" s="623">
        <v>9706567</v>
      </c>
      <c r="CS8" s="624"/>
      <c r="CT8" s="624"/>
      <c r="CU8" s="624"/>
      <c r="CV8" s="624"/>
      <c r="CW8" s="624"/>
      <c r="CX8" s="624"/>
      <c r="CY8" s="625"/>
      <c r="CZ8" s="626">
        <v>35.200000000000003</v>
      </c>
      <c r="DA8" s="626"/>
      <c r="DB8" s="626"/>
      <c r="DC8" s="626"/>
      <c r="DD8" s="632">
        <v>61959</v>
      </c>
      <c r="DE8" s="624"/>
      <c r="DF8" s="624"/>
      <c r="DG8" s="624"/>
      <c r="DH8" s="624"/>
      <c r="DI8" s="624"/>
      <c r="DJ8" s="624"/>
      <c r="DK8" s="624"/>
      <c r="DL8" s="624"/>
      <c r="DM8" s="624"/>
      <c r="DN8" s="624"/>
      <c r="DO8" s="624"/>
      <c r="DP8" s="625"/>
      <c r="DQ8" s="632">
        <v>5303742</v>
      </c>
      <c r="DR8" s="624"/>
      <c r="DS8" s="624"/>
      <c r="DT8" s="624"/>
      <c r="DU8" s="624"/>
      <c r="DV8" s="624"/>
      <c r="DW8" s="624"/>
      <c r="DX8" s="624"/>
      <c r="DY8" s="624"/>
      <c r="DZ8" s="624"/>
      <c r="EA8" s="624"/>
      <c r="EB8" s="624"/>
      <c r="EC8" s="633"/>
    </row>
    <row r="9" spans="2:143" ht="11.25" customHeight="1" x14ac:dyDescent="0.15">
      <c r="B9" s="620" t="s">
        <v>217</v>
      </c>
      <c r="C9" s="621"/>
      <c r="D9" s="621"/>
      <c r="E9" s="621"/>
      <c r="F9" s="621"/>
      <c r="G9" s="621"/>
      <c r="H9" s="621"/>
      <c r="I9" s="621"/>
      <c r="J9" s="621"/>
      <c r="K9" s="621"/>
      <c r="L9" s="621"/>
      <c r="M9" s="621"/>
      <c r="N9" s="621"/>
      <c r="O9" s="621"/>
      <c r="P9" s="621"/>
      <c r="Q9" s="622"/>
      <c r="R9" s="623">
        <v>63710</v>
      </c>
      <c r="S9" s="624"/>
      <c r="T9" s="624"/>
      <c r="U9" s="624"/>
      <c r="V9" s="624"/>
      <c r="W9" s="624"/>
      <c r="X9" s="624"/>
      <c r="Y9" s="625"/>
      <c r="Z9" s="626">
        <v>0.2</v>
      </c>
      <c r="AA9" s="626"/>
      <c r="AB9" s="626"/>
      <c r="AC9" s="626"/>
      <c r="AD9" s="627">
        <v>63710</v>
      </c>
      <c r="AE9" s="627"/>
      <c r="AF9" s="627"/>
      <c r="AG9" s="627"/>
      <c r="AH9" s="627"/>
      <c r="AI9" s="627"/>
      <c r="AJ9" s="627"/>
      <c r="AK9" s="627"/>
      <c r="AL9" s="628">
        <v>0.4</v>
      </c>
      <c r="AM9" s="629"/>
      <c r="AN9" s="629"/>
      <c r="AO9" s="630"/>
      <c r="AP9" s="620" t="s">
        <v>218</v>
      </c>
      <c r="AQ9" s="621"/>
      <c r="AR9" s="621"/>
      <c r="AS9" s="621"/>
      <c r="AT9" s="621"/>
      <c r="AU9" s="621"/>
      <c r="AV9" s="621"/>
      <c r="AW9" s="621"/>
      <c r="AX9" s="621"/>
      <c r="AY9" s="621"/>
      <c r="AZ9" s="621"/>
      <c r="BA9" s="621"/>
      <c r="BB9" s="621"/>
      <c r="BC9" s="621"/>
      <c r="BD9" s="621"/>
      <c r="BE9" s="621"/>
      <c r="BF9" s="622"/>
      <c r="BG9" s="623">
        <v>4224598</v>
      </c>
      <c r="BH9" s="624"/>
      <c r="BI9" s="624"/>
      <c r="BJ9" s="624"/>
      <c r="BK9" s="624"/>
      <c r="BL9" s="624"/>
      <c r="BM9" s="624"/>
      <c r="BN9" s="625"/>
      <c r="BO9" s="626">
        <v>35.200000000000003</v>
      </c>
      <c r="BP9" s="626"/>
      <c r="BQ9" s="626"/>
      <c r="BR9" s="626"/>
      <c r="BS9" s="632" t="s">
        <v>108</v>
      </c>
      <c r="BT9" s="624"/>
      <c r="BU9" s="624"/>
      <c r="BV9" s="624"/>
      <c r="BW9" s="624"/>
      <c r="BX9" s="624"/>
      <c r="BY9" s="624"/>
      <c r="BZ9" s="624"/>
      <c r="CA9" s="624"/>
      <c r="CB9" s="633"/>
      <c r="CD9" s="637" t="s">
        <v>219</v>
      </c>
      <c r="CE9" s="638"/>
      <c r="CF9" s="638"/>
      <c r="CG9" s="638"/>
      <c r="CH9" s="638"/>
      <c r="CI9" s="638"/>
      <c r="CJ9" s="638"/>
      <c r="CK9" s="638"/>
      <c r="CL9" s="638"/>
      <c r="CM9" s="638"/>
      <c r="CN9" s="638"/>
      <c r="CO9" s="638"/>
      <c r="CP9" s="638"/>
      <c r="CQ9" s="639"/>
      <c r="CR9" s="623">
        <v>2278970</v>
      </c>
      <c r="CS9" s="624"/>
      <c r="CT9" s="624"/>
      <c r="CU9" s="624"/>
      <c r="CV9" s="624"/>
      <c r="CW9" s="624"/>
      <c r="CX9" s="624"/>
      <c r="CY9" s="625"/>
      <c r="CZ9" s="626">
        <v>8.3000000000000007</v>
      </c>
      <c r="DA9" s="626"/>
      <c r="DB9" s="626"/>
      <c r="DC9" s="626"/>
      <c r="DD9" s="632">
        <v>118522</v>
      </c>
      <c r="DE9" s="624"/>
      <c r="DF9" s="624"/>
      <c r="DG9" s="624"/>
      <c r="DH9" s="624"/>
      <c r="DI9" s="624"/>
      <c r="DJ9" s="624"/>
      <c r="DK9" s="624"/>
      <c r="DL9" s="624"/>
      <c r="DM9" s="624"/>
      <c r="DN9" s="624"/>
      <c r="DO9" s="624"/>
      <c r="DP9" s="625"/>
      <c r="DQ9" s="632">
        <v>2070828</v>
      </c>
      <c r="DR9" s="624"/>
      <c r="DS9" s="624"/>
      <c r="DT9" s="624"/>
      <c r="DU9" s="624"/>
      <c r="DV9" s="624"/>
      <c r="DW9" s="624"/>
      <c r="DX9" s="624"/>
      <c r="DY9" s="624"/>
      <c r="DZ9" s="624"/>
      <c r="EA9" s="624"/>
      <c r="EB9" s="624"/>
      <c r="EC9" s="633"/>
    </row>
    <row r="10" spans="2:143" ht="11.25" customHeight="1" x14ac:dyDescent="0.15">
      <c r="B10" s="620" t="s">
        <v>220</v>
      </c>
      <c r="C10" s="621"/>
      <c r="D10" s="621"/>
      <c r="E10" s="621"/>
      <c r="F10" s="621"/>
      <c r="G10" s="621"/>
      <c r="H10" s="621"/>
      <c r="I10" s="621"/>
      <c r="J10" s="621"/>
      <c r="K10" s="621"/>
      <c r="L10" s="621"/>
      <c r="M10" s="621"/>
      <c r="N10" s="621"/>
      <c r="O10" s="621"/>
      <c r="P10" s="621"/>
      <c r="Q10" s="622"/>
      <c r="R10" s="623">
        <v>1336122</v>
      </c>
      <c r="S10" s="624"/>
      <c r="T10" s="624"/>
      <c r="U10" s="624"/>
      <c r="V10" s="624"/>
      <c r="W10" s="624"/>
      <c r="X10" s="624"/>
      <c r="Y10" s="625"/>
      <c r="Z10" s="626">
        <v>4.5999999999999996</v>
      </c>
      <c r="AA10" s="626"/>
      <c r="AB10" s="626"/>
      <c r="AC10" s="626"/>
      <c r="AD10" s="627">
        <v>1336122</v>
      </c>
      <c r="AE10" s="627"/>
      <c r="AF10" s="627"/>
      <c r="AG10" s="627"/>
      <c r="AH10" s="627"/>
      <c r="AI10" s="627"/>
      <c r="AJ10" s="627"/>
      <c r="AK10" s="627"/>
      <c r="AL10" s="628">
        <v>8.1</v>
      </c>
      <c r="AM10" s="629"/>
      <c r="AN10" s="629"/>
      <c r="AO10" s="630"/>
      <c r="AP10" s="620" t="s">
        <v>221</v>
      </c>
      <c r="AQ10" s="621"/>
      <c r="AR10" s="621"/>
      <c r="AS10" s="621"/>
      <c r="AT10" s="621"/>
      <c r="AU10" s="621"/>
      <c r="AV10" s="621"/>
      <c r="AW10" s="621"/>
      <c r="AX10" s="621"/>
      <c r="AY10" s="621"/>
      <c r="AZ10" s="621"/>
      <c r="BA10" s="621"/>
      <c r="BB10" s="621"/>
      <c r="BC10" s="621"/>
      <c r="BD10" s="621"/>
      <c r="BE10" s="621"/>
      <c r="BF10" s="622"/>
      <c r="BG10" s="623">
        <v>186950</v>
      </c>
      <c r="BH10" s="624"/>
      <c r="BI10" s="624"/>
      <c r="BJ10" s="624"/>
      <c r="BK10" s="624"/>
      <c r="BL10" s="624"/>
      <c r="BM10" s="624"/>
      <c r="BN10" s="625"/>
      <c r="BO10" s="626">
        <v>1.6</v>
      </c>
      <c r="BP10" s="626"/>
      <c r="BQ10" s="626"/>
      <c r="BR10" s="626"/>
      <c r="BS10" s="632" t="s">
        <v>108</v>
      </c>
      <c r="BT10" s="624"/>
      <c r="BU10" s="624"/>
      <c r="BV10" s="624"/>
      <c r="BW10" s="624"/>
      <c r="BX10" s="624"/>
      <c r="BY10" s="624"/>
      <c r="BZ10" s="624"/>
      <c r="CA10" s="624"/>
      <c r="CB10" s="633"/>
      <c r="CD10" s="637" t="s">
        <v>222</v>
      </c>
      <c r="CE10" s="638"/>
      <c r="CF10" s="638"/>
      <c r="CG10" s="638"/>
      <c r="CH10" s="638"/>
      <c r="CI10" s="638"/>
      <c r="CJ10" s="638"/>
      <c r="CK10" s="638"/>
      <c r="CL10" s="638"/>
      <c r="CM10" s="638"/>
      <c r="CN10" s="638"/>
      <c r="CO10" s="638"/>
      <c r="CP10" s="638"/>
      <c r="CQ10" s="639"/>
      <c r="CR10" s="623">
        <v>56530</v>
      </c>
      <c r="CS10" s="624"/>
      <c r="CT10" s="624"/>
      <c r="CU10" s="624"/>
      <c r="CV10" s="624"/>
      <c r="CW10" s="624"/>
      <c r="CX10" s="624"/>
      <c r="CY10" s="625"/>
      <c r="CZ10" s="626">
        <v>0.2</v>
      </c>
      <c r="DA10" s="626"/>
      <c r="DB10" s="626"/>
      <c r="DC10" s="626"/>
      <c r="DD10" s="632">
        <v>579</v>
      </c>
      <c r="DE10" s="624"/>
      <c r="DF10" s="624"/>
      <c r="DG10" s="624"/>
      <c r="DH10" s="624"/>
      <c r="DI10" s="624"/>
      <c r="DJ10" s="624"/>
      <c r="DK10" s="624"/>
      <c r="DL10" s="624"/>
      <c r="DM10" s="624"/>
      <c r="DN10" s="624"/>
      <c r="DO10" s="624"/>
      <c r="DP10" s="625"/>
      <c r="DQ10" s="632">
        <v>11798</v>
      </c>
      <c r="DR10" s="624"/>
      <c r="DS10" s="624"/>
      <c r="DT10" s="624"/>
      <c r="DU10" s="624"/>
      <c r="DV10" s="624"/>
      <c r="DW10" s="624"/>
      <c r="DX10" s="624"/>
      <c r="DY10" s="624"/>
      <c r="DZ10" s="624"/>
      <c r="EA10" s="624"/>
      <c r="EB10" s="624"/>
      <c r="EC10" s="633"/>
    </row>
    <row r="11" spans="2:143" ht="11.25" customHeight="1" x14ac:dyDescent="0.15">
      <c r="B11" s="620" t="s">
        <v>223</v>
      </c>
      <c r="C11" s="621"/>
      <c r="D11" s="621"/>
      <c r="E11" s="621"/>
      <c r="F11" s="621"/>
      <c r="G11" s="621"/>
      <c r="H11" s="621"/>
      <c r="I11" s="621"/>
      <c r="J11" s="621"/>
      <c r="K11" s="621"/>
      <c r="L11" s="621"/>
      <c r="M11" s="621"/>
      <c r="N11" s="621"/>
      <c r="O11" s="621"/>
      <c r="P11" s="621"/>
      <c r="Q11" s="622"/>
      <c r="R11" s="623">
        <v>150275</v>
      </c>
      <c r="S11" s="624"/>
      <c r="T11" s="624"/>
      <c r="U11" s="624"/>
      <c r="V11" s="624"/>
      <c r="W11" s="624"/>
      <c r="X11" s="624"/>
      <c r="Y11" s="625"/>
      <c r="Z11" s="626">
        <v>0.5</v>
      </c>
      <c r="AA11" s="626"/>
      <c r="AB11" s="626"/>
      <c r="AC11" s="626"/>
      <c r="AD11" s="627">
        <v>150275</v>
      </c>
      <c r="AE11" s="627"/>
      <c r="AF11" s="627"/>
      <c r="AG11" s="627"/>
      <c r="AH11" s="627"/>
      <c r="AI11" s="627"/>
      <c r="AJ11" s="627"/>
      <c r="AK11" s="627"/>
      <c r="AL11" s="628">
        <v>0.9</v>
      </c>
      <c r="AM11" s="629"/>
      <c r="AN11" s="629"/>
      <c r="AO11" s="630"/>
      <c r="AP11" s="620" t="s">
        <v>224</v>
      </c>
      <c r="AQ11" s="621"/>
      <c r="AR11" s="621"/>
      <c r="AS11" s="621"/>
      <c r="AT11" s="621"/>
      <c r="AU11" s="621"/>
      <c r="AV11" s="621"/>
      <c r="AW11" s="621"/>
      <c r="AX11" s="621"/>
      <c r="AY11" s="621"/>
      <c r="AZ11" s="621"/>
      <c r="BA11" s="621"/>
      <c r="BB11" s="621"/>
      <c r="BC11" s="621"/>
      <c r="BD11" s="621"/>
      <c r="BE11" s="621"/>
      <c r="BF11" s="622"/>
      <c r="BG11" s="623">
        <v>775438</v>
      </c>
      <c r="BH11" s="624"/>
      <c r="BI11" s="624"/>
      <c r="BJ11" s="624"/>
      <c r="BK11" s="624"/>
      <c r="BL11" s="624"/>
      <c r="BM11" s="624"/>
      <c r="BN11" s="625"/>
      <c r="BO11" s="626">
        <v>6.5</v>
      </c>
      <c r="BP11" s="626"/>
      <c r="BQ11" s="626"/>
      <c r="BR11" s="626"/>
      <c r="BS11" s="632">
        <v>157172</v>
      </c>
      <c r="BT11" s="624"/>
      <c r="BU11" s="624"/>
      <c r="BV11" s="624"/>
      <c r="BW11" s="624"/>
      <c r="BX11" s="624"/>
      <c r="BY11" s="624"/>
      <c r="BZ11" s="624"/>
      <c r="CA11" s="624"/>
      <c r="CB11" s="633"/>
      <c r="CD11" s="637" t="s">
        <v>225</v>
      </c>
      <c r="CE11" s="638"/>
      <c r="CF11" s="638"/>
      <c r="CG11" s="638"/>
      <c r="CH11" s="638"/>
      <c r="CI11" s="638"/>
      <c r="CJ11" s="638"/>
      <c r="CK11" s="638"/>
      <c r="CL11" s="638"/>
      <c r="CM11" s="638"/>
      <c r="CN11" s="638"/>
      <c r="CO11" s="638"/>
      <c r="CP11" s="638"/>
      <c r="CQ11" s="639"/>
      <c r="CR11" s="623">
        <v>211801</v>
      </c>
      <c r="CS11" s="624"/>
      <c r="CT11" s="624"/>
      <c r="CU11" s="624"/>
      <c r="CV11" s="624"/>
      <c r="CW11" s="624"/>
      <c r="CX11" s="624"/>
      <c r="CY11" s="625"/>
      <c r="CZ11" s="626">
        <v>0.8</v>
      </c>
      <c r="DA11" s="626"/>
      <c r="DB11" s="626"/>
      <c r="DC11" s="626"/>
      <c r="DD11" s="632">
        <v>20343</v>
      </c>
      <c r="DE11" s="624"/>
      <c r="DF11" s="624"/>
      <c r="DG11" s="624"/>
      <c r="DH11" s="624"/>
      <c r="DI11" s="624"/>
      <c r="DJ11" s="624"/>
      <c r="DK11" s="624"/>
      <c r="DL11" s="624"/>
      <c r="DM11" s="624"/>
      <c r="DN11" s="624"/>
      <c r="DO11" s="624"/>
      <c r="DP11" s="625"/>
      <c r="DQ11" s="632">
        <v>185044</v>
      </c>
      <c r="DR11" s="624"/>
      <c r="DS11" s="624"/>
      <c r="DT11" s="624"/>
      <c r="DU11" s="624"/>
      <c r="DV11" s="624"/>
      <c r="DW11" s="624"/>
      <c r="DX11" s="624"/>
      <c r="DY11" s="624"/>
      <c r="DZ11" s="624"/>
      <c r="EA11" s="624"/>
      <c r="EB11" s="624"/>
      <c r="EC11" s="633"/>
    </row>
    <row r="12" spans="2:143" ht="11.25" customHeight="1" x14ac:dyDescent="0.15">
      <c r="B12" s="620" t="s">
        <v>226</v>
      </c>
      <c r="C12" s="621"/>
      <c r="D12" s="621"/>
      <c r="E12" s="621"/>
      <c r="F12" s="621"/>
      <c r="G12" s="621"/>
      <c r="H12" s="621"/>
      <c r="I12" s="621"/>
      <c r="J12" s="621"/>
      <c r="K12" s="621"/>
      <c r="L12" s="621"/>
      <c r="M12" s="621"/>
      <c r="N12" s="621"/>
      <c r="O12" s="621"/>
      <c r="P12" s="621"/>
      <c r="Q12" s="622"/>
      <c r="R12" s="623" t="s">
        <v>108</v>
      </c>
      <c r="S12" s="624"/>
      <c r="T12" s="624"/>
      <c r="U12" s="624"/>
      <c r="V12" s="624"/>
      <c r="W12" s="624"/>
      <c r="X12" s="624"/>
      <c r="Y12" s="625"/>
      <c r="Z12" s="626" t="s">
        <v>108</v>
      </c>
      <c r="AA12" s="626"/>
      <c r="AB12" s="626"/>
      <c r="AC12" s="626"/>
      <c r="AD12" s="627" t="s">
        <v>108</v>
      </c>
      <c r="AE12" s="627"/>
      <c r="AF12" s="627"/>
      <c r="AG12" s="627"/>
      <c r="AH12" s="627"/>
      <c r="AI12" s="627"/>
      <c r="AJ12" s="627"/>
      <c r="AK12" s="627"/>
      <c r="AL12" s="628" t="s">
        <v>108</v>
      </c>
      <c r="AM12" s="629"/>
      <c r="AN12" s="629"/>
      <c r="AO12" s="630"/>
      <c r="AP12" s="620" t="s">
        <v>227</v>
      </c>
      <c r="AQ12" s="621"/>
      <c r="AR12" s="621"/>
      <c r="AS12" s="621"/>
      <c r="AT12" s="621"/>
      <c r="AU12" s="621"/>
      <c r="AV12" s="621"/>
      <c r="AW12" s="621"/>
      <c r="AX12" s="621"/>
      <c r="AY12" s="621"/>
      <c r="AZ12" s="621"/>
      <c r="BA12" s="621"/>
      <c r="BB12" s="621"/>
      <c r="BC12" s="621"/>
      <c r="BD12" s="621"/>
      <c r="BE12" s="621"/>
      <c r="BF12" s="622"/>
      <c r="BG12" s="623">
        <v>5258935</v>
      </c>
      <c r="BH12" s="624"/>
      <c r="BI12" s="624"/>
      <c r="BJ12" s="624"/>
      <c r="BK12" s="624"/>
      <c r="BL12" s="624"/>
      <c r="BM12" s="624"/>
      <c r="BN12" s="625"/>
      <c r="BO12" s="626">
        <v>43.8</v>
      </c>
      <c r="BP12" s="626"/>
      <c r="BQ12" s="626"/>
      <c r="BR12" s="626"/>
      <c r="BS12" s="632" t="s">
        <v>108</v>
      </c>
      <c r="BT12" s="624"/>
      <c r="BU12" s="624"/>
      <c r="BV12" s="624"/>
      <c r="BW12" s="624"/>
      <c r="BX12" s="624"/>
      <c r="BY12" s="624"/>
      <c r="BZ12" s="624"/>
      <c r="CA12" s="624"/>
      <c r="CB12" s="633"/>
      <c r="CD12" s="637" t="s">
        <v>228</v>
      </c>
      <c r="CE12" s="638"/>
      <c r="CF12" s="638"/>
      <c r="CG12" s="638"/>
      <c r="CH12" s="638"/>
      <c r="CI12" s="638"/>
      <c r="CJ12" s="638"/>
      <c r="CK12" s="638"/>
      <c r="CL12" s="638"/>
      <c r="CM12" s="638"/>
      <c r="CN12" s="638"/>
      <c r="CO12" s="638"/>
      <c r="CP12" s="638"/>
      <c r="CQ12" s="639"/>
      <c r="CR12" s="623">
        <v>698349</v>
      </c>
      <c r="CS12" s="624"/>
      <c r="CT12" s="624"/>
      <c r="CU12" s="624"/>
      <c r="CV12" s="624"/>
      <c r="CW12" s="624"/>
      <c r="CX12" s="624"/>
      <c r="CY12" s="625"/>
      <c r="CZ12" s="626">
        <v>2.5</v>
      </c>
      <c r="DA12" s="626"/>
      <c r="DB12" s="626"/>
      <c r="DC12" s="626"/>
      <c r="DD12" s="632">
        <v>51617</v>
      </c>
      <c r="DE12" s="624"/>
      <c r="DF12" s="624"/>
      <c r="DG12" s="624"/>
      <c r="DH12" s="624"/>
      <c r="DI12" s="624"/>
      <c r="DJ12" s="624"/>
      <c r="DK12" s="624"/>
      <c r="DL12" s="624"/>
      <c r="DM12" s="624"/>
      <c r="DN12" s="624"/>
      <c r="DO12" s="624"/>
      <c r="DP12" s="625"/>
      <c r="DQ12" s="632">
        <v>479422</v>
      </c>
      <c r="DR12" s="624"/>
      <c r="DS12" s="624"/>
      <c r="DT12" s="624"/>
      <c r="DU12" s="624"/>
      <c r="DV12" s="624"/>
      <c r="DW12" s="624"/>
      <c r="DX12" s="624"/>
      <c r="DY12" s="624"/>
      <c r="DZ12" s="624"/>
      <c r="EA12" s="624"/>
      <c r="EB12" s="624"/>
      <c r="EC12" s="633"/>
    </row>
    <row r="13" spans="2:143" ht="11.25" customHeight="1" x14ac:dyDescent="0.15">
      <c r="B13" s="620" t="s">
        <v>229</v>
      </c>
      <c r="C13" s="621"/>
      <c r="D13" s="621"/>
      <c r="E13" s="621"/>
      <c r="F13" s="621"/>
      <c r="G13" s="621"/>
      <c r="H13" s="621"/>
      <c r="I13" s="621"/>
      <c r="J13" s="621"/>
      <c r="K13" s="621"/>
      <c r="L13" s="621"/>
      <c r="M13" s="621"/>
      <c r="N13" s="621"/>
      <c r="O13" s="621"/>
      <c r="P13" s="621"/>
      <c r="Q13" s="622"/>
      <c r="R13" s="623">
        <v>63286</v>
      </c>
      <c r="S13" s="624"/>
      <c r="T13" s="624"/>
      <c r="U13" s="624"/>
      <c r="V13" s="624"/>
      <c r="W13" s="624"/>
      <c r="X13" s="624"/>
      <c r="Y13" s="625"/>
      <c r="Z13" s="626">
        <v>0.2</v>
      </c>
      <c r="AA13" s="626"/>
      <c r="AB13" s="626"/>
      <c r="AC13" s="626"/>
      <c r="AD13" s="627">
        <v>63286</v>
      </c>
      <c r="AE13" s="627"/>
      <c r="AF13" s="627"/>
      <c r="AG13" s="627"/>
      <c r="AH13" s="627"/>
      <c r="AI13" s="627"/>
      <c r="AJ13" s="627"/>
      <c r="AK13" s="627"/>
      <c r="AL13" s="628">
        <v>0.4</v>
      </c>
      <c r="AM13" s="629"/>
      <c r="AN13" s="629"/>
      <c r="AO13" s="630"/>
      <c r="AP13" s="620" t="s">
        <v>230</v>
      </c>
      <c r="AQ13" s="621"/>
      <c r="AR13" s="621"/>
      <c r="AS13" s="621"/>
      <c r="AT13" s="621"/>
      <c r="AU13" s="621"/>
      <c r="AV13" s="621"/>
      <c r="AW13" s="621"/>
      <c r="AX13" s="621"/>
      <c r="AY13" s="621"/>
      <c r="AZ13" s="621"/>
      <c r="BA13" s="621"/>
      <c r="BB13" s="621"/>
      <c r="BC13" s="621"/>
      <c r="BD13" s="621"/>
      <c r="BE13" s="621"/>
      <c r="BF13" s="622"/>
      <c r="BG13" s="623">
        <v>5237713</v>
      </c>
      <c r="BH13" s="624"/>
      <c r="BI13" s="624"/>
      <c r="BJ13" s="624"/>
      <c r="BK13" s="624"/>
      <c r="BL13" s="624"/>
      <c r="BM13" s="624"/>
      <c r="BN13" s="625"/>
      <c r="BO13" s="626">
        <v>43.6</v>
      </c>
      <c r="BP13" s="626"/>
      <c r="BQ13" s="626"/>
      <c r="BR13" s="626"/>
      <c r="BS13" s="632" t="s">
        <v>108</v>
      </c>
      <c r="BT13" s="624"/>
      <c r="BU13" s="624"/>
      <c r="BV13" s="624"/>
      <c r="BW13" s="624"/>
      <c r="BX13" s="624"/>
      <c r="BY13" s="624"/>
      <c r="BZ13" s="624"/>
      <c r="CA13" s="624"/>
      <c r="CB13" s="633"/>
      <c r="CD13" s="637" t="s">
        <v>231</v>
      </c>
      <c r="CE13" s="638"/>
      <c r="CF13" s="638"/>
      <c r="CG13" s="638"/>
      <c r="CH13" s="638"/>
      <c r="CI13" s="638"/>
      <c r="CJ13" s="638"/>
      <c r="CK13" s="638"/>
      <c r="CL13" s="638"/>
      <c r="CM13" s="638"/>
      <c r="CN13" s="638"/>
      <c r="CO13" s="638"/>
      <c r="CP13" s="638"/>
      <c r="CQ13" s="639"/>
      <c r="CR13" s="623">
        <v>4149212</v>
      </c>
      <c r="CS13" s="624"/>
      <c r="CT13" s="624"/>
      <c r="CU13" s="624"/>
      <c r="CV13" s="624"/>
      <c r="CW13" s="624"/>
      <c r="CX13" s="624"/>
      <c r="CY13" s="625"/>
      <c r="CZ13" s="626">
        <v>15</v>
      </c>
      <c r="DA13" s="626"/>
      <c r="DB13" s="626"/>
      <c r="DC13" s="626"/>
      <c r="DD13" s="632">
        <v>2920473</v>
      </c>
      <c r="DE13" s="624"/>
      <c r="DF13" s="624"/>
      <c r="DG13" s="624"/>
      <c r="DH13" s="624"/>
      <c r="DI13" s="624"/>
      <c r="DJ13" s="624"/>
      <c r="DK13" s="624"/>
      <c r="DL13" s="624"/>
      <c r="DM13" s="624"/>
      <c r="DN13" s="624"/>
      <c r="DO13" s="624"/>
      <c r="DP13" s="625"/>
      <c r="DQ13" s="632">
        <v>2140576</v>
      </c>
      <c r="DR13" s="624"/>
      <c r="DS13" s="624"/>
      <c r="DT13" s="624"/>
      <c r="DU13" s="624"/>
      <c r="DV13" s="624"/>
      <c r="DW13" s="624"/>
      <c r="DX13" s="624"/>
      <c r="DY13" s="624"/>
      <c r="DZ13" s="624"/>
      <c r="EA13" s="624"/>
      <c r="EB13" s="624"/>
      <c r="EC13" s="633"/>
    </row>
    <row r="14" spans="2:143" ht="11.25" customHeight="1" x14ac:dyDescent="0.15">
      <c r="B14" s="620" t="s">
        <v>232</v>
      </c>
      <c r="C14" s="621"/>
      <c r="D14" s="621"/>
      <c r="E14" s="621"/>
      <c r="F14" s="621"/>
      <c r="G14" s="621"/>
      <c r="H14" s="621"/>
      <c r="I14" s="621"/>
      <c r="J14" s="621"/>
      <c r="K14" s="621"/>
      <c r="L14" s="621"/>
      <c r="M14" s="621"/>
      <c r="N14" s="621"/>
      <c r="O14" s="621"/>
      <c r="P14" s="621"/>
      <c r="Q14" s="622"/>
      <c r="R14" s="623" t="s">
        <v>108</v>
      </c>
      <c r="S14" s="624"/>
      <c r="T14" s="624"/>
      <c r="U14" s="624"/>
      <c r="V14" s="624"/>
      <c r="W14" s="624"/>
      <c r="X14" s="624"/>
      <c r="Y14" s="625"/>
      <c r="Z14" s="626" t="s">
        <v>108</v>
      </c>
      <c r="AA14" s="626"/>
      <c r="AB14" s="626"/>
      <c r="AC14" s="626"/>
      <c r="AD14" s="627" t="s">
        <v>108</v>
      </c>
      <c r="AE14" s="627"/>
      <c r="AF14" s="627"/>
      <c r="AG14" s="627"/>
      <c r="AH14" s="627"/>
      <c r="AI14" s="627"/>
      <c r="AJ14" s="627"/>
      <c r="AK14" s="627"/>
      <c r="AL14" s="628" t="s">
        <v>108</v>
      </c>
      <c r="AM14" s="629"/>
      <c r="AN14" s="629"/>
      <c r="AO14" s="630"/>
      <c r="AP14" s="620" t="s">
        <v>233</v>
      </c>
      <c r="AQ14" s="621"/>
      <c r="AR14" s="621"/>
      <c r="AS14" s="621"/>
      <c r="AT14" s="621"/>
      <c r="AU14" s="621"/>
      <c r="AV14" s="621"/>
      <c r="AW14" s="621"/>
      <c r="AX14" s="621"/>
      <c r="AY14" s="621"/>
      <c r="AZ14" s="621"/>
      <c r="BA14" s="621"/>
      <c r="BB14" s="621"/>
      <c r="BC14" s="621"/>
      <c r="BD14" s="621"/>
      <c r="BE14" s="621"/>
      <c r="BF14" s="622"/>
      <c r="BG14" s="623">
        <v>146832</v>
      </c>
      <c r="BH14" s="624"/>
      <c r="BI14" s="624"/>
      <c r="BJ14" s="624"/>
      <c r="BK14" s="624"/>
      <c r="BL14" s="624"/>
      <c r="BM14" s="624"/>
      <c r="BN14" s="625"/>
      <c r="BO14" s="626">
        <v>1.2</v>
      </c>
      <c r="BP14" s="626"/>
      <c r="BQ14" s="626"/>
      <c r="BR14" s="626"/>
      <c r="BS14" s="632" t="s">
        <v>108</v>
      </c>
      <c r="BT14" s="624"/>
      <c r="BU14" s="624"/>
      <c r="BV14" s="624"/>
      <c r="BW14" s="624"/>
      <c r="BX14" s="624"/>
      <c r="BY14" s="624"/>
      <c r="BZ14" s="624"/>
      <c r="CA14" s="624"/>
      <c r="CB14" s="633"/>
      <c r="CD14" s="637" t="s">
        <v>234</v>
      </c>
      <c r="CE14" s="638"/>
      <c r="CF14" s="638"/>
      <c r="CG14" s="638"/>
      <c r="CH14" s="638"/>
      <c r="CI14" s="638"/>
      <c r="CJ14" s="638"/>
      <c r="CK14" s="638"/>
      <c r="CL14" s="638"/>
      <c r="CM14" s="638"/>
      <c r="CN14" s="638"/>
      <c r="CO14" s="638"/>
      <c r="CP14" s="638"/>
      <c r="CQ14" s="639"/>
      <c r="CR14" s="623">
        <v>1432651</v>
      </c>
      <c r="CS14" s="624"/>
      <c r="CT14" s="624"/>
      <c r="CU14" s="624"/>
      <c r="CV14" s="624"/>
      <c r="CW14" s="624"/>
      <c r="CX14" s="624"/>
      <c r="CY14" s="625"/>
      <c r="CZ14" s="626">
        <v>5.2</v>
      </c>
      <c r="DA14" s="626"/>
      <c r="DB14" s="626"/>
      <c r="DC14" s="626"/>
      <c r="DD14" s="632">
        <v>72899</v>
      </c>
      <c r="DE14" s="624"/>
      <c r="DF14" s="624"/>
      <c r="DG14" s="624"/>
      <c r="DH14" s="624"/>
      <c r="DI14" s="624"/>
      <c r="DJ14" s="624"/>
      <c r="DK14" s="624"/>
      <c r="DL14" s="624"/>
      <c r="DM14" s="624"/>
      <c r="DN14" s="624"/>
      <c r="DO14" s="624"/>
      <c r="DP14" s="625"/>
      <c r="DQ14" s="632">
        <v>1356876</v>
      </c>
      <c r="DR14" s="624"/>
      <c r="DS14" s="624"/>
      <c r="DT14" s="624"/>
      <c r="DU14" s="624"/>
      <c r="DV14" s="624"/>
      <c r="DW14" s="624"/>
      <c r="DX14" s="624"/>
      <c r="DY14" s="624"/>
      <c r="DZ14" s="624"/>
      <c r="EA14" s="624"/>
      <c r="EB14" s="624"/>
      <c r="EC14" s="633"/>
    </row>
    <row r="15" spans="2:143" ht="11.25" customHeight="1" x14ac:dyDescent="0.15">
      <c r="B15" s="620" t="s">
        <v>235</v>
      </c>
      <c r="C15" s="621"/>
      <c r="D15" s="621"/>
      <c r="E15" s="621"/>
      <c r="F15" s="621"/>
      <c r="G15" s="621"/>
      <c r="H15" s="621"/>
      <c r="I15" s="621"/>
      <c r="J15" s="621"/>
      <c r="K15" s="621"/>
      <c r="L15" s="621"/>
      <c r="M15" s="621"/>
      <c r="N15" s="621"/>
      <c r="O15" s="621"/>
      <c r="P15" s="621"/>
      <c r="Q15" s="622"/>
      <c r="R15" s="623">
        <v>48222</v>
      </c>
      <c r="S15" s="624"/>
      <c r="T15" s="624"/>
      <c r="U15" s="624"/>
      <c r="V15" s="624"/>
      <c r="W15" s="624"/>
      <c r="X15" s="624"/>
      <c r="Y15" s="625"/>
      <c r="Z15" s="626">
        <v>0.2</v>
      </c>
      <c r="AA15" s="626"/>
      <c r="AB15" s="626"/>
      <c r="AC15" s="626"/>
      <c r="AD15" s="627">
        <v>48222</v>
      </c>
      <c r="AE15" s="627"/>
      <c r="AF15" s="627"/>
      <c r="AG15" s="627"/>
      <c r="AH15" s="627"/>
      <c r="AI15" s="627"/>
      <c r="AJ15" s="627"/>
      <c r="AK15" s="627"/>
      <c r="AL15" s="628">
        <v>0.3</v>
      </c>
      <c r="AM15" s="629"/>
      <c r="AN15" s="629"/>
      <c r="AO15" s="630"/>
      <c r="AP15" s="620" t="s">
        <v>236</v>
      </c>
      <c r="AQ15" s="621"/>
      <c r="AR15" s="621"/>
      <c r="AS15" s="621"/>
      <c r="AT15" s="621"/>
      <c r="AU15" s="621"/>
      <c r="AV15" s="621"/>
      <c r="AW15" s="621"/>
      <c r="AX15" s="621"/>
      <c r="AY15" s="621"/>
      <c r="AZ15" s="621"/>
      <c r="BA15" s="621"/>
      <c r="BB15" s="621"/>
      <c r="BC15" s="621"/>
      <c r="BD15" s="621"/>
      <c r="BE15" s="621"/>
      <c r="BF15" s="622"/>
      <c r="BG15" s="623">
        <v>473573</v>
      </c>
      <c r="BH15" s="624"/>
      <c r="BI15" s="624"/>
      <c r="BJ15" s="624"/>
      <c r="BK15" s="624"/>
      <c r="BL15" s="624"/>
      <c r="BM15" s="624"/>
      <c r="BN15" s="625"/>
      <c r="BO15" s="626">
        <v>3.9</v>
      </c>
      <c r="BP15" s="626"/>
      <c r="BQ15" s="626"/>
      <c r="BR15" s="626"/>
      <c r="BS15" s="632" t="s">
        <v>108</v>
      </c>
      <c r="BT15" s="624"/>
      <c r="BU15" s="624"/>
      <c r="BV15" s="624"/>
      <c r="BW15" s="624"/>
      <c r="BX15" s="624"/>
      <c r="BY15" s="624"/>
      <c r="BZ15" s="624"/>
      <c r="CA15" s="624"/>
      <c r="CB15" s="633"/>
      <c r="CD15" s="637" t="s">
        <v>237</v>
      </c>
      <c r="CE15" s="638"/>
      <c r="CF15" s="638"/>
      <c r="CG15" s="638"/>
      <c r="CH15" s="638"/>
      <c r="CI15" s="638"/>
      <c r="CJ15" s="638"/>
      <c r="CK15" s="638"/>
      <c r="CL15" s="638"/>
      <c r="CM15" s="638"/>
      <c r="CN15" s="638"/>
      <c r="CO15" s="638"/>
      <c r="CP15" s="638"/>
      <c r="CQ15" s="639"/>
      <c r="CR15" s="623">
        <v>2952031</v>
      </c>
      <c r="CS15" s="624"/>
      <c r="CT15" s="624"/>
      <c r="CU15" s="624"/>
      <c r="CV15" s="624"/>
      <c r="CW15" s="624"/>
      <c r="CX15" s="624"/>
      <c r="CY15" s="625"/>
      <c r="CZ15" s="626">
        <v>10.7</v>
      </c>
      <c r="DA15" s="626"/>
      <c r="DB15" s="626"/>
      <c r="DC15" s="626"/>
      <c r="DD15" s="632">
        <v>1043724</v>
      </c>
      <c r="DE15" s="624"/>
      <c r="DF15" s="624"/>
      <c r="DG15" s="624"/>
      <c r="DH15" s="624"/>
      <c r="DI15" s="624"/>
      <c r="DJ15" s="624"/>
      <c r="DK15" s="624"/>
      <c r="DL15" s="624"/>
      <c r="DM15" s="624"/>
      <c r="DN15" s="624"/>
      <c r="DO15" s="624"/>
      <c r="DP15" s="625"/>
      <c r="DQ15" s="632">
        <v>2139195</v>
      </c>
      <c r="DR15" s="624"/>
      <c r="DS15" s="624"/>
      <c r="DT15" s="624"/>
      <c r="DU15" s="624"/>
      <c r="DV15" s="624"/>
      <c r="DW15" s="624"/>
      <c r="DX15" s="624"/>
      <c r="DY15" s="624"/>
      <c r="DZ15" s="624"/>
      <c r="EA15" s="624"/>
      <c r="EB15" s="624"/>
      <c r="EC15" s="633"/>
    </row>
    <row r="16" spans="2:143" ht="11.25" customHeight="1" x14ac:dyDescent="0.15">
      <c r="B16" s="620" t="s">
        <v>238</v>
      </c>
      <c r="C16" s="621"/>
      <c r="D16" s="621"/>
      <c r="E16" s="621"/>
      <c r="F16" s="621"/>
      <c r="G16" s="621"/>
      <c r="H16" s="621"/>
      <c r="I16" s="621"/>
      <c r="J16" s="621"/>
      <c r="K16" s="621"/>
      <c r="L16" s="621"/>
      <c r="M16" s="621"/>
      <c r="N16" s="621"/>
      <c r="O16" s="621"/>
      <c r="P16" s="621"/>
      <c r="Q16" s="622"/>
      <c r="R16" s="623">
        <v>3511543</v>
      </c>
      <c r="S16" s="624"/>
      <c r="T16" s="624"/>
      <c r="U16" s="624"/>
      <c r="V16" s="624"/>
      <c r="W16" s="624"/>
      <c r="X16" s="624"/>
      <c r="Y16" s="625"/>
      <c r="Z16" s="626">
        <v>12</v>
      </c>
      <c r="AA16" s="626"/>
      <c r="AB16" s="626"/>
      <c r="AC16" s="626"/>
      <c r="AD16" s="627">
        <v>3139520</v>
      </c>
      <c r="AE16" s="627"/>
      <c r="AF16" s="627"/>
      <c r="AG16" s="627"/>
      <c r="AH16" s="627"/>
      <c r="AI16" s="627"/>
      <c r="AJ16" s="627"/>
      <c r="AK16" s="627"/>
      <c r="AL16" s="628">
        <v>19.100000000000001</v>
      </c>
      <c r="AM16" s="629"/>
      <c r="AN16" s="629"/>
      <c r="AO16" s="630"/>
      <c r="AP16" s="620" t="s">
        <v>239</v>
      </c>
      <c r="AQ16" s="621"/>
      <c r="AR16" s="621"/>
      <c r="AS16" s="621"/>
      <c r="AT16" s="621"/>
      <c r="AU16" s="621"/>
      <c r="AV16" s="621"/>
      <c r="AW16" s="621"/>
      <c r="AX16" s="621"/>
      <c r="AY16" s="621"/>
      <c r="AZ16" s="621"/>
      <c r="BA16" s="621"/>
      <c r="BB16" s="621"/>
      <c r="BC16" s="621"/>
      <c r="BD16" s="621"/>
      <c r="BE16" s="621"/>
      <c r="BF16" s="622"/>
      <c r="BG16" s="623">
        <v>1399</v>
      </c>
      <c r="BH16" s="624"/>
      <c r="BI16" s="624"/>
      <c r="BJ16" s="624"/>
      <c r="BK16" s="624"/>
      <c r="BL16" s="624"/>
      <c r="BM16" s="624"/>
      <c r="BN16" s="625"/>
      <c r="BO16" s="626">
        <v>0</v>
      </c>
      <c r="BP16" s="626"/>
      <c r="BQ16" s="626"/>
      <c r="BR16" s="626"/>
      <c r="BS16" s="632" t="s">
        <v>108</v>
      </c>
      <c r="BT16" s="624"/>
      <c r="BU16" s="624"/>
      <c r="BV16" s="624"/>
      <c r="BW16" s="624"/>
      <c r="BX16" s="624"/>
      <c r="BY16" s="624"/>
      <c r="BZ16" s="624"/>
      <c r="CA16" s="624"/>
      <c r="CB16" s="633"/>
      <c r="CD16" s="637" t="s">
        <v>240</v>
      </c>
      <c r="CE16" s="638"/>
      <c r="CF16" s="638"/>
      <c r="CG16" s="638"/>
      <c r="CH16" s="638"/>
      <c r="CI16" s="638"/>
      <c r="CJ16" s="638"/>
      <c r="CK16" s="638"/>
      <c r="CL16" s="638"/>
      <c r="CM16" s="638"/>
      <c r="CN16" s="638"/>
      <c r="CO16" s="638"/>
      <c r="CP16" s="638"/>
      <c r="CQ16" s="639"/>
      <c r="CR16" s="623" t="s">
        <v>108</v>
      </c>
      <c r="CS16" s="624"/>
      <c r="CT16" s="624"/>
      <c r="CU16" s="624"/>
      <c r="CV16" s="624"/>
      <c r="CW16" s="624"/>
      <c r="CX16" s="624"/>
      <c r="CY16" s="625"/>
      <c r="CZ16" s="626" t="s">
        <v>108</v>
      </c>
      <c r="DA16" s="626"/>
      <c r="DB16" s="626"/>
      <c r="DC16" s="626"/>
      <c r="DD16" s="632" t="s">
        <v>108</v>
      </c>
      <c r="DE16" s="624"/>
      <c r="DF16" s="624"/>
      <c r="DG16" s="624"/>
      <c r="DH16" s="624"/>
      <c r="DI16" s="624"/>
      <c r="DJ16" s="624"/>
      <c r="DK16" s="624"/>
      <c r="DL16" s="624"/>
      <c r="DM16" s="624"/>
      <c r="DN16" s="624"/>
      <c r="DO16" s="624"/>
      <c r="DP16" s="625"/>
      <c r="DQ16" s="632" t="s">
        <v>108</v>
      </c>
      <c r="DR16" s="624"/>
      <c r="DS16" s="624"/>
      <c r="DT16" s="624"/>
      <c r="DU16" s="624"/>
      <c r="DV16" s="624"/>
      <c r="DW16" s="624"/>
      <c r="DX16" s="624"/>
      <c r="DY16" s="624"/>
      <c r="DZ16" s="624"/>
      <c r="EA16" s="624"/>
      <c r="EB16" s="624"/>
      <c r="EC16" s="633"/>
    </row>
    <row r="17" spans="2:133" ht="11.25" customHeight="1" x14ac:dyDescent="0.15">
      <c r="B17" s="620" t="s">
        <v>241</v>
      </c>
      <c r="C17" s="621"/>
      <c r="D17" s="621"/>
      <c r="E17" s="621"/>
      <c r="F17" s="621"/>
      <c r="G17" s="621"/>
      <c r="H17" s="621"/>
      <c r="I17" s="621"/>
      <c r="J17" s="621"/>
      <c r="K17" s="621"/>
      <c r="L17" s="621"/>
      <c r="M17" s="621"/>
      <c r="N17" s="621"/>
      <c r="O17" s="621"/>
      <c r="P17" s="621"/>
      <c r="Q17" s="622"/>
      <c r="R17" s="623">
        <v>3139520</v>
      </c>
      <c r="S17" s="624"/>
      <c r="T17" s="624"/>
      <c r="U17" s="624"/>
      <c r="V17" s="624"/>
      <c r="W17" s="624"/>
      <c r="X17" s="624"/>
      <c r="Y17" s="625"/>
      <c r="Z17" s="626">
        <v>10.7</v>
      </c>
      <c r="AA17" s="626"/>
      <c r="AB17" s="626"/>
      <c r="AC17" s="626"/>
      <c r="AD17" s="627">
        <v>3139520</v>
      </c>
      <c r="AE17" s="627"/>
      <c r="AF17" s="627"/>
      <c r="AG17" s="627"/>
      <c r="AH17" s="627"/>
      <c r="AI17" s="627"/>
      <c r="AJ17" s="627"/>
      <c r="AK17" s="627"/>
      <c r="AL17" s="628">
        <v>19.100000000000001</v>
      </c>
      <c r="AM17" s="629"/>
      <c r="AN17" s="629"/>
      <c r="AO17" s="630"/>
      <c r="AP17" s="620" t="s">
        <v>242</v>
      </c>
      <c r="AQ17" s="621"/>
      <c r="AR17" s="621"/>
      <c r="AS17" s="621"/>
      <c r="AT17" s="621"/>
      <c r="AU17" s="621"/>
      <c r="AV17" s="621"/>
      <c r="AW17" s="621"/>
      <c r="AX17" s="621"/>
      <c r="AY17" s="621"/>
      <c r="AZ17" s="621"/>
      <c r="BA17" s="621"/>
      <c r="BB17" s="621"/>
      <c r="BC17" s="621"/>
      <c r="BD17" s="621"/>
      <c r="BE17" s="621"/>
      <c r="BF17" s="622"/>
      <c r="BG17" s="623" t="s">
        <v>108</v>
      </c>
      <c r="BH17" s="624"/>
      <c r="BI17" s="624"/>
      <c r="BJ17" s="624"/>
      <c r="BK17" s="624"/>
      <c r="BL17" s="624"/>
      <c r="BM17" s="624"/>
      <c r="BN17" s="625"/>
      <c r="BO17" s="626" t="s">
        <v>108</v>
      </c>
      <c r="BP17" s="626"/>
      <c r="BQ17" s="626"/>
      <c r="BR17" s="626"/>
      <c r="BS17" s="632" t="s">
        <v>108</v>
      </c>
      <c r="BT17" s="624"/>
      <c r="BU17" s="624"/>
      <c r="BV17" s="624"/>
      <c r="BW17" s="624"/>
      <c r="BX17" s="624"/>
      <c r="BY17" s="624"/>
      <c r="BZ17" s="624"/>
      <c r="CA17" s="624"/>
      <c r="CB17" s="633"/>
      <c r="CD17" s="637" t="s">
        <v>243</v>
      </c>
      <c r="CE17" s="638"/>
      <c r="CF17" s="638"/>
      <c r="CG17" s="638"/>
      <c r="CH17" s="638"/>
      <c r="CI17" s="638"/>
      <c r="CJ17" s="638"/>
      <c r="CK17" s="638"/>
      <c r="CL17" s="638"/>
      <c r="CM17" s="638"/>
      <c r="CN17" s="638"/>
      <c r="CO17" s="638"/>
      <c r="CP17" s="638"/>
      <c r="CQ17" s="639"/>
      <c r="CR17" s="623">
        <v>2404756</v>
      </c>
      <c r="CS17" s="624"/>
      <c r="CT17" s="624"/>
      <c r="CU17" s="624"/>
      <c r="CV17" s="624"/>
      <c r="CW17" s="624"/>
      <c r="CX17" s="624"/>
      <c r="CY17" s="625"/>
      <c r="CZ17" s="626">
        <v>8.6999999999999993</v>
      </c>
      <c r="DA17" s="626"/>
      <c r="DB17" s="626"/>
      <c r="DC17" s="626"/>
      <c r="DD17" s="632" t="s">
        <v>108</v>
      </c>
      <c r="DE17" s="624"/>
      <c r="DF17" s="624"/>
      <c r="DG17" s="624"/>
      <c r="DH17" s="624"/>
      <c r="DI17" s="624"/>
      <c r="DJ17" s="624"/>
      <c r="DK17" s="624"/>
      <c r="DL17" s="624"/>
      <c r="DM17" s="624"/>
      <c r="DN17" s="624"/>
      <c r="DO17" s="624"/>
      <c r="DP17" s="625"/>
      <c r="DQ17" s="632">
        <v>2394847</v>
      </c>
      <c r="DR17" s="624"/>
      <c r="DS17" s="624"/>
      <c r="DT17" s="624"/>
      <c r="DU17" s="624"/>
      <c r="DV17" s="624"/>
      <c r="DW17" s="624"/>
      <c r="DX17" s="624"/>
      <c r="DY17" s="624"/>
      <c r="DZ17" s="624"/>
      <c r="EA17" s="624"/>
      <c r="EB17" s="624"/>
      <c r="EC17" s="633"/>
    </row>
    <row r="18" spans="2:133" ht="11.25" customHeight="1" x14ac:dyDescent="0.15">
      <c r="B18" s="620" t="s">
        <v>244</v>
      </c>
      <c r="C18" s="621"/>
      <c r="D18" s="621"/>
      <c r="E18" s="621"/>
      <c r="F18" s="621"/>
      <c r="G18" s="621"/>
      <c r="H18" s="621"/>
      <c r="I18" s="621"/>
      <c r="J18" s="621"/>
      <c r="K18" s="621"/>
      <c r="L18" s="621"/>
      <c r="M18" s="621"/>
      <c r="N18" s="621"/>
      <c r="O18" s="621"/>
      <c r="P18" s="621"/>
      <c r="Q18" s="622"/>
      <c r="R18" s="623">
        <v>371123</v>
      </c>
      <c r="S18" s="624"/>
      <c r="T18" s="624"/>
      <c r="U18" s="624"/>
      <c r="V18" s="624"/>
      <c r="W18" s="624"/>
      <c r="X18" s="624"/>
      <c r="Y18" s="625"/>
      <c r="Z18" s="626">
        <v>1.3</v>
      </c>
      <c r="AA18" s="626"/>
      <c r="AB18" s="626"/>
      <c r="AC18" s="626"/>
      <c r="AD18" s="627" t="s">
        <v>108</v>
      </c>
      <c r="AE18" s="627"/>
      <c r="AF18" s="627"/>
      <c r="AG18" s="627"/>
      <c r="AH18" s="627"/>
      <c r="AI18" s="627"/>
      <c r="AJ18" s="627"/>
      <c r="AK18" s="627"/>
      <c r="AL18" s="628" t="s">
        <v>108</v>
      </c>
      <c r="AM18" s="629"/>
      <c r="AN18" s="629"/>
      <c r="AO18" s="630"/>
      <c r="AP18" s="620" t="s">
        <v>245</v>
      </c>
      <c r="AQ18" s="621"/>
      <c r="AR18" s="621"/>
      <c r="AS18" s="621"/>
      <c r="AT18" s="621"/>
      <c r="AU18" s="621"/>
      <c r="AV18" s="621"/>
      <c r="AW18" s="621"/>
      <c r="AX18" s="621"/>
      <c r="AY18" s="621"/>
      <c r="AZ18" s="621"/>
      <c r="BA18" s="621"/>
      <c r="BB18" s="621"/>
      <c r="BC18" s="621"/>
      <c r="BD18" s="621"/>
      <c r="BE18" s="621"/>
      <c r="BF18" s="622"/>
      <c r="BG18" s="623" t="s">
        <v>108</v>
      </c>
      <c r="BH18" s="624"/>
      <c r="BI18" s="624"/>
      <c r="BJ18" s="624"/>
      <c r="BK18" s="624"/>
      <c r="BL18" s="624"/>
      <c r="BM18" s="624"/>
      <c r="BN18" s="625"/>
      <c r="BO18" s="626" t="s">
        <v>108</v>
      </c>
      <c r="BP18" s="626"/>
      <c r="BQ18" s="626"/>
      <c r="BR18" s="626"/>
      <c r="BS18" s="632" t="s">
        <v>108</v>
      </c>
      <c r="BT18" s="624"/>
      <c r="BU18" s="624"/>
      <c r="BV18" s="624"/>
      <c r="BW18" s="624"/>
      <c r="BX18" s="624"/>
      <c r="BY18" s="624"/>
      <c r="BZ18" s="624"/>
      <c r="CA18" s="624"/>
      <c r="CB18" s="633"/>
      <c r="CD18" s="637" t="s">
        <v>246</v>
      </c>
      <c r="CE18" s="638"/>
      <c r="CF18" s="638"/>
      <c r="CG18" s="638"/>
      <c r="CH18" s="638"/>
      <c r="CI18" s="638"/>
      <c r="CJ18" s="638"/>
      <c r="CK18" s="638"/>
      <c r="CL18" s="638"/>
      <c r="CM18" s="638"/>
      <c r="CN18" s="638"/>
      <c r="CO18" s="638"/>
      <c r="CP18" s="638"/>
      <c r="CQ18" s="639"/>
      <c r="CR18" s="623">
        <v>200000</v>
      </c>
      <c r="CS18" s="624"/>
      <c r="CT18" s="624"/>
      <c r="CU18" s="624"/>
      <c r="CV18" s="624"/>
      <c r="CW18" s="624"/>
      <c r="CX18" s="624"/>
      <c r="CY18" s="625"/>
      <c r="CZ18" s="626">
        <v>0.7</v>
      </c>
      <c r="DA18" s="626"/>
      <c r="DB18" s="626"/>
      <c r="DC18" s="626"/>
      <c r="DD18" s="632">
        <v>200000</v>
      </c>
      <c r="DE18" s="624"/>
      <c r="DF18" s="624"/>
      <c r="DG18" s="624"/>
      <c r="DH18" s="624"/>
      <c r="DI18" s="624"/>
      <c r="DJ18" s="624"/>
      <c r="DK18" s="624"/>
      <c r="DL18" s="624"/>
      <c r="DM18" s="624"/>
      <c r="DN18" s="624"/>
      <c r="DO18" s="624"/>
      <c r="DP18" s="625"/>
      <c r="DQ18" s="632" t="s">
        <v>108</v>
      </c>
      <c r="DR18" s="624"/>
      <c r="DS18" s="624"/>
      <c r="DT18" s="624"/>
      <c r="DU18" s="624"/>
      <c r="DV18" s="624"/>
      <c r="DW18" s="624"/>
      <c r="DX18" s="624"/>
      <c r="DY18" s="624"/>
      <c r="DZ18" s="624"/>
      <c r="EA18" s="624"/>
      <c r="EB18" s="624"/>
      <c r="EC18" s="633"/>
    </row>
    <row r="19" spans="2:133" ht="11.25" customHeight="1" x14ac:dyDescent="0.15">
      <c r="B19" s="620" t="s">
        <v>247</v>
      </c>
      <c r="C19" s="621"/>
      <c r="D19" s="621"/>
      <c r="E19" s="621"/>
      <c r="F19" s="621"/>
      <c r="G19" s="621"/>
      <c r="H19" s="621"/>
      <c r="I19" s="621"/>
      <c r="J19" s="621"/>
      <c r="K19" s="621"/>
      <c r="L19" s="621"/>
      <c r="M19" s="621"/>
      <c r="N19" s="621"/>
      <c r="O19" s="621"/>
      <c r="P19" s="621"/>
      <c r="Q19" s="622"/>
      <c r="R19" s="623">
        <v>900</v>
      </c>
      <c r="S19" s="624"/>
      <c r="T19" s="624"/>
      <c r="U19" s="624"/>
      <c r="V19" s="624"/>
      <c r="W19" s="624"/>
      <c r="X19" s="624"/>
      <c r="Y19" s="625"/>
      <c r="Z19" s="626">
        <v>0</v>
      </c>
      <c r="AA19" s="626"/>
      <c r="AB19" s="626"/>
      <c r="AC19" s="626"/>
      <c r="AD19" s="627" t="s">
        <v>108</v>
      </c>
      <c r="AE19" s="627"/>
      <c r="AF19" s="627"/>
      <c r="AG19" s="627"/>
      <c r="AH19" s="627"/>
      <c r="AI19" s="627"/>
      <c r="AJ19" s="627"/>
      <c r="AK19" s="627"/>
      <c r="AL19" s="628" t="s">
        <v>108</v>
      </c>
      <c r="AM19" s="629"/>
      <c r="AN19" s="629"/>
      <c r="AO19" s="630"/>
      <c r="AP19" s="620" t="s">
        <v>248</v>
      </c>
      <c r="AQ19" s="621"/>
      <c r="AR19" s="621"/>
      <c r="AS19" s="621"/>
      <c r="AT19" s="621"/>
      <c r="AU19" s="621"/>
      <c r="AV19" s="621"/>
      <c r="AW19" s="621"/>
      <c r="AX19" s="621"/>
      <c r="AY19" s="621"/>
      <c r="AZ19" s="621"/>
      <c r="BA19" s="621"/>
      <c r="BB19" s="621"/>
      <c r="BC19" s="621"/>
      <c r="BD19" s="621"/>
      <c r="BE19" s="621"/>
      <c r="BF19" s="622"/>
      <c r="BG19" s="623">
        <v>805490</v>
      </c>
      <c r="BH19" s="624"/>
      <c r="BI19" s="624"/>
      <c r="BJ19" s="624"/>
      <c r="BK19" s="624"/>
      <c r="BL19" s="624"/>
      <c r="BM19" s="624"/>
      <c r="BN19" s="625"/>
      <c r="BO19" s="626">
        <v>6.7</v>
      </c>
      <c r="BP19" s="626"/>
      <c r="BQ19" s="626"/>
      <c r="BR19" s="626"/>
      <c r="BS19" s="632" t="s">
        <v>108</v>
      </c>
      <c r="BT19" s="624"/>
      <c r="BU19" s="624"/>
      <c r="BV19" s="624"/>
      <c r="BW19" s="624"/>
      <c r="BX19" s="624"/>
      <c r="BY19" s="624"/>
      <c r="BZ19" s="624"/>
      <c r="CA19" s="624"/>
      <c r="CB19" s="633"/>
      <c r="CD19" s="637" t="s">
        <v>249</v>
      </c>
      <c r="CE19" s="638"/>
      <c r="CF19" s="638"/>
      <c r="CG19" s="638"/>
      <c r="CH19" s="638"/>
      <c r="CI19" s="638"/>
      <c r="CJ19" s="638"/>
      <c r="CK19" s="638"/>
      <c r="CL19" s="638"/>
      <c r="CM19" s="638"/>
      <c r="CN19" s="638"/>
      <c r="CO19" s="638"/>
      <c r="CP19" s="638"/>
      <c r="CQ19" s="639"/>
      <c r="CR19" s="623" t="s">
        <v>108</v>
      </c>
      <c r="CS19" s="624"/>
      <c r="CT19" s="624"/>
      <c r="CU19" s="624"/>
      <c r="CV19" s="624"/>
      <c r="CW19" s="624"/>
      <c r="CX19" s="624"/>
      <c r="CY19" s="625"/>
      <c r="CZ19" s="626" t="s">
        <v>108</v>
      </c>
      <c r="DA19" s="626"/>
      <c r="DB19" s="626"/>
      <c r="DC19" s="626"/>
      <c r="DD19" s="632" t="s">
        <v>108</v>
      </c>
      <c r="DE19" s="624"/>
      <c r="DF19" s="624"/>
      <c r="DG19" s="624"/>
      <c r="DH19" s="624"/>
      <c r="DI19" s="624"/>
      <c r="DJ19" s="624"/>
      <c r="DK19" s="624"/>
      <c r="DL19" s="624"/>
      <c r="DM19" s="624"/>
      <c r="DN19" s="624"/>
      <c r="DO19" s="624"/>
      <c r="DP19" s="625"/>
      <c r="DQ19" s="632" t="s">
        <v>108</v>
      </c>
      <c r="DR19" s="624"/>
      <c r="DS19" s="624"/>
      <c r="DT19" s="624"/>
      <c r="DU19" s="624"/>
      <c r="DV19" s="624"/>
      <c r="DW19" s="624"/>
      <c r="DX19" s="624"/>
      <c r="DY19" s="624"/>
      <c r="DZ19" s="624"/>
      <c r="EA19" s="624"/>
      <c r="EB19" s="624"/>
      <c r="EC19" s="633"/>
    </row>
    <row r="20" spans="2:133" ht="11.25" customHeight="1" x14ac:dyDescent="0.15">
      <c r="B20" s="620" t="s">
        <v>250</v>
      </c>
      <c r="C20" s="621"/>
      <c r="D20" s="621"/>
      <c r="E20" s="621"/>
      <c r="F20" s="621"/>
      <c r="G20" s="621"/>
      <c r="H20" s="621"/>
      <c r="I20" s="621"/>
      <c r="J20" s="621"/>
      <c r="K20" s="621"/>
      <c r="L20" s="621"/>
      <c r="M20" s="621"/>
      <c r="N20" s="621"/>
      <c r="O20" s="621"/>
      <c r="P20" s="621"/>
      <c r="Q20" s="622"/>
      <c r="R20" s="623">
        <v>17477734</v>
      </c>
      <c r="S20" s="624"/>
      <c r="T20" s="624"/>
      <c r="U20" s="624"/>
      <c r="V20" s="624"/>
      <c r="W20" s="624"/>
      <c r="X20" s="624"/>
      <c r="Y20" s="625"/>
      <c r="Z20" s="626">
        <v>59.5</v>
      </c>
      <c r="AA20" s="626"/>
      <c r="AB20" s="626"/>
      <c r="AC20" s="626"/>
      <c r="AD20" s="627">
        <v>16301915</v>
      </c>
      <c r="AE20" s="627"/>
      <c r="AF20" s="627"/>
      <c r="AG20" s="627"/>
      <c r="AH20" s="627"/>
      <c r="AI20" s="627"/>
      <c r="AJ20" s="627"/>
      <c r="AK20" s="627"/>
      <c r="AL20" s="628">
        <v>99</v>
      </c>
      <c r="AM20" s="629"/>
      <c r="AN20" s="629"/>
      <c r="AO20" s="630"/>
      <c r="AP20" s="620" t="s">
        <v>251</v>
      </c>
      <c r="AQ20" s="621"/>
      <c r="AR20" s="621"/>
      <c r="AS20" s="621"/>
      <c r="AT20" s="621"/>
      <c r="AU20" s="621"/>
      <c r="AV20" s="621"/>
      <c r="AW20" s="621"/>
      <c r="AX20" s="621"/>
      <c r="AY20" s="621"/>
      <c r="AZ20" s="621"/>
      <c r="BA20" s="621"/>
      <c r="BB20" s="621"/>
      <c r="BC20" s="621"/>
      <c r="BD20" s="621"/>
      <c r="BE20" s="621"/>
      <c r="BF20" s="622"/>
      <c r="BG20" s="623">
        <v>805490</v>
      </c>
      <c r="BH20" s="624"/>
      <c r="BI20" s="624"/>
      <c r="BJ20" s="624"/>
      <c r="BK20" s="624"/>
      <c r="BL20" s="624"/>
      <c r="BM20" s="624"/>
      <c r="BN20" s="625"/>
      <c r="BO20" s="626">
        <v>6.7</v>
      </c>
      <c r="BP20" s="626"/>
      <c r="BQ20" s="626"/>
      <c r="BR20" s="626"/>
      <c r="BS20" s="632" t="s">
        <v>108</v>
      </c>
      <c r="BT20" s="624"/>
      <c r="BU20" s="624"/>
      <c r="BV20" s="624"/>
      <c r="BW20" s="624"/>
      <c r="BX20" s="624"/>
      <c r="BY20" s="624"/>
      <c r="BZ20" s="624"/>
      <c r="CA20" s="624"/>
      <c r="CB20" s="633"/>
      <c r="CD20" s="637" t="s">
        <v>252</v>
      </c>
      <c r="CE20" s="638"/>
      <c r="CF20" s="638"/>
      <c r="CG20" s="638"/>
      <c r="CH20" s="638"/>
      <c r="CI20" s="638"/>
      <c r="CJ20" s="638"/>
      <c r="CK20" s="638"/>
      <c r="CL20" s="638"/>
      <c r="CM20" s="638"/>
      <c r="CN20" s="638"/>
      <c r="CO20" s="638"/>
      <c r="CP20" s="638"/>
      <c r="CQ20" s="639"/>
      <c r="CR20" s="623">
        <v>27605403</v>
      </c>
      <c r="CS20" s="624"/>
      <c r="CT20" s="624"/>
      <c r="CU20" s="624"/>
      <c r="CV20" s="624"/>
      <c r="CW20" s="624"/>
      <c r="CX20" s="624"/>
      <c r="CY20" s="625"/>
      <c r="CZ20" s="626">
        <v>100</v>
      </c>
      <c r="DA20" s="626"/>
      <c r="DB20" s="626"/>
      <c r="DC20" s="626"/>
      <c r="DD20" s="632">
        <v>4536761</v>
      </c>
      <c r="DE20" s="624"/>
      <c r="DF20" s="624"/>
      <c r="DG20" s="624"/>
      <c r="DH20" s="624"/>
      <c r="DI20" s="624"/>
      <c r="DJ20" s="624"/>
      <c r="DK20" s="624"/>
      <c r="DL20" s="624"/>
      <c r="DM20" s="624"/>
      <c r="DN20" s="624"/>
      <c r="DO20" s="624"/>
      <c r="DP20" s="625"/>
      <c r="DQ20" s="632">
        <v>19182631</v>
      </c>
      <c r="DR20" s="624"/>
      <c r="DS20" s="624"/>
      <c r="DT20" s="624"/>
      <c r="DU20" s="624"/>
      <c r="DV20" s="624"/>
      <c r="DW20" s="624"/>
      <c r="DX20" s="624"/>
      <c r="DY20" s="624"/>
      <c r="DZ20" s="624"/>
      <c r="EA20" s="624"/>
      <c r="EB20" s="624"/>
      <c r="EC20" s="633"/>
    </row>
    <row r="21" spans="2:133" ht="11.25" customHeight="1" x14ac:dyDescent="0.15">
      <c r="B21" s="620" t="s">
        <v>253</v>
      </c>
      <c r="C21" s="621"/>
      <c r="D21" s="621"/>
      <c r="E21" s="621"/>
      <c r="F21" s="621"/>
      <c r="G21" s="621"/>
      <c r="H21" s="621"/>
      <c r="I21" s="621"/>
      <c r="J21" s="621"/>
      <c r="K21" s="621"/>
      <c r="L21" s="621"/>
      <c r="M21" s="621"/>
      <c r="N21" s="621"/>
      <c r="O21" s="621"/>
      <c r="P21" s="621"/>
      <c r="Q21" s="622"/>
      <c r="R21" s="623">
        <v>9949</v>
      </c>
      <c r="S21" s="624"/>
      <c r="T21" s="624"/>
      <c r="U21" s="624"/>
      <c r="V21" s="624"/>
      <c r="W21" s="624"/>
      <c r="X21" s="624"/>
      <c r="Y21" s="625"/>
      <c r="Z21" s="626">
        <v>0</v>
      </c>
      <c r="AA21" s="626"/>
      <c r="AB21" s="626"/>
      <c r="AC21" s="626"/>
      <c r="AD21" s="627">
        <v>9949</v>
      </c>
      <c r="AE21" s="627"/>
      <c r="AF21" s="627"/>
      <c r="AG21" s="627"/>
      <c r="AH21" s="627"/>
      <c r="AI21" s="627"/>
      <c r="AJ21" s="627"/>
      <c r="AK21" s="627"/>
      <c r="AL21" s="628">
        <v>0.1</v>
      </c>
      <c r="AM21" s="629"/>
      <c r="AN21" s="629"/>
      <c r="AO21" s="630"/>
      <c r="AP21" s="640" t="s">
        <v>254</v>
      </c>
      <c r="AQ21" s="641"/>
      <c r="AR21" s="641"/>
      <c r="AS21" s="641"/>
      <c r="AT21" s="641"/>
      <c r="AU21" s="641"/>
      <c r="AV21" s="641"/>
      <c r="AW21" s="641"/>
      <c r="AX21" s="641"/>
      <c r="AY21" s="641"/>
      <c r="AZ21" s="641"/>
      <c r="BA21" s="641"/>
      <c r="BB21" s="641"/>
      <c r="BC21" s="641"/>
      <c r="BD21" s="641"/>
      <c r="BE21" s="641"/>
      <c r="BF21" s="642"/>
      <c r="BG21" s="623">
        <v>1694</v>
      </c>
      <c r="BH21" s="624"/>
      <c r="BI21" s="624"/>
      <c r="BJ21" s="624"/>
      <c r="BK21" s="624"/>
      <c r="BL21" s="624"/>
      <c r="BM21" s="624"/>
      <c r="BN21" s="625"/>
      <c r="BO21" s="626">
        <v>0</v>
      </c>
      <c r="BP21" s="626"/>
      <c r="BQ21" s="626"/>
      <c r="BR21" s="626"/>
      <c r="BS21" s="632" t="s">
        <v>108</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x14ac:dyDescent="0.15">
      <c r="B22" s="620" t="s">
        <v>255</v>
      </c>
      <c r="C22" s="621"/>
      <c r="D22" s="621"/>
      <c r="E22" s="621"/>
      <c r="F22" s="621"/>
      <c r="G22" s="621"/>
      <c r="H22" s="621"/>
      <c r="I22" s="621"/>
      <c r="J22" s="621"/>
      <c r="K22" s="621"/>
      <c r="L22" s="621"/>
      <c r="M22" s="621"/>
      <c r="N22" s="621"/>
      <c r="O22" s="621"/>
      <c r="P22" s="621"/>
      <c r="Q22" s="622"/>
      <c r="R22" s="623">
        <v>106095</v>
      </c>
      <c r="S22" s="624"/>
      <c r="T22" s="624"/>
      <c r="U22" s="624"/>
      <c r="V22" s="624"/>
      <c r="W22" s="624"/>
      <c r="X22" s="624"/>
      <c r="Y22" s="625"/>
      <c r="Z22" s="626">
        <v>0.4</v>
      </c>
      <c r="AA22" s="626"/>
      <c r="AB22" s="626"/>
      <c r="AC22" s="626"/>
      <c r="AD22" s="627" t="s">
        <v>108</v>
      </c>
      <c r="AE22" s="627"/>
      <c r="AF22" s="627"/>
      <c r="AG22" s="627"/>
      <c r="AH22" s="627"/>
      <c r="AI22" s="627"/>
      <c r="AJ22" s="627"/>
      <c r="AK22" s="627"/>
      <c r="AL22" s="628" t="s">
        <v>108</v>
      </c>
      <c r="AM22" s="629"/>
      <c r="AN22" s="629"/>
      <c r="AO22" s="630"/>
      <c r="AP22" s="640" t="s">
        <v>256</v>
      </c>
      <c r="AQ22" s="641"/>
      <c r="AR22" s="641"/>
      <c r="AS22" s="641"/>
      <c r="AT22" s="641"/>
      <c r="AU22" s="641"/>
      <c r="AV22" s="641"/>
      <c r="AW22" s="641"/>
      <c r="AX22" s="641"/>
      <c r="AY22" s="641"/>
      <c r="AZ22" s="641"/>
      <c r="BA22" s="641"/>
      <c r="BB22" s="641"/>
      <c r="BC22" s="641"/>
      <c r="BD22" s="641"/>
      <c r="BE22" s="641"/>
      <c r="BF22" s="642"/>
      <c r="BG22" s="623" t="s">
        <v>108</v>
      </c>
      <c r="BH22" s="624"/>
      <c r="BI22" s="624"/>
      <c r="BJ22" s="624"/>
      <c r="BK22" s="624"/>
      <c r="BL22" s="624"/>
      <c r="BM22" s="624"/>
      <c r="BN22" s="625"/>
      <c r="BO22" s="626" t="s">
        <v>108</v>
      </c>
      <c r="BP22" s="626"/>
      <c r="BQ22" s="626"/>
      <c r="BR22" s="626"/>
      <c r="BS22" s="632" t="s">
        <v>108</v>
      </c>
      <c r="BT22" s="624"/>
      <c r="BU22" s="624"/>
      <c r="BV22" s="624"/>
      <c r="BW22" s="624"/>
      <c r="BX22" s="624"/>
      <c r="BY22" s="624"/>
      <c r="BZ22" s="624"/>
      <c r="CA22" s="624"/>
      <c r="CB22" s="633"/>
      <c r="CD22" s="605" t="s">
        <v>257</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258</v>
      </c>
      <c r="C23" s="621"/>
      <c r="D23" s="621"/>
      <c r="E23" s="621"/>
      <c r="F23" s="621"/>
      <c r="G23" s="621"/>
      <c r="H23" s="621"/>
      <c r="I23" s="621"/>
      <c r="J23" s="621"/>
      <c r="K23" s="621"/>
      <c r="L23" s="621"/>
      <c r="M23" s="621"/>
      <c r="N23" s="621"/>
      <c r="O23" s="621"/>
      <c r="P23" s="621"/>
      <c r="Q23" s="622"/>
      <c r="R23" s="623">
        <v>395747</v>
      </c>
      <c r="S23" s="624"/>
      <c r="T23" s="624"/>
      <c r="U23" s="624"/>
      <c r="V23" s="624"/>
      <c r="W23" s="624"/>
      <c r="X23" s="624"/>
      <c r="Y23" s="625"/>
      <c r="Z23" s="626">
        <v>1.3</v>
      </c>
      <c r="AA23" s="626"/>
      <c r="AB23" s="626"/>
      <c r="AC23" s="626"/>
      <c r="AD23" s="627">
        <v>48269</v>
      </c>
      <c r="AE23" s="627"/>
      <c r="AF23" s="627"/>
      <c r="AG23" s="627"/>
      <c r="AH23" s="627"/>
      <c r="AI23" s="627"/>
      <c r="AJ23" s="627"/>
      <c r="AK23" s="627"/>
      <c r="AL23" s="628">
        <v>0.3</v>
      </c>
      <c r="AM23" s="629"/>
      <c r="AN23" s="629"/>
      <c r="AO23" s="630"/>
      <c r="AP23" s="640" t="s">
        <v>259</v>
      </c>
      <c r="AQ23" s="641"/>
      <c r="AR23" s="641"/>
      <c r="AS23" s="641"/>
      <c r="AT23" s="641"/>
      <c r="AU23" s="641"/>
      <c r="AV23" s="641"/>
      <c r="AW23" s="641"/>
      <c r="AX23" s="641"/>
      <c r="AY23" s="641"/>
      <c r="AZ23" s="641"/>
      <c r="BA23" s="641"/>
      <c r="BB23" s="641"/>
      <c r="BC23" s="641"/>
      <c r="BD23" s="641"/>
      <c r="BE23" s="641"/>
      <c r="BF23" s="642"/>
      <c r="BG23" s="623">
        <v>803796</v>
      </c>
      <c r="BH23" s="624"/>
      <c r="BI23" s="624"/>
      <c r="BJ23" s="624"/>
      <c r="BK23" s="624"/>
      <c r="BL23" s="624"/>
      <c r="BM23" s="624"/>
      <c r="BN23" s="625"/>
      <c r="BO23" s="626">
        <v>6.7</v>
      </c>
      <c r="BP23" s="626"/>
      <c r="BQ23" s="626"/>
      <c r="BR23" s="626"/>
      <c r="BS23" s="632" t="s">
        <v>108</v>
      </c>
      <c r="BT23" s="624"/>
      <c r="BU23" s="624"/>
      <c r="BV23" s="624"/>
      <c r="BW23" s="624"/>
      <c r="BX23" s="624"/>
      <c r="BY23" s="624"/>
      <c r="BZ23" s="624"/>
      <c r="CA23" s="624"/>
      <c r="CB23" s="633"/>
      <c r="CD23" s="605" t="s">
        <v>198</v>
      </c>
      <c r="CE23" s="606"/>
      <c r="CF23" s="606"/>
      <c r="CG23" s="606"/>
      <c r="CH23" s="606"/>
      <c r="CI23" s="606"/>
      <c r="CJ23" s="606"/>
      <c r="CK23" s="606"/>
      <c r="CL23" s="606"/>
      <c r="CM23" s="606"/>
      <c r="CN23" s="606"/>
      <c r="CO23" s="606"/>
      <c r="CP23" s="606"/>
      <c r="CQ23" s="607"/>
      <c r="CR23" s="605" t="s">
        <v>260</v>
      </c>
      <c r="CS23" s="606"/>
      <c r="CT23" s="606"/>
      <c r="CU23" s="606"/>
      <c r="CV23" s="606"/>
      <c r="CW23" s="606"/>
      <c r="CX23" s="606"/>
      <c r="CY23" s="607"/>
      <c r="CZ23" s="605" t="s">
        <v>261</v>
      </c>
      <c r="DA23" s="606"/>
      <c r="DB23" s="606"/>
      <c r="DC23" s="607"/>
      <c r="DD23" s="605" t="s">
        <v>262</v>
      </c>
      <c r="DE23" s="606"/>
      <c r="DF23" s="606"/>
      <c r="DG23" s="606"/>
      <c r="DH23" s="606"/>
      <c r="DI23" s="606"/>
      <c r="DJ23" s="606"/>
      <c r="DK23" s="607"/>
      <c r="DL23" s="646" t="s">
        <v>263</v>
      </c>
      <c r="DM23" s="647"/>
      <c r="DN23" s="647"/>
      <c r="DO23" s="647"/>
      <c r="DP23" s="647"/>
      <c r="DQ23" s="647"/>
      <c r="DR23" s="647"/>
      <c r="DS23" s="647"/>
      <c r="DT23" s="647"/>
      <c r="DU23" s="647"/>
      <c r="DV23" s="648"/>
      <c r="DW23" s="605" t="s">
        <v>264</v>
      </c>
      <c r="DX23" s="606"/>
      <c r="DY23" s="606"/>
      <c r="DZ23" s="606"/>
      <c r="EA23" s="606"/>
      <c r="EB23" s="606"/>
      <c r="EC23" s="607"/>
    </row>
    <row r="24" spans="2:133" ht="11.25" customHeight="1" x14ac:dyDescent="0.15">
      <c r="B24" s="620" t="s">
        <v>265</v>
      </c>
      <c r="C24" s="621"/>
      <c r="D24" s="621"/>
      <c r="E24" s="621"/>
      <c r="F24" s="621"/>
      <c r="G24" s="621"/>
      <c r="H24" s="621"/>
      <c r="I24" s="621"/>
      <c r="J24" s="621"/>
      <c r="K24" s="621"/>
      <c r="L24" s="621"/>
      <c r="M24" s="621"/>
      <c r="N24" s="621"/>
      <c r="O24" s="621"/>
      <c r="P24" s="621"/>
      <c r="Q24" s="622"/>
      <c r="R24" s="623">
        <v>97840</v>
      </c>
      <c r="S24" s="624"/>
      <c r="T24" s="624"/>
      <c r="U24" s="624"/>
      <c r="V24" s="624"/>
      <c r="W24" s="624"/>
      <c r="X24" s="624"/>
      <c r="Y24" s="625"/>
      <c r="Z24" s="626">
        <v>0.3</v>
      </c>
      <c r="AA24" s="626"/>
      <c r="AB24" s="626"/>
      <c r="AC24" s="626"/>
      <c r="AD24" s="627" t="s">
        <v>108</v>
      </c>
      <c r="AE24" s="627"/>
      <c r="AF24" s="627"/>
      <c r="AG24" s="627"/>
      <c r="AH24" s="627"/>
      <c r="AI24" s="627"/>
      <c r="AJ24" s="627"/>
      <c r="AK24" s="627"/>
      <c r="AL24" s="628" t="s">
        <v>108</v>
      </c>
      <c r="AM24" s="629"/>
      <c r="AN24" s="629"/>
      <c r="AO24" s="630"/>
      <c r="AP24" s="640" t="s">
        <v>266</v>
      </c>
      <c r="AQ24" s="641"/>
      <c r="AR24" s="641"/>
      <c r="AS24" s="641"/>
      <c r="AT24" s="641"/>
      <c r="AU24" s="641"/>
      <c r="AV24" s="641"/>
      <c r="AW24" s="641"/>
      <c r="AX24" s="641"/>
      <c r="AY24" s="641"/>
      <c r="AZ24" s="641"/>
      <c r="BA24" s="641"/>
      <c r="BB24" s="641"/>
      <c r="BC24" s="641"/>
      <c r="BD24" s="641"/>
      <c r="BE24" s="641"/>
      <c r="BF24" s="642"/>
      <c r="BG24" s="623" t="s">
        <v>108</v>
      </c>
      <c r="BH24" s="624"/>
      <c r="BI24" s="624"/>
      <c r="BJ24" s="624"/>
      <c r="BK24" s="624"/>
      <c r="BL24" s="624"/>
      <c r="BM24" s="624"/>
      <c r="BN24" s="625"/>
      <c r="BO24" s="626" t="s">
        <v>108</v>
      </c>
      <c r="BP24" s="626"/>
      <c r="BQ24" s="626"/>
      <c r="BR24" s="626"/>
      <c r="BS24" s="632" t="s">
        <v>108</v>
      </c>
      <c r="BT24" s="624"/>
      <c r="BU24" s="624"/>
      <c r="BV24" s="624"/>
      <c r="BW24" s="624"/>
      <c r="BX24" s="624"/>
      <c r="BY24" s="624"/>
      <c r="BZ24" s="624"/>
      <c r="CA24" s="624"/>
      <c r="CB24" s="633"/>
      <c r="CD24" s="634" t="s">
        <v>267</v>
      </c>
      <c r="CE24" s="635"/>
      <c r="CF24" s="635"/>
      <c r="CG24" s="635"/>
      <c r="CH24" s="635"/>
      <c r="CI24" s="635"/>
      <c r="CJ24" s="635"/>
      <c r="CK24" s="635"/>
      <c r="CL24" s="635"/>
      <c r="CM24" s="635"/>
      <c r="CN24" s="635"/>
      <c r="CO24" s="635"/>
      <c r="CP24" s="635"/>
      <c r="CQ24" s="636"/>
      <c r="CR24" s="612">
        <v>12408068</v>
      </c>
      <c r="CS24" s="613"/>
      <c r="CT24" s="613"/>
      <c r="CU24" s="613"/>
      <c r="CV24" s="613"/>
      <c r="CW24" s="613"/>
      <c r="CX24" s="613"/>
      <c r="CY24" s="614"/>
      <c r="CZ24" s="650">
        <v>44.9</v>
      </c>
      <c r="DA24" s="651"/>
      <c r="DB24" s="651"/>
      <c r="DC24" s="652"/>
      <c r="DD24" s="649">
        <v>8407330</v>
      </c>
      <c r="DE24" s="613"/>
      <c r="DF24" s="613"/>
      <c r="DG24" s="613"/>
      <c r="DH24" s="613"/>
      <c r="DI24" s="613"/>
      <c r="DJ24" s="613"/>
      <c r="DK24" s="614"/>
      <c r="DL24" s="649">
        <v>8398855</v>
      </c>
      <c r="DM24" s="613"/>
      <c r="DN24" s="613"/>
      <c r="DO24" s="613"/>
      <c r="DP24" s="613"/>
      <c r="DQ24" s="613"/>
      <c r="DR24" s="613"/>
      <c r="DS24" s="613"/>
      <c r="DT24" s="613"/>
      <c r="DU24" s="613"/>
      <c r="DV24" s="614"/>
      <c r="DW24" s="617">
        <v>47.1</v>
      </c>
      <c r="DX24" s="618"/>
      <c r="DY24" s="618"/>
      <c r="DZ24" s="618"/>
      <c r="EA24" s="618"/>
      <c r="EB24" s="618"/>
      <c r="EC24" s="619"/>
    </row>
    <row r="25" spans="2:133" ht="11.25" customHeight="1" x14ac:dyDescent="0.15">
      <c r="B25" s="620" t="s">
        <v>268</v>
      </c>
      <c r="C25" s="621"/>
      <c r="D25" s="621"/>
      <c r="E25" s="621"/>
      <c r="F25" s="621"/>
      <c r="G25" s="621"/>
      <c r="H25" s="621"/>
      <c r="I25" s="621"/>
      <c r="J25" s="621"/>
      <c r="K25" s="621"/>
      <c r="L25" s="621"/>
      <c r="M25" s="621"/>
      <c r="N25" s="621"/>
      <c r="O25" s="621"/>
      <c r="P25" s="621"/>
      <c r="Q25" s="622"/>
      <c r="R25" s="623">
        <v>4158178</v>
      </c>
      <c r="S25" s="624"/>
      <c r="T25" s="624"/>
      <c r="U25" s="624"/>
      <c r="V25" s="624"/>
      <c r="W25" s="624"/>
      <c r="X25" s="624"/>
      <c r="Y25" s="625"/>
      <c r="Z25" s="626">
        <v>14.2</v>
      </c>
      <c r="AA25" s="626"/>
      <c r="AB25" s="626"/>
      <c r="AC25" s="626"/>
      <c r="AD25" s="627" t="s">
        <v>108</v>
      </c>
      <c r="AE25" s="627"/>
      <c r="AF25" s="627"/>
      <c r="AG25" s="627"/>
      <c r="AH25" s="627"/>
      <c r="AI25" s="627"/>
      <c r="AJ25" s="627"/>
      <c r="AK25" s="627"/>
      <c r="AL25" s="628" t="s">
        <v>108</v>
      </c>
      <c r="AM25" s="629"/>
      <c r="AN25" s="629"/>
      <c r="AO25" s="630"/>
      <c r="AP25" s="640" t="s">
        <v>269</v>
      </c>
      <c r="AQ25" s="641"/>
      <c r="AR25" s="641"/>
      <c r="AS25" s="641"/>
      <c r="AT25" s="641"/>
      <c r="AU25" s="641"/>
      <c r="AV25" s="641"/>
      <c r="AW25" s="641"/>
      <c r="AX25" s="641"/>
      <c r="AY25" s="641"/>
      <c r="AZ25" s="641"/>
      <c r="BA25" s="641"/>
      <c r="BB25" s="641"/>
      <c r="BC25" s="641"/>
      <c r="BD25" s="641"/>
      <c r="BE25" s="641"/>
      <c r="BF25" s="642"/>
      <c r="BG25" s="623" t="s">
        <v>108</v>
      </c>
      <c r="BH25" s="624"/>
      <c r="BI25" s="624"/>
      <c r="BJ25" s="624"/>
      <c r="BK25" s="624"/>
      <c r="BL25" s="624"/>
      <c r="BM25" s="624"/>
      <c r="BN25" s="625"/>
      <c r="BO25" s="626" t="s">
        <v>108</v>
      </c>
      <c r="BP25" s="626"/>
      <c r="BQ25" s="626"/>
      <c r="BR25" s="626"/>
      <c r="BS25" s="632" t="s">
        <v>108</v>
      </c>
      <c r="BT25" s="624"/>
      <c r="BU25" s="624"/>
      <c r="BV25" s="624"/>
      <c r="BW25" s="624"/>
      <c r="BX25" s="624"/>
      <c r="BY25" s="624"/>
      <c r="BZ25" s="624"/>
      <c r="CA25" s="624"/>
      <c r="CB25" s="633"/>
      <c r="CD25" s="637" t="s">
        <v>270</v>
      </c>
      <c r="CE25" s="638"/>
      <c r="CF25" s="638"/>
      <c r="CG25" s="638"/>
      <c r="CH25" s="638"/>
      <c r="CI25" s="638"/>
      <c r="CJ25" s="638"/>
      <c r="CK25" s="638"/>
      <c r="CL25" s="638"/>
      <c r="CM25" s="638"/>
      <c r="CN25" s="638"/>
      <c r="CO25" s="638"/>
      <c r="CP25" s="638"/>
      <c r="CQ25" s="639"/>
      <c r="CR25" s="623">
        <v>4609887</v>
      </c>
      <c r="CS25" s="655"/>
      <c r="CT25" s="655"/>
      <c r="CU25" s="655"/>
      <c r="CV25" s="655"/>
      <c r="CW25" s="655"/>
      <c r="CX25" s="655"/>
      <c r="CY25" s="656"/>
      <c r="CZ25" s="657">
        <v>16.7</v>
      </c>
      <c r="DA25" s="658"/>
      <c r="DB25" s="658"/>
      <c r="DC25" s="659"/>
      <c r="DD25" s="632">
        <v>4268840</v>
      </c>
      <c r="DE25" s="655"/>
      <c r="DF25" s="655"/>
      <c r="DG25" s="655"/>
      <c r="DH25" s="655"/>
      <c r="DI25" s="655"/>
      <c r="DJ25" s="655"/>
      <c r="DK25" s="656"/>
      <c r="DL25" s="632">
        <v>4261258</v>
      </c>
      <c r="DM25" s="655"/>
      <c r="DN25" s="655"/>
      <c r="DO25" s="655"/>
      <c r="DP25" s="655"/>
      <c r="DQ25" s="655"/>
      <c r="DR25" s="655"/>
      <c r="DS25" s="655"/>
      <c r="DT25" s="655"/>
      <c r="DU25" s="655"/>
      <c r="DV25" s="656"/>
      <c r="DW25" s="628">
        <v>23.9</v>
      </c>
      <c r="DX25" s="653"/>
      <c r="DY25" s="653"/>
      <c r="DZ25" s="653"/>
      <c r="EA25" s="653"/>
      <c r="EB25" s="653"/>
      <c r="EC25" s="654"/>
    </row>
    <row r="26" spans="2:133" ht="11.25" customHeight="1" x14ac:dyDescent="0.15">
      <c r="B26" s="660" t="s">
        <v>271</v>
      </c>
      <c r="C26" s="661"/>
      <c r="D26" s="661"/>
      <c r="E26" s="661"/>
      <c r="F26" s="661"/>
      <c r="G26" s="661"/>
      <c r="H26" s="661"/>
      <c r="I26" s="661"/>
      <c r="J26" s="661"/>
      <c r="K26" s="661"/>
      <c r="L26" s="661"/>
      <c r="M26" s="661"/>
      <c r="N26" s="661"/>
      <c r="O26" s="661"/>
      <c r="P26" s="661"/>
      <c r="Q26" s="662"/>
      <c r="R26" s="623" t="s">
        <v>108</v>
      </c>
      <c r="S26" s="624"/>
      <c r="T26" s="624"/>
      <c r="U26" s="624"/>
      <c r="V26" s="624"/>
      <c r="W26" s="624"/>
      <c r="X26" s="624"/>
      <c r="Y26" s="625"/>
      <c r="Z26" s="626" t="s">
        <v>108</v>
      </c>
      <c r="AA26" s="626"/>
      <c r="AB26" s="626"/>
      <c r="AC26" s="626"/>
      <c r="AD26" s="627" t="s">
        <v>108</v>
      </c>
      <c r="AE26" s="627"/>
      <c r="AF26" s="627"/>
      <c r="AG26" s="627"/>
      <c r="AH26" s="627"/>
      <c r="AI26" s="627"/>
      <c r="AJ26" s="627"/>
      <c r="AK26" s="627"/>
      <c r="AL26" s="628" t="s">
        <v>108</v>
      </c>
      <c r="AM26" s="629"/>
      <c r="AN26" s="629"/>
      <c r="AO26" s="630"/>
      <c r="AP26" s="640" t="s">
        <v>272</v>
      </c>
      <c r="AQ26" s="663"/>
      <c r="AR26" s="663"/>
      <c r="AS26" s="663"/>
      <c r="AT26" s="663"/>
      <c r="AU26" s="663"/>
      <c r="AV26" s="663"/>
      <c r="AW26" s="663"/>
      <c r="AX26" s="663"/>
      <c r="AY26" s="663"/>
      <c r="AZ26" s="663"/>
      <c r="BA26" s="663"/>
      <c r="BB26" s="663"/>
      <c r="BC26" s="663"/>
      <c r="BD26" s="663"/>
      <c r="BE26" s="663"/>
      <c r="BF26" s="642"/>
      <c r="BG26" s="623" t="s">
        <v>108</v>
      </c>
      <c r="BH26" s="624"/>
      <c r="BI26" s="624"/>
      <c r="BJ26" s="624"/>
      <c r="BK26" s="624"/>
      <c r="BL26" s="624"/>
      <c r="BM26" s="624"/>
      <c r="BN26" s="625"/>
      <c r="BO26" s="626" t="s">
        <v>108</v>
      </c>
      <c r="BP26" s="626"/>
      <c r="BQ26" s="626"/>
      <c r="BR26" s="626"/>
      <c r="BS26" s="632" t="s">
        <v>108</v>
      </c>
      <c r="BT26" s="624"/>
      <c r="BU26" s="624"/>
      <c r="BV26" s="624"/>
      <c r="BW26" s="624"/>
      <c r="BX26" s="624"/>
      <c r="BY26" s="624"/>
      <c r="BZ26" s="624"/>
      <c r="CA26" s="624"/>
      <c r="CB26" s="633"/>
      <c r="CD26" s="637" t="s">
        <v>273</v>
      </c>
      <c r="CE26" s="638"/>
      <c r="CF26" s="638"/>
      <c r="CG26" s="638"/>
      <c r="CH26" s="638"/>
      <c r="CI26" s="638"/>
      <c r="CJ26" s="638"/>
      <c r="CK26" s="638"/>
      <c r="CL26" s="638"/>
      <c r="CM26" s="638"/>
      <c r="CN26" s="638"/>
      <c r="CO26" s="638"/>
      <c r="CP26" s="638"/>
      <c r="CQ26" s="639"/>
      <c r="CR26" s="623">
        <v>3124665</v>
      </c>
      <c r="CS26" s="624"/>
      <c r="CT26" s="624"/>
      <c r="CU26" s="624"/>
      <c r="CV26" s="624"/>
      <c r="CW26" s="624"/>
      <c r="CX26" s="624"/>
      <c r="CY26" s="625"/>
      <c r="CZ26" s="657">
        <v>11.3</v>
      </c>
      <c r="DA26" s="658"/>
      <c r="DB26" s="658"/>
      <c r="DC26" s="659"/>
      <c r="DD26" s="632">
        <v>2833331</v>
      </c>
      <c r="DE26" s="624"/>
      <c r="DF26" s="624"/>
      <c r="DG26" s="624"/>
      <c r="DH26" s="624"/>
      <c r="DI26" s="624"/>
      <c r="DJ26" s="624"/>
      <c r="DK26" s="625"/>
      <c r="DL26" s="632" t="s">
        <v>210</v>
      </c>
      <c r="DM26" s="624"/>
      <c r="DN26" s="624"/>
      <c r="DO26" s="624"/>
      <c r="DP26" s="624"/>
      <c r="DQ26" s="624"/>
      <c r="DR26" s="624"/>
      <c r="DS26" s="624"/>
      <c r="DT26" s="624"/>
      <c r="DU26" s="624"/>
      <c r="DV26" s="625"/>
      <c r="DW26" s="628" t="s">
        <v>210</v>
      </c>
      <c r="DX26" s="653"/>
      <c r="DY26" s="653"/>
      <c r="DZ26" s="653"/>
      <c r="EA26" s="653"/>
      <c r="EB26" s="653"/>
      <c r="EC26" s="654"/>
    </row>
    <row r="27" spans="2:133" ht="11.25" customHeight="1" x14ac:dyDescent="0.15">
      <c r="B27" s="620" t="s">
        <v>274</v>
      </c>
      <c r="C27" s="621"/>
      <c r="D27" s="621"/>
      <c r="E27" s="621"/>
      <c r="F27" s="621"/>
      <c r="G27" s="621"/>
      <c r="H27" s="621"/>
      <c r="I27" s="621"/>
      <c r="J27" s="621"/>
      <c r="K27" s="621"/>
      <c r="L27" s="621"/>
      <c r="M27" s="621"/>
      <c r="N27" s="621"/>
      <c r="O27" s="621"/>
      <c r="P27" s="621"/>
      <c r="Q27" s="622"/>
      <c r="R27" s="623">
        <v>1411343</v>
      </c>
      <c r="S27" s="624"/>
      <c r="T27" s="624"/>
      <c r="U27" s="624"/>
      <c r="V27" s="624"/>
      <c r="W27" s="624"/>
      <c r="X27" s="624"/>
      <c r="Y27" s="625"/>
      <c r="Z27" s="626">
        <v>4.8</v>
      </c>
      <c r="AA27" s="626"/>
      <c r="AB27" s="626"/>
      <c r="AC27" s="626"/>
      <c r="AD27" s="627" t="s">
        <v>108</v>
      </c>
      <c r="AE27" s="627"/>
      <c r="AF27" s="627"/>
      <c r="AG27" s="627"/>
      <c r="AH27" s="627"/>
      <c r="AI27" s="627"/>
      <c r="AJ27" s="627"/>
      <c r="AK27" s="627"/>
      <c r="AL27" s="628" t="s">
        <v>108</v>
      </c>
      <c r="AM27" s="629"/>
      <c r="AN27" s="629"/>
      <c r="AO27" s="630"/>
      <c r="AP27" s="620" t="s">
        <v>275</v>
      </c>
      <c r="AQ27" s="621"/>
      <c r="AR27" s="621"/>
      <c r="AS27" s="621"/>
      <c r="AT27" s="621"/>
      <c r="AU27" s="621"/>
      <c r="AV27" s="621"/>
      <c r="AW27" s="621"/>
      <c r="AX27" s="621"/>
      <c r="AY27" s="621"/>
      <c r="AZ27" s="621"/>
      <c r="BA27" s="621"/>
      <c r="BB27" s="621"/>
      <c r="BC27" s="621"/>
      <c r="BD27" s="621"/>
      <c r="BE27" s="621"/>
      <c r="BF27" s="622"/>
      <c r="BG27" s="623">
        <v>12015877</v>
      </c>
      <c r="BH27" s="624"/>
      <c r="BI27" s="624"/>
      <c r="BJ27" s="624"/>
      <c r="BK27" s="624"/>
      <c r="BL27" s="624"/>
      <c r="BM27" s="624"/>
      <c r="BN27" s="625"/>
      <c r="BO27" s="626">
        <v>100</v>
      </c>
      <c r="BP27" s="626"/>
      <c r="BQ27" s="626"/>
      <c r="BR27" s="626"/>
      <c r="BS27" s="632">
        <v>157172</v>
      </c>
      <c r="BT27" s="624"/>
      <c r="BU27" s="624"/>
      <c r="BV27" s="624"/>
      <c r="BW27" s="624"/>
      <c r="BX27" s="624"/>
      <c r="BY27" s="624"/>
      <c r="BZ27" s="624"/>
      <c r="CA27" s="624"/>
      <c r="CB27" s="633"/>
      <c r="CD27" s="637" t="s">
        <v>276</v>
      </c>
      <c r="CE27" s="638"/>
      <c r="CF27" s="638"/>
      <c r="CG27" s="638"/>
      <c r="CH27" s="638"/>
      <c r="CI27" s="638"/>
      <c r="CJ27" s="638"/>
      <c r="CK27" s="638"/>
      <c r="CL27" s="638"/>
      <c r="CM27" s="638"/>
      <c r="CN27" s="638"/>
      <c r="CO27" s="638"/>
      <c r="CP27" s="638"/>
      <c r="CQ27" s="639"/>
      <c r="CR27" s="623">
        <v>5393425</v>
      </c>
      <c r="CS27" s="655"/>
      <c r="CT27" s="655"/>
      <c r="CU27" s="655"/>
      <c r="CV27" s="655"/>
      <c r="CW27" s="655"/>
      <c r="CX27" s="655"/>
      <c r="CY27" s="656"/>
      <c r="CZ27" s="657">
        <v>19.5</v>
      </c>
      <c r="DA27" s="658"/>
      <c r="DB27" s="658"/>
      <c r="DC27" s="659"/>
      <c r="DD27" s="632">
        <v>1743643</v>
      </c>
      <c r="DE27" s="655"/>
      <c r="DF27" s="655"/>
      <c r="DG27" s="655"/>
      <c r="DH27" s="655"/>
      <c r="DI27" s="655"/>
      <c r="DJ27" s="655"/>
      <c r="DK27" s="656"/>
      <c r="DL27" s="632">
        <v>1743643</v>
      </c>
      <c r="DM27" s="655"/>
      <c r="DN27" s="655"/>
      <c r="DO27" s="655"/>
      <c r="DP27" s="655"/>
      <c r="DQ27" s="655"/>
      <c r="DR27" s="655"/>
      <c r="DS27" s="655"/>
      <c r="DT27" s="655"/>
      <c r="DU27" s="655"/>
      <c r="DV27" s="656"/>
      <c r="DW27" s="628">
        <v>9.8000000000000007</v>
      </c>
      <c r="DX27" s="653"/>
      <c r="DY27" s="653"/>
      <c r="DZ27" s="653"/>
      <c r="EA27" s="653"/>
      <c r="EB27" s="653"/>
      <c r="EC27" s="654"/>
    </row>
    <row r="28" spans="2:133" ht="11.25" customHeight="1" x14ac:dyDescent="0.15">
      <c r="B28" s="620" t="s">
        <v>277</v>
      </c>
      <c r="C28" s="621"/>
      <c r="D28" s="621"/>
      <c r="E28" s="621"/>
      <c r="F28" s="621"/>
      <c r="G28" s="621"/>
      <c r="H28" s="621"/>
      <c r="I28" s="621"/>
      <c r="J28" s="621"/>
      <c r="K28" s="621"/>
      <c r="L28" s="621"/>
      <c r="M28" s="621"/>
      <c r="N28" s="621"/>
      <c r="O28" s="621"/>
      <c r="P28" s="621"/>
      <c r="Q28" s="622"/>
      <c r="R28" s="623">
        <v>129059</v>
      </c>
      <c r="S28" s="624"/>
      <c r="T28" s="624"/>
      <c r="U28" s="624"/>
      <c r="V28" s="624"/>
      <c r="W28" s="624"/>
      <c r="X28" s="624"/>
      <c r="Y28" s="625"/>
      <c r="Z28" s="626">
        <v>0.4</v>
      </c>
      <c r="AA28" s="626"/>
      <c r="AB28" s="626"/>
      <c r="AC28" s="626"/>
      <c r="AD28" s="627">
        <v>26347</v>
      </c>
      <c r="AE28" s="627"/>
      <c r="AF28" s="627"/>
      <c r="AG28" s="627"/>
      <c r="AH28" s="627"/>
      <c r="AI28" s="627"/>
      <c r="AJ28" s="627"/>
      <c r="AK28" s="627"/>
      <c r="AL28" s="628">
        <v>0.2</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278</v>
      </c>
      <c r="CE28" s="638"/>
      <c r="CF28" s="638"/>
      <c r="CG28" s="638"/>
      <c r="CH28" s="638"/>
      <c r="CI28" s="638"/>
      <c r="CJ28" s="638"/>
      <c r="CK28" s="638"/>
      <c r="CL28" s="638"/>
      <c r="CM28" s="638"/>
      <c r="CN28" s="638"/>
      <c r="CO28" s="638"/>
      <c r="CP28" s="638"/>
      <c r="CQ28" s="639"/>
      <c r="CR28" s="623">
        <v>2404756</v>
      </c>
      <c r="CS28" s="624"/>
      <c r="CT28" s="624"/>
      <c r="CU28" s="624"/>
      <c r="CV28" s="624"/>
      <c r="CW28" s="624"/>
      <c r="CX28" s="624"/>
      <c r="CY28" s="625"/>
      <c r="CZ28" s="657">
        <v>8.6999999999999993</v>
      </c>
      <c r="DA28" s="658"/>
      <c r="DB28" s="658"/>
      <c r="DC28" s="659"/>
      <c r="DD28" s="632">
        <v>2394847</v>
      </c>
      <c r="DE28" s="624"/>
      <c r="DF28" s="624"/>
      <c r="DG28" s="624"/>
      <c r="DH28" s="624"/>
      <c r="DI28" s="624"/>
      <c r="DJ28" s="624"/>
      <c r="DK28" s="625"/>
      <c r="DL28" s="632">
        <v>2393954</v>
      </c>
      <c r="DM28" s="624"/>
      <c r="DN28" s="624"/>
      <c r="DO28" s="624"/>
      <c r="DP28" s="624"/>
      <c r="DQ28" s="624"/>
      <c r="DR28" s="624"/>
      <c r="DS28" s="624"/>
      <c r="DT28" s="624"/>
      <c r="DU28" s="624"/>
      <c r="DV28" s="625"/>
      <c r="DW28" s="628">
        <v>13.4</v>
      </c>
      <c r="DX28" s="653"/>
      <c r="DY28" s="653"/>
      <c r="DZ28" s="653"/>
      <c r="EA28" s="653"/>
      <c r="EB28" s="653"/>
      <c r="EC28" s="654"/>
    </row>
    <row r="29" spans="2:133" ht="11.25" customHeight="1" x14ac:dyDescent="0.15">
      <c r="B29" s="620" t="s">
        <v>279</v>
      </c>
      <c r="C29" s="621"/>
      <c r="D29" s="621"/>
      <c r="E29" s="621"/>
      <c r="F29" s="621"/>
      <c r="G29" s="621"/>
      <c r="H29" s="621"/>
      <c r="I29" s="621"/>
      <c r="J29" s="621"/>
      <c r="K29" s="621"/>
      <c r="L29" s="621"/>
      <c r="M29" s="621"/>
      <c r="N29" s="621"/>
      <c r="O29" s="621"/>
      <c r="P29" s="621"/>
      <c r="Q29" s="622"/>
      <c r="R29" s="623">
        <v>68756</v>
      </c>
      <c r="S29" s="624"/>
      <c r="T29" s="624"/>
      <c r="U29" s="624"/>
      <c r="V29" s="624"/>
      <c r="W29" s="624"/>
      <c r="X29" s="624"/>
      <c r="Y29" s="625"/>
      <c r="Z29" s="626">
        <v>0.2</v>
      </c>
      <c r="AA29" s="626"/>
      <c r="AB29" s="626"/>
      <c r="AC29" s="626"/>
      <c r="AD29" s="627" t="s">
        <v>108</v>
      </c>
      <c r="AE29" s="627"/>
      <c r="AF29" s="627"/>
      <c r="AG29" s="627"/>
      <c r="AH29" s="627"/>
      <c r="AI29" s="627"/>
      <c r="AJ29" s="627"/>
      <c r="AK29" s="627"/>
      <c r="AL29" s="628" t="s">
        <v>108</v>
      </c>
      <c r="AM29" s="629"/>
      <c r="AN29" s="629"/>
      <c r="AO29" s="630"/>
      <c r="AP29" s="602" t="s">
        <v>198</v>
      </c>
      <c r="AQ29" s="603"/>
      <c r="AR29" s="603"/>
      <c r="AS29" s="603"/>
      <c r="AT29" s="603"/>
      <c r="AU29" s="603"/>
      <c r="AV29" s="603"/>
      <c r="AW29" s="603"/>
      <c r="AX29" s="603"/>
      <c r="AY29" s="603"/>
      <c r="AZ29" s="603"/>
      <c r="BA29" s="603"/>
      <c r="BB29" s="603"/>
      <c r="BC29" s="603"/>
      <c r="BD29" s="603"/>
      <c r="BE29" s="603"/>
      <c r="BF29" s="604"/>
      <c r="BG29" s="602" t="s">
        <v>280</v>
      </c>
      <c r="BH29" s="664"/>
      <c r="BI29" s="664"/>
      <c r="BJ29" s="664"/>
      <c r="BK29" s="664"/>
      <c r="BL29" s="664"/>
      <c r="BM29" s="664"/>
      <c r="BN29" s="664"/>
      <c r="BO29" s="664"/>
      <c r="BP29" s="664"/>
      <c r="BQ29" s="665"/>
      <c r="BR29" s="602" t="s">
        <v>281</v>
      </c>
      <c r="BS29" s="664"/>
      <c r="BT29" s="664"/>
      <c r="BU29" s="664"/>
      <c r="BV29" s="664"/>
      <c r="BW29" s="664"/>
      <c r="BX29" s="664"/>
      <c r="BY29" s="664"/>
      <c r="BZ29" s="664"/>
      <c r="CA29" s="664"/>
      <c r="CB29" s="665"/>
      <c r="CD29" s="684" t="s">
        <v>282</v>
      </c>
      <c r="CE29" s="685"/>
      <c r="CF29" s="637" t="s">
        <v>283</v>
      </c>
      <c r="CG29" s="638"/>
      <c r="CH29" s="638"/>
      <c r="CI29" s="638"/>
      <c r="CJ29" s="638"/>
      <c r="CK29" s="638"/>
      <c r="CL29" s="638"/>
      <c r="CM29" s="638"/>
      <c r="CN29" s="638"/>
      <c r="CO29" s="638"/>
      <c r="CP29" s="638"/>
      <c r="CQ29" s="639"/>
      <c r="CR29" s="623">
        <v>2404685</v>
      </c>
      <c r="CS29" s="655"/>
      <c r="CT29" s="655"/>
      <c r="CU29" s="655"/>
      <c r="CV29" s="655"/>
      <c r="CW29" s="655"/>
      <c r="CX29" s="655"/>
      <c r="CY29" s="656"/>
      <c r="CZ29" s="657">
        <v>8.6999999999999993</v>
      </c>
      <c r="DA29" s="658"/>
      <c r="DB29" s="658"/>
      <c r="DC29" s="659"/>
      <c r="DD29" s="632">
        <v>2394776</v>
      </c>
      <c r="DE29" s="655"/>
      <c r="DF29" s="655"/>
      <c r="DG29" s="655"/>
      <c r="DH29" s="655"/>
      <c r="DI29" s="655"/>
      <c r="DJ29" s="655"/>
      <c r="DK29" s="656"/>
      <c r="DL29" s="632">
        <v>2393883</v>
      </c>
      <c r="DM29" s="655"/>
      <c r="DN29" s="655"/>
      <c r="DO29" s="655"/>
      <c r="DP29" s="655"/>
      <c r="DQ29" s="655"/>
      <c r="DR29" s="655"/>
      <c r="DS29" s="655"/>
      <c r="DT29" s="655"/>
      <c r="DU29" s="655"/>
      <c r="DV29" s="656"/>
      <c r="DW29" s="628">
        <v>13.4</v>
      </c>
      <c r="DX29" s="653"/>
      <c r="DY29" s="653"/>
      <c r="DZ29" s="653"/>
      <c r="EA29" s="653"/>
      <c r="EB29" s="653"/>
      <c r="EC29" s="654"/>
    </row>
    <row r="30" spans="2:133" ht="11.25" customHeight="1" x14ac:dyDescent="0.15">
      <c r="B30" s="620" t="s">
        <v>284</v>
      </c>
      <c r="C30" s="621"/>
      <c r="D30" s="621"/>
      <c r="E30" s="621"/>
      <c r="F30" s="621"/>
      <c r="G30" s="621"/>
      <c r="H30" s="621"/>
      <c r="I30" s="621"/>
      <c r="J30" s="621"/>
      <c r="K30" s="621"/>
      <c r="L30" s="621"/>
      <c r="M30" s="621"/>
      <c r="N30" s="621"/>
      <c r="O30" s="621"/>
      <c r="P30" s="621"/>
      <c r="Q30" s="622"/>
      <c r="R30" s="623">
        <v>279560</v>
      </c>
      <c r="S30" s="624"/>
      <c r="T30" s="624"/>
      <c r="U30" s="624"/>
      <c r="V30" s="624"/>
      <c r="W30" s="624"/>
      <c r="X30" s="624"/>
      <c r="Y30" s="625"/>
      <c r="Z30" s="626">
        <v>1</v>
      </c>
      <c r="AA30" s="626"/>
      <c r="AB30" s="626"/>
      <c r="AC30" s="626"/>
      <c r="AD30" s="627" t="s">
        <v>108</v>
      </c>
      <c r="AE30" s="627"/>
      <c r="AF30" s="627"/>
      <c r="AG30" s="627"/>
      <c r="AH30" s="627"/>
      <c r="AI30" s="627"/>
      <c r="AJ30" s="627"/>
      <c r="AK30" s="627"/>
      <c r="AL30" s="628" t="s">
        <v>108</v>
      </c>
      <c r="AM30" s="629"/>
      <c r="AN30" s="629"/>
      <c r="AO30" s="630"/>
      <c r="AP30" s="669" t="s">
        <v>285</v>
      </c>
      <c r="AQ30" s="670"/>
      <c r="AR30" s="670"/>
      <c r="AS30" s="670"/>
      <c r="AT30" s="675" t="s">
        <v>286</v>
      </c>
      <c r="AU30" s="182"/>
      <c r="AV30" s="182"/>
      <c r="AW30" s="182"/>
      <c r="AX30" s="609" t="s">
        <v>164</v>
      </c>
      <c r="AY30" s="610"/>
      <c r="AZ30" s="610"/>
      <c r="BA30" s="610"/>
      <c r="BB30" s="610"/>
      <c r="BC30" s="610"/>
      <c r="BD30" s="610"/>
      <c r="BE30" s="610"/>
      <c r="BF30" s="611"/>
      <c r="BG30" s="681">
        <v>98.7</v>
      </c>
      <c r="BH30" s="682"/>
      <c r="BI30" s="682"/>
      <c r="BJ30" s="682"/>
      <c r="BK30" s="682"/>
      <c r="BL30" s="682"/>
      <c r="BM30" s="618">
        <v>95.1</v>
      </c>
      <c r="BN30" s="682"/>
      <c r="BO30" s="682"/>
      <c r="BP30" s="682"/>
      <c r="BQ30" s="683"/>
      <c r="BR30" s="681">
        <v>98.6</v>
      </c>
      <c r="BS30" s="682"/>
      <c r="BT30" s="682"/>
      <c r="BU30" s="682"/>
      <c r="BV30" s="682"/>
      <c r="BW30" s="682"/>
      <c r="BX30" s="618">
        <v>94.7</v>
      </c>
      <c r="BY30" s="682"/>
      <c r="BZ30" s="682"/>
      <c r="CA30" s="682"/>
      <c r="CB30" s="683"/>
      <c r="CD30" s="686"/>
      <c r="CE30" s="687"/>
      <c r="CF30" s="637" t="s">
        <v>287</v>
      </c>
      <c r="CG30" s="638"/>
      <c r="CH30" s="638"/>
      <c r="CI30" s="638"/>
      <c r="CJ30" s="638"/>
      <c r="CK30" s="638"/>
      <c r="CL30" s="638"/>
      <c r="CM30" s="638"/>
      <c r="CN30" s="638"/>
      <c r="CO30" s="638"/>
      <c r="CP30" s="638"/>
      <c r="CQ30" s="639"/>
      <c r="CR30" s="623">
        <v>2136596</v>
      </c>
      <c r="CS30" s="624"/>
      <c r="CT30" s="624"/>
      <c r="CU30" s="624"/>
      <c r="CV30" s="624"/>
      <c r="CW30" s="624"/>
      <c r="CX30" s="624"/>
      <c r="CY30" s="625"/>
      <c r="CZ30" s="657">
        <v>7.7</v>
      </c>
      <c r="DA30" s="658"/>
      <c r="DB30" s="658"/>
      <c r="DC30" s="659"/>
      <c r="DD30" s="632">
        <v>2128429</v>
      </c>
      <c r="DE30" s="624"/>
      <c r="DF30" s="624"/>
      <c r="DG30" s="624"/>
      <c r="DH30" s="624"/>
      <c r="DI30" s="624"/>
      <c r="DJ30" s="624"/>
      <c r="DK30" s="625"/>
      <c r="DL30" s="632">
        <v>2127596</v>
      </c>
      <c r="DM30" s="624"/>
      <c r="DN30" s="624"/>
      <c r="DO30" s="624"/>
      <c r="DP30" s="624"/>
      <c r="DQ30" s="624"/>
      <c r="DR30" s="624"/>
      <c r="DS30" s="624"/>
      <c r="DT30" s="624"/>
      <c r="DU30" s="624"/>
      <c r="DV30" s="625"/>
      <c r="DW30" s="628">
        <v>11.9</v>
      </c>
      <c r="DX30" s="653"/>
      <c r="DY30" s="653"/>
      <c r="DZ30" s="653"/>
      <c r="EA30" s="653"/>
      <c r="EB30" s="653"/>
      <c r="EC30" s="654"/>
    </row>
    <row r="31" spans="2:133" ht="11.25" customHeight="1" x14ac:dyDescent="0.15">
      <c r="B31" s="620" t="s">
        <v>288</v>
      </c>
      <c r="C31" s="621"/>
      <c r="D31" s="621"/>
      <c r="E31" s="621"/>
      <c r="F31" s="621"/>
      <c r="G31" s="621"/>
      <c r="H31" s="621"/>
      <c r="I31" s="621"/>
      <c r="J31" s="621"/>
      <c r="K31" s="621"/>
      <c r="L31" s="621"/>
      <c r="M31" s="621"/>
      <c r="N31" s="621"/>
      <c r="O31" s="621"/>
      <c r="P31" s="621"/>
      <c r="Q31" s="622"/>
      <c r="R31" s="623">
        <v>1589722</v>
      </c>
      <c r="S31" s="624"/>
      <c r="T31" s="624"/>
      <c r="U31" s="624"/>
      <c r="V31" s="624"/>
      <c r="W31" s="624"/>
      <c r="X31" s="624"/>
      <c r="Y31" s="625"/>
      <c r="Z31" s="626">
        <v>5.4</v>
      </c>
      <c r="AA31" s="626"/>
      <c r="AB31" s="626"/>
      <c r="AC31" s="626"/>
      <c r="AD31" s="627" t="s">
        <v>108</v>
      </c>
      <c r="AE31" s="627"/>
      <c r="AF31" s="627"/>
      <c r="AG31" s="627"/>
      <c r="AH31" s="627"/>
      <c r="AI31" s="627"/>
      <c r="AJ31" s="627"/>
      <c r="AK31" s="627"/>
      <c r="AL31" s="628" t="s">
        <v>108</v>
      </c>
      <c r="AM31" s="629"/>
      <c r="AN31" s="629"/>
      <c r="AO31" s="630"/>
      <c r="AP31" s="671"/>
      <c r="AQ31" s="672"/>
      <c r="AR31" s="672"/>
      <c r="AS31" s="672"/>
      <c r="AT31" s="676"/>
      <c r="AU31" s="181" t="s">
        <v>289</v>
      </c>
      <c r="AV31" s="181"/>
      <c r="AW31" s="181"/>
      <c r="AX31" s="620" t="s">
        <v>290</v>
      </c>
      <c r="AY31" s="621"/>
      <c r="AZ31" s="621"/>
      <c r="BA31" s="621"/>
      <c r="BB31" s="621"/>
      <c r="BC31" s="621"/>
      <c r="BD31" s="621"/>
      <c r="BE31" s="621"/>
      <c r="BF31" s="622"/>
      <c r="BG31" s="678">
        <v>98.5</v>
      </c>
      <c r="BH31" s="655"/>
      <c r="BI31" s="655"/>
      <c r="BJ31" s="655"/>
      <c r="BK31" s="655"/>
      <c r="BL31" s="655"/>
      <c r="BM31" s="629">
        <v>94.4</v>
      </c>
      <c r="BN31" s="679"/>
      <c r="BO31" s="679"/>
      <c r="BP31" s="679"/>
      <c r="BQ31" s="680"/>
      <c r="BR31" s="678">
        <v>98.5</v>
      </c>
      <c r="BS31" s="655"/>
      <c r="BT31" s="655"/>
      <c r="BU31" s="655"/>
      <c r="BV31" s="655"/>
      <c r="BW31" s="655"/>
      <c r="BX31" s="629">
        <v>94.1</v>
      </c>
      <c r="BY31" s="679"/>
      <c r="BZ31" s="679"/>
      <c r="CA31" s="679"/>
      <c r="CB31" s="680"/>
      <c r="CD31" s="686"/>
      <c r="CE31" s="687"/>
      <c r="CF31" s="637" t="s">
        <v>291</v>
      </c>
      <c r="CG31" s="638"/>
      <c r="CH31" s="638"/>
      <c r="CI31" s="638"/>
      <c r="CJ31" s="638"/>
      <c r="CK31" s="638"/>
      <c r="CL31" s="638"/>
      <c r="CM31" s="638"/>
      <c r="CN31" s="638"/>
      <c r="CO31" s="638"/>
      <c r="CP31" s="638"/>
      <c r="CQ31" s="639"/>
      <c r="CR31" s="623">
        <v>268089</v>
      </c>
      <c r="CS31" s="655"/>
      <c r="CT31" s="655"/>
      <c r="CU31" s="655"/>
      <c r="CV31" s="655"/>
      <c r="CW31" s="655"/>
      <c r="CX31" s="655"/>
      <c r="CY31" s="656"/>
      <c r="CZ31" s="657">
        <v>1</v>
      </c>
      <c r="DA31" s="658"/>
      <c r="DB31" s="658"/>
      <c r="DC31" s="659"/>
      <c r="DD31" s="632">
        <v>266347</v>
      </c>
      <c r="DE31" s="655"/>
      <c r="DF31" s="655"/>
      <c r="DG31" s="655"/>
      <c r="DH31" s="655"/>
      <c r="DI31" s="655"/>
      <c r="DJ31" s="655"/>
      <c r="DK31" s="656"/>
      <c r="DL31" s="632">
        <v>266287</v>
      </c>
      <c r="DM31" s="655"/>
      <c r="DN31" s="655"/>
      <c r="DO31" s="655"/>
      <c r="DP31" s="655"/>
      <c r="DQ31" s="655"/>
      <c r="DR31" s="655"/>
      <c r="DS31" s="655"/>
      <c r="DT31" s="655"/>
      <c r="DU31" s="655"/>
      <c r="DV31" s="656"/>
      <c r="DW31" s="628">
        <v>1.5</v>
      </c>
      <c r="DX31" s="653"/>
      <c r="DY31" s="653"/>
      <c r="DZ31" s="653"/>
      <c r="EA31" s="653"/>
      <c r="EB31" s="653"/>
      <c r="EC31" s="654"/>
    </row>
    <row r="32" spans="2:133" ht="11.25" customHeight="1" x14ac:dyDescent="0.15">
      <c r="B32" s="620" t="s">
        <v>292</v>
      </c>
      <c r="C32" s="621"/>
      <c r="D32" s="621"/>
      <c r="E32" s="621"/>
      <c r="F32" s="621"/>
      <c r="G32" s="621"/>
      <c r="H32" s="621"/>
      <c r="I32" s="621"/>
      <c r="J32" s="621"/>
      <c r="K32" s="621"/>
      <c r="L32" s="621"/>
      <c r="M32" s="621"/>
      <c r="N32" s="621"/>
      <c r="O32" s="621"/>
      <c r="P32" s="621"/>
      <c r="Q32" s="622"/>
      <c r="R32" s="623">
        <v>521206</v>
      </c>
      <c r="S32" s="624"/>
      <c r="T32" s="624"/>
      <c r="U32" s="624"/>
      <c r="V32" s="624"/>
      <c r="W32" s="624"/>
      <c r="X32" s="624"/>
      <c r="Y32" s="625"/>
      <c r="Z32" s="626">
        <v>1.8</v>
      </c>
      <c r="AA32" s="626"/>
      <c r="AB32" s="626"/>
      <c r="AC32" s="626"/>
      <c r="AD32" s="627">
        <v>81853</v>
      </c>
      <c r="AE32" s="627"/>
      <c r="AF32" s="627"/>
      <c r="AG32" s="627"/>
      <c r="AH32" s="627"/>
      <c r="AI32" s="627"/>
      <c r="AJ32" s="627"/>
      <c r="AK32" s="627"/>
      <c r="AL32" s="628">
        <v>0.5</v>
      </c>
      <c r="AM32" s="629"/>
      <c r="AN32" s="629"/>
      <c r="AO32" s="630"/>
      <c r="AP32" s="673"/>
      <c r="AQ32" s="674"/>
      <c r="AR32" s="674"/>
      <c r="AS32" s="674"/>
      <c r="AT32" s="677"/>
      <c r="AU32" s="183"/>
      <c r="AV32" s="183"/>
      <c r="AW32" s="183"/>
      <c r="AX32" s="666" t="s">
        <v>293</v>
      </c>
      <c r="AY32" s="667"/>
      <c r="AZ32" s="667"/>
      <c r="BA32" s="667"/>
      <c r="BB32" s="667"/>
      <c r="BC32" s="667"/>
      <c r="BD32" s="667"/>
      <c r="BE32" s="667"/>
      <c r="BF32" s="668"/>
      <c r="BG32" s="690">
        <v>98.8</v>
      </c>
      <c r="BH32" s="691"/>
      <c r="BI32" s="691"/>
      <c r="BJ32" s="691"/>
      <c r="BK32" s="691"/>
      <c r="BL32" s="691"/>
      <c r="BM32" s="692">
        <v>95.2</v>
      </c>
      <c r="BN32" s="691"/>
      <c r="BO32" s="691"/>
      <c r="BP32" s="691"/>
      <c r="BQ32" s="693"/>
      <c r="BR32" s="690">
        <v>98.7</v>
      </c>
      <c r="BS32" s="691"/>
      <c r="BT32" s="691"/>
      <c r="BU32" s="691"/>
      <c r="BV32" s="691"/>
      <c r="BW32" s="691"/>
      <c r="BX32" s="692">
        <v>94.9</v>
      </c>
      <c r="BY32" s="691"/>
      <c r="BZ32" s="691"/>
      <c r="CA32" s="691"/>
      <c r="CB32" s="693"/>
      <c r="CD32" s="688"/>
      <c r="CE32" s="689"/>
      <c r="CF32" s="637" t="s">
        <v>294</v>
      </c>
      <c r="CG32" s="638"/>
      <c r="CH32" s="638"/>
      <c r="CI32" s="638"/>
      <c r="CJ32" s="638"/>
      <c r="CK32" s="638"/>
      <c r="CL32" s="638"/>
      <c r="CM32" s="638"/>
      <c r="CN32" s="638"/>
      <c r="CO32" s="638"/>
      <c r="CP32" s="638"/>
      <c r="CQ32" s="639"/>
      <c r="CR32" s="623">
        <v>71</v>
      </c>
      <c r="CS32" s="624"/>
      <c r="CT32" s="624"/>
      <c r="CU32" s="624"/>
      <c r="CV32" s="624"/>
      <c r="CW32" s="624"/>
      <c r="CX32" s="624"/>
      <c r="CY32" s="625"/>
      <c r="CZ32" s="657">
        <v>0</v>
      </c>
      <c r="DA32" s="658"/>
      <c r="DB32" s="658"/>
      <c r="DC32" s="659"/>
      <c r="DD32" s="632">
        <v>71</v>
      </c>
      <c r="DE32" s="624"/>
      <c r="DF32" s="624"/>
      <c r="DG32" s="624"/>
      <c r="DH32" s="624"/>
      <c r="DI32" s="624"/>
      <c r="DJ32" s="624"/>
      <c r="DK32" s="625"/>
      <c r="DL32" s="632">
        <v>71</v>
      </c>
      <c r="DM32" s="624"/>
      <c r="DN32" s="624"/>
      <c r="DO32" s="624"/>
      <c r="DP32" s="624"/>
      <c r="DQ32" s="624"/>
      <c r="DR32" s="624"/>
      <c r="DS32" s="624"/>
      <c r="DT32" s="624"/>
      <c r="DU32" s="624"/>
      <c r="DV32" s="625"/>
      <c r="DW32" s="628">
        <v>0</v>
      </c>
      <c r="DX32" s="653"/>
      <c r="DY32" s="653"/>
      <c r="DZ32" s="653"/>
      <c r="EA32" s="653"/>
      <c r="EB32" s="653"/>
      <c r="EC32" s="654"/>
    </row>
    <row r="33" spans="2:133" ht="11.25" customHeight="1" x14ac:dyDescent="0.15">
      <c r="B33" s="620" t="s">
        <v>295</v>
      </c>
      <c r="C33" s="621"/>
      <c r="D33" s="621"/>
      <c r="E33" s="621"/>
      <c r="F33" s="621"/>
      <c r="G33" s="621"/>
      <c r="H33" s="621"/>
      <c r="I33" s="621"/>
      <c r="J33" s="621"/>
      <c r="K33" s="621"/>
      <c r="L33" s="621"/>
      <c r="M33" s="621"/>
      <c r="N33" s="621"/>
      <c r="O33" s="621"/>
      <c r="P33" s="621"/>
      <c r="Q33" s="622"/>
      <c r="R33" s="623">
        <v>3116033</v>
      </c>
      <c r="S33" s="624"/>
      <c r="T33" s="624"/>
      <c r="U33" s="624"/>
      <c r="V33" s="624"/>
      <c r="W33" s="624"/>
      <c r="X33" s="624"/>
      <c r="Y33" s="625"/>
      <c r="Z33" s="626">
        <v>10.6</v>
      </c>
      <c r="AA33" s="626"/>
      <c r="AB33" s="626"/>
      <c r="AC33" s="626"/>
      <c r="AD33" s="627" t="s">
        <v>108</v>
      </c>
      <c r="AE33" s="627"/>
      <c r="AF33" s="627"/>
      <c r="AG33" s="627"/>
      <c r="AH33" s="627"/>
      <c r="AI33" s="627"/>
      <c r="AJ33" s="627"/>
      <c r="AK33" s="627"/>
      <c r="AL33" s="628" t="s">
        <v>108</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296</v>
      </c>
      <c r="CE33" s="638"/>
      <c r="CF33" s="638"/>
      <c r="CG33" s="638"/>
      <c r="CH33" s="638"/>
      <c r="CI33" s="638"/>
      <c r="CJ33" s="638"/>
      <c r="CK33" s="638"/>
      <c r="CL33" s="638"/>
      <c r="CM33" s="638"/>
      <c r="CN33" s="638"/>
      <c r="CO33" s="638"/>
      <c r="CP33" s="638"/>
      <c r="CQ33" s="639"/>
      <c r="CR33" s="623">
        <v>10660574</v>
      </c>
      <c r="CS33" s="655"/>
      <c r="CT33" s="655"/>
      <c r="CU33" s="655"/>
      <c r="CV33" s="655"/>
      <c r="CW33" s="655"/>
      <c r="CX33" s="655"/>
      <c r="CY33" s="656"/>
      <c r="CZ33" s="657">
        <v>38.6</v>
      </c>
      <c r="DA33" s="658"/>
      <c r="DB33" s="658"/>
      <c r="DC33" s="659"/>
      <c r="DD33" s="632">
        <v>9289144</v>
      </c>
      <c r="DE33" s="655"/>
      <c r="DF33" s="655"/>
      <c r="DG33" s="655"/>
      <c r="DH33" s="655"/>
      <c r="DI33" s="655"/>
      <c r="DJ33" s="655"/>
      <c r="DK33" s="656"/>
      <c r="DL33" s="632">
        <v>7981411</v>
      </c>
      <c r="DM33" s="655"/>
      <c r="DN33" s="655"/>
      <c r="DO33" s="655"/>
      <c r="DP33" s="655"/>
      <c r="DQ33" s="655"/>
      <c r="DR33" s="655"/>
      <c r="DS33" s="655"/>
      <c r="DT33" s="655"/>
      <c r="DU33" s="655"/>
      <c r="DV33" s="656"/>
      <c r="DW33" s="628">
        <v>44.7</v>
      </c>
      <c r="DX33" s="653"/>
      <c r="DY33" s="653"/>
      <c r="DZ33" s="653"/>
      <c r="EA33" s="653"/>
      <c r="EB33" s="653"/>
      <c r="EC33" s="654"/>
    </row>
    <row r="34" spans="2:133" ht="11.25" customHeight="1" x14ac:dyDescent="0.15">
      <c r="B34" s="620" t="s">
        <v>297</v>
      </c>
      <c r="C34" s="621"/>
      <c r="D34" s="621"/>
      <c r="E34" s="621"/>
      <c r="F34" s="621"/>
      <c r="G34" s="621"/>
      <c r="H34" s="621"/>
      <c r="I34" s="621"/>
      <c r="J34" s="621"/>
      <c r="K34" s="621"/>
      <c r="L34" s="621"/>
      <c r="M34" s="621"/>
      <c r="N34" s="621"/>
      <c r="O34" s="621"/>
      <c r="P34" s="621"/>
      <c r="Q34" s="622"/>
      <c r="R34" s="623" t="s">
        <v>108</v>
      </c>
      <c r="S34" s="624"/>
      <c r="T34" s="624"/>
      <c r="U34" s="624"/>
      <c r="V34" s="624"/>
      <c r="W34" s="624"/>
      <c r="X34" s="624"/>
      <c r="Y34" s="625"/>
      <c r="Z34" s="626" t="s">
        <v>108</v>
      </c>
      <c r="AA34" s="626"/>
      <c r="AB34" s="626"/>
      <c r="AC34" s="626"/>
      <c r="AD34" s="627" t="s">
        <v>108</v>
      </c>
      <c r="AE34" s="627"/>
      <c r="AF34" s="627"/>
      <c r="AG34" s="627"/>
      <c r="AH34" s="627"/>
      <c r="AI34" s="627"/>
      <c r="AJ34" s="627"/>
      <c r="AK34" s="627"/>
      <c r="AL34" s="628" t="s">
        <v>108</v>
      </c>
      <c r="AM34" s="629"/>
      <c r="AN34" s="629"/>
      <c r="AO34" s="630"/>
      <c r="AP34" s="186"/>
      <c r="AQ34" s="602" t="s">
        <v>298</v>
      </c>
      <c r="AR34" s="603"/>
      <c r="AS34" s="603"/>
      <c r="AT34" s="603"/>
      <c r="AU34" s="603"/>
      <c r="AV34" s="603"/>
      <c r="AW34" s="603"/>
      <c r="AX34" s="603"/>
      <c r="AY34" s="603"/>
      <c r="AZ34" s="603"/>
      <c r="BA34" s="603"/>
      <c r="BB34" s="603"/>
      <c r="BC34" s="603"/>
      <c r="BD34" s="603"/>
      <c r="BE34" s="603"/>
      <c r="BF34" s="604"/>
      <c r="BG34" s="602" t="s">
        <v>299</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300</v>
      </c>
      <c r="CE34" s="638"/>
      <c r="CF34" s="638"/>
      <c r="CG34" s="638"/>
      <c r="CH34" s="638"/>
      <c r="CI34" s="638"/>
      <c r="CJ34" s="638"/>
      <c r="CK34" s="638"/>
      <c r="CL34" s="638"/>
      <c r="CM34" s="638"/>
      <c r="CN34" s="638"/>
      <c r="CO34" s="638"/>
      <c r="CP34" s="638"/>
      <c r="CQ34" s="639"/>
      <c r="CR34" s="623">
        <v>4076518</v>
      </c>
      <c r="CS34" s="624"/>
      <c r="CT34" s="624"/>
      <c r="CU34" s="624"/>
      <c r="CV34" s="624"/>
      <c r="CW34" s="624"/>
      <c r="CX34" s="624"/>
      <c r="CY34" s="625"/>
      <c r="CZ34" s="657">
        <v>14.8</v>
      </c>
      <c r="DA34" s="658"/>
      <c r="DB34" s="658"/>
      <c r="DC34" s="659"/>
      <c r="DD34" s="632">
        <v>3511538</v>
      </c>
      <c r="DE34" s="624"/>
      <c r="DF34" s="624"/>
      <c r="DG34" s="624"/>
      <c r="DH34" s="624"/>
      <c r="DI34" s="624"/>
      <c r="DJ34" s="624"/>
      <c r="DK34" s="625"/>
      <c r="DL34" s="632">
        <v>3362710</v>
      </c>
      <c r="DM34" s="624"/>
      <c r="DN34" s="624"/>
      <c r="DO34" s="624"/>
      <c r="DP34" s="624"/>
      <c r="DQ34" s="624"/>
      <c r="DR34" s="624"/>
      <c r="DS34" s="624"/>
      <c r="DT34" s="624"/>
      <c r="DU34" s="624"/>
      <c r="DV34" s="625"/>
      <c r="DW34" s="628">
        <v>18.899999999999999</v>
      </c>
      <c r="DX34" s="653"/>
      <c r="DY34" s="653"/>
      <c r="DZ34" s="653"/>
      <c r="EA34" s="653"/>
      <c r="EB34" s="653"/>
      <c r="EC34" s="654"/>
    </row>
    <row r="35" spans="2:133" ht="11.25" customHeight="1" x14ac:dyDescent="0.15">
      <c r="B35" s="620" t="s">
        <v>301</v>
      </c>
      <c r="C35" s="621"/>
      <c r="D35" s="621"/>
      <c r="E35" s="621"/>
      <c r="F35" s="621"/>
      <c r="G35" s="621"/>
      <c r="H35" s="621"/>
      <c r="I35" s="621"/>
      <c r="J35" s="621"/>
      <c r="K35" s="621"/>
      <c r="L35" s="621"/>
      <c r="M35" s="621"/>
      <c r="N35" s="621"/>
      <c r="O35" s="621"/>
      <c r="P35" s="621"/>
      <c r="Q35" s="622"/>
      <c r="R35" s="623">
        <v>1370933</v>
      </c>
      <c r="S35" s="624"/>
      <c r="T35" s="624"/>
      <c r="U35" s="624"/>
      <c r="V35" s="624"/>
      <c r="W35" s="624"/>
      <c r="X35" s="624"/>
      <c r="Y35" s="625"/>
      <c r="Z35" s="626">
        <v>4.7</v>
      </c>
      <c r="AA35" s="626"/>
      <c r="AB35" s="626"/>
      <c r="AC35" s="626"/>
      <c r="AD35" s="627" t="s">
        <v>108</v>
      </c>
      <c r="AE35" s="627"/>
      <c r="AF35" s="627"/>
      <c r="AG35" s="627"/>
      <c r="AH35" s="627"/>
      <c r="AI35" s="627"/>
      <c r="AJ35" s="627"/>
      <c r="AK35" s="627"/>
      <c r="AL35" s="628" t="s">
        <v>108</v>
      </c>
      <c r="AM35" s="629"/>
      <c r="AN35" s="629"/>
      <c r="AO35" s="630"/>
      <c r="AP35" s="186"/>
      <c r="AQ35" s="634" t="s">
        <v>302</v>
      </c>
      <c r="AR35" s="635"/>
      <c r="AS35" s="635"/>
      <c r="AT35" s="635"/>
      <c r="AU35" s="635"/>
      <c r="AV35" s="635"/>
      <c r="AW35" s="635"/>
      <c r="AX35" s="635"/>
      <c r="AY35" s="636"/>
      <c r="AZ35" s="612">
        <v>3265921</v>
      </c>
      <c r="BA35" s="613"/>
      <c r="BB35" s="613"/>
      <c r="BC35" s="613"/>
      <c r="BD35" s="613"/>
      <c r="BE35" s="613"/>
      <c r="BF35" s="694"/>
      <c r="BG35" s="634" t="s">
        <v>303</v>
      </c>
      <c r="BH35" s="635"/>
      <c r="BI35" s="635"/>
      <c r="BJ35" s="635"/>
      <c r="BK35" s="635"/>
      <c r="BL35" s="635"/>
      <c r="BM35" s="635"/>
      <c r="BN35" s="635"/>
      <c r="BO35" s="635"/>
      <c r="BP35" s="635"/>
      <c r="BQ35" s="635"/>
      <c r="BR35" s="635"/>
      <c r="BS35" s="635"/>
      <c r="BT35" s="635"/>
      <c r="BU35" s="636"/>
      <c r="BV35" s="612">
        <v>348744</v>
      </c>
      <c r="BW35" s="613"/>
      <c r="BX35" s="613"/>
      <c r="BY35" s="613"/>
      <c r="BZ35" s="613"/>
      <c r="CA35" s="613"/>
      <c r="CB35" s="694"/>
      <c r="CD35" s="637" t="s">
        <v>304</v>
      </c>
      <c r="CE35" s="638"/>
      <c r="CF35" s="638"/>
      <c r="CG35" s="638"/>
      <c r="CH35" s="638"/>
      <c r="CI35" s="638"/>
      <c r="CJ35" s="638"/>
      <c r="CK35" s="638"/>
      <c r="CL35" s="638"/>
      <c r="CM35" s="638"/>
      <c r="CN35" s="638"/>
      <c r="CO35" s="638"/>
      <c r="CP35" s="638"/>
      <c r="CQ35" s="639"/>
      <c r="CR35" s="623">
        <v>379991</v>
      </c>
      <c r="CS35" s="655"/>
      <c r="CT35" s="655"/>
      <c r="CU35" s="655"/>
      <c r="CV35" s="655"/>
      <c r="CW35" s="655"/>
      <c r="CX35" s="655"/>
      <c r="CY35" s="656"/>
      <c r="CZ35" s="657">
        <v>1.4</v>
      </c>
      <c r="DA35" s="658"/>
      <c r="DB35" s="658"/>
      <c r="DC35" s="659"/>
      <c r="DD35" s="632">
        <v>299468</v>
      </c>
      <c r="DE35" s="655"/>
      <c r="DF35" s="655"/>
      <c r="DG35" s="655"/>
      <c r="DH35" s="655"/>
      <c r="DI35" s="655"/>
      <c r="DJ35" s="655"/>
      <c r="DK35" s="656"/>
      <c r="DL35" s="632">
        <v>298630</v>
      </c>
      <c r="DM35" s="655"/>
      <c r="DN35" s="655"/>
      <c r="DO35" s="655"/>
      <c r="DP35" s="655"/>
      <c r="DQ35" s="655"/>
      <c r="DR35" s="655"/>
      <c r="DS35" s="655"/>
      <c r="DT35" s="655"/>
      <c r="DU35" s="655"/>
      <c r="DV35" s="656"/>
      <c r="DW35" s="628">
        <v>1.7</v>
      </c>
      <c r="DX35" s="653"/>
      <c r="DY35" s="653"/>
      <c r="DZ35" s="653"/>
      <c r="EA35" s="653"/>
      <c r="EB35" s="653"/>
      <c r="EC35" s="654"/>
    </row>
    <row r="36" spans="2:133" ht="11.25" customHeight="1" x14ac:dyDescent="0.15">
      <c r="B36" s="666" t="s">
        <v>305</v>
      </c>
      <c r="C36" s="667"/>
      <c r="D36" s="667"/>
      <c r="E36" s="667"/>
      <c r="F36" s="667"/>
      <c r="G36" s="667"/>
      <c r="H36" s="667"/>
      <c r="I36" s="667"/>
      <c r="J36" s="667"/>
      <c r="K36" s="667"/>
      <c r="L36" s="667"/>
      <c r="M36" s="667"/>
      <c r="N36" s="667"/>
      <c r="O36" s="667"/>
      <c r="P36" s="667"/>
      <c r="Q36" s="668"/>
      <c r="R36" s="695">
        <v>29361222</v>
      </c>
      <c r="S36" s="696"/>
      <c r="T36" s="696"/>
      <c r="U36" s="696"/>
      <c r="V36" s="696"/>
      <c r="W36" s="696"/>
      <c r="X36" s="696"/>
      <c r="Y36" s="697"/>
      <c r="Z36" s="698">
        <v>100</v>
      </c>
      <c r="AA36" s="698"/>
      <c r="AB36" s="698"/>
      <c r="AC36" s="698"/>
      <c r="AD36" s="699">
        <v>16468333</v>
      </c>
      <c r="AE36" s="699"/>
      <c r="AF36" s="699"/>
      <c r="AG36" s="699"/>
      <c r="AH36" s="699"/>
      <c r="AI36" s="699"/>
      <c r="AJ36" s="699"/>
      <c r="AK36" s="699"/>
      <c r="AL36" s="700">
        <v>100</v>
      </c>
      <c r="AM36" s="692"/>
      <c r="AN36" s="692"/>
      <c r="AO36" s="701"/>
      <c r="AQ36" s="702" t="s">
        <v>306</v>
      </c>
      <c r="AR36" s="703"/>
      <c r="AS36" s="703"/>
      <c r="AT36" s="703"/>
      <c r="AU36" s="703"/>
      <c r="AV36" s="703"/>
      <c r="AW36" s="703"/>
      <c r="AX36" s="703"/>
      <c r="AY36" s="704"/>
      <c r="AZ36" s="623">
        <v>578754</v>
      </c>
      <c r="BA36" s="624"/>
      <c r="BB36" s="624"/>
      <c r="BC36" s="624"/>
      <c r="BD36" s="655"/>
      <c r="BE36" s="655"/>
      <c r="BF36" s="680"/>
      <c r="BG36" s="637" t="s">
        <v>307</v>
      </c>
      <c r="BH36" s="638"/>
      <c r="BI36" s="638"/>
      <c r="BJ36" s="638"/>
      <c r="BK36" s="638"/>
      <c r="BL36" s="638"/>
      <c r="BM36" s="638"/>
      <c r="BN36" s="638"/>
      <c r="BO36" s="638"/>
      <c r="BP36" s="638"/>
      <c r="BQ36" s="638"/>
      <c r="BR36" s="638"/>
      <c r="BS36" s="638"/>
      <c r="BT36" s="638"/>
      <c r="BU36" s="639"/>
      <c r="BV36" s="623">
        <v>-64880</v>
      </c>
      <c r="BW36" s="624"/>
      <c r="BX36" s="624"/>
      <c r="BY36" s="624"/>
      <c r="BZ36" s="624"/>
      <c r="CA36" s="624"/>
      <c r="CB36" s="633"/>
      <c r="CD36" s="637" t="s">
        <v>308</v>
      </c>
      <c r="CE36" s="638"/>
      <c r="CF36" s="638"/>
      <c r="CG36" s="638"/>
      <c r="CH36" s="638"/>
      <c r="CI36" s="638"/>
      <c r="CJ36" s="638"/>
      <c r="CK36" s="638"/>
      <c r="CL36" s="638"/>
      <c r="CM36" s="638"/>
      <c r="CN36" s="638"/>
      <c r="CO36" s="638"/>
      <c r="CP36" s="638"/>
      <c r="CQ36" s="639"/>
      <c r="CR36" s="623">
        <v>2580846</v>
      </c>
      <c r="CS36" s="624"/>
      <c r="CT36" s="624"/>
      <c r="CU36" s="624"/>
      <c r="CV36" s="624"/>
      <c r="CW36" s="624"/>
      <c r="CX36" s="624"/>
      <c r="CY36" s="625"/>
      <c r="CZ36" s="657">
        <v>9.3000000000000007</v>
      </c>
      <c r="DA36" s="658"/>
      <c r="DB36" s="658"/>
      <c r="DC36" s="659"/>
      <c r="DD36" s="632">
        <v>2396921</v>
      </c>
      <c r="DE36" s="624"/>
      <c r="DF36" s="624"/>
      <c r="DG36" s="624"/>
      <c r="DH36" s="624"/>
      <c r="DI36" s="624"/>
      <c r="DJ36" s="624"/>
      <c r="DK36" s="625"/>
      <c r="DL36" s="632">
        <v>1963242</v>
      </c>
      <c r="DM36" s="624"/>
      <c r="DN36" s="624"/>
      <c r="DO36" s="624"/>
      <c r="DP36" s="624"/>
      <c r="DQ36" s="624"/>
      <c r="DR36" s="624"/>
      <c r="DS36" s="624"/>
      <c r="DT36" s="624"/>
      <c r="DU36" s="624"/>
      <c r="DV36" s="625"/>
      <c r="DW36" s="628">
        <v>11</v>
      </c>
      <c r="DX36" s="653"/>
      <c r="DY36" s="653"/>
      <c r="DZ36" s="653"/>
      <c r="EA36" s="653"/>
      <c r="EB36" s="653"/>
      <c r="EC36" s="654"/>
    </row>
    <row r="37" spans="2:133" ht="11.25" customHeight="1" x14ac:dyDescent="0.15">
      <c r="AQ37" s="702" t="s">
        <v>309</v>
      </c>
      <c r="AR37" s="703"/>
      <c r="AS37" s="703"/>
      <c r="AT37" s="703"/>
      <c r="AU37" s="703"/>
      <c r="AV37" s="703"/>
      <c r="AW37" s="703"/>
      <c r="AX37" s="703"/>
      <c r="AY37" s="704"/>
      <c r="AZ37" s="623">
        <v>45783</v>
      </c>
      <c r="BA37" s="624"/>
      <c r="BB37" s="624"/>
      <c r="BC37" s="624"/>
      <c r="BD37" s="655"/>
      <c r="BE37" s="655"/>
      <c r="BF37" s="680"/>
      <c r="BG37" s="637" t="s">
        <v>310</v>
      </c>
      <c r="BH37" s="638"/>
      <c r="BI37" s="638"/>
      <c r="BJ37" s="638"/>
      <c r="BK37" s="638"/>
      <c r="BL37" s="638"/>
      <c r="BM37" s="638"/>
      <c r="BN37" s="638"/>
      <c r="BO37" s="638"/>
      <c r="BP37" s="638"/>
      <c r="BQ37" s="638"/>
      <c r="BR37" s="638"/>
      <c r="BS37" s="638"/>
      <c r="BT37" s="638"/>
      <c r="BU37" s="639"/>
      <c r="BV37" s="623">
        <v>13470</v>
      </c>
      <c r="BW37" s="624"/>
      <c r="BX37" s="624"/>
      <c r="BY37" s="624"/>
      <c r="BZ37" s="624"/>
      <c r="CA37" s="624"/>
      <c r="CB37" s="633"/>
      <c r="CD37" s="637" t="s">
        <v>311</v>
      </c>
      <c r="CE37" s="638"/>
      <c r="CF37" s="638"/>
      <c r="CG37" s="638"/>
      <c r="CH37" s="638"/>
      <c r="CI37" s="638"/>
      <c r="CJ37" s="638"/>
      <c r="CK37" s="638"/>
      <c r="CL37" s="638"/>
      <c r="CM37" s="638"/>
      <c r="CN37" s="638"/>
      <c r="CO37" s="638"/>
      <c r="CP37" s="638"/>
      <c r="CQ37" s="639"/>
      <c r="CR37" s="623">
        <v>1243862</v>
      </c>
      <c r="CS37" s="655"/>
      <c r="CT37" s="655"/>
      <c r="CU37" s="655"/>
      <c r="CV37" s="655"/>
      <c r="CW37" s="655"/>
      <c r="CX37" s="655"/>
      <c r="CY37" s="656"/>
      <c r="CZ37" s="657">
        <v>4.5</v>
      </c>
      <c r="DA37" s="658"/>
      <c r="DB37" s="658"/>
      <c r="DC37" s="659"/>
      <c r="DD37" s="632">
        <v>1243862</v>
      </c>
      <c r="DE37" s="655"/>
      <c r="DF37" s="655"/>
      <c r="DG37" s="655"/>
      <c r="DH37" s="655"/>
      <c r="DI37" s="655"/>
      <c r="DJ37" s="655"/>
      <c r="DK37" s="656"/>
      <c r="DL37" s="632">
        <v>1185736</v>
      </c>
      <c r="DM37" s="655"/>
      <c r="DN37" s="655"/>
      <c r="DO37" s="655"/>
      <c r="DP37" s="655"/>
      <c r="DQ37" s="655"/>
      <c r="DR37" s="655"/>
      <c r="DS37" s="655"/>
      <c r="DT37" s="655"/>
      <c r="DU37" s="655"/>
      <c r="DV37" s="656"/>
      <c r="DW37" s="628">
        <v>6.6</v>
      </c>
      <c r="DX37" s="653"/>
      <c r="DY37" s="653"/>
      <c r="DZ37" s="653"/>
      <c r="EA37" s="653"/>
      <c r="EB37" s="653"/>
      <c r="EC37" s="654"/>
    </row>
    <row r="38" spans="2:133" ht="11.25" customHeight="1" x14ac:dyDescent="0.15">
      <c r="AQ38" s="702" t="s">
        <v>312</v>
      </c>
      <c r="AR38" s="703"/>
      <c r="AS38" s="703"/>
      <c r="AT38" s="703"/>
      <c r="AU38" s="703"/>
      <c r="AV38" s="703"/>
      <c r="AW38" s="703"/>
      <c r="AX38" s="703"/>
      <c r="AY38" s="704"/>
      <c r="AZ38" s="623">
        <v>11290</v>
      </c>
      <c r="BA38" s="624"/>
      <c r="BB38" s="624"/>
      <c r="BC38" s="624"/>
      <c r="BD38" s="655"/>
      <c r="BE38" s="655"/>
      <c r="BF38" s="680"/>
      <c r="BG38" s="637" t="s">
        <v>313</v>
      </c>
      <c r="BH38" s="638"/>
      <c r="BI38" s="638"/>
      <c r="BJ38" s="638"/>
      <c r="BK38" s="638"/>
      <c r="BL38" s="638"/>
      <c r="BM38" s="638"/>
      <c r="BN38" s="638"/>
      <c r="BO38" s="638"/>
      <c r="BP38" s="638"/>
      <c r="BQ38" s="638"/>
      <c r="BR38" s="638"/>
      <c r="BS38" s="638"/>
      <c r="BT38" s="638"/>
      <c r="BU38" s="639"/>
      <c r="BV38" s="623">
        <v>22796</v>
      </c>
      <c r="BW38" s="624"/>
      <c r="BX38" s="624"/>
      <c r="BY38" s="624"/>
      <c r="BZ38" s="624"/>
      <c r="CA38" s="624"/>
      <c r="CB38" s="633"/>
      <c r="CD38" s="637" t="s">
        <v>314</v>
      </c>
      <c r="CE38" s="638"/>
      <c r="CF38" s="638"/>
      <c r="CG38" s="638"/>
      <c r="CH38" s="638"/>
      <c r="CI38" s="638"/>
      <c r="CJ38" s="638"/>
      <c r="CK38" s="638"/>
      <c r="CL38" s="638"/>
      <c r="CM38" s="638"/>
      <c r="CN38" s="638"/>
      <c r="CO38" s="638"/>
      <c r="CP38" s="638"/>
      <c r="CQ38" s="639"/>
      <c r="CR38" s="623">
        <v>3254631</v>
      </c>
      <c r="CS38" s="624"/>
      <c r="CT38" s="624"/>
      <c r="CU38" s="624"/>
      <c r="CV38" s="624"/>
      <c r="CW38" s="624"/>
      <c r="CX38" s="624"/>
      <c r="CY38" s="625"/>
      <c r="CZ38" s="657">
        <v>11.8</v>
      </c>
      <c r="DA38" s="658"/>
      <c r="DB38" s="658"/>
      <c r="DC38" s="659"/>
      <c r="DD38" s="632">
        <v>2917953</v>
      </c>
      <c r="DE38" s="624"/>
      <c r="DF38" s="624"/>
      <c r="DG38" s="624"/>
      <c r="DH38" s="624"/>
      <c r="DI38" s="624"/>
      <c r="DJ38" s="624"/>
      <c r="DK38" s="625"/>
      <c r="DL38" s="632">
        <v>2356829</v>
      </c>
      <c r="DM38" s="624"/>
      <c r="DN38" s="624"/>
      <c r="DO38" s="624"/>
      <c r="DP38" s="624"/>
      <c r="DQ38" s="624"/>
      <c r="DR38" s="624"/>
      <c r="DS38" s="624"/>
      <c r="DT38" s="624"/>
      <c r="DU38" s="624"/>
      <c r="DV38" s="625"/>
      <c r="DW38" s="628">
        <v>13.2</v>
      </c>
      <c r="DX38" s="653"/>
      <c r="DY38" s="653"/>
      <c r="DZ38" s="653"/>
      <c r="EA38" s="653"/>
      <c r="EB38" s="653"/>
      <c r="EC38" s="654"/>
    </row>
    <row r="39" spans="2:133" ht="11.25" customHeight="1" x14ac:dyDescent="0.15">
      <c r="AQ39" s="702" t="s">
        <v>315</v>
      </c>
      <c r="AR39" s="703"/>
      <c r="AS39" s="703"/>
      <c r="AT39" s="703"/>
      <c r="AU39" s="703"/>
      <c r="AV39" s="703"/>
      <c r="AW39" s="703"/>
      <c r="AX39" s="703"/>
      <c r="AY39" s="704"/>
      <c r="AZ39" s="623" t="s">
        <v>108</v>
      </c>
      <c r="BA39" s="624"/>
      <c r="BB39" s="624"/>
      <c r="BC39" s="624"/>
      <c r="BD39" s="655"/>
      <c r="BE39" s="655"/>
      <c r="BF39" s="680"/>
      <c r="BG39" s="708" t="s">
        <v>316</v>
      </c>
      <c r="BH39" s="709"/>
      <c r="BI39" s="709"/>
      <c r="BJ39" s="709"/>
      <c r="BK39" s="709"/>
      <c r="BL39" s="187"/>
      <c r="BM39" s="638" t="s">
        <v>317</v>
      </c>
      <c r="BN39" s="638"/>
      <c r="BO39" s="638"/>
      <c r="BP39" s="638"/>
      <c r="BQ39" s="638"/>
      <c r="BR39" s="638"/>
      <c r="BS39" s="638"/>
      <c r="BT39" s="638"/>
      <c r="BU39" s="639"/>
      <c r="BV39" s="623">
        <v>91</v>
      </c>
      <c r="BW39" s="624"/>
      <c r="BX39" s="624"/>
      <c r="BY39" s="624"/>
      <c r="BZ39" s="624"/>
      <c r="CA39" s="624"/>
      <c r="CB39" s="633"/>
      <c r="CD39" s="637" t="s">
        <v>318</v>
      </c>
      <c r="CE39" s="638"/>
      <c r="CF39" s="638"/>
      <c r="CG39" s="638"/>
      <c r="CH39" s="638"/>
      <c r="CI39" s="638"/>
      <c r="CJ39" s="638"/>
      <c r="CK39" s="638"/>
      <c r="CL39" s="638"/>
      <c r="CM39" s="638"/>
      <c r="CN39" s="638"/>
      <c r="CO39" s="638"/>
      <c r="CP39" s="638"/>
      <c r="CQ39" s="639"/>
      <c r="CR39" s="623">
        <v>234668</v>
      </c>
      <c r="CS39" s="655"/>
      <c r="CT39" s="655"/>
      <c r="CU39" s="655"/>
      <c r="CV39" s="655"/>
      <c r="CW39" s="655"/>
      <c r="CX39" s="655"/>
      <c r="CY39" s="656"/>
      <c r="CZ39" s="657">
        <v>0.9</v>
      </c>
      <c r="DA39" s="658"/>
      <c r="DB39" s="658"/>
      <c r="DC39" s="659"/>
      <c r="DD39" s="632">
        <v>162674</v>
      </c>
      <c r="DE39" s="655"/>
      <c r="DF39" s="655"/>
      <c r="DG39" s="655"/>
      <c r="DH39" s="655"/>
      <c r="DI39" s="655"/>
      <c r="DJ39" s="655"/>
      <c r="DK39" s="656"/>
      <c r="DL39" s="632" t="s">
        <v>108</v>
      </c>
      <c r="DM39" s="655"/>
      <c r="DN39" s="655"/>
      <c r="DO39" s="655"/>
      <c r="DP39" s="655"/>
      <c r="DQ39" s="655"/>
      <c r="DR39" s="655"/>
      <c r="DS39" s="655"/>
      <c r="DT39" s="655"/>
      <c r="DU39" s="655"/>
      <c r="DV39" s="656"/>
      <c r="DW39" s="628" t="s">
        <v>108</v>
      </c>
      <c r="DX39" s="653"/>
      <c r="DY39" s="653"/>
      <c r="DZ39" s="653"/>
      <c r="EA39" s="653"/>
      <c r="EB39" s="653"/>
      <c r="EC39" s="65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319</v>
      </c>
      <c r="AR40" s="703"/>
      <c r="AS40" s="703"/>
      <c r="AT40" s="703"/>
      <c r="AU40" s="703"/>
      <c r="AV40" s="703"/>
      <c r="AW40" s="703"/>
      <c r="AX40" s="703"/>
      <c r="AY40" s="704"/>
      <c r="AZ40" s="623">
        <v>792090</v>
      </c>
      <c r="BA40" s="624"/>
      <c r="BB40" s="624"/>
      <c r="BC40" s="624"/>
      <c r="BD40" s="655"/>
      <c r="BE40" s="655"/>
      <c r="BF40" s="680"/>
      <c r="BG40" s="708"/>
      <c r="BH40" s="709"/>
      <c r="BI40" s="709"/>
      <c r="BJ40" s="709"/>
      <c r="BK40" s="709"/>
      <c r="BL40" s="187"/>
      <c r="BM40" s="638" t="s">
        <v>320</v>
      </c>
      <c r="BN40" s="638"/>
      <c r="BO40" s="638"/>
      <c r="BP40" s="638"/>
      <c r="BQ40" s="638"/>
      <c r="BR40" s="638"/>
      <c r="BS40" s="638"/>
      <c r="BT40" s="638"/>
      <c r="BU40" s="639"/>
      <c r="BV40" s="623">
        <v>90</v>
      </c>
      <c r="BW40" s="624"/>
      <c r="BX40" s="624"/>
      <c r="BY40" s="624"/>
      <c r="BZ40" s="624"/>
      <c r="CA40" s="624"/>
      <c r="CB40" s="633"/>
      <c r="CD40" s="637" t="s">
        <v>321</v>
      </c>
      <c r="CE40" s="638"/>
      <c r="CF40" s="638"/>
      <c r="CG40" s="638"/>
      <c r="CH40" s="638"/>
      <c r="CI40" s="638"/>
      <c r="CJ40" s="638"/>
      <c r="CK40" s="638"/>
      <c r="CL40" s="638"/>
      <c r="CM40" s="638"/>
      <c r="CN40" s="638"/>
      <c r="CO40" s="638"/>
      <c r="CP40" s="638"/>
      <c r="CQ40" s="639"/>
      <c r="CR40" s="623">
        <v>133920</v>
      </c>
      <c r="CS40" s="624"/>
      <c r="CT40" s="624"/>
      <c r="CU40" s="624"/>
      <c r="CV40" s="624"/>
      <c r="CW40" s="624"/>
      <c r="CX40" s="624"/>
      <c r="CY40" s="625"/>
      <c r="CZ40" s="657">
        <v>0.5</v>
      </c>
      <c r="DA40" s="658"/>
      <c r="DB40" s="658"/>
      <c r="DC40" s="659"/>
      <c r="DD40" s="632">
        <v>590</v>
      </c>
      <c r="DE40" s="624"/>
      <c r="DF40" s="624"/>
      <c r="DG40" s="624"/>
      <c r="DH40" s="624"/>
      <c r="DI40" s="624"/>
      <c r="DJ40" s="624"/>
      <c r="DK40" s="625"/>
      <c r="DL40" s="632" t="s">
        <v>108</v>
      </c>
      <c r="DM40" s="624"/>
      <c r="DN40" s="624"/>
      <c r="DO40" s="624"/>
      <c r="DP40" s="624"/>
      <c r="DQ40" s="624"/>
      <c r="DR40" s="624"/>
      <c r="DS40" s="624"/>
      <c r="DT40" s="624"/>
      <c r="DU40" s="624"/>
      <c r="DV40" s="625"/>
      <c r="DW40" s="628" t="s">
        <v>108</v>
      </c>
      <c r="DX40" s="653"/>
      <c r="DY40" s="653"/>
      <c r="DZ40" s="653"/>
      <c r="EA40" s="653"/>
      <c r="EB40" s="653"/>
      <c r="EC40" s="65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322</v>
      </c>
      <c r="AR41" s="644"/>
      <c r="AS41" s="644"/>
      <c r="AT41" s="644"/>
      <c r="AU41" s="644"/>
      <c r="AV41" s="644"/>
      <c r="AW41" s="644"/>
      <c r="AX41" s="644"/>
      <c r="AY41" s="645"/>
      <c r="AZ41" s="695">
        <v>1838004</v>
      </c>
      <c r="BA41" s="696"/>
      <c r="BB41" s="696"/>
      <c r="BC41" s="696"/>
      <c r="BD41" s="691"/>
      <c r="BE41" s="691"/>
      <c r="BF41" s="693"/>
      <c r="BG41" s="710"/>
      <c r="BH41" s="711"/>
      <c r="BI41" s="711"/>
      <c r="BJ41" s="711"/>
      <c r="BK41" s="711"/>
      <c r="BL41" s="189"/>
      <c r="BM41" s="644" t="s">
        <v>323</v>
      </c>
      <c r="BN41" s="644"/>
      <c r="BO41" s="644"/>
      <c r="BP41" s="644"/>
      <c r="BQ41" s="644"/>
      <c r="BR41" s="644"/>
      <c r="BS41" s="644"/>
      <c r="BT41" s="644"/>
      <c r="BU41" s="645"/>
      <c r="BV41" s="695">
        <v>277</v>
      </c>
      <c r="BW41" s="696"/>
      <c r="BX41" s="696"/>
      <c r="BY41" s="696"/>
      <c r="BZ41" s="696"/>
      <c r="CA41" s="696"/>
      <c r="CB41" s="705"/>
      <c r="CD41" s="637" t="s">
        <v>324</v>
      </c>
      <c r="CE41" s="638"/>
      <c r="CF41" s="638"/>
      <c r="CG41" s="638"/>
      <c r="CH41" s="638"/>
      <c r="CI41" s="638"/>
      <c r="CJ41" s="638"/>
      <c r="CK41" s="638"/>
      <c r="CL41" s="638"/>
      <c r="CM41" s="638"/>
      <c r="CN41" s="638"/>
      <c r="CO41" s="638"/>
      <c r="CP41" s="638"/>
      <c r="CQ41" s="639"/>
      <c r="CR41" s="623" t="s">
        <v>210</v>
      </c>
      <c r="CS41" s="655"/>
      <c r="CT41" s="655"/>
      <c r="CU41" s="655"/>
      <c r="CV41" s="655"/>
      <c r="CW41" s="655"/>
      <c r="CX41" s="655"/>
      <c r="CY41" s="656"/>
      <c r="CZ41" s="657" t="s">
        <v>210</v>
      </c>
      <c r="DA41" s="658"/>
      <c r="DB41" s="658"/>
      <c r="DC41" s="659"/>
      <c r="DD41" s="632" t="s">
        <v>210</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x14ac:dyDescent="0.15">
      <c r="B42" s="181" t="s">
        <v>325</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326</v>
      </c>
      <c r="CE42" s="621"/>
      <c r="CF42" s="621"/>
      <c r="CG42" s="621"/>
      <c r="CH42" s="621"/>
      <c r="CI42" s="621"/>
      <c r="CJ42" s="621"/>
      <c r="CK42" s="621"/>
      <c r="CL42" s="621"/>
      <c r="CM42" s="621"/>
      <c r="CN42" s="621"/>
      <c r="CO42" s="621"/>
      <c r="CP42" s="621"/>
      <c r="CQ42" s="622"/>
      <c r="CR42" s="623">
        <v>4536761</v>
      </c>
      <c r="CS42" s="624"/>
      <c r="CT42" s="624"/>
      <c r="CU42" s="624"/>
      <c r="CV42" s="624"/>
      <c r="CW42" s="624"/>
      <c r="CX42" s="624"/>
      <c r="CY42" s="625"/>
      <c r="CZ42" s="657">
        <v>16.399999999999999</v>
      </c>
      <c r="DA42" s="706"/>
      <c r="DB42" s="706"/>
      <c r="DC42" s="707"/>
      <c r="DD42" s="632">
        <v>1486157</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x14ac:dyDescent="0.15">
      <c r="B43" s="191" t="s">
        <v>327</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328</v>
      </c>
      <c r="CE43" s="621"/>
      <c r="CF43" s="621"/>
      <c r="CG43" s="621"/>
      <c r="CH43" s="621"/>
      <c r="CI43" s="621"/>
      <c r="CJ43" s="621"/>
      <c r="CK43" s="621"/>
      <c r="CL43" s="621"/>
      <c r="CM43" s="621"/>
      <c r="CN43" s="621"/>
      <c r="CO43" s="621"/>
      <c r="CP43" s="621"/>
      <c r="CQ43" s="622"/>
      <c r="CR43" s="623">
        <v>218120</v>
      </c>
      <c r="CS43" s="655"/>
      <c r="CT43" s="655"/>
      <c r="CU43" s="655"/>
      <c r="CV43" s="655"/>
      <c r="CW43" s="655"/>
      <c r="CX43" s="655"/>
      <c r="CY43" s="656"/>
      <c r="CZ43" s="657">
        <v>0.8</v>
      </c>
      <c r="DA43" s="658"/>
      <c r="DB43" s="658"/>
      <c r="DC43" s="659"/>
      <c r="DD43" s="632">
        <v>218120</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x14ac:dyDescent="0.15">
      <c r="B44" s="192" t="s">
        <v>329</v>
      </c>
      <c r="CD44" s="729" t="s">
        <v>282</v>
      </c>
      <c r="CE44" s="730"/>
      <c r="CF44" s="620" t="s">
        <v>330</v>
      </c>
      <c r="CG44" s="621"/>
      <c r="CH44" s="621"/>
      <c r="CI44" s="621"/>
      <c r="CJ44" s="621"/>
      <c r="CK44" s="621"/>
      <c r="CL44" s="621"/>
      <c r="CM44" s="621"/>
      <c r="CN44" s="621"/>
      <c r="CO44" s="621"/>
      <c r="CP44" s="621"/>
      <c r="CQ44" s="622"/>
      <c r="CR44" s="623">
        <v>4536761</v>
      </c>
      <c r="CS44" s="624"/>
      <c r="CT44" s="624"/>
      <c r="CU44" s="624"/>
      <c r="CV44" s="624"/>
      <c r="CW44" s="624"/>
      <c r="CX44" s="624"/>
      <c r="CY44" s="625"/>
      <c r="CZ44" s="657">
        <v>16.399999999999999</v>
      </c>
      <c r="DA44" s="706"/>
      <c r="DB44" s="706"/>
      <c r="DC44" s="707"/>
      <c r="DD44" s="632">
        <v>1486157</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x14ac:dyDescent="0.15">
      <c r="CD45" s="731"/>
      <c r="CE45" s="732"/>
      <c r="CF45" s="620" t="s">
        <v>331</v>
      </c>
      <c r="CG45" s="621"/>
      <c r="CH45" s="621"/>
      <c r="CI45" s="621"/>
      <c r="CJ45" s="621"/>
      <c r="CK45" s="621"/>
      <c r="CL45" s="621"/>
      <c r="CM45" s="621"/>
      <c r="CN45" s="621"/>
      <c r="CO45" s="621"/>
      <c r="CP45" s="621"/>
      <c r="CQ45" s="622"/>
      <c r="CR45" s="623">
        <v>2364570</v>
      </c>
      <c r="CS45" s="655"/>
      <c r="CT45" s="655"/>
      <c r="CU45" s="655"/>
      <c r="CV45" s="655"/>
      <c r="CW45" s="655"/>
      <c r="CX45" s="655"/>
      <c r="CY45" s="656"/>
      <c r="CZ45" s="657">
        <v>8.6</v>
      </c>
      <c r="DA45" s="658"/>
      <c r="DB45" s="658"/>
      <c r="DC45" s="659"/>
      <c r="DD45" s="632">
        <v>84237</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x14ac:dyDescent="0.15">
      <c r="CD46" s="731"/>
      <c r="CE46" s="732"/>
      <c r="CF46" s="620" t="s">
        <v>332</v>
      </c>
      <c r="CG46" s="621"/>
      <c r="CH46" s="621"/>
      <c r="CI46" s="621"/>
      <c r="CJ46" s="621"/>
      <c r="CK46" s="621"/>
      <c r="CL46" s="621"/>
      <c r="CM46" s="621"/>
      <c r="CN46" s="621"/>
      <c r="CO46" s="621"/>
      <c r="CP46" s="621"/>
      <c r="CQ46" s="622"/>
      <c r="CR46" s="623">
        <v>2171260</v>
      </c>
      <c r="CS46" s="624"/>
      <c r="CT46" s="624"/>
      <c r="CU46" s="624"/>
      <c r="CV46" s="624"/>
      <c r="CW46" s="624"/>
      <c r="CX46" s="624"/>
      <c r="CY46" s="625"/>
      <c r="CZ46" s="657">
        <v>7.9</v>
      </c>
      <c r="DA46" s="706"/>
      <c r="DB46" s="706"/>
      <c r="DC46" s="707"/>
      <c r="DD46" s="632">
        <v>1400989</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x14ac:dyDescent="0.15">
      <c r="CD47" s="731"/>
      <c r="CE47" s="732"/>
      <c r="CF47" s="620" t="s">
        <v>333</v>
      </c>
      <c r="CG47" s="621"/>
      <c r="CH47" s="621"/>
      <c r="CI47" s="621"/>
      <c r="CJ47" s="621"/>
      <c r="CK47" s="621"/>
      <c r="CL47" s="621"/>
      <c r="CM47" s="621"/>
      <c r="CN47" s="621"/>
      <c r="CO47" s="621"/>
      <c r="CP47" s="621"/>
      <c r="CQ47" s="622"/>
      <c r="CR47" s="623" t="s">
        <v>151</v>
      </c>
      <c r="CS47" s="655"/>
      <c r="CT47" s="655"/>
      <c r="CU47" s="655"/>
      <c r="CV47" s="655"/>
      <c r="CW47" s="655"/>
      <c r="CX47" s="655"/>
      <c r="CY47" s="656"/>
      <c r="CZ47" s="657" t="s">
        <v>151</v>
      </c>
      <c r="DA47" s="658"/>
      <c r="DB47" s="658"/>
      <c r="DC47" s="659"/>
      <c r="DD47" s="632" t="s">
        <v>151</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x14ac:dyDescent="0.15">
      <c r="CD48" s="733"/>
      <c r="CE48" s="734"/>
      <c r="CF48" s="620" t="s">
        <v>334</v>
      </c>
      <c r="CG48" s="621"/>
      <c r="CH48" s="621"/>
      <c r="CI48" s="621"/>
      <c r="CJ48" s="621"/>
      <c r="CK48" s="621"/>
      <c r="CL48" s="621"/>
      <c r="CM48" s="621"/>
      <c r="CN48" s="621"/>
      <c r="CO48" s="621"/>
      <c r="CP48" s="621"/>
      <c r="CQ48" s="622"/>
      <c r="CR48" s="623" t="s">
        <v>151</v>
      </c>
      <c r="CS48" s="624"/>
      <c r="CT48" s="624"/>
      <c r="CU48" s="624"/>
      <c r="CV48" s="624"/>
      <c r="CW48" s="624"/>
      <c r="CX48" s="624"/>
      <c r="CY48" s="625"/>
      <c r="CZ48" s="657" t="s">
        <v>151</v>
      </c>
      <c r="DA48" s="706"/>
      <c r="DB48" s="706"/>
      <c r="DC48" s="707"/>
      <c r="DD48" s="632" t="s">
        <v>151</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x14ac:dyDescent="0.15">
      <c r="CD49" s="666" t="s">
        <v>335</v>
      </c>
      <c r="CE49" s="667"/>
      <c r="CF49" s="667"/>
      <c r="CG49" s="667"/>
      <c r="CH49" s="667"/>
      <c r="CI49" s="667"/>
      <c r="CJ49" s="667"/>
      <c r="CK49" s="667"/>
      <c r="CL49" s="667"/>
      <c r="CM49" s="667"/>
      <c r="CN49" s="667"/>
      <c r="CO49" s="667"/>
      <c r="CP49" s="667"/>
      <c r="CQ49" s="668"/>
      <c r="CR49" s="695">
        <v>27605403</v>
      </c>
      <c r="CS49" s="691"/>
      <c r="CT49" s="691"/>
      <c r="CU49" s="691"/>
      <c r="CV49" s="691"/>
      <c r="CW49" s="691"/>
      <c r="CX49" s="691"/>
      <c r="CY49" s="718"/>
      <c r="CZ49" s="719">
        <v>100</v>
      </c>
      <c r="DA49" s="720"/>
      <c r="DB49" s="720"/>
      <c r="DC49" s="721"/>
      <c r="DD49" s="722">
        <v>19182631</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AA14" sqref="AA14:AE14"/>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336</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337</v>
      </c>
      <c r="DK2" s="765"/>
      <c r="DL2" s="765"/>
      <c r="DM2" s="765"/>
      <c r="DN2" s="765"/>
      <c r="DO2" s="766"/>
      <c r="DP2" s="200"/>
      <c r="DQ2" s="764" t="s">
        <v>338</v>
      </c>
      <c r="DR2" s="765"/>
      <c r="DS2" s="765"/>
      <c r="DT2" s="765"/>
      <c r="DU2" s="765"/>
      <c r="DV2" s="765"/>
      <c r="DW2" s="765"/>
      <c r="DX2" s="765"/>
      <c r="DY2" s="765"/>
      <c r="DZ2" s="76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67" t="s">
        <v>339</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340</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58" t="s">
        <v>341</v>
      </c>
      <c r="B5" s="759"/>
      <c r="C5" s="759"/>
      <c r="D5" s="759"/>
      <c r="E5" s="759"/>
      <c r="F5" s="759"/>
      <c r="G5" s="759"/>
      <c r="H5" s="759"/>
      <c r="I5" s="759"/>
      <c r="J5" s="759"/>
      <c r="K5" s="759"/>
      <c r="L5" s="759"/>
      <c r="M5" s="759"/>
      <c r="N5" s="759"/>
      <c r="O5" s="759"/>
      <c r="P5" s="760"/>
      <c r="Q5" s="735" t="s">
        <v>342</v>
      </c>
      <c r="R5" s="736"/>
      <c r="S5" s="736"/>
      <c r="T5" s="736"/>
      <c r="U5" s="737"/>
      <c r="V5" s="735" t="s">
        <v>343</v>
      </c>
      <c r="W5" s="736"/>
      <c r="X5" s="736"/>
      <c r="Y5" s="736"/>
      <c r="Z5" s="737"/>
      <c r="AA5" s="735" t="s">
        <v>344</v>
      </c>
      <c r="AB5" s="736"/>
      <c r="AC5" s="736"/>
      <c r="AD5" s="736"/>
      <c r="AE5" s="736"/>
      <c r="AF5" s="768" t="s">
        <v>345</v>
      </c>
      <c r="AG5" s="736"/>
      <c r="AH5" s="736"/>
      <c r="AI5" s="736"/>
      <c r="AJ5" s="747"/>
      <c r="AK5" s="736" t="s">
        <v>346</v>
      </c>
      <c r="AL5" s="736"/>
      <c r="AM5" s="736"/>
      <c r="AN5" s="736"/>
      <c r="AO5" s="737"/>
      <c r="AP5" s="735" t="s">
        <v>347</v>
      </c>
      <c r="AQ5" s="736"/>
      <c r="AR5" s="736"/>
      <c r="AS5" s="736"/>
      <c r="AT5" s="737"/>
      <c r="AU5" s="735" t="s">
        <v>348</v>
      </c>
      <c r="AV5" s="736"/>
      <c r="AW5" s="736"/>
      <c r="AX5" s="736"/>
      <c r="AY5" s="747"/>
      <c r="AZ5" s="207"/>
      <c r="BA5" s="207"/>
      <c r="BB5" s="207"/>
      <c r="BC5" s="207"/>
      <c r="BD5" s="207"/>
      <c r="BE5" s="208"/>
      <c r="BF5" s="208"/>
      <c r="BG5" s="208"/>
      <c r="BH5" s="208"/>
      <c r="BI5" s="208"/>
      <c r="BJ5" s="208"/>
      <c r="BK5" s="208"/>
      <c r="BL5" s="208"/>
      <c r="BM5" s="208"/>
      <c r="BN5" s="208"/>
      <c r="BO5" s="208"/>
      <c r="BP5" s="208"/>
      <c r="BQ5" s="758" t="s">
        <v>349</v>
      </c>
      <c r="BR5" s="759"/>
      <c r="BS5" s="759"/>
      <c r="BT5" s="759"/>
      <c r="BU5" s="759"/>
      <c r="BV5" s="759"/>
      <c r="BW5" s="759"/>
      <c r="BX5" s="759"/>
      <c r="BY5" s="759"/>
      <c r="BZ5" s="759"/>
      <c r="CA5" s="759"/>
      <c r="CB5" s="759"/>
      <c r="CC5" s="759"/>
      <c r="CD5" s="759"/>
      <c r="CE5" s="759"/>
      <c r="CF5" s="759"/>
      <c r="CG5" s="760"/>
      <c r="CH5" s="735" t="s">
        <v>350</v>
      </c>
      <c r="CI5" s="736"/>
      <c r="CJ5" s="736"/>
      <c r="CK5" s="736"/>
      <c r="CL5" s="737"/>
      <c r="CM5" s="735" t="s">
        <v>351</v>
      </c>
      <c r="CN5" s="736"/>
      <c r="CO5" s="736"/>
      <c r="CP5" s="736"/>
      <c r="CQ5" s="737"/>
      <c r="CR5" s="735" t="s">
        <v>352</v>
      </c>
      <c r="CS5" s="736"/>
      <c r="CT5" s="736"/>
      <c r="CU5" s="736"/>
      <c r="CV5" s="737"/>
      <c r="CW5" s="735" t="s">
        <v>353</v>
      </c>
      <c r="CX5" s="736"/>
      <c r="CY5" s="736"/>
      <c r="CZ5" s="736"/>
      <c r="DA5" s="737"/>
      <c r="DB5" s="735" t="s">
        <v>354</v>
      </c>
      <c r="DC5" s="736"/>
      <c r="DD5" s="736"/>
      <c r="DE5" s="736"/>
      <c r="DF5" s="737"/>
      <c r="DG5" s="741" t="s">
        <v>355</v>
      </c>
      <c r="DH5" s="742"/>
      <c r="DI5" s="742"/>
      <c r="DJ5" s="742"/>
      <c r="DK5" s="743"/>
      <c r="DL5" s="741" t="s">
        <v>356</v>
      </c>
      <c r="DM5" s="742"/>
      <c r="DN5" s="742"/>
      <c r="DO5" s="742"/>
      <c r="DP5" s="743"/>
      <c r="DQ5" s="735" t="s">
        <v>357</v>
      </c>
      <c r="DR5" s="736"/>
      <c r="DS5" s="736"/>
      <c r="DT5" s="736"/>
      <c r="DU5" s="737"/>
      <c r="DV5" s="735" t="s">
        <v>348</v>
      </c>
      <c r="DW5" s="736"/>
      <c r="DX5" s="736"/>
      <c r="DY5" s="736"/>
      <c r="DZ5" s="747"/>
      <c r="EA5" s="205"/>
    </row>
    <row r="6" spans="1:131" s="206" customFormat="1" ht="26.25" customHeight="1" thickBot="1" x14ac:dyDescent="0.2">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x14ac:dyDescent="0.15">
      <c r="A7" s="209">
        <v>1</v>
      </c>
      <c r="B7" s="749" t="s">
        <v>358</v>
      </c>
      <c r="C7" s="750"/>
      <c r="D7" s="750"/>
      <c r="E7" s="750"/>
      <c r="F7" s="750"/>
      <c r="G7" s="750"/>
      <c r="H7" s="750"/>
      <c r="I7" s="750"/>
      <c r="J7" s="750"/>
      <c r="K7" s="750"/>
      <c r="L7" s="750"/>
      <c r="M7" s="750"/>
      <c r="N7" s="750"/>
      <c r="O7" s="750"/>
      <c r="P7" s="751"/>
      <c r="Q7" s="752">
        <v>28497</v>
      </c>
      <c r="R7" s="753"/>
      <c r="S7" s="753"/>
      <c r="T7" s="753"/>
      <c r="U7" s="753"/>
      <c r="V7" s="753">
        <v>26916</v>
      </c>
      <c r="W7" s="753"/>
      <c r="X7" s="753"/>
      <c r="Y7" s="753"/>
      <c r="Z7" s="753"/>
      <c r="AA7" s="753">
        <v>1581</v>
      </c>
      <c r="AB7" s="753"/>
      <c r="AC7" s="753"/>
      <c r="AD7" s="753"/>
      <c r="AE7" s="754"/>
      <c r="AF7" s="755">
        <v>670</v>
      </c>
      <c r="AG7" s="756"/>
      <c r="AH7" s="756"/>
      <c r="AI7" s="756"/>
      <c r="AJ7" s="757"/>
      <c r="AK7" s="792">
        <v>247</v>
      </c>
      <c r="AL7" s="793"/>
      <c r="AM7" s="793"/>
      <c r="AN7" s="793"/>
      <c r="AO7" s="793"/>
      <c r="AP7" s="793">
        <v>26418</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536</v>
      </c>
      <c r="BT7" s="797"/>
      <c r="BU7" s="797"/>
      <c r="BV7" s="797"/>
      <c r="BW7" s="797"/>
      <c r="BX7" s="797"/>
      <c r="BY7" s="797"/>
      <c r="BZ7" s="797"/>
      <c r="CA7" s="797"/>
      <c r="CB7" s="797"/>
      <c r="CC7" s="797"/>
      <c r="CD7" s="797"/>
      <c r="CE7" s="797"/>
      <c r="CF7" s="797"/>
      <c r="CG7" s="798"/>
      <c r="CH7" s="789" t="s">
        <v>537</v>
      </c>
      <c r="CI7" s="790"/>
      <c r="CJ7" s="790"/>
      <c r="CK7" s="790"/>
      <c r="CL7" s="791"/>
      <c r="CM7" s="789">
        <v>246</v>
      </c>
      <c r="CN7" s="790"/>
      <c r="CO7" s="790"/>
      <c r="CP7" s="790"/>
      <c r="CQ7" s="791"/>
      <c r="CR7" s="789">
        <v>1</v>
      </c>
      <c r="CS7" s="790"/>
      <c r="CT7" s="790"/>
      <c r="CU7" s="790"/>
      <c r="CV7" s="791"/>
      <c r="CW7" s="789">
        <v>5</v>
      </c>
      <c r="CX7" s="790"/>
      <c r="CY7" s="790"/>
      <c r="CZ7" s="790"/>
      <c r="DA7" s="791"/>
      <c r="DB7" s="789"/>
      <c r="DC7" s="790"/>
      <c r="DD7" s="790"/>
      <c r="DE7" s="790"/>
      <c r="DF7" s="791"/>
      <c r="DG7" s="789"/>
      <c r="DH7" s="790"/>
      <c r="DI7" s="790"/>
      <c r="DJ7" s="790"/>
      <c r="DK7" s="791"/>
      <c r="DL7" s="789"/>
      <c r="DM7" s="790"/>
      <c r="DN7" s="790"/>
      <c r="DO7" s="790"/>
      <c r="DP7" s="791"/>
      <c r="DQ7" s="789"/>
      <c r="DR7" s="790"/>
      <c r="DS7" s="790"/>
      <c r="DT7" s="790"/>
      <c r="DU7" s="791"/>
      <c r="DV7" s="770"/>
      <c r="DW7" s="771"/>
      <c r="DX7" s="771"/>
      <c r="DY7" s="771"/>
      <c r="DZ7" s="772"/>
      <c r="EA7" s="205"/>
    </row>
    <row r="8" spans="1:131" s="206" customFormat="1" ht="26.25" customHeight="1" x14ac:dyDescent="0.15">
      <c r="A8" s="212">
        <v>2</v>
      </c>
      <c r="B8" s="773" t="s">
        <v>359</v>
      </c>
      <c r="C8" s="774"/>
      <c r="D8" s="774"/>
      <c r="E8" s="774"/>
      <c r="F8" s="774"/>
      <c r="G8" s="774"/>
      <c r="H8" s="774"/>
      <c r="I8" s="774"/>
      <c r="J8" s="774"/>
      <c r="K8" s="774"/>
      <c r="L8" s="774"/>
      <c r="M8" s="774"/>
      <c r="N8" s="774"/>
      <c r="O8" s="774"/>
      <c r="P8" s="775"/>
      <c r="Q8" s="776">
        <v>1062</v>
      </c>
      <c r="R8" s="777"/>
      <c r="S8" s="777"/>
      <c r="T8" s="777"/>
      <c r="U8" s="777"/>
      <c r="V8" s="777">
        <v>993</v>
      </c>
      <c r="W8" s="777"/>
      <c r="X8" s="777"/>
      <c r="Y8" s="777"/>
      <c r="Z8" s="777"/>
      <c r="AA8" s="777">
        <v>69</v>
      </c>
      <c r="AB8" s="777"/>
      <c r="AC8" s="777"/>
      <c r="AD8" s="777"/>
      <c r="AE8" s="778"/>
      <c r="AF8" s="779">
        <v>54</v>
      </c>
      <c r="AG8" s="780"/>
      <c r="AH8" s="780"/>
      <c r="AI8" s="780"/>
      <c r="AJ8" s="781"/>
      <c r="AK8" s="782">
        <v>501</v>
      </c>
      <c r="AL8" s="783"/>
      <c r="AM8" s="783"/>
      <c r="AN8" s="783"/>
      <c r="AO8" s="783"/>
      <c r="AP8" s="783">
        <v>1680</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c r="BT8" s="787"/>
      <c r="BU8" s="787"/>
      <c r="BV8" s="787"/>
      <c r="BW8" s="787"/>
      <c r="BX8" s="787"/>
      <c r="BY8" s="787"/>
      <c r="BZ8" s="787"/>
      <c r="CA8" s="787"/>
      <c r="CB8" s="787"/>
      <c r="CC8" s="787"/>
      <c r="CD8" s="787"/>
      <c r="CE8" s="787"/>
      <c r="CF8" s="787"/>
      <c r="CG8" s="788"/>
      <c r="CH8" s="799"/>
      <c r="CI8" s="800"/>
      <c r="CJ8" s="800"/>
      <c r="CK8" s="800"/>
      <c r="CL8" s="801"/>
      <c r="CM8" s="799"/>
      <c r="CN8" s="800"/>
      <c r="CO8" s="800"/>
      <c r="CP8" s="800"/>
      <c r="CQ8" s="801"/>
      <c r="CR8" s="799"/>
      <c r="CS8" s="800"/>
      <c r="CT8" s="800"/>
      <c r="CU8" s="800"/>
      <c r="CV8" s="801"/>
      <c r="CW8" s="799"/>
      <c r="CX8" s="800"/>
      <c r="CY8" s="800"/>
      <c r="CZ8" s="800"/>
      <c r="DA8" s="801"/>
      <c r="DB8" s="799"/>
      <c r="DC8" s="800"/>
      <c r="DD8" s="800"/>
      <c r="DE8" s="800"/>
      <c r="DF8" s="801"/>
      <c r="DG8" s="799"/>
      <c r="DH8" s="800"/>
      <c r="DI8" s="800"/>
      <c r="DJ8" s="800"/>
      <c r="DK8" s="801"/>
      <c r="DL8" s="799"/>
      <c r="DM8" s="800"/>
      <c r="DN8" s="800"/>
      <c r="DO8" s="800"/>
      <c r="DP8" s="801"/>
      <c r="DQ8" s="799"/>
      <c r="DR8" s="800"/>
      <c r="DS8" s="800"/>
      <c r="DT8" s="800"/>
      <c r="DU8" s="801"/>
      <c r="DV8" s="802"/>
      <c r="DW8" s="803"/>
      <c r="DX8" s="803"/>
      <c r="DY8" s="803"/>
      <c r="DZ8" s="804"/>
      <c r="EA8" s="205"/>
    </row>
    <row r="9" spans="1:131" s="206" customFormat="1" ht="26.25" customHeight="1" x14ac:dyDescent="0.15">
      <c r="A9" s="212">
        <v>3</v>
      </c>
      <c r="B9" s="773" t="s">
        <v>360</v>
      </c>
      <c r="C9" s="774"/>
      <c r="D9" s="774"/>
      <c r="E9" s="774"/>
      <c r="F9" s="774"/>
      <c r="G9" s="774"/>
      <c r="H9" s="774"/>
      <c r="I9" s="774"/>
      <c r="J9" s="774"/>
      <c r="K9" s="774"/>
      <c r="L9" s="774"/>
      <c r="M9" s="774"/>
      <c r="N9" s="774"/>
      <c r="O9" s="774"/>
      <c r="P9" s="775"/>
      <c r="Q9" s="776">
        <v>349</v>
      </c>
      <c r="R9" s="777"/>
      <c r="S9" s="777"/>
      <c r="T9" s="777"/>
      <c r="U9" s="777"/>
      <c r="V9" s="777">
        <v>324</v>
      </c>
      <c r="W9" s="777"/>
      <c r="X9" s="777"/>
      <c r="Y9" s="777"/>
      <c r="Z9" s="777"/>
      <c r="AA9" s="777">
        <v>25</v>
      </c>
      <c r="AB9" s="777"/>
      <c r="AC9" s="777"/>
      <c r="AD9" s="777"/>
      <c r="AE9" s="778"/>
      <c r="AF9" s="779">
        <v>16</v>
      </c>
      <c r="AG9" s="780"/>
      <c r="AH9" s="780"/>
      <c r="AI9" s="780"/>
      <c r="AJ9" s="781"/>
      <c r="AK9" s="782">
        <v>221</v>
      </c>
      <c r="AL9" s="783"/>
      <c r="AM9" s="783"/>
      <c r="AN9" s="783"/>
      <c r="AO9" s="783"/>
      <c r="AP9" s="783">
        <v>654</v>
      </c>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x14ac:dyDescent="0.15">
      <c r="A10" s="212">
        <v>4</v>
      </c>
      <c r="B10" s="773" t="s">
        <v>361</v>
      </c>
      <c r="C10" s="774"/>
      <c r="D10" s="774"/>
      <c r="E10" s="774"/>
      <c r="F10" s="774"/>
      <c r="G10" s="774"/>
      <c r="H10" s="774"/>
      <c r="I10" s="774"/>
      <c r="J10" s="774"/>
      <c r="K10" s="774"/>
      <c r="L10" s="774"/>
      <c r="M10" s="774"/>
      <c r="N10" s="774"/>
      <c r="O10" s="774"/>
      <c r="P10" s="775"/>
      <c r="Q10" s="776">
        <v>252</v>
      </c>
      <c r="R10" s="777"/>
      <c r="S10" s="777"/>
      <c r="T10" s="777"/>
      <c r="U10" s="777"/>
      <c r="V10" s="777">
        <v>217</v>
      </c>
      <c r="W10" s="777"/>
      <c r="X10" s="777"/>
      <c r="Y10" s="777"/>
      <c r="Z10" s="777"/>
      <c r="AA10" s="777">
        <v>34</v>
      </c>
      <c r="AB10" s="777"/>
      <c r="AC10" s="777"/>
      <c r="AD10" s="777"/>
      <c r="AE10" s="778"/>
      <c r="AF10" s="779">
        <v>34</v>
      </c>
      <c r="AG10" s="780"/>
      <c r="AH10" s="780"/>
      <c r="AI10" s="780"/>
      <c r="AJ10" s="781"/>
      <c r="AK10" s="782">
        <v>112</v>
      </c>
      <c r="AL10" s="783"/>
      <c r="AM10" s="783"/>
      <c r="AN10" s="783"/>
      <c r="AO10" s="783"/>
      <c r="AP10" s="783">
        <v>335</v>
      </c>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x14ac:dyDescent="0.15">
      <c r="A11" s="212">
        <v>5</v>
      </c>
      <c r="B11" s="773" t="s">
        <v>362</v>
      </c>
      <c r="C11" s="774"/>
      <c r="D11" s="774"/>
      <c r="E11" s="774"/>
      <c r="F11" s="774"/>
      <c r="G11" s="774"/>
      <c r="H11" s="774"/>
      <c r="I11" s="774"/>
      <c r="J11" s="774"/>
      <c r="K11" s="774"/>
      <c r="L11" s="774"/>
      <c r="M11" s="774"/>
      <c r="N11" s="774"/>
      <c r="O11" s="774"/>
      <c r="P11" s="775"/>
      <c r="Q11" s="776">
        <v>353</v>
      </c>
      <c r="R11" s="777"/>
      <c r="S11" s="777"/>
      <c r="T11" s="777"/>
      <c r="U11" s="777"/>
      <c r="V11" s="777">
        <v>306</v>
      </c>
      <c r="W11" s="777"/>
      <c r="X11" s="777"/>
      <c r="Y11" s="777"/>
      <c r="Z11" s="777"/>
      <c r="AA11" s="777">
        <v>47</v>
      </c>
      <c r="AB11" s="777"/>
      <c r="AC11" s="777"/>
      <c r="AD11" s="777"/>
      <c r="AE11" s="778"/>
      <c r="AF11" s="779">
        <v>19</v>
      </c>
      <c r="AG11" s="780"/>
      <c r="AH11" s="780"/>
      <c r="AI11" s="780"/>
      <c r="AJ11" s="781"/>
      <c r="AK11" s="782">
        <v>209</v>
      </c>
      <c r="AL11" s="783"/>
      <c r="AM11" s="783"/>
      <c r="AN11" s="783"/>
      <c r="AO11" s="783"/>
      <c r="AP11" s="783">
        <v>375</v>
      </c>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x14ac:dyDescent="0.15">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x14ac:dyDescent="0.15">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x14ac:dyDescent="0.15">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x14ac:dyDescent="0.15">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x14ac:dyDescent="0.15">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x14ac:dyDescent="0.15">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x14ac:dyDescent="0.15">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x14ac:dyDescent="0.15">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x14ac:dyDescent="0.15">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x14ac:dyDescent="0.2">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x14ac:dyDescent="0.15">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363</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x14ac:dyDescent="0.2">
      <c r="A23" s="215" t="s">
        <v>364</v>
      </c>
      <c r="B23" s="808" t="s">
        <v>365</v>
      </c>
      <c r="C23" s="809"/>
      <c r="D23" s="809"/>
      <c r="E23" s="809"/>
      <c r="F23" s="809"/>
      <c r="G23" s="809"/>
      <c r="H23" s="809"/>
      <c r="I23" s="809"/>
      <c r="J23" s="809"/>
      <c r="K23" s="809"/>
      <c r="L23" s="809"/>
      <c r="M23" s="809"/>
      <c r="N23" s="809"/>
      <c r="O23" s="809"/>
      <c r="P23" s="810"/>
      <c r="Q23" s="811">
        <v>29367</v>
      </c>
      <c r="R23" s="812"/>
      <c r="S23" s="812"/>
      <c r="T23" s="812"/>
      <c r="U23" s="812"/>
      <c r="V23" s="812">
        <v>27611</v>
      </c>
      <c r="W23" s="812"/>
      <c r="X23" s="812"/>
      <c r="Y23" s="812"/>
      <c r="Z23" s="812"/>
      <c r="AA23" s="812">
        <v>1756</v>
      </c>
      <c r="AB23" s="812"/>
      <c r="AC23" s="812"/>
      <c r="AD23" s="812"/>
      <c r="AE23" s="813"/>
      <c r="AF23" s="814">
        <v>793</v>
      </c>
      <c r="AG23" s="812"/>
      <c r="AH23" s="812"/>
      <c r="AI23" s="812"/>
      <c r="AJ23" s="815"/>
      <c r="AK23" s="816"/>
      <c r="AL23" s="817"/>
      <c r="AM23" s="817"/>
      <c r="AN23" s="817"/>
      <c r="AO23" s="817"/>
      <c r="AP23" s="812">
        <v>29463</v>
      </c>
      <c r="AQ23" s="812"/>
      <c r="AR23" s="812"/>
      <c r="AS23" s="812"/>
      <c r="AT23" s="812"/>
      <c r="AU23" s="818"/>
      <c r="AV23" s="818"/>
      <c r="AW23" s="818"/>
      <c r="AX23" s="818"/>
      <c r="AY23" s="819"/>
      <c r="AZ23" s="827" t="s">
        <v>108</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x14ac:dyDescent="0.15">
      <c r="A24" s="826" t="s">
        <v>366</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x14ac:dyDescent="0.2">
      <c r="A25" s="767" t="s">
        <v>367</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x14ac:dyDescent="0.15">
      <c r="A26" s="758" t="s">
        <v>341</v>
      </c>
      <c r="B26" s="759"/>
      <c r="C26" s="759"/>
      <c r="D26" s="759"/>
      <c r="E26" s="759"/>
      <c r="F26" s="759"/>
      <c r="G26" s="759"/>
      <c r="H26" s="759"/>
      <c r="I26" s="759"/>
      <c r="J26" s="759"/>
      <c r="K26" s="759"/>
      <c r="L26" s="759"/>
      <c r="M26" s="759"/>
      <c r="N26" s="759"/>
      <c r="O26" s="759"/>
      <c r="P26" s="760"/>
      <c r="Q26" s="735" t="s">
        <v>368</v>
      </c>
      <c r="R26" s="736"/>
      <c r="S26" s="736"/>
      <c r="T26" s="736"/>
      <c r="U26" s="737"/>
      <c r="V26" s="735" t="s">
        <v>369</v>
      </c>
      <c r="W26" s="736"/>
      <c r="X26" s="736"/>
      <c r="Y26" s="736"/>
      <c r="Z26" s="737"/>
      <c r="AA26" s="735" t="s">
        <v>370</v>
      </c>
      <c r="AB26" s="736"/>
      <c r="AC26" s="736"/>
      <c r="AD26" s="736"/>
      <c r="AE26" s="736"/>
      <c r="AF26" s="830" t="s">
        <v>371</v>
      </c>
      <c r="AG26" s="831"/>
      <c r="AH26" s="831"/>
      <c r="AI26" s="831"/>
      <c r="AJ26" s="832"/>
      <c r="AK26" s="736" t="s">
        <v>372</v>
      </c>
      <c r="AL26" s="736"/>
      <c r="AM26" s="736"/>
      <c r="AN26" s="736"/>
      <c r="AO26" s="737"/>
      <c r="AP26" s="735" t="s">
        <v>373</v>
      </c>
      <c r="AQ26" s="736"/>
      <c r="AR26" s="736"/>
      <c r="AS26" s="736"/>
      <c r="AT26" s="737"/>
      <c r="AU26" s="735" t="s">
        <v>374</v>
      </c>
      <c r="AV26" s="736"/>
      <c r="AW26" s="736"/>
      <c r="AX26" s="736"/>
      <c r="AY26" s="737"/>
      <c r="AZ26" s="735" t="s">
        <v>375</v>
      </c>
      <c r="BA26" s="736"/>
      <c r="BB26" s="736"/>
      <c r="BC26" s="736"/>
      <c r="BD26" s="737"/>
      <c r="BE26" s="735" t="s">
        <v>348</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x14ac:dyDescent="0.2">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x14ac:dyDescent="0.15">
      <c r="A28" s="217">
        <v>1</v>
      </c>
      <c r="B28" s="749" t="s">
        <v>376</v>
      </c>
      <c r="C28" s="750"/>
      <c r="D28" s="750"/>
      <c r="E28" s="750"/>
      <c r="F28" s="750"/>
      <c r="G28" s="750"/>
      <c r="H28" s="750"/>
      <c r="I28" s="750"/>
      <c r="J28" s="750"/>
      <c r="K28" s="750"/>
      <c r="L28" s="750"/>
      <c r="M28" s="750"/>
      <c r="N28" s="750"/>
      <c r="O28" s="750"/>
      <c r="P28" s="751"/>
      <c r="Q28" s="840">
        <v>11052</v>
      </c>
      <c r="R28" s="841"/>
      <c r="S28" s="841"/>
      <c r="T28" s="841"/>
      <c r="U28" s="841"/>
      <c r="V28" s="841">
        <v>10703</v>
      </c>
      <c r="W28" s="841"/>
      <c r="X28" s="841"/>
      <c r="Y28" s="841"/>
      <c r="Z28" s="841"/>
      <c r="AA28" s="841">
        <v>349</v>
      </c>
      <c r="AB28" s="841"/>
      <c r="AC28" s="841"/>
      <c r="AD28" s="841"/>
      <c r="AE28" s="842"/>
      <c r="AF28" s="843">
        <v>349</v>
      </c>
      <c r="AG28" s="841"/>
      <c r="AH28" s="841"/>
      <c r="AI28" s="841"/>
      <c r="AJ28" s="844"/>
      <c r="AK28" s="845">
        <v>841</v>
      </c>
      <c r="AL28" s="836"/>
      <c r="AM28" s="836"/>
      <c r="AN28" s="836"/>
      <c r="AO28" s="836"/>
      <c r="AP28" s="836"/>
      <c r="AQ28" s="836"/>
      <c r="AR28" s="836"/>
      <c r="AS28" s="836"/>
      <c r="AT28" s="836"/>
      <c r="AU28" s="836"/>
      <c r="AV28" s="836"/>
      <c r="AW28" s="836"/>
      <c r="AX28" s="836"/>
      <c r="AY28" s="836"/>
      <c r="AZ28" s="837"/>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x14ac:dyDescent="0.15">
      <c r="A29" s="217">
        <v>2</v>
      </c>
      <c r="B29" s="773" t="s">
        <v>377</v>
      </c>
      <c r="C29" s="774"/>
      <c r="D29" s="774"/>
      <c r="E29" s="774"/>
      <c r="F29" s="774"/>
      <c r="G29" s="774"/>
      <c r="H29" s="774"/>
      <c r="I29" s="774"/>
      <c r="J29" s="774"/>
      <c r="K29" s="774"/>
      <c r="L29" s="774"/>
      <c r="M29" s="774"/>
      <c r="N29" s="774"/>
      <c r="O29" s="774"/>
      <c r="P29" s="775"/>
      <c r="Q29" s="776">
        <v>90</v>
      </c>
      <c r="R29" s="777"/>
      <c r="S29" s="777"/>
      <c r="T29" s="777"/>
      <c r="U29" s="777"/>
      <c r="V29" s="777">
        <v>79</v>
      </c>
      <c r="W29" s="777"/>
      <c r="X29" s="777"/>
      <c r="Y29" s="777"/>
      <c r="Z29" s="777"/>
      <c r="AA29" s="777">
        <v>11</v>
      </c>
      <c r="AB29" s="777"/>
      <c r="AC29" s="777"/>
      <c r="AD29" s="777"/>
      <c r="AE29" s="778"/>
      <c r="AF29" s="779">
        <v>11</v>
      </c>
      <c r="AG29" s="780"/>
      <c r="AH29" s="780"/>
      <c r="AI29" s="780"/>
      <c r="AJ29" s="781"/>
      <c r="AK29" s="848">
        <v>26</v>
      </c>
      <c r="AL29" s="849"/>
      <c r="AM29" s="849"/>
      <c r="AN29" s="849"/>
      <c r="AO29" s="849"/>
      <c r="AP29" s="849"/>
      <c r="AQ29" s="849"/>
      <c r="AR29" s="849"/>
      <c r="AS29" s="849"/>
      <c r="AT29" s="849"/>
      <c r="AU29" s="849"/>
      <c r="AV29" s="849"/>
      <c r="AW29" s="849"/>
      <c r="AX29" s="849"/>
      <c r="AY29" s="849"/>
      <c r="AZ29" s="850"/>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x14ac:dyDescent="0.15">
      <c r="A30" s="217">
        <v>3</v>
      </c>
      <c r="B30" s="773" t="s">
        <v>378</v>
      </c>
      <c r="C30" s="774"/>
      <c r="D30" s="774"/>
      <c r="E30" s="774"/>
      <c r="F30" s="774"/>
      <c r="G30" s="774"/>
      <c r="H30" s="774"/>
      <c r="I30" s="774"/>
      <c r="J30" s="774"/>
      <c r="K30" s="774"/>
      <c r="L30" s="774"/>
      <c r="M30" s="774"/>
      <c r="N30" s="774"/>
      <c r="O30" s="774"/>
      <c r="P30" s="775"/>
      <c r="Q30" s="776">
        <v>75</v>
      </c>
      <c r="R30" s="777"/>
      <c r="S30" s="777"/>
      <c r="T30" s="777"/>
      <c r="U30" s="777"/>
      <c r="V30" s="777">
        <v>65</v>
      </c>
      <c r="W30" s="777"/>
      <c r="X30" s="777"/>
      <c r="Y30" s="777"/>
      <c r="Z30" s="777"/>
      <c r="AA30" s="777">
        <v>10</v>
      </c>
      <c r="AB30" s="777"/>
      <c r="AC30" s="777"/>
      <c r="AD30" s="777"/>
      <c r="AE30" s="778"/>
      <c r="AF30" s="779">
        <v>10</v>
      </c>
      <c r="AG30" s="780"/>
      <c r="AH30" s="780"/>
      <c r="AI30" s="780"/>
      <c r="AJ30" s="781"/>
      <c r="AK30" s="848">
        <v>19</v>
      </c>
      <c r="AL30" s="849"/>
      <c r="AM30" s="849"/>
      <c r="AN30" s="849"/>
      <c r="AO30" s="849"/>
      <c r="AP30" s="849"/>
      <c r="AQ30" s="849"/>
      <c r="AR30" s="849"/>
      <c r="AS30" s="849"/>
      <c r="AT30" s="849"/>
      <c r="AU30" s="849"/>
      <c r="AV30" s="849"/>
      <c r="AW30" s="849"/>
      <c r="AX30" s="849"/>
      <c r="AY30" s="849"/>
      <c r="AZ30" s="850"/>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x14ac:dyDescent="0.15">
      <c r="A31" s="217">
        <v>4</v>
      </c>
      <c r="B31" s="773" t="s">
        <v>379</v>
      </c>
      <c r="C31" s="774"/>
      <c r="D31" s="774"/>
      <c r="E31" s="774"/>
      <c r="F31" s="774"/>
      <c r="G31" s="774"/>
      <c r="H31" s="774"/>
      <c r="I31" s="774"/>
      <c r="J31" s="774"/>
      <c r="K31" s="774"/>
      <c r="L31" s="774"/>
      <c r="M31" s="774"/>
      <c r="N31" s="774"/>
      <c r="O31" s="774"/>
      <c r="P31" s="775"/>
      <c r="Q31" s="776">
        <v>6390</v>
      </c>
      <c r="R31" s="777"/>
      <c r="S31" s="777"/>
      <c r="T31" s="777"/>
      <c r="U31" s="777"/>
      <c r="V31" s="777">
        <v>5934</v>
      </c>
      <c r="W31" s="777"/>
      <c r="X31" s="777"/>
      <c r="Y31" s="777"/>
      <c r="Z31" s="777"/>
      <c r="AA31" s="777">
        <v>457</v>
      </c>
      <c r="AB31" s="777"/>
      <c r="AC31" s="777"/>
      <c r="AD31" s="777"/>
      <c r="AE31" s="778"/>
      <c r="AF31" s="779">
        <v>457</v>
      </c>
      <c r="AG31" s="780"/>
      <c r="AH31" s="780"/>
      <c r="AI31" s="780"/>
      <c r="AJ31" s="781"/>
      <c r="AK31" s="848">
        <v>931</v>
      </c>
      <c r="AL31" s="849"/>
      <c r="AM31" s="849"/>
      <c r="AN31" s="849"/>
      <c r="AO31" s="849"/>
      <c r="AP31" s="849"/>
      <c r="AQ31" s="849"/>
      <c r="AR31" s="849"/>
      <c r="AS31" s="849"/>
      <c r="AT31" s="849"/>
      <c r="AU31" s="849"/>
      <c r="AV31" s="849"/>
      <c r="AW31" s="849"/>
      <c r="AX31" s="849"/>
      <c r="AY31" s="849"/>
      <c r="AZ31" s="850"/>
      <c r="BA31" s="850"/>
      <c r="BB31" s="850"/>
      <c r="BC31" s="850"/>
      <c r="BD31" s="850"/>
      <c r="BE31" s="846"/>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x14ac:dyDescent="0.15">
      <c r="A32" s="217">
        <v>5</v>
      </c>
      <c r="B32" s="773" t="s">
        <v>380</v>
      </c>
      <c r="C32" s="774"/>
      <c r="D32" s="774"/>
      <c r="E32" s="774"/>
      <c r="F32" s="774"/>
      <c r="G32" s="774"/>
      <c r="H32" s="774"/>
      <c r="I32" s="774"/>
      <c r="J32" s="774"/>
      <c r="K32" s="774"/>
      <c r="L32" s="774"/>
      <c r="M32" s="774"/>
      <c r="N32" s="774"/>
      <c r="O32" s="774"/>
      <c r="P32" s="775"/>
      <c r="Q32" s="776">
        <v>814</v>
      </c>
      <c r="R32" s="777"/>
      <c r="S32" s="777"/>
      <c r="T32" s="777"/>
      <c r="U32" s="777"/>
      <c r="V32" s="777">
        <v>810</v>
      </c>
      <c r="W32" s="777"/>
      <c r="X32" s="777"/>
      <c r="Y32" s="777"/>
      <c r="Z32" s="777"/>
      <c r="AA32" s="777">
        <v>4</v>
      </c>
      <c r="AB32" s="777"/>
      <c r="AC32" s="777"/>
      <c r="AD32" s="777"/>
      <c r="AE32" s="778"/>
      <c r="AF32" s="779">
        <v>4</v>
      </c>
      <c r="AG32" s="780"/>
      <c r="AH32" s="780"/>
      <c r="AI32" s="780"/>
      <c r="AJ32" s="781"/>
      <c r="AK32" s="848">
        <v>160</v>
      </c>
      <c r="AL32" s="849"/>
      <c r="AM32" s="849"/>
      <c r="AN32" s="849"/>
      <c r="AO32" s="849"/>
      <c r="AP32" s="849"/>
      <c r="AQ32" s="849"/>
      <c r="AR32" s="849"/>
      <c r="AS32" s="849"/>
      <c r="AT32" s="849"/>
      <c r="AU32" s="849"/>
      <c r="AV32" s="849"/>
      <c r="AW32" s="849"/>
      <c r="AX32" s="849"/>
      <c r="AY32" s="849"/>
      <c r="AZ32" s="850"/>
      <c r="BA32" s="850"/>
      <c r="BB32" s="850"/>
      <c r="BC32" s="850"/>
      <c r="BD32" s="850"/>
      <c r="BE32" s="846"/>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x14ac:dyDescent="0.15">
      <c r="A33" s="217">
        <v>6</v>
      </c>
      <c r="B33" s="773" t="s">
        <v>381</v>
      </c>
      <c r="C33" s="774"/>
      <c r="D33" s="774"/>
      <c r="E33" s="774"/>
      <c r="F33" s="774"/>
      <c r="G33" s="774"/>
      <c r="H33" s="774"/>
      <c r="I33" s="774"/>
      <c r="J33" s="774"/>
      <c r="K33" s="774"/>
      <c r="L33" s="774"/>
      <c r="M33" s="774"/>
      <c r="N33" s="774"/>
      <c r="O33" s="774"/>
      <c r="P33" s="775"/>
      <c r="Q33" s="776">
        <v>75</v>
      </c>
      <c r="R33" s="777"/>
      <c r="S33" s="777"/>
      <c r="T33" s="777"/>
      <c r="U33" s="777"/>
      <c r="V33" s="777">
        <v>68</v>
      </c>
      <c r="W33" s="777"/>
      <c r="X33" s="777"/>
      <c r="Y33" s="777"/>
      <c r="Z33" s="777"/>
      <c r="AA33" s="777">
        <v>7</v>
      </c>
      <c r="AB33" s="777"/>
      <c r="AC33" s="777"/>
      <c r="AD33" s="777"/>
      <c r="AE33" s="778"/>
      <c r="AF33" s="779">
        <v>7</v>
      </c>
      <c r="AG33" s="780"/>
      <c r="AH33" s="780"/>
      <c r="AI33" s="780"/>
      <c r="AJ33" s="781"/>
      <c r="AK33" s="848">
        <v>27</v>
      </c>
      <c r="AL33" s="849"/>
      <c r="AM33" s="849"/>
      <c r="AN33" s="849"/>
      <c r="AO33" s="849"/>
      <c r="AP33" s="849"/>
      <c r="AQ33" s="849"/>
      <c r="AR33" s="849"/>
      <c r="AS33" s="849"/>
      <c r="AT33" s="849"/>
      <c r="AU33" s="849"/>
      <c r="AV33" s="849"/>
      <c r="AW33" s="849"/>
      <c r="AX33" s="849"/>
      <c r="AY33" s="849"/>
      <c r="AZ33" s="850"/>
      <c r="BA33" s="850"/>
      <c r="BB33" s="850"/>
      <c r="BC33" s="850"/>
      <c r="BD33" s="850"/>
      <c r="BE33" s="846"/>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x14ac:dyDescent="0.15">
      <c r="A34" s="217">
        <v>7</v>
      </c>
      <c r="B34" s="773" t="s">
        <v>382</v>
      </c>
      <c r="C34" s="774"/>
      <c r="D34" s="774"/>
      <c r="E34" s="774"/>
      <c r="F34" s="774"/>
      <c r="G34" s="774"/>
      <c r="H34" s="774"/>
      <c r="I34" s="774"/>
      <c r="J34" s="774"/>
      <c r="K34" s="774"/>
      <c r="L34" s="774"/>
      <c r="M34" s="774"/>
      <c r="N34" s="774"/>
      <c r="O34" s="774"/>
      <c r="P34" s="775"/>
      <c r="Q34" s="776">
        <v>19</v>
      </c>
      <c r="R34" s="777"/>
      <c r="S34" s="777"/>
      <c r="T34" s="777"/>
      <c r="U34" s="777"/>
      <c r="V34" s="777">
        <v>19</v>
      </c>
      <c r="W34" s="777"/>
      <c r="X34" s="777"/>
      <c r="Y34" s="777"/>
      <c r="Z34" s="777"/>
      <c r="AA34" s="777">
        <v>0</v>
      </c>
      <c r="AB34" s="777"/>
      <c r="AC34" s="777"/>
      <c r="AD34" s="777"/>
      <c r="AE34" s="778"/>
      <c r="AF34" s="779" t="s">
        <v>108</v>
      </c>
      <c r="AG34" s="780"/>
      <c r="AH34" s="780"/>
      <c r="AI34" s="780"/>
      <c r="AJ34" s="781"/>
      <c r="AK34" s="848" t="s">
        <v>533</v>
      </c>
      <c r="AL34" s="849"/>
      <c r="AM34" s="849"/>
      <c r="AN34" s="849"/>
      <c r="AO34" s="849"/>
      <c r="AP34" s="849"/>
      <c r="AQ34" s="849"/>
      <c r="AR34" s="849"/>
      <c r="AS34" s="849"/>
      <c r="AT34" s="849"/>
      <c r="AU34" s="849"/>
      <c r="AV34" s="849"/>
      <c r="AW34" s="849"/>
      <c r="AX34" s="849"/>
      <c r="AY34" s="849"/>
      <c r="AZ34" s="850"/>
      <c r="BA34" s="850"/>
      <c r="BB34" s="850"/>
      <c r="BC34" s="850"/>
      <c r="BD34" s="850"/>
      <c r="BE34" s="846"/>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x14ac:dyDescent="0.15">
      <c r="A35" s="217">
        <v>8</v>
      </c>
      <c r="B35" s="773" t="s">
        <v>383</v>
      </c>
      <c r="C35" s="774"/>
      <c r="D35" s="774"/>
      <c r="E35" s="774"/>
      <c r="F35" s="774"/>
      <c r="G35" s="774"/>
      <c r="H35" s="774"/>
      <c r="I35" s="774"/>
      <c r="J35" s="774"/>
      <c r="K35" s="774"/>
      <c r="L35" s="774"/>
      <c r="M35" s="774"/>
      <c r="N35" s="774"/>
      <c r="O35" s="774"/>
      <c r="P35" s="775"/>
      <c r="Q35" s="776">
        <v>1797</v>
      </c>
      <c r="R35" s="777"/>
      <c r="S35" s="777"/>
      <c r="T35" s="777"/>
      <c r="U35" s="777"/>
      <c r="V35" s="777">
        <v>1604</v>
      </c>
      <c r="W35" s="777"/>
      <c r="X35" s="777"/>
      <c r="Y35" s="777"/>
      <c r="Z35" s="777"/>
      <c r="AA35" s="777">
        <f t="shared" ref="AA35" si="0">+Q35-V35</f>
        <v>193</v>
      </c>
      <c r="AB35" s="777"/>
      <c r="AC35" s="777"/>
      <c r="AD35" s="777"/>
      <c r="AE35" s="778"/>
      <c r="AF35" s="779">
        <v>780</v>
      </c>
      <c r="AG35" s="780"/>
      <c r="AH35" s="780"/>
      <c r="AI35" s="780"/>
      <c r="AJ35" s="781"/>
      <c r="AK35" s="848">
        <v>9</v>
      </c>
      <c r="AL35" s="849"/>
      <c r="AM35" s="849"/>
      <c r="AN35" s="849"/>
      <c r="AO35" s="849"/>
      <c r="AP35" s="849">
        <v>3305</v>
      </c>
      <c r="AQ35" s="849"/>
      <c r="AR35" s="849"/>
      <c r="AS35" s="849"/>
      <c r="AT35" s="849"/>
      <c r="AU35" s="849">
        <v>165</v>
      </c>
      <c r="AV35" s="849"/>
      <c r="AW35" s="849"/>
      <c r="AX35" s="849"/>
      <c r="AY35" s="849"/>
      <c r="AZ35" s="850"/>
      <c r="BA35" s="850"/>
      <c r="BB35" s="850"/>
      <c r="BC35" s="850"/>
      <c r="BD35" s="850"/>
      <c r="BE35" s="846" t="s">
        <v>384</v>
      </c>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x14ac:dyDescent="0.15">
      <c r="A36" s="217">
        <v>9</v>
      </c>
      <c r="B36" s="773" t="s">
        <v>385</v>
      </c>
      <c r="C36" s="774"/>
      <c r="D36" s="774"/>
      <c r="E36" s="774"/>
      <c r="F36" s="774"/>
      <c r="G36" s="774"/>
      <c r="H36" s="774"/>
      <c r="I36" s="774"/>
      <c r="J36" s="774"/>
      <c r="K36" s="774"/>
      <c r="L36" s="774"/>
      <c r="M36" s="774"/>
      <c r="N36" s="774"/>
      <c r="O36" s="774"/>
      <c r="P36" s="775"/>
      <c r="Q36" s="776">
        <v>2069</v>
      </c>
      <c r="R36" s="777"/>
      <c r="S36" s="777"/>
      <c r="T36" s="777"/>
      <c r="U36" s="777"/>
      <c r="V36" s="777">
        <v>1973</v>
      </c>
      <c r="W36" s="777"/>
      <c r="X36" s="777"/>
      <c r="Y36" s="777"/>
      <c r="Z36" s="777"/>
      <c r="AA36" s="777">
        <v>96</v>
      </c>
      <c r="AB36" s="777"/>
      <c r="AC36" s="777"/>
      <c r="AD36" s="777"/>
      <c r="AE36" s="778"/>
      <c r="AF36" s="779">
        <v>96</v>
      </c>
      <c r="AG36" s="780"/>
      <c r="AH36" s="780"/>
      <c r="AI36" s="780"/>
      <c r="AJ36" s="781"/>
      <c r="AK36" s="848">
        <v>621</v>
      </c>
      <c r="AL36" s="849"/>
      <c r="AM36" s="849"/>
      <c r="AN36" s="849"/>
      <c r="AO36" s="849"/>
      <c r="AP36" s="849">
        <v>9699</v>
      </c>
      <c r="AQ36" s="849"/>
      <c r="AR36" s="849"/>
      <c r="AS36" s="849"/>
      <c r="AT36" s="849"/>
      <c r="AU36" s="849">
        <v>5354</v>
      </c>
      <c r="AV36" s="849"/>
      <c r="AW36" s="849"/>
      <c r="AX36" s="849"/>
      <c r="AY36" s="849"/>
      <c r="AZ36" s="850"/>
      <c r="BA36" s="850"/>
      <c r="BB36" s="850"/>
      <c r="BC36" s="850"/>
      <c r="BD36" s="850"/>
      <c r="BE36" s="846" t="s">
        <v>386</v>
      </c>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x14ac:dyDescent="0.15">
      <c r="A37" s="217">
        <v>10</v>
      </c>
      <c r="B37" s="773" t="s">
        <v>387</v>
      </c>
      <c r="C37" s="774"/>
      <c r="D37" s="774"/>
      <c r="E37" s="774"/>
      <c r="F37" s="774"/>
      <c r="G37" s="774"/>
      <c r="H37" s="774"/>
      <c r="I37" s="774"/>
      <c r="J37" s="774"/>
      <c r="K37" s="774"/>
      <c r="L37" s="774"/>
      <c r="M37" s="774"/>
      <c r="N37" s="774"/>
      <c r="O37" s="774"/>
      <c r="P37" s="775"/>
      <c r="Q37" s="776">
        <v>111</v>
      </c>
      <c r="R37" s="777"/>
      <c r="S37" s="777"/>
      <c r="T37" s="777"/>
      <c r="U37" s="777"/>
      <c r="V37" s="777">
        <v>66</v>
      </c>
      <c r="W37" s="777"/>
      <c r="X37" s="777"/>
      <c r="Y37" s="777"/>
      <c r="Z37" s="777"/>
      <c r="AA37" s="777">
        <v>45</v>
      </c>
      <c r="AB37" s="777"/>
      <c r="AC37" s="777"/>
      <c r="AD37" s="777"/>
      <c r="AE37" s="778"/>
      <c r="AF37" s="779">
        <v>45</v>
      </c>
      <c r="AG37" s="780"/>
      <c r="AH37" s="780"/>
      <c r="AI37" s="780"/>
      <c r="AJ37" s="781"/>
      <c r="AK37" s="848">
        <v>61</v>
      </c>
      <c r="AL37" s="849"/>
      <c r="AM37" s="849"/>
      <c r="AN37" s="849"/>
      <c r="AO37" s="849"/>
      <c r="AP37" s="849">
        <v>143</v>
      </c>
      <c r="AQ37" s="849"/>
      <c r="AR37" s="849"/>
      <c r="AS37" s="849"/>
      <c r="AT37" s="849"/>
      <c r="AU37" s="849">
        <v>143</v>
      </c>
      <c r="AV37" s="849"/>
      <c r="AW37" s="849"/>
      <c r="AX37" s="849"/>
      <c r="AY37" s="849"/>
      <c r="AZ37" s="850"/>
      <c r="BA37" s="850"/>
      <c r="BB37" s="850"/>
      <c r="BC37" s="850"/>
      <c r="BD37" s="850"/>
      <c r="BE37" s="846" t="s">
        <v>386</v>
      </c>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x14ac:dyDescent="0.15">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x14ac:dyDescent="0.15">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x14ac:dyDescent="0.15">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x14ac:dyDescent="0.15">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x14ac:dyDescent="0.15">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x14ac:dyDescent="0.15">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x14ac:dyDescent="0.15">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x14ac:dyDescent="0.15">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x14ac:dyDescent="0.15">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x14ac:dyDescent="0.15">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x14ac:dyDescent="0.15">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x14ac:dyDescent="0.15">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x14ac:dyDescent="0.15">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x14ac:dyDescent="0.15">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x14ac:dyDescent="0.15">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x14ac:dyDescent="0.15">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x14ac:dyDescent="0.15">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x14ac:dyDescent="0.15">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x14ac:dyDescent="0.15">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x14ac:dyDescent="0.15">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x14ac:dyDescent="0.15">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x14ac:dyDescent="0.15">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x14ac:dyDescent="0.15">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x14ac:dyDescent="0.2">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x14ac:dyDescent="0.15">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388</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x14ac:dyDescent="0.2">
      <c r="A63" s="215" t="s">
        <v>364</v>
      </c>
      <c r="B63" s="808" t="s">
        <v>389</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1758</v>
      </c>
      <c r="AG63" s="860"/>
      <c r="AH63" s="860"/>
      <c r="AI63" s="860"/>
      <c r="AJ63" s="861"/>
      <c r="AK63" s="862"/>
      <c r="AL63" s="857"/>
      <c r="AM63" s="857"/>
      <c r="AN63" s="857"/>
      <c r="AO63" s="857"/>
      <c r="AP63" s="860">
        <v>13147</v>
      </c>
      <c r="AQ63" s="860"/>
      <c r="AR63" s="860"/>
      <c r="AS63" s="860"/>
      <c r="AT63" s="860"/>
      <c r="AU63" s="860">
        <v>5662</v>
      </c>
      <c r="AV63" s="860"/>
      <c r="AW63" s="860"/>
      <c r="AX63" s="860"/>
      <c r="AY63" s="860"/>
      <c r="AZ63" s="864"/>
      <c r="BA63" s="864"/>
      <c r="BB63" s="864"/>
      <c r="BC63" s="864"/>
      <c r="BD63" s="864"/>
      <c r="BE63" s="865"/>
      <c r="BF63" s="865"/>
      <c r="BG63" s="865"/>
      <c r="BH63" s="865"/>
      <c r="BI63" s="866"/>
      <c r="BJ63" s="867" t="s">
        <v>108</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x14ac:dyDescent="0.2">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x14ac:dyDescent="0.15">
      <c r="A66" s="758" t="s">
        <v>391</v>
      </c>
      <c r="B66" s="759"/>
      <c r="C66" s="759"/>
      <c r="D66" s="759"/>
      <c r="E66" s="759"/>
      <c r="F66" s="759"/>
      <c r="G66" s="759"/>
      <c r="H66" s="759"/>
      <c r="I66" s="759"/>
      <c r="J66" s="759"/>
      <c r="K66" s="759"/>
      <c r="L66" s="759"/>
      <c r="M66" s="759"/>
      <c r="N66" s="759"/>
      <c r="O66" s="759"/>
      <c r="P66" s="760"/>
      <c r="Q66" s="735" t="s">
        <v>368</v>
      </c>
      <c r="R66" s="736"/>
      <c r="S66" s="736"/>
      <c r="T66" s="736"/>
      <c r="U66" s="737"/>
      <c r="V66" s="735" t="s">
        <v>369</v>
      </c>
      <c r="W66" s="736"/>
      <c r="X66" s="736"/>
      <c r="Y66" s="736"/>
      <c r="Z66" s="737"/>
      <c r="AA66" s="735" t="s">
        <v>370</v>
      </c>
      <c r="AB66" s="736"/>
      <c r="AC66" s="736"/>
      <c r="AD66" s="736"/>
      <c r="AE66" s="737"/>
      <c r="AF66" s="870" t="s">
        <v>371</v>
      </c>
      <c r="AG66" s="831"/>
      <c r="AH66" s="831"/>
      <c r="AI66" s="831"/>
      <c r="AJ66" s="871"/>
      <c r="AK66" s="735" t="s">
        <v>372</v>
      </c>
      <c r="AL66" s="759"/>
      <c r="AM66" s="759"/>
      <c r="AN66" s="759"/>
      <c r="AO66" s="760"/>
      <c r="AP66" s="735" t="s">
        <v>373</v>
      </c>
      <c r="AQ66" s="736"/>
      <c r="AR66" s="736"/>
      <c r="AS66" s="736"/>
      <c r="AT66" s="737"/>
      <c r="AU66" s="735" t="s">
        <v>392</v>
      </c>
      <c r="AV66" s="736"/>
      <c r="AW66" s="736"/>
      <c r="AX66" s="736"/>
      <c r="AY66" s="737"/>
      <c r="AZ66" s="735" t="s">
        <v>348</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x14ac:dyDescent="0.2">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x14ac:dyDescent="0.15">
      <c r="A68" s="209">
        <v>1</v>
      </c>
      <c r="B68" s="888" t="s">
        <v>538</v>
      </c>
      <c r="C68" s="889"/>
      <c r="D68" s="889"/>
      <c r="E68" s="889"/>
      <c r="F68" s="889"/>
      <c r="G68" s="889"/>
      <c r="H68" s="889"/>
      <c r="I68" s="889"/>
      <c r="J68" s="889"/>
      <c r="K68" s="889"/>
      <c r="L68" s="889"/>
      <c r="M68" s="889"/>
      <c r="N68" s="889"/>
      <c r="O68" s="889"/>
      <c r="P68" s="890"/>
      <c r="Q68" s="891">
        <v>1476</v>
      </c>
      <c r="R68" s="885"/>
      <c r="S68" s="885"/>
      <c r="T68" s="885"/>
      <c r="U68" s="848"/>
      <c r="V68" s="884">
        <v>1442</v>
      </c>
      <c r="W68" s="885"/>
      <c r="X68" s="885"/>
      <c r="Y68" s="885"/>
      <c r="Z68" s="848"/>
      <c r="AA68" s="884">
        <v>35</v>
      </c>
      <c r="AB68" s="885"/>
      <c r="AC68" s="885"/>
      <c r="AD68" s="885"/>
      <c r="AE68" s="848"/>
      <c r="AF68" s="884">
        <v>35</v>
      </c>
      <c r="AG68" s="885"/>
      <c r="AH68" s="885"/>
      <c r="AI68" s="885"/>
      <c r="AJ68" s="848"/>
      <c r="AK68" s="884" t="s">
        <v>477</v>
      </c>
      <c r="AL68" s="885"/>
      <c r="AM68" s="885"/>
      <c r="AN68" s="885"/>
      <c r="AO68" s="848"/>
      <c r="AP68" s="884" t="s">
        <v>539</v>
      </c>
      <c r="AQ68" s="885"/>
      <c r="AR68" s="885"/>
      <c r="AS68" s="885"/>
      <c r="AT68" s="848"/>
      <c r="AU68" s="884" t="s">
        <v>539</v>
      </c>
      <c r="AV68" s="885"/>
      <c r="AW68" s="885"/>
      <c r="AX68" s="885"/>
      <c r="AY68" s="848"/>
      <c r="AZ68" s="886" t="s">
        <v>540</v>
      </c>
      <c r="BA68" s="886"/>
      <c r="BB68" s="886"/>
      <c r="BC68" s="886"/>
      <c r="BD68" s="887"/>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x14ac:dyDescent="0.15">
      <c r="A69" s="212">
        <v>2</v>
      </c>
      <c r="B69" s="892" t="s">
        <v>538</v>
      </c>
      <c r="C69" s="893"/>
      <c r="D69" s="893"/>
      <c r="E69" s="893"/>
      <c r="F69" s="893"/>
      <c r="G69" s="893"/>
      <c r="H69" s="893"/>
      <c r="I69" s="893"/>
      <c r="J69" s="893"/>
      <c r="K69" s="893"/>
      <c r="L69" s="893"/>
      <c r="M69" s="893"/>
      <c r="N69" s="893"/>
      <c r="O69" s="893"/>
      <c r="P69" s="894"/>
      <c r="Q69" s="891">
        <v>634650</v>
      </c>
      <c r="R69" s="885"/>
      <c r="S69" s="885"/>
      <c r="T69" s="885"/>
      <c r="U69" s="848"/>
      <c r="V69" s="884">
        <v>617408</v>
      </c>
      <c r="W69" s="885"/>
      <c r="X69" s="885"/>
      <c r="Y69" s="885"/>
      <c r="Z69" s="848"/>
      <c r="AA69" s="884">
        <v>17242</v>
      </c>
      <c r="AB69" s="885"/>
      <c r="AC69" s="885"/>
      <c r="AD69" s="885"/>
      <c r="AE69" s="848"/>
      <c r="AF69" s="884">
        <v>17242</v>
      </c>
      <c r="AG69" s="885"/>
      <c r="AH69" s="885"/>
      <c r="AI69" s="885"/>
      <c r="AJ69" s="848"/>
      <c r="AK69" s="884">
        <v>5814</v>
      </c>
      <c r="AL69" s="885"/>
      <c r="AM69" s="885"/>
      <c r="AN69" s="885"/>
      <c r="AO69" s="848"/>
      <c r="AP69" s="884" t="s">
        <v>539</v>
      </c>
      <c r="AQ69" s="885"/>
      <c r="AR69" s="885"/>
      <c r="AS69" s="885"/>
      <c r="AT69" s="848"/>
      <c r="AU69" s="884" t="s">
        <v>539</v>
      </c>
      <c r="AV69" s="885"/>
      <c r="AW69" s="885"/>
      <c r="AX69" s="885"/>
      <c r="AY69" s="848"/>
      <c r="AZ69" s="895" t="s">
        <v>541</v>
      </c>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x14ac:dyDescent="0.15">
      <c r="A70" s="212">
        <v>3</v>
      </c>
      <c r="B70" s="892" t="s">
        <v>542</v>
      </c>
      <c r="C70" s="893"/>
      <c r="D70" s="893"/>
      <c r="E70" s="893"/>
      <c r="F70" s="893"/>
      <c r="G70" s="893"/>
      <c r="H70" s="893"/>
      <c r="I70" s="893"/>
      <c r="J70" s="893"/>
      <c r="K70" s="893"/>
      <c r="L70" s="893"/>
      <c r="M70" s="893"/>
      <c r="N70" s="893"/>
      <c r="O70" s="893"/>
      <c r="P70" s="894"/>
      <c r="Q70" s="891">
        <v>31982</v>
      </c>
      <c r="R70" s="885"/>
      <c r="S70" s="885"/>
      <c r="T70" s="885"/>
      <c r="U70" s="848"/>
      <c r="V70" s="884">
        <v>31890</v>
      </c>
      <c r="W70" s="885"/>
      <c r="X70" s="885"/>
      <c r="Y70" s="885"/>
      <c r="Z70" s="848"/>
      <c r="AA70" s="884">
        <v>92</v>
      </c>
      <c r="AB70" s="885"/>
      <c r="AC70" s="885"/>
      <c r="AD70" s="885"/>
      <c r="AE70" s="848"/>
      <c r="AF70" s="884">
        <v>92</v>
      </c>
      <c r="AG70" s="885"/>
      <c r="AH70" s="885"/>
      <c r="AI70" s="885"/>
      <c r="AJ70" s="848"/>
      <c r="AK70" s="884">
        <v>972</v>
      </c>
      <c r="AL70" s="885"/>
      <c r="AM70" s="885"/>
      <c r="AN70" s="885"/>
      <c r="AO70" s="848"/>
      <c r="AP70" s="884" t="s">
        <v>539</v>
      </c>
      <c r="AQ70" s="885"/>
      <c r="AR70" s="885"/>
      <c r="AS70" s="885"/>
      <c r="AT70" s="848"/>
      <c r="AU70" s="884" t="s">
        <v>539</v>
      </c>
      <c r="AV70" s="885"/>
      <c r="AW70" s="885"/>
      <c r="AX70" s="885"/>
      <c r="AY70" s="848"/>
      <c r="AZ70" s="895" t="s">
        <v>540</v>
      </c>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x14ac:dyDescent="0.15">
      <c r="A71" s="212">
        <v>4</v>
      </c>
      <c r="B71" s="892" t="s">
        <v>542</v>
      </c>
      <c r="C71" s="893"/>
      <c r="D71" s="893"/>
      <c r="E71" s="893"/>
      <c r="F71" s="893"/>
      <c r="G71" s="893"/>
      <c r="H71" s="893"/>
      <c r="I71" s="893"/>
      <c r="J71" s="893"/>
      <c r="K71" s="893"/>
      <c r="L71" s="893"/>
      <c r="M71" s="893"/>
      <c r="N71" s="893"/>
      <c r="O71" s="893"/>
      <c r="P71" s="894"/>
      <c r="Q71" s="891">
        <v>346</v>
      </c>
      <c r="R71" s="885"/>
      <c r="S71" s="885"/>
      <c r="T71" s="885"/>
      <c r="U71" s="848"/>
      <c r="V71" s="884">
        <v>170</v>
      </c>
      <c r="W71" s="885"/>
      <c r="X71" s="885"/>
      <c r="Y71" s="885"/>
      <c r="Z71" s="848"/>
      <c r="AA71" s="884">
        <v>176</v>
      </c>
      <c r="AB71" s="885"/>
      <c r="AC71" s="885"/>
      <c r="AD71" s="885"/>
      <c r="AE71" s="848"/>
      <c r="AF71" s="884">
        <v>176</v>
      </c>
      <c r="AG71" s="885"/>
      <c r="AH71" s="885"/>
      <c r="AI71" s="885"/>
      <c r="AJ71" s="848"/>
      <c r="AK71" s="884" t="s">
        <v>477</v>
      </c>
      <c r="AL71" s="885"/>
      <c r="AM71" s="885"/>
      <c r="AN71" s="885"/>
      <c r="AO71" s="848"/>
      <c r="AP71" s="884" t="s">
        <v>539</v>
      </c>
      <c r="AQ71" s="885"/>
      <c r="AR71" s="885"/>
      <c r="AS71" s="885"/>
      <c r="AT71" s="848"/>
      <c r="AU71" s="884" t="s">
        <v>539</v>
      </c>
      <c r="AV71" s="885"/>
      <c r="AW71" s="885"/>
      <c r="AX71" s="885"/>
      <c r="AY71" s="848"/>
      <c r="AZ71" s="897" t="s">
        <v>543</v>
      </c>
      <c r="BA71" s="897"/>
      <c r="BB71" s="897"/>
      <c r="BC71" s="897"/>
      <c r="BD71" s="898"/>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x14ac:dyDescent="0.15">
      <c r="A72" s="212">
        <v>5</v>
      </c>
      <c r="B72" s="892" t="s">
        <v>544</v>
      </c>
      <c r="C72" s="893"/>
      <c r="D72" s="893"/>
      <c r="E72" s="893"/>
      <c r="F72" s="893"/>
      <c r="G72" s="893"/>
      <c r="H72" s="893"/>
      <c r="I72" s="893"/>
      <c r="J72" s="893"/>
      <c r="K72" s="893"/>
      <c r="L72" s="893"/>
      <c r="M72" s="893"/>
      <c r="N72" s="893"/>
      <c r="O72" s="893"/>
      <c r="P72" s="894"/>
      <c r="Q72" s="891">
        <v>422</v>
      </c>
      <c r="R72" s="885"/>
      <c r="S72" s="885"/>
      <c r="T72" s="885"/>
      <c r="U72" s="848"/>
      <c r="V72" s="884">
        <v>404</v>
      </c>
      <c r="W72" s="885"/>
      <c r="X72" s="885"/>
      <c r="Y72" s="885"/>
      <c r="Z72" s="848"/>
      <c r="AA72" s="884">
        <v>17</v>
      </c>
      <c r="AB72" s="885"/>
      <c r="AC72" s="885"/>
      <c r="AD72" s="885"/>
      <c r="AE72" s="848"/>
      <c r="AF72" s="884">
        <v>17</v>
      </c>
      <c r="AG72" s="885"/>
      <c r="AH72" s="885"/>
      <c r="AI72" s="885"/>
      <c r="AJ72" s="848"/>
      <c r="AK72" s="884">
        <v>95</v>
      </c>
      <c r="AL72" s="885"/>
      <c r="AM72" s="885"/>
      <c r="AN72" s="885"/>
      <c r="AO72" s="848"/>
      <c r="AP72" s="884" t="s">
        <v>539</v>
      </c>
      <c r="AQ72" s="885"/>
      <c r="AR72" s="885"/>
      <c r="AS72" s="885"/>
      <c r="AT72" s="848"/>
      <c r="AU72" s="884" t="s">
        <v>539</v>
      </c>
      <c r="AV72" s="885"/>
      <c r="AW72" s="885"/>
      <c r="AX72" s="885"/>
      <c r="AY72" s="848"/>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x14ac:dyDescent="0.15">
      <c r="A73" s="212">
        <v>6</v>
      </c>
      <c r="B73" s="892" t="s">
        <v>545</v>
      </c>
      <c r="C73" s="893"/>
      <c r="D73" s="893"/>
      <c r="E73" s="893"/>
      <c r="F73" s="893"/>
      <c r="G73" s="893"/>
      <c r="H73" s="893"/>
      <c r="I73" s="893"/>
      <c r="J73" s="893"/>
      <c r="K73" s="893"/>
      <c r="L73" s="893"/>
      <c r="M73" s="893"/>
      <c r="N73" s="893"/>
      <c r="O73" s="893"/>
      <c r="P73" s="894"/>
      <c r="Q73" s="891">
        <v>61090</v>
      </c>
      <c r="R73" s="885"/>
      <c r="S73" s="885"/>
      <c r="T73" s="885"/>
      <c r="U73" s="848"/>
      <c r="V73" s="884">
        <v>58244</v>
      </c>
      <c r="W73" s="885"/>
      <c r="X73" s="885"/>
      <c r="Y73" s="885"/>
      <c r="Z73" s="848"/>
      <c r="AA73" s="884">
        <v>2846</v>
      </c>
      <c r="AB73" s="885"/>
      <c r="AC73" s="885"/>
      <c r="AD73" s="885"/>
      <c r="AE73" s="848"/>
      <c r="AF73" s="884">
        <v>2846</v>
      </c>
      <c r="AG73" s="885"/>
      <c r="AH73" s="885"/>
      <c r="AI73" s="885"/>
      <c r="AJ73" s="848"/>
      <c r="AK73" s="884" t="s">
        <v>477</v>
      </c>
      <c r="AL73" s="885"/>
      <c r="AM73" s="885"/>
      <c r="AN73" s="885"/>
      <c r="AO73" s="848"/>
      <c r="AP73" s="884" t="s">
        <v>539</v>
      </c>
      <c r="AQ73" s="885"/>
      <c r="AR73" s="885"/>
      <c r="AS73" s="885"/>
      <c r="AT73" s="848"/>
      <c r="AU73" s="884" t="s">
        <v>539</v>
      </c>
      <c r="AV73" s="885"/>
      <c r="AW73" s="885"/>
      <c r="AX73" s="885"/>
      <c r="AY73" s="848"/>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x14ac:dyDescent="0.15">
      <c r="A74" s="212">
        <v>7</v>
      </c>
      <c r="B74" s="899" t="s">
        <v>534</v>
      </c>
      <c r="C74" s="900"/>
      <c r="D74" s="900"/>
      <c r="E74" s="900"/>
      <c r="F74" s="900"/>
      <c r="G74" s="900"/>
      <c r="H74" s="900"/>
      <c r="I74" s="900"/>
      <c r="J74" s="900"/>
      <c r="K74" s="900"/>
      <c r="L74" s="900"/>
      <c r="M74" s="900"/>
      <c r="N74" s="900"/>
      <c r="O74" s="900"/>
      <c r="P74" s="901"/>
      <c r="Q74" s="891">
        <v>156</v>
      </c>
      <c r="R74" s="885"/>
      <c r="S74" s="885"/>
      <c r="T74" s="885"/>
      <c r="U74" s="848"/>
      <c r="V74" s="884">
        <v>149</v>
      </c>
      <c r="W74" s="885"/>
      <c r="X74" s="885"/>
      <c r="Y74" s="885"/>
      <c r="Z74" s="848"/>
      <c r="AA74" s="884">
        <v>8</v>
      </c>
      <c r="AB74" s="885"/>
      <c r="AC74" s="885"/>
      <c r="AD74" s="885"/>
      <c r="AE74" s="848"/>
      <c r="AF74" s="884">
        <v>8</v>
      </c>
      <c r="AG74" s="885"/>
      <c r="AH74" s="885"/>
      <c r="AI74" s="885"/>
      <c r="AJ74" s="848"/>
      <c r="AK74" s="884">
        <v>0</v>
      </c>
      <c r="AL74" s="885"/>
      <c r="AM74" s="885"/>
      <c r="AN74" s="885"/>
      <c r="AO74" s="848"/>
      <c r="AP74" s="884">
        <v>0</v>
      </c>
      <c r="AQ74" s="885"/>
      <c r="AR74" s="885"/>
      <c r="AS74" s="885"/>
      <c r="AT74" s="848"/>
      <c r="AU74" s="884" t="s">
        <v>539</v>
      </c>
      <c r="AV74" s="885"/>
      <c r="AW74" s="885"/>
      <c r="AX74" s="885"/>
      <c r="AY74" s="848"/>
      <c r="AZ74" s="902"/>
      <c r="BA74" s="902"/>
      <c r="BB74" s="902"/>
      <c r="BC74" s="902"/>
      <c r="BD74" s="903"/>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x14ac:dyDescent="0.15">
      <c r="A75" s="212">
        <v>8</v>
      </c>
      <c r="B75" s="899" t="s">
        <v>535</v>
      </c>
      <c r="C75" s="900"/>
      <c r="D75" s="900"/>
      <c r="E75" s="900"/>
      <c r="F75" s="900"/>
      <c r="G75" s="900"/>
      <c r="H75" s="900"/>
      <c r="I75" s="900"/>
      <c r="J75" s="900"/>
      <c r="K75" s="900"/>
      <c r="L75" s="900"/>
      <c r="M75" s="900"/>
      <c r="N75" s="900"/>
      <c r="O75" s="900"/>
      <c r="P75" s="901"/>
      <c r="Q75" s="891">
        <v>10540</v>
      </c>
      <c r="R75" s="885"/>
      <c r="S75" s="885"/>
      <c r="T75" s="885"/>
      <c r="U75" s="848"/>
      <c r="V75" s="884">
        <v>10222</v>
      </c>
      <c r="W75" s="885"/>
      <c r="X75" s="885"/>
      <c r="Y75" s="885"/>
      <c r="Z75" s="848"/>
      <c r="AA75" s="884">
        <v>317</v>
      </c>
      <c r="AB75" s="885"/>
      <c r="AC75" s="885"/>
      <c r="AD75" s="885"/>
      <c r="AE75" s="848"/>
      <c r="AF75" s="884">
        <v>317</v>
      </c>
      <c r="AG75" s="885"/>
      <c r="AH75" s="885"/>
      <c r="AI75" s="885"/>
      <c r="AJ75" s="848"/>
      <c r="AK75" s="884">
        <v>0</v>
      </c>
      <c r="AL75" s="885"/>
      <c r="AM75" s="885"/>
      <c r="AN75" s="885"/>
      <c r="AO75" s="848"/>
      <c r="AP75" s="884">
        <v>3207</v>
      </c>
      <c r="AQ75" s="885"/>
      <c r="AR75" s="885"/>
      <c r="AS75" s="885"/>
      <c r="AT75" s="848"/>
      <c r="AU75" s="884">
        <v>553</v>
      </c>
      <c r="AV75" s="885"/>
      <c r="AW75" s="885"/>
      <c r="AX75" s="885"/>
      <c r="AY75" s="848"/>
      <c r="AZ75" s="902"/>
      <c r="BA75" s="902"/>
      <c r="BB75" s="902"/>
      <c r="BC75" s="902"/>
      <c r="BD75" s="903"/>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x14ac:dyDescent="0.15">
      <c r="A76" s="212">
        <v>9</v>
      </c>
      <c r="B76" s="899"/>
      <c r="C76" s="900"/>
      <c r="D76" s="900"/>
      <c r="E76" s="900"/>
      <c r="F76" s="900"/>
      <c r="G76" s="900"/>
      <c r="H76" s="900"/>
      <c r="I76" s="900"/>
      <c r="J76" s="900"/>
      <c r="K76" s="900"/>
      <c r="L76" s="900"/>
      <c r="M76" s="900"/>
      <c r="N76" s="900"/>
      <c r="O76" s="900"/>
      <c r="P76" s="901"/>
      <c r="Q76" s="891"/>
      <c r="R76" s="885"/>
      <c r="S76" s="885"/>
      <c r="T76" s="885"/>
      <c r="U76" s="848"/>
      <c r="V76" s="884"/>
      <c r="W76" s="885"/>
      <c r="X76" s="885"/>
      <c r="Y76" s="885"/>
      <c r="Z76" s="848"/>
      <c r="AA76" s="884"/>
      <c r="AB76" s="885"/>
      <c r="AC76" s="885"/>
      <c r="AD76" s="885"/>
      <c r="AE76" s="848"/>
      <c r="AF76" s="884"/>
      <c r="AG76" s="885"/>
      <c r="AH76" s="885"/>
      <c r="AI76" s="885"/>
      <c r="AJ76" s="848"/>
      <c r="AK76" s="884"/>
      <c r="AL76" s="885"/>
      <c r="AM76" s="885"/>
      <c r="AN76" s="885"/>
      <c r="AO76" s="848"/>
      <c r="AP76" s="884"/>
      <c r="AQ76" s="885"/>
      <c r="AR76" s="885"/>
      <c r="AS76" s="885"/>
      <c r="AT76" s="848"/>
      <c r="AU76" s="884"/>
      <c r="AV76" s="885"/>
      <c r="AW76" s="885"/>
      <c r="AX76" s="885"/>
      <c r="AY76" s="848"/>
      <c r="AZ76" s="902"/>
      <c r="BA76" s="902"/>
      <c r="BB76" s="902"/>
      <c r="BC76" s="902"/>
      <c r="BD76" s="903"/>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x14ac:dyDescent="0.15">
      <c r="A77" s="212">
        <v>10</v>
      </c>
      <c r="B77" s="899"/>
      <c r="C77" s="900"/>
      <c r="D77" s="900"/>
      <c r="E77" s="900"/>
      <c r="F77" s="900"/>
      <c r="G77" s="900"/>
      <c r="H77" s="900"/>
      <c r="I77" s="900"/>
      <c r="J77" s="900"/>
      <c r="K77" s="900"/>
      <c r="L77" s="900"/>
      <c r="M77" s="900"/>
      <c r="N77" s="900"/>
      <c r="O77" s="900"/>
      <c r="P77" s="901"/>
      <c r="Q77" s="891"/>
      <c r="R77" s="885"/>
      <c r="S77" s="885"/>
      <c r="T77" s="885"/>
      <c r="U77" s="848"/>
      <c r="V77" s="884"/>
      <c r="W77" s="885"/>
      <c r="X77" s="885"/>
      <c r="Y77" s="885"/>
      <c r="Z77" s="848"/>
      <c r="AA77" s="884"/>
      <c r="AB77" s="885"/>
      <c r="AC77" s="885"/>
      <c r="AD77" s="885"/>
      <c r="AE77" s="848"/>
      <c r="AF77" s="884"/>
      <c r="AG77" s="885"/>
      <c r="AH77" s="885"/>
      <c r="AI77" s="885"/>
      <c r="AJ77" s="848"/>
      <c r="AK77" s="884"/>
      <c r="AL77" s="885"/>
      <c r="AM77" s="885"/>
      <c r="AN77" s="885"/>
      <c r="AO77" s="848"/>
      <c r="AP77" s="884"/>
      <c r="AQ77" s="885"/>
      <c r="AR77" s="885"/>
      <c r="AS77" s="885"/>
      <c r="AT77" s="848"/>
      <c r="AU77" s="884"/>
      <c r="AV77" s="885"/>
      <c r="AW77" s="885"/>
      <c r="AX77" s="885"/>
      <c r="AY77" s="848"/>
      <c r="AZ77" s="902"/>
      <c r="BA77" s="902"/>
      <c r="BB77" s="902"/>
      <c r="BC77" s="902"/>
      <c r="BD77" s="903"/>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x14ac:dyDescent="0.15">
      <c r="A78" s="212">
        <v>11</v>
      </c>
      <c r="B78" s="899"/>
      <c r="C78" s="900"/>
      <c r="D78" s="900"/>
      <c r="E78" s="900"/>
      <c r="F78" s="900"/>
      <c r="G78" s="900"/>
      <c r="H78" s="900"/>
      <c r="I78" s="900"/>
      <c r="J78" s="900"/>
      <c r="K78" s="900"/>
      <c r="L78" s="900"/>
      <c r="M78" s="900"/>
      <c r="N78" s="900"/>
      <c r="O78" s="900"/>
      <c r="P78" s="901"/>
      <c r="Q78" s="90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902"/>
      <c r="BA78" s="902"/>
      <c r="BB78" s="902"/>
      <c r="BC78" s="902"/>
      <c r="BD78" s="903"/>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x14ac:dyDescent="0.15">
      <c r="A79" s="212">
        <v>12</v>
      </c>
      <c r="B79" s="899"/>
      <c r="C79" s="900"/>
      <c r="D79" s="900"/>
      <c r="E79" s="900"/>
      <c r="F79" s="900"/>
      <c r="G79" s="900"/>
      <c r="H79" s="900"/>
      <c r="I79" s="900"/>
      <c r="J79" s="900"/>
      <c r="K79" s="900"/>
      <c r="L79" s="900"/>
      <c r="M79" s="900"/>
      <c r="N79" s="900"/>
      <c r="O79" s="900"/>
      <c r="P79" s="901"/>
      <c r="Q79" s="90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902"/>
      <c r="BA79" s="902"/>
      <c r="BB79" s="902"/>
      <c r="BC79" s="902"/>
      <c r="BD79" s="903"/>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x14ac:dyDescent="0.15">
      <c r="A80" s="212">
        <v>13</v>
      </c>
      <c r="B80" s="899"/>
      <c r="C80" s="900"/>
      <c r="D80" s="900"/>
      <c r="E80" s="900"/>
      <c r="F80" s="900"/>
      <c r="G80" s="900"/>
      <c r="H80" s="900"/>
      <c r="I80" s="900"/>
      <c r="J80" s="900"/>
      <c r="K80" s="900"/>
      <c r="L80" s="900"/>
      <c r="M80" s="900"/>
      <c r="N80" s="900"/>
      <c r="O80" s="900"/>
      <c r="P80" s="901"/>
      <c r="Q80" s="90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902"/>
      <c r="BA80" s="902"/>
      <c r="BB80" s="902"/>
      <c r="BC80" s="902"/>
      <c r="BD80" s="903"/>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x14ac:dyDescent="0.15">
      <c r="A81" s="212">
        <v>14</v>
      </c>
      <c r="B81" s="899"/>
      <c r="C81" s="900"/>
      <c r="D81" s="900"/>
      <c r="E81" s="900"/>
      <c r="F81" s="900"/>
      <c r="G81" s="900"/>
      <c r="H81" s="900"/>
      <c r="I81" s="900"/>
      <c r="J81" s="900"/>
      <c r="K81" s="900"/>
      <c r="L81" s="900"/>
      <c r="M81" s="900"/>
      <c r="N81" s="900"/>
      <c r="O81" s="900"/>
      <c r="P81" s="901"/>
      <c r="Q81" s="90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902"/>
      <c r="BA81" s="902"/>
      <c r="BB81" s="902"/>
      <c r="BC81" s="902"/>
      <c r="BD81" s="903"/>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x14ac:dyDescent="0.15">
      <c r="A82" s="212">
        <v>15</v>
      </c>
      <c r="B82" s="899"/>
      <c r="C82" s="900"/>
      <c r="D82" s="900"/>
      <c r="E82" s="900"/>
      <c r="F82" s="900"/>
      <c r="G82" s="900"/>
      <c r="H82" s="900"/>
      <c r="I82" s="900"/>
      <c r="J82" s="900"/>
      <c r="K82" s="900"/>
      <c r="L82" s="900"/>
      <c r="M82" s="900"/>
      <c r="N82" s="900"/>
      <c r="O82" s="900"/>
      <c r="P82" s="901"/>
      <c r="Q82" s="90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902"/>
      <c r="BA82" s="902"/>
      <c r="BB82" s="902"/>
      <c r="BC82" s="902"/>
      <c r="BD82" s="903"/>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x14ac:dyDescent="0.15">
      <c r="A83" s="212">
        <v>16</v>
      </c>
      <c r="B83" s="899"/>
      <c r="C83" s="900"/>
      <c r="D83" s="900"/>
      <c r="E83" s="900"/>
      <c r="F83" s="900"/>
      <c r="G83" s="900"/>
      <c r="H83" s="900"/>
      <c r="I83" s="900"/>
      <c r="J83" s="900"/>
      <c r="K83" s="900"/>
      <c r="L83" s="900"/>
      <c r="M83" s="900"/>
      <c r="N83" s="900"/>
      <c r="O83" s="900"/>
      <c r="P83" s="901"/>
      <c r="Q83" s="90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902"/>
      <c r="BA83" s="902"/>
      <c r="BB83" s="902"/>
      <c r="BC83" s="902"/>
      <c r="BD83" s="903"/>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x14ac:dyDescent="0.15">
      <c r="A84" s="212">
        <v>17</v>
      </c>
      <c r="B84" s="899"/>
      <c r="C84" s="900"/>
      <c r="D84" s="900"/>
      <c r="E84" s="900"/>
      <c r="F84" s="900"/>
      <c r="G84" s="900"/>
      <c r="H84" s="900"/>
      <c r="I84" s="900"/>
      <c r="J84" s="900"/>
      <c r="K84" s="900"/>
      <c r="L84" s="900"/>
      <c r="M84" s="900"/>
      <c r="N84" s="900"/>
      <c r="O84" s="900"/>
      <c r="P84" s="901"/>
      <c r="Q84" s="90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902"/>
      <c r="BA84" s="902"/>
      <c r="BB84" s="902"/>
      <c r="BC84" s="902"/>
      <c r="BD84" s="903"/>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x14ac:dyDescent="0.15">
      <c r="A85" s="212">
        <v>18</v>
      </c>
      <c r="B85" s="899"/>
      <c r="C85" s="900"/>
      <c r="D85" s="900"/>
      <c r="E85" s="900"/>
      <c r="F85" s="900"/>
      <c r="G85" s="900"/>
      <c r="H85" s="900"/>
      <c r="I85" s="900"/>
      <c r="J85" s="900"/>
      <c r="K85" s="900"/>
      <c r="L85" s="900"/>
      <c r="M85" s="900"/>
      <c r="N85" s="900"/>
      <c r="O85" s="900"/>
      <c r="P85" s="901"/>
      <c r="Q85" s="90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902"/>
      <c r="BA85" s="902"/>
      <c r="BB85" s="902"/>
      <c r="BC85" s="902"/>
      <c r="BD85" s="903"/>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x14ac:dyDescent="0.15">
      <c r="A86" s="212">
        <v>19</v>
      </c>
      <c r="B86" s="899"/>
      <c r="C86" s="900"/>
      <c r="D86" s="900"/>
      <c r="E86" s="900"/>
      <c r="F86" s="900"/>
      <c r="G86" s="900"/>
      <c r="H86" s="900"/>
      <c r="I86" s="900"/>
      <c r="J86" s="900"/>
      <c r="K86" s="900"/>
      <c r="L86" s="900"/>
      <c r="M86" s="900"/>
      <c r="N86" s="900"/>
      <c r="O86" s="900"/>
      <c r="P86" s="901"/>
      <c r="Q86" s="90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902"/>
      <c r="BA86" s="902"/>
      <c r="BB86" s="902"/>
      <c r="BC86" s="902"/>
      <c r="BD86" s="903"/>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x14ac:dyDescent="0.15">
      <c r="A87" s="220">
        <v>20</v>
      </c>
      <c r="B87" s="905"/>
      <c r="C87" s="906"/>
      <c r="D87" s="906"/>
      <c r="E87" s="906"/>
      <c r="F87" s="906"/>
      <c r="G87" s="906"/>
      <c r="H87" s="906"/>
      <c r="I87" s="906"/>
      <c r="J87" s="906"/>
      <c r="K87" s="906"/>
      <c r="L87" s="906"/>
      <c r="M87" s="906"/>
      <c r="N87" s="906"/>
      <c r="O87" s="906"/>
      <c r="P87" s="907"/>
      <c r="Q87" s="908"/>
      <c r="R87" s="909"/>
      <c r="S87" s="909"/>
      <c r="T87" s="909"/>
      <c r="U87" s="909"/>
      <c r="V87" s="909"/>
      <c r="W87" s="909"/>
      <c r="X87" s="909"/>
      <c r="Y87" s="909"/>
      <c r="Z87" s="909"/>
      <c r="AA87" s="909"/>
      <c r="AB87" s="909"/>
      <c r="AC87" s="909"/>
      <c r="AD87" s="909"/>
      <c r="AE87" s="909"/>
      <c r="AF87" s="909"/>
      <c r="AG87" s="909"/>
      <c r="AH87" s="909"/>
      <c r="AI87" s="909"/>
      <c r="AJ87" s="909"/>
      <c r="AK87" s="909"/>
      <c r="AL87" s="909"/>
      <c r="AM87" s="909"/>
      <c r="AN87" s="909"/>
      <c r="AO87" s="909"/>
      <c r="AP87" s="909"/>
      <c r="AQ87" s="909"/>
      <c r="AR87" s="909"/>
      <c r="AS87" s="909"/>
      <c r="AT87" s="909"/>
      <c r="AU87" s="909"/>
      <c r="AV87" s="909"/>
      <c r="AW87" s="909"/>
      <c r="AX87" s="909"/>
      <c r="AY87" s="909"/>
      <c r="AZ87" s="910"/>
      <c r="BA87" s="910"/>
      <c r="BB87" s="910"/>
      <c r="BC87" s="910"/>
      <c r="BD87" s="911"/>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x14ac:dyDescent="0.2">
      <c r="A88" s="215" t="s">
        <v>364</v>
      </c>
      <c r="B88" s="808" t="s">
        <v>393</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20733</v>
      </c>
      <c r="AG88" s="860"/>
      <c r="AH88" s="860"/>
      <c r="AI88" s="860"/>
      <c r="AJ88" s="860"/>
      <c r="AK88" s="857"/>
      <c r="AL88" s="857"/>
      <c r="AM88" s="857"/>
      <c r="AN88" s="857"/>
      <c r="AO88" s="857"/>
      <c r="AP88" s="860">
        <v>3207</v>
      </c>
      <c r="AQ88" s="860"/>
      <c r="AR88" s="860"/>
      <c r="AS88" s="860"/>
      <c r="AT88" s="860"/>
      <c r="AU88" s="860">
        <v>553</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808" t="s">
        <v>394</v>
      </c>
      <c r="BS102" s="809"/>
      <c r="BT102" s="809"/>
      <c r="BU102" s="809"/>
      <c r="BV102" s="809"/>
      <c r="BW102" s="809"/>
      <c r="BX102" s="809"/>
      <c r="BY102" s="809"/>
      <c r="BZ102" s="809"/>
      <c r="CA102" s="809"/>
      <c r="CB102" s="809"/>
      <c r="CC102" s="809"/>
      <c r="CD102" s="809"/>
      <c r="CE102" s="809"/>
      <c r="CF102" s="809"/>
      <c r="CG102" s="810"/>
      <c r="CH102" s="912"/>
      <c r="CI102" s="913"/>
      <c r="CJ102" s="913"/>
      <c r="CK102" s="913"/>
      <c r="CL102" s="914"/>
      <c r="CM102" s="912"/>
      <c r="CN102" s="913"/>
      <c r="CO102" s="913"/>
      <c r="CP102" s="913"/>
      <c r="CQ102" s="914"/>
      <c r="CR102" s="915">
        <v>1</v>
      </c>
      <c r="CS102" s="868"/>
      <c r="CT102" s="868"/>
      <c r="CU102" s="868"/>
      <c r="CV102" s="916"/>
      <c r="CW102" s="915">
        <v>5</v>
      </c>
      <c r="CX102" s="868"/>
      <c r="CY102" s="868"/>
      <c r="CZ102" s="868"/>
      <c r="DA102" s="916"/>
      <c r="DB102" s="915"/>
      <c r="DC102" s="868"/>
      <c r="DD102" s="868"/>
      <c r="DE102" s="868"/>
      <c r="DF102" s="916"/>
      <c r="DG102" s="915"/>
      <c r="DH102" s="868"/>
      <c r="DI102" s="868"/>
      <c r="DJ102" s="868"/>
      <c r="DK102" s="916"/>
      <c r="DL102" s="915"/>
      <c r="DM102" s="868"/>
      <c r="DN102" s="868"/>
      <c r="DO102" s="868"/>
      <c r="DP102" s="916"/>
      <c r="DQ102" s="915"/>
      <c r="DR102" s="868"/>
      <c r="DS102" s="868"/>
      <c r="DT102" s="868"/>
      <c r="DU102" s="916"/>
      <c r="DV102" s="941"/>
      <c r="DW102" s="942"/>
      <c r="DX102" s="942"/>
      <c r="DY102" s="942"/>
      <c r="DZ102" s="943"/>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44" t="s">
        <v>395</v>
      </c>
      <c r="BR103" s="944"/>
      <c r="BS103" s="944"/>
      <c r="BT103" s="944"/>
      <c r="BU103" s="944"/>
      <c r="BV103" s="944"/>
      <c r="BW103" s="944"/>
      <c r="BX103" s="944"/>
      <c r="BY103" s="944"/>
      <c r="BZ103" s="944"/>
      <c r="CA103" s="944"/>
      <c r="CB103" s="944"/>
      <c r="CC103" s="944"/>
      <c r="CD103" s="944"/>
      <c r="CE103" s="944"/>
      <c r="CF103" s="944"/>
      <c r="CG103" s="944"/>
      <c r="CH103" s="944"/>
      <c r="CI103" s="944"/>
      <c r="CJ103" s="944"/>
      <c r="CK103" s="944"/>
      <c r="CL103" s="944"/>
      <c r="CM103" s="944"/>
      <c r="CN103" s="944"/>
      <c r="CO103" s="944"/>
      <c r="CP103" s="944"/>
      <c r="CQ103" s="944"/>
      <c r="CR103" s="944"/>
      <c r="CS103" s="944"/>
      <c r="CT103" s="944"/>
      <c r="CU103" s="944"/>
      <c r="CV103" s="944"/>
      <c r="CW103" s="944"/>
      <c r="CX103" s="944"/>
      <c r="CY103" s="944"/>
      <c r="CZ103" s="944"/>
      <c r="DA103" s="944"/>
      <c r="DB103" s="944"/>
      <c r="DC103" s="944"/>
      <c r="DD103" s="944"/>
      <c r="DE103" s="944"/>
      <c r="DF103" s="944"/>
      <c r="DG103" s="944"/>
      <c r="DH103" s="944"/>
      <c r="DI103" s="944"/>
      <c r="DJ103" s="944"/>
      <c r="DK103" s="944"/>
      <c r="DL103" s="944"/>
      <c r="DM103" s="944"/>
      <c r="DN103" s="944"/>
      <c r="DO103" s="944"/>
      <c r="DP103" s="944"/>
      <c r="DQ103" s="944"/>
      <c r="DR103" s="944"/>
      <c r="DS103" s="944"/>
      <c r="DT103" s="944"/>
      <c r="DU103" s="944"/>
      <c r="DV103" s="944"/>
      <c r="DW103" s="944"/>
      <c r="DX103" s="944"/>
      <c r="DY103" s="944"/>
      <c r="DZ103" s="944"/>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5" t="s">
        <v>396</v>
      </c>
      <c r="BR104" s="945"/>
      <c r="BS104" s="945"/>
      <c r="BT104" s="945"/>
      <c r="BU104" s="945"/>
      <c r="BV104" s="945"/>
      <c r="BW104" s="945"/>
      <c r="BX104" s="945"/>
      <c r="BY104" s="945"/>
      <c r="BZ104" s="945"/>
      <c r="CA104" s="945"/>
      <c r="CB104" s="945"/>
      <c r="CC104" s="945"/>
      <c r="CD104" s="945"/>
      <c r="CE104" s="945"/>
      <c r="CF104" s="945"/>
      <c r="CG104" s="945"/>
      <c r="CH104" s="945"/>
      <c r="CI104" s="945"/>
      <c r="CJ104" s="945"/>
      <c r="CK104" s="945"/>
      <c r="CL104" s="945"/>
      <c r="CM104" s="945"/>
      <c r="CN104" s="945"/>
      <c r="CO104" s="945"/>
      <c r="CP104" s="945"/>
      <c r="CQ104" s="945"/>
      <c r="CR104" s="945"/>
      <c r="CS104" s="945"/>
      <c r="CT104" s="945"/>
      <c r="CU104" s="945"/>
      <c r="CV104" s="945"/>
      <c r="CW104" s="945"/>
      <c r="CX104" s="945"/>
      <c r="CY104" s="945"/>
      <c r="CZ104" s="945"/>
      <c r="DA104" s="945"/>
      <c r="DB104" s="945"/>
      <c r="DC104" s="945"/>
      <c r="DD104" s="945"/>
      <c r="DE104" s="945"/>
      <c r="DF104" s="945"/>
      <c r="DG104" s="945"/>
      <c r="DH104" s="945"/>
      <c r="DI104" s="945"/>
      <c r="DJ104" s="945"/>
      <c r="DK104" s="945"/>
      <c r="DL104" s="945"/>
      <c r="DM104" s="945"/>
      <c r="DN104" s="945"/>
      <c r="DO104" s="945"/>
      <c r="DP104" s="945"/>
      <c r="DQ104" s="945"/>
      <c r="DR104" s="945"/>
      <c r="DS104" s="945"/>
      <c r="DT104" s="945"/>
      <c r="DU104" s="945"/>
      <c r="DV104" s="945"/>
      <c r="DW104" s="945"/>
      <c r="DX104" s="945"/>
      <c r="DY104" s="945"/>
      <c r="DZ104" s="945"/>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46" t="s">
        <v>399</v>
      </c>
      <c r="B108" s="947"/>
      <c r="C108" s="947"/>
      <c r="D108" s="947"/>
      <c r="E108" s="947"/>
      <c r="F108" s="947"/>
      <c r="G108" s="947"/>
      <c r="H108" s="947"/>
      <c r="I108" s="947"/>
      <c r="J108" s="947"/>
      <c r="K108" s="947"/>
      <c r="L108" s="947"/>
      <c r="M108" s="947"/>
      <c r="N108" s="947"/>
      <c r="O108" s="947"/>
      <c r="P108" s="947"/>
      <c r="Q108" s="947"/>
      <c r="R108" s="947"/>
      <c r="S108" s="947"/>
      <c r="T108" s="947"/>
      <c r="U108" s="947"/>
      <c r="V108" s="947"/>
      <c r="W108" s="947"/>
      <c r="X108" s="947"/>
      <c r="Y108" s="947"/>
      <c r="Z108" s="947"/>
      <c r="AA108" s="947"/>
      <c r="AB108" s="947"/>
      <c r="AC108" s="947"/>
      <c r="AD108" s="947"/>
      <c r="AE108" s="947"/>
      <c r="AF108" s="947"/>
      <c r="AG108" s="947"/>
      <c r="AH108" s="947"/>
      <c r="AI108" s="947"/>
      <c r="AJ108" s="947"/>
      <c r="AK108" s="947"/>
      <c r="AL108" s="947"/>
      <c r="AM108" s="947"/>
      <c r="AN108" s="947"/>
      <c r="AO108" s="947"/>
      <c r="AP108" s="947"/>
      <c r="AQ108" s="947"/>
      <c r="AR108" s="947"/>
      <c r="AS108" s="947"/>
      <c r="AT108" s="948"/>
      <c r="AU108" s="946" t="s">
        <v>400</v>
      </c>
      <c r="AV108" s="947"/>
      <c r="AW108" s="947"/>
      <c r="AX108" s="947"/>
      <c r="AY108" s="947"/>
      <c r="AZ108" s="947"/>
      <c r="BA108" s="947"/>
      <c r="BB108" s="947"/>
      <c r="BC108" s="947"/>
      <c r="BD108" s="947"/>
      <c r="BE108" s="947"/>
      <c r="BF108" s="947"/>
      <c r="BG108" s="947"/>
      <c r="BH108" s="947"/>
      <c r="BI108" s="947"/>
      <c r="BJ108" s="947"/>
      <c r="BK108" s="947"/>
      <c r="BL108" s="947"/>
      <c r="BM108" s="947"/>
      <c r="BN108" s="947"/>
      <c r="BO108" s="947"/>
      <c r="BP108" s="947"/>
      <c r="BQ108" s="947"/>
      <c r="BR108" s="947"/>
      <c r="BS108" s="947"/>
      <c r="BT108" s="947"/>
      <c r="BU108" s="947"/>
      <c r="BV108" s="947"/>
      <c r="BW108" s="947"/>
      <c r="BX108" s="947"/>
      <c r="BY108" s="947"/>
      <c r="BZ108" s="947"/>
      <c r="CA108" s="947"/>
      <c r="CB108" s="947"/>
      <c r="CC108" s="947"/>
      <c r="CD108" s="947"/>
      <c r="CE108" s="947"/>
      <c r="CF108" s="947"/>
      <c r="CG108" s="947"/>
      <c r="CH108" s="947"/>
      <c r="CI108" s="947"/>
      <c r="CJ108" s="947"/>
      <c r="CK108" s="947"/>
      <c r="CL108" s="947"/>
      <c r="CM108" s="947"/>
      <c r="CN108" s="947"/>
      <c r="CO108" s="947"/>
      <c r="CP108" s="947"/>
      <c r="CQ108" s="947"/>
      <c r="CR108" s="947"/>
      <c r="CS108" s="947"/>
      <c r="CT108" s="947"/>
      <c r="CU108" s="947"/>
      <c r="CV108" s="947"/>
      <c r="CW108" s="947"/>
      <c r="CX108" s="947"/>
      <c r="CY108" s="947"/>
      <c r="CZ108" s="947"/>
      <c r="DA108" s="947"/>
      <c r="DB108" s="947"/>
      <c r="DC108" s="947"/>
      <c r="DD108" s="947"/>
      <c r="DE108" s="947"/>
      <c r="DF108" s="947"/>
      <c r="DG108" s="947"/>
      <c r="DH108" s="947"/>
      <c r="DI108" s="947"/>
      <c r="DJ108" s="947"/>
      <c r="DK108" s="947"/>
      <c r="DL108" s="947"/>
      <c r="DM108" s="947"/>
      <c r="DN108" s="947"/>
      <c r="DO108" s="947"/>
      <c r="DP108" s="947"/>
      <c r="DQ108" s="947"/>
      <c r="DR108" s="947"/>
      <c r="DS108" s="947"/>
      <c r="DT108" s="947"/>
      <c r="DU108" s="947"/>
      <c r="DV108" s="947"/>
      <c r="DW108" s="947"/>
      <c r="DX108" s="947"/>
      <c r="DY108" s="947"/>
      <c r="DZ108" s="948"/>
    </row>
    <row r="109" spans="1:131" s="197" customFormat="1" ht="26.25" customHeight="1" x14ac:dyDescent="0.15">
      <c r="A109" s="939" t="s">
        <v>401</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17" t="s">
        <v>402</v>
      </c>
      <c r="AB109" s="918"/>
      <c r="AC109" s="918"/>
      <c r="AD109" s="918"/>
      <c r="AE109" s="919"/>
      <c r="AF109" s="917" t="s">
        <v>281</v>
      </c>
      <c r="AG109" s="918"/>
      <c r="AH109" s="918"/>
      <c r="AI109" s="918"/>
      <c r="AJ109" s="919"/>
      <c r="AK109" s="917" t="s">
        <v>280</v>
      </c>
      <c r="AL109" s="918"/>
      <c r="AM109" s="918"/>
      <c r="AN109" s="918"/>
      <c r="AO109" s="919"/>
      <c r="AP109" s="917" t="s">
        <v>403</v>
      </c>
      <c r="AQ109" s="918"/>
      <c r="AR109" s="918"/>
      <c r="AS109" s="918"/>
      <c r="AT109" s="920"/>
      <c r="AU109" s="939" t="s">
        <v>401</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17" t="s">
        <v>402</v>
      </c>
      <c r="BR109" s="918"/>
      <c r="BS109" s="918"/>
      <c r="BT109" s="918"/>
      <c r="BU109" s="919"/>
      <c r="BV109" s="917" t="s">
        <v>281</v>
      </c>
      <c r="BW109" s="918"/>
      <c r="BX109" s="918"/>
      <c r="BY109" s="918"/>
      <c r="BZ109" s="919"/>
      <c r="CA109" s="917" t="s">
        <v>280</v>
      </c>
      <c r="CB109" s="918"/>
      <c r="CC109" s="918"/>
      <c r="CD109" s="918"/>
      <c r="CE109" s="919"/>
      <c r="CF109" s="940" t="s">
        <v>403</v>
      </c>
      <c r="CG109" s="940"/>
      <c r="CH109" s="940"/>
      <c r="CI109" s="940"/>
      <c r="CJ109" s="940"/>
      <c r="CK109" s="917" t="s">
        <v>404</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17" t="s">
        <v>402</v>
      </c>
      <c r="DH109" s="918"/>
      <c r="DI109" s="918"/>
      <c r="DJ109" s="918"/>
      <c r="DK109" s="919"/>
      <c r="DL109" s="917" t="s">
        <v>281</v>
      </c>
      <c r="DM109" s="918"/>
      <c r="DN109" s="918"/>
      <c r="DO109" s="918"/>
      <c r="DP109" s="919"/>
      <c r="DQ109" s="917" t="s">
        <v>280</v>
      </c>
      <c r="DR109" s="918"/>
      <c r="DS109" s="918"/>
      <c r="DT109" s="918"/>
      <c r="DU109" s="919"/>
      <c r="DV109" s="917" t="s">
        <v>403</v>
      </c>
      <c r="DW109" s="918"/>
      <c r="DX109" s="918"/>
      <c r="DY109" s="918"/>
      <c r="DZ109" s="920"/>
    </row>
    <row r="110" spans="1:131" s="197" customFormat="1" ht="26.25" customHeight="1" x14ac:dyDescent="0.15">
      <c r="A110" s="921" t="s">
        <v>405</v>
      </c>
      <c r="B110" s="922"/>
      <c r="C110" s="922"/>
      <c r="D110" s="922"/>
      <c r="E110" s="922"/>
      <c r="F110" s="922"/>
      <c r="G110" s="922"/>
      <c r="H110" s="922"/>
      <c r="I110" s="922"/>
      <c r="J110" s="922"/>
      <c r="K110" s="922"/>
      <c r="L110" s="922"/>
      <c r="M110" s="922"/>
      <c r="N110" s="922"/>
      <c r="O110" s="922"/>
      <c r="P110" s="922"/>
      <c r="Q110" s="922"/>
      <c r="R110" s="922"/>
      <c r="S110" s="922"/>
      <c r="T110" s="922"/>
      <c r="U110" s="922"/>
      <c r="V110" s="922"/>
      <c r="W110" s="922"/>
      <c r="X110" s="922"/>
      <c r="Y110" s="922"/>
      <c r="Z110" s="923"/>
      <c r="AA110" s="924">
        <v>2450330</v>
      </c>
      <c r="AB110" s="925"/>
      <c r="AC110" s="925"/>
      <c r="AD110" s="925"/>
      <c r="AE110" s="926"/>
      <c r="AF110" s="927">
        <v>2430755</v>
      </c>
      <c r="AG110" s="925"/>
      <c r="AH110" s="925"/>
      <c r="AI110" s="925"/>
      <c r="AJ110" s="926"/>
      <c r="AK110" s="927">
        <v>2404685</v>
      </c>
      <c r="AL110" s="925"/>
      <c r="AM110" s="925"/>
      <c r="AN110" s="925"/>
      <c r="AO110" s="926"/>
      <c r="AP110" s="928">
        <v>15.9</v>
      </c>
      <c r="AQ110" s="929"/>
      <c r="AR110" s="929"/>
      <c r="AS110" s="929"/>
      <c r="AT110" s="930"/>
      <c r="AU110" s="931" t="s">
        <v>60</v>
      </c>
      <c r="AV110" s="932"/>
      <c r="AW110" s="932"/>
      <c r="AX110" s="932"/>
      <c r="AY110" s="933"/>
      <c r="AZ110" s="975" t="s">
        <v>406</v>
      </c>
      <c r="BA110" s="922"/>
      <c r="BB110" s="922"/>
      <c r="BC110" s="922"/>
      <c r="BD110" s="922"/>
      <c r="BE110" s="922"/>
      <c r="BF110" s="922"/>
      <c r="BG110" s="922"/>
      <c r="BH110" s="922"/>
      <c r="BI110" s="922"/>
      <c r="BJ110" s="922"/>
      <c r="BK110" s="922"/>
      <c r="BL110" s="922"/>
      <c r="BM110" s="922"/>
      <c r="BN110" s="922"/>
      <c r="BO110" s="922"/>
      <c r="BP110" s="923"/>
      <c r="BQ110" s="961">
        <v>27198607</v>
      </c>
      <c r="BR110" s="962"/>
      <c r="BS110" s="962"/>
      <c r="BT110" s="962"/>
      <c r="BU110" s="962"/>
      <c r="BV110" s="962">
        <v>28483211</v>
      </c>
      <c r="BW110" s="962"/>
      <c r="BX110" s="962"/>
      <c r="BY110" s="962"/>
      <c r="BZ110" s="962"/>
      <c r="CA110" s="962">
        <v>29462650</v>
      </c>
      <c r="CB110" s="962"/>
      <c r="CC110" s="962"/>
      <c r="CD110" s="962"/>
      <c r="CE110" s="962"/>
      <c r="CF110" s="976">
        <v>194.2</v>
      </c>
      <c r="CG110" s="977"/>
      <c r="CH110" s="977"/>
      <c r="CI110" s="977"/>
      <c r="CJ110" s="977"/>
      <c r="CK110" s="978" t="s">
        <v>407</v>
      </c>
      <c r="CL110" s="979"/>
      <c r="CM110" s="958" t="s">
        <v>408</v>
      </c>
      <c r="CN110" s="959"/>
      <c r="CO110" s="959"/>
      <c r="CP110" s="959"/>
      <c r="CQ110" s="959"/>
      <c r="CR110" s="959"/>
      <c r="CS110" s="959"/>
      <c r="CT110" s="959"/>
      <c r="CU110" s="959"/>
      <c r="CV110" s="959"/>
      <c r="CW110" s="959"/>
      <c r="CX110" s="959"/>
      <c r="CY110" s="959"/>
      <c r="CZ110" s="959"/>
      <c r="DA110" s="959"/>
      <c r="DB110" s="959"/>
      <c r="DC110" s="959"/>
      <c r="DD110" s="959"/>
      <c r="DE110" s="959"/>
      <c r="DF110" s="960"/>
      <c r="DG110" s="961" t="s">
        <v>108</v>
      </c>
      <c r="DH110" s="962"/>
      <c r="DI110" s="962"/>
      <c r="DJ110" s="962"/>
      <c r="DK110" s="962"/>
      <c r="DL110" s="962" t="s">
        <v>108</v>
      </c>
      <c r="DM110" s="962"/>
      <c r="DN110" s="962"/>
      <c r="DO110" s="962"/>
      <c r="DP110" s="962"/>
      <c r="DQ110" s="962" t="s">
        <v>108</v>
      </c>
      <c r="DR110" s="962"/>
      <c r="DS110" s="962"/>
      <c r="DT110" s="962"/>
      <c r="DU110" s="962"/>
      <c r="DV110" s="963" t="s">
        <v>108</v>
      </c>
      <c r="DW110" s="963"/>
      <c r="DX110" s="963"/>
      <c r="DY110" s="963"/>
      <c r="DZ110" s="964"/>
    </row>
    <row r="111" spans="1:131" s="197" customFormat="1" ht="26.25" customHeight="1" x14ac:dyDescent="0.15">
      <c r="A111" s="965" t="s">
        <v>409</v>
      </c>
      <c r="B111" s="966"/>
      <c r="C111" s="966"/>
      <c r="D111" s="966"/>
      <c r="E111" s="966"/>
      <c r="F111" s="966"/>
      <c r="G111" s="966"/>
      <c r="H111" s="966"/>
      <c r="I111" s="966"/>
      <c r="J111" s="966"/>
      <c r="K111" s="966"/>
      <c r="L111" s="966"/>
      <c r="M111" s="966"/>
      <c r="N111" s="966"/>
      <c r="O111" s="966"/>
      <c r="P111" s="966"/>
      <c r="Q111" s="966"/>
      <c r="R111" s="966"/>
      <c r="S111" s="966"/>
      <c r="T111" s="966"/>
      <c r="U111" s="966"/>
      <c r="V111" s="966"/>
      <c r="W111" s="966"/>
      <c r="X111" s="966"/>
      <c r="Y111" s="966"/>
      <c r="Z111" s="967"/>
      <c r="AA111" s="968" t="s">
        <v>108</v>
      </c>
      <c r="AB111" s="969"/>
      <c r="AC111" s="969"/>
      <c r="AD111" s="969"/>
      <c r="AE111" s="970"/>
      <c r="AF111" s="971" t="s">
        <v>108</v>
      </c>
      <c r="AG111" s="969"/>
      <c r="AH111" s="969"/>
      <c r="AI111" s="969"/>
      <c r="AJ111" s="970"/>
      <c r="AK111" s="971" t="s">
        <v>108</v>
      </c>
      <c r="AL111" s="969"/>
      <c r="AM111" s="969"/>
      <c r="AN111" s="969"/>
      <c r="AO111" s="970"/>
      <c r="AP111" s="972" t="s">
        <v>108</v>
      </c>
      <c r="AQ111" s="973"/>
      <c r="AR111" s="973"/>
      <c r="AS111" s="973"/>
      <c r="AT111" s="974"/>
      <c r="AU111" s="934"/>
      <c r="AV111" s="935"/>
      <c r="AW111" s="935"/>
      <c r="AX111" s="935"/>
      <c r="AY111" s="936"/>
      <c r="AZ111" s="984" t="s">
        <v>410</v>
      </c>
      <c r="BA111" s="985"/>
      <c r="BB111" s="985"/>
      <c r="BC111" s="985"/>
      <c r="BD111" s="985"/>
      <c r="BE111" s="985"/>
      <c r="BF111" s="985"/>
      <c r="BG111" s="985"/>
      <c r="BH111" s="985"/>
      <c r="BI111" s="985"/>
      <c r="BJ111" s="985"/>
      <c r="BK111" s="985"/>
      <c r="BL111" s="985"/>
      <c r="BM111" s="985"/>
      <c r="BN111" s="985"/>
      <c r="BO111" s="985"/>
      <c r="BP111" s="986"/>
      <c r="BQ111" s="954">
        <v>1710438</v>
      </c>
      <c r="BR111" s="955"/>
      <c r="BS111" s="955"/>
      <c r="BT111" s="955"/>
      <c r="BU111" s="955"/>
      <c r="BV111" s="955">
        <v>1541076</v>
      </c>
      <c r="BW111" s="955"/>
      <c r="BX111" s="955"/>
      <c r="BY111" s="955"/>
      <c r="BZ111" s="955"/>
      <c r="CA111" s="955">
        <v>1371706</v>
      </c>
      <c r="CB111" s="955"/>
      <c r="CC111" s="955"/>
      <c r="CD111" s="955"/>
      <c r="CE111" s="955"/>
      <c r="CF111" s="949">
        <v>9</v>
      </c>
      <c r="CG111" s="950"/>
      <c r="CH111" s="950"/>
      <c r="CI111" s="950"/>
      <c r="CJ111" s="950"/>
      <c r="CK111" s="980"/>
      <c r="CL111" s="981"/>
      <c r="CM111" s="951" t="s">
        <v>411</v>
      </c>
      <c r="CN111" s="952"/>
      <c r="CO111" s="952"/>
      <c r="CP111" s="952"/>
      <c r="CQ111" s="952"/>
      <c r="CR111" s="952"/>
      <c r="CS111" s="952"/>
      <c r="CT111" s="952"/>
      <c r="CU111" s="952"/>
      <c r="CV111" s="952"/>
      <c r="CW111" s="952"/>
      <c r="CX111" s="952"/>
      <c r="CY111" s="952"/>
      <c r="CZ111" s="952"/>
      <c r="DA111" s="952"/>
      <c r="DB111" s="952"/>
      <c r="DC111" s="952"/>
      <c r="DD111" s="952"/>
      <c r="DE111" s="952"/>
      <c r="DF111" s="953"/>
      <c r="DG111" s="954">
        <v>1710438</v>
      </c>
      <c r="DH111" s="955"/>
      <c r="DI111" s="955"/>
      <c r="DJ111" s="955"/>
      <c r="DK111" s="955"/>
      <c r="DL111" s="955">
        <v>1541076</v>
      </c>
      <c r="DM111" s="955"/>
      <c r="DN111" s="955"/>
      <c r="DO111" s="955"/>
      <c r="DP111" s="955"/>
      <c r="DQ111" s="955">
        <v>1371706</v>
      </c>
      <c r="DR111" s="955"/>
      <c r="DS111" s="955"/>
      <c r="DT111" s="955"/>
      <c r="DU111" s="955"/>
      <c r="DV111" s="956">
        <v>9</v>
      </c>
      <c r="DW111" s="956"/>
      <c r="DX111" s="956"/>
      <c r="DY111" s="956"/>
      <c r="DZ111" s="957"/>
    </row>
    <row r="112" spans="1:131" s="197" customFormat="1" ht="26.25" customHeight="1" x14ac:dyDescent="0.15">
      <c r="A112" s="987" t="s">
        <v>412</v>
      </c>
      <c r="B112" s="988"/>
      <c r="C112" s="985" t="s">
        <v>413</v>
      </c>
      <c r="D112" s="985"/>
      <c r="E112" s="985"/>
      <c r="F112" s="985"/>
      <c r="G112" s="985"/>
      <c r="H112" s="985"/>
      <c r="I112" s="985"/>
      <c r="J112" s="985"/>
      <c r="K112" s="985"/>
      <c r="L112" s="985"/>
      <c r="M112" s="985"/>
      <c r="N112" s="985"/>
      <c r="O112" s="985"/>
      <c r="P112" s="985"/>
      <c r="Q112" s="985"/>
      <c r="R112" s="985"/>
      <c r="S112" s="985"/>
      <c r="T112" s="985"/>
      <c r="U112" s="985"/>
      <c r="V112" s="985"/>
      <c r="W112" s="985"/>
      <c r="X112" s="985"/>
      <c r="Y112" s="985"/>
      <c r="Z112" s="986"/>
      <c r="AA112" s="993" t="s">
        <v>108</v>
      </c>
      <c r="AB112" s="994"/>
      <c r="AC112" s="994"/>
      <c r="AD112" s="994"/>
      <c r="AE112" s="995"/>
      <c r="AF112" s="996" t="s">
        <v>108</v>
      </c>
      <c r="AG112" s="994"/>
      <c r="AH112" s="994"/>
      <c r="AI112" s="994"/>
      <c r="AJ112" s="995"/>
      <c r="AK112" s="996" t="s">
        <v>108</v>
      </c>
      <c r="AL112" s="994"/>
      <c r="AM112" s="994"/>
      <c r="AN112" s="994"/>
      <c r="AO112" s="995"/>
      <c r="AP112" s="997" t="s">
        <v>108</v>
      </c>
      <c r="AQ112" s="998"/>
      <c r="AR112" s="998"/>
      <c r="AS112" s="998"/>
      <c r="AT112" s="999"/>
      <c r="AU112" s="934"/>
      <c r="AV112" s="935"/>
      <c r="AW112" s="935"/>
      <c r="AX112" s="935"/>
      <c r="AY112" s="936"/>
      <c r="AZ112" s="984" t="s">
        <v>414</v>
      </c>
      <c r="BA112" s="985"/>
      <c r="BB112" s="985"/>
      <c r="BC112" s="985"/>
      <c r="BD112" s="985"/>
      <c r="BE112" s="985"/>
      <c r="BF112" s="985"/>
      <c r="BG112" s="985"/>
      <c r="BH112" s="985"/>
      <c r="BI112" s="985"/>
      <c r="BJ112" s="985"/>
      <c r="BK112" s="985"/>
      <c r="BL112" s="985"/>
      <c r="BM112" s="985"/>
      <c r="BN112" s="985"/>
      <c r="BO112" s="985"/>
      <c r="BP112" s="986"/>
      <c r="BQ112" s="954">
        <v>6311063</v>
      </c>
      <c r="BR112" s="955"/>
      <c r="BS112" s="955"/>
      <c r="BT112" s="955"/>
      <c r="BU112" s="955"/>
      <c r="BV112" s="955">
        <v>5945471</v>
      </c>
      <c r="BW112" s="955"/>
      <c r="BX112" s="955"/>
      <c r="BY112" s="955"/>
      <c r="BZ112" s="955"/>
      <c r="CA112" s="955">
        <v>5662250</v>
      </c>
      <c r="CB112" s="955"/>
      <c r="CC112" s="955"/>
      <c r="CD112" s="955"/>
      <c r="CE112" s="955"/>
      <c r="CF112" s="949">
        <v>37.299999999999997</v>
      </c>
      <c r="CG112" s="950"/>
      <c r="CH112" s="950"/>
      <c r="CI112" s="950"/>
      <c r="CJ112" s="950"/>
      <c r="CK112" s="980"/>
      <c r="CL112" s="981"/>
      <c r="CM112" s="951" t="s">
        <v>415</v>
      </c>
      <c r="CN112" s="952"/>
      <c r="CO112" s="952"/>
      <c r="CP112" s="952"/>
      <c r="CQ112" s="952"/>
      <c r="CR112" s="952"/>
      <c r="CS112" s="952"/>
      <c r="CT112" s="952"/>
      <c r="CU112" s="952"/>
      <c r="CV112" s="952"/>
      <c r="CW112" s="952"/>
      <c r="CX112" s="952"/>
      <c r="CY112" s="952"/>
      <c r="CZ112" s="952"/>
      <c r="DA112" s="952"/>
      <c r="DB112" s="952"/>
      <c r="DC112" s="952"/>
      <c r="DD112" s="952"/>
      <c r="DE112" s="952"/>
      <c r="DF112" s="953"/>
      <c r="DG112" s="954" t="s">
        <v>108</v>
      </c>
      <c r="DH112" s="955"/>
      <c r="DI112" s="955"/>
      <c r="DJ112" s="955"/>
      <c r="DK112" s="955"/>
      <c r="DL112" s="955" t="s">
        <v>108</v>
      </c>
      <c r="DM112" s="955"/>
      <c r="DN112" s="955"/>
      <c r="DO112" s="955"/>
      <c r="DP112" s="955"/>
      <c r="DQ112" s="955" t="s">
        <v>108</v>
      </c>
      <c r="DR112" s="955"/>
      <c r="DS112" s="955"/>
      <c r="DT112" s="955"/>
      <c r="DU112" s="955"/>
      <c r="DV112" s="956" t="s">
        <v>108</v>
      </c>
      <c r="DW112" s="956"/>
      <c r="DX112" s="956"/>
      <c r="DY112" s="956"/>
      <c r="DZ112" s="957"/>
    </row>
    <row r="113" spans="1:130" s="197" customFormat="1" ht="26.25" customHeight="1" x14ac:dyDescent="0.15">
      <c r="A113" s="989"/>
      <c r="B113" s="990"/>
      <c r="C113" s="985" t="s">
        <v>416</v>
      </c>
      <c r="D113" s="985"/>
      <c r="E113" s="985"/>
      <c r="F113" s="985"/>
      <c r="G113" s="985"/>
      <c r="H113" s="985"/>
      <c r="I113" s="985"/>
      <c r="J113" s="985"/>
      <c r="K113" s="985"/>
      <c r="L113" s="985"/>
      <c r="M113" s="985"/>
      <c r="N113" s="985"/>
      <c r="O113" s="985"/>
      <c r="P113" s="985"/>
      <c r="Q113" s="985"/>
      <c r="R113" s="985"/>
      <c r="S113" s="985"/>
      <c r="T113" s="985"/>
      <c r="U113" s="985"/>
      <c r="V113" s="985"/>
      <c r="W113" s="985"/>
      <c r="X113" s="985"/>
      <c r="Y113" s="985"/>
      <c r="Z113" s="986"/>
      <c r="AA113" s="968">
        <v>446922</v>
      </c>
      <c r="AB113" s="969"/>
      <c r="AC113" s="969"/>
      <c r="AD113" s="969"/>
      <c r="AE113" s="970"/>
      <c r="AF113" s="971">
        <v>414059</v>
      </c>
      <c r="AG113" s="969"/>
      <c r="AH113" s="969"/>
      <c r="AI113" s="969"/>
      <c r="AJ113" s="970"/>
      <c r="AK113" s="971">
        <v>440634</v>
      </c>
      <c r="AL113" s="969"/>
      <c r="AM113" s="969"/>
      <c r="AN113" s="969"/>
      <c r="AO113" s="970"/>
      <c r="AP113" s="972">
        <v>2.9</v>
      </c>
      <c r="AQ113" s="973"/>
      <c r="AR113" s="973"/>
      <c r="AS113" s="973"/>
      <c r="AT113" s="974"/>
      <c r="AU113" s="934"/>
      <c r="AV113" s="935"/>
      <c r="AW113" s="935"/>
      <c r="AX113" s="935"/>
      <c r="AY113" s="936"/>
      <c r="AZ113" s="984" t="s">
        <v>417</v>
      </c>
      <c r="BA113" s="985"/>
      <c r="BB113" s="985"/>
      <c r="BC113" s="985"/>
      <c r="BD113" s="985"/>
      <c r="BE113" s="985"/>
      <c r="BF113" s="985"/>
      <c r="BG113" s="985"/>
      <c r="BH113" s="985"/>
      <c r="BI113" s="985"/>
      <c r="BJ113" s="985"/>
      <c r="BK113" s="985"/>
      <c r="BL113" s="985"/>
      <c r="BM113" s="985"/>
      <c r="BN113" s="985"/>
      <c r="BO113" s="985"/>
      <c r="BP113" s="986"/>
      <c r="BQ113" s="954">
        <v>384585</v>
      </c>
      <c r="BR113" s="955"/>
      <c r="BS113" s="955"/>
      <c r="BT113" s="955"/>
      <c r="BU113" s="955"/>
      <c r="BV113" s="955">
        <v>466087</v>
      </c>
      <c r="BW113" s="955"/>
      <c r="BX113" s="955"/>
      <c r="BY113" s="955"/>
      <c r="BZ113" s="955"/>
      <c r="CA113" s="955">
        <v>552806</v>
      </c>
      <c r="CB113" s="955"/>
      <c r="CC113" s="955"/>
      <c r="CD113" s="955"/>
      <c r="CE113" s="955"/>
      <c r="CF113" s="949">
        <v>3.6</v>
      </c>
      <c r="CG113" s="950"/>
      <c r="CH113" s="950"/>
      <c r="CI113" s="950"/>
      <c r="CJ113" s="950"/>
      <c r="CK113" s="980"/>
      <c r="CL113" s="981"/>
      <c r="CM113" s="951" t="s">
        <v>418</v>
      </c>
      <c r="CN113" s="952"/>
      <c r="CO113" s="952"/>
      <c r="CP113" s="952"/>
      <c r="CQ113" s="952"/>
      <c r="CR113" s="952"/>
      <c r="CS113" s="952"/>
      <c r="CT113" s="952"/>
      <c r="CU113" s="952"/>
      <c r="CV113" s="952"/>
      <c r="CW113" s="952"/>
      <c r="CX113" s="952"/>
      <c r="CY113" s="952"/>
      <c r="CZ113" s="952"/>
      <c r="DA113" s="952"/>
      <c r="DB113" s="952"/>
      <c r="DC113" s="952"/>
      <c r="DD113" s="952"/>
      <c r="DE113" s="952"/>
      <c r="DF113" s="953"/>
      <c r="DG113" s="993" t="s">
        <v>108</v>
      </c>
      <c r="DH113" s="994"/>
      <c r="DI113" s="994"/>
      <c r="DJ113" s="994"/>
      <c r="DK113" s="995"/>
      <c r="DL113" s="996" t="s">
        <v>108</v>
      </c>
      <c r="DM113" s="994"/>
      <c r="DN113" s="994"/>
      <c r="DO113" s="994"/>
      <c r="DP113" s="995"/>
      <c r="DQ113" s="996" t="s">
        <v>108</v>
      </c>
      <c r="DR113" s="994"/>
      <c r="DS113" s="994"/>
      <c r="DT113" s="994"/>
      <c r="DU113" s="995"/>
      <c r="DV113" s="997" t="s">
        <v>108</v>
      </c>
      <c r="DW113" s="998"/>
      <c r="DX113" s="998"/>
      <c r="DY113" s="998"/>
      <c r="DZ113" s="999"/>
    </row>
    <row r="114" spans="1:130" s="197" customFormat="1" ht="26.25" customHeight="1" x14ac:dyDescent="0.15">
      <c r="A114" s="989"/>
      <c r="B114" s="990"/>
      <c r="C114" s="985" t="s">
        <v>419</v>
      </c>
      <c r="D114" s="985"/>
      <c r="E114" s="985"/>
      <c r="F114" s="985"/>
      <c r="G114" s="985"/>
      <c r="H114" s="985"/>
      <c r="I114" s="985"/>
      <c r="J114" s="985"/>
      <c r="K114" s="985"/>
      <c r="L114" s="985"/>
      <c r="M114" s="985"/>
      <c r="N114" s="985"/>
      <c r="O114" s="985"/>
      <c r="P114" s="985"/>
      <c r="Q114" s="985"/>
      <c r="R114" s="985"/>
      <c r="S114" s="985"/>
      <c r="T114" s="985"/>
      <c r="U114" s="985"/>
      <c r="V114" s="985"/>
      <c r="W114" s="985"/>
      <c r="X114" s="985"/>
      <c r="Y114" s="985"/>
      <c r="Z114" s="986"/>
      <c r="AA114" s="993">
        <v>51306</v>
      </c>
      <c r="AB114" s="994"/>
      <c r="AC114" s="994"/>
      <c r="AD114" s="994"/>
      <c r="AE114" s="995"/>
      <c r="AF114" s="996">
        <v>55021</v>
      </c>
      <c r="AG114" s="994"/>
      <c r="AH114" s="994"/>
      <c r="AI114" s="994"/>
      <c r="AJ114" s="995"/>
      <c r="AK114" s="996">
        <v>68946</v>
      </c>
      <c r="AL114" s="994"/>
      <c r="AM114" s="994"/>
      <c r="AN114" s="994"/>
      <c r="AO114" s="995"/>
      <c r="AP114" s="997">
        <v>0.5</v>
      </c>
      <c r="AQ114" s="998"/>
      <c r="AR114" s="998"/>
      <c r="AS114" s="998"/>
      <c r="AT114" s="999"/>
      <c r="AU114" s="934"/>
      <c r="AV114" s="935"/>
      <c r="AW114" s="935"/>
      <c r="AX114" s="935"/>
      <c r="AY114" s="936"/>
      <c r="AZ114" s="984" t="s">
        <v>420</v>
      </c>
      <c r="BA114" s="985"/>
      <c r="BB114" s="985"/>
      <c r="BC114" s="985"/>
      <c r="BD114" s="985"/>
      <c r="BE114" s="985"/>
      <c r="BF114" s="985"/>
      <c r="BG114" s="985"/>
      <c r="BH114" s="985"/>
      <c r="BI114" s="985"/>
      <c r="BJ114" s="985"/>
      <c r="BK114" s="985"/>
      <c r="BL114" s="985"/>
      <c r="BM114" s="985"/>
      <c r="BN114" s="985"/>
      <c r="BO114" s="985"/>
      <c r="BP114" s="986"/>
      <c r="BQ114" s="954">
        <v>5668975</v>
      </c>
      <c r="BR114" s="955"/>
      <c r="BS114" s="955"/>
      <c r="BT114" s="955"/>
      <c r="BU114" s="955"/>
      <c r="BV114" s="955">
        <v>5280510</v>
      </c>
      <c r="BW114" s="955"/>
      <c r="BX114" s="955"/>
      <c r="BY114" s="955"/>
      <c r="BZ114" s="955"/>
      <c r="CA114" s="955">
        <v>4964165</v>
      </c>
      <c r="CB114" s="955"/>
      <c r="CC114" s="955"/>
      <c r="CD114" s="955"/>
      <c r="CE114" s="955"/>
      <c r="CF114" s="949">
        <v>32.700000000000003</v>
      </c>
      <c r="CG114" s="950"/>
      <c r="CH114" s="950"/>
      <c r="CI114" s="950"/>
      <c r="CJ114" s="950"/>
      <c r="CK114" s="980"/>
      <c r="CL114" s="981"/>
      <c r="CM114" s="951" t="s">
        <v>421</v>
      </c>
      <c r="CN114" s="952"/>
      <c r="CO114" s="952"/>
      <c r="CP114" s="952"/>
      <c r="CQ114" s="952"/>
      <c r="CR114" s="952"/>
      <c r="CS114" s="952"/>
      <c r="CT114" s="952"/>
      <c r="CU114" s="952"/>
      <c r="CV114" s="952"/>
      <c r="CW114" s="952"/>
      <c r="CX114" s="952"/>
      <c r="CY114" s="952"/>
      <c r="CZ114" s="952"/>
      <c r="DA114" s="952"/>
      <c r="DB114" s="952"/>
      <c r="DC114" s="952"/>
      <c r="DD114" s="952"/>
      <c r="DE114" s="952"/>
      <c r="DF114" s="953"/>
      <c r="DG114" s="993" t="s">
        <v>108</v>
      </c>
      <c r="DH114" s="994"/>
      <c r="DI114" s="994"/>
      <c r="DJ114" s="994"/>
      <c r="DK114" s="995"/>
      <c r="DL114" s="996" t="s">
        <v>108</v>
      </c>
      <c r="DM114" s="994"/>
      <c r="DN114" s="994"/>
      <c r="DO114" s="994"/>
      <c r="DP114" s="995"/>
      <c r="DQ114" s="996" t="s">
        <v>108</v>
      </c>
      <c r="DR114" s="994"/>
      <c r="DS114" s="994"/>
      <c r="DT114" s="994"/>
      <c r="DU114" s="995"/>
      <c r="DV114" s="997" t="s">
        <v>108</v>
      </c>
      <c r="DW114" s="998"/>
      <c r="DX114" s="998"/>
      <c r="DY114" s="998"/>
      <c r="DZ114" s="999"/>
    </row>
    <row r="115" spans="1:130" s="197" customFormat="1" ht="26.25" customHeight="1" x14ac:dyDescent="0.15">
      <c r="A115" s="989"/>
      <c r="B115" s="990"/>
      <c r="C115" s="985" t="s">
        <v>422</v>
      </c>
      <c r="D115" s="985"/>
      <c r="E115" s="985"/>
      <c r="F115" s="985"/>
      <c r="G115" s="985"/>
      <c r="H115" s="985"/>
      <c r="I115" s="985"/>
      <c r="J115" s="985"/>
      <c r="K115" s="985"/>
      <c r="L115" s="985"/>
      <c r="M115" s="985"/>
      <c r="N115" s="985"/>
      <c r="O115" s="985"/>
      <c r="P115" s="985"/>
      <c r="Q115" s="985"/>
      <c r="R115" s="985"/>
      <c r="S115" s="985"/>
      <c r="T115" s="985"/>
      <c r="U115" s="985"/>
      <c r="V115" s="985"/>
      <c r="W115" s="985"/>
      <c r="X115" s="985"/>
      <c r="Y115" s="985"/>
      <c r="Z115" s="986"/>
      <c r="AA115" s="968">
        <v>169359</v>
      </c>
      <c r="AB115" s="969"/>
      <c r="AC115" s="969"/>
      <c r="AD115" s="969"/>
      <c r="AE115" s="970"/>
      <c r="AF115" s="971">
        <v>169363</v>
      </c>
      <c r="AG115" s="969"/>
      <c r="AH115" s="969"/>
      <c r="AI115" s="969"/>
      <c r="AJ115" s="970"/>
      <c r="AK115" s="971">
        <v>169370</v>
      </c>
      <c r="AL115" s="969"/>
      <c r="AM115" s="969"/>
      <c r="AN115" s="969"/>
      <c r="AO115" s="970"/>
      <c r="AP115" s="972">
        <v>1.1000000000000001</v>
      </c>
      <c r="AQ115" s="973"/>
      <c r="AR115" s="973"/>
      <c r="AS115" s="973"/>
      <c r="AT115" s="974"/>
      <c r="AU115" s="934"/>
      <c r="AV115" s="935"/>
      <c r="AW115" s="935"/>
      <c r="AX115" s="935"/>
      <c r="AY115" s="936"/>
      <c r="AZ115" s="984" t="s">
        <v>423</v>
      </c>
      <c r="BA115" s="985"/>
      <c r="BB115" s="985"/>
      <c r="BC115" s="985"/>
      <c r="BD115" s="985"/>
      <c r="BE115" s="985"/>
      <c r="BF115" s="985"/>
      <c r="BG115" s="985"/>
      <c r="BH115" s="985"/>
      <c r="BI115" s="985"/>
      <c r="BJ115" s="985"/>
      <c r="BK115" s="985"/>
      <c r="BL115" s="985"/>
      <c r="BM115" s="985"/>
      <c r="BN115" s="985"/>
      <c r="BO115" s="985"/>
      <c r="BP115" s="986"/>
      <c r="BQ115" s="954">
        <v>528</v>
      </c>
      <c r="BR115" s="955"/>
      <c r="BS115" s="955"/>
      <c r="BT115" s="955"/>
      <c r="BU115" s="955"/>
      <c r="BV115" s="955">
        <v>511</v>
      </c>
      <c r="BW115" s="955"/>
      <c r="BX115" s="955"/>
      <c r="BY115" s="955"/>
      <c r="BZ115" s="955"/>
      <c r="CA115" s="955">
        <v>348</v>
      </c>
      <c r="CB115" s="955"/>
      <c r="CC115" s="955"/>
      <c r="CD115" s="955"/>
      <c r="CE115" s="955"/>
      <c r="CF115" s="949">
        <v>0</v>
      </c>
      <c r="CG115" s="950"/>
      <c r="CH115" s="950"/>
      <c r="CI115" s="950"/>
      <c r="CJ115" s="950"/>
      <c r="CK115" s="980"/>
      <c r="CL115" s="981"/>
      <c r="CM115" s="984" t="s">
        <v>424</v>
      </c>
      <c r="CN115" s="1008"/>
      <c r="CO115" s="1008"/>
      <c r="CP115" s="1008"/>
      <c r="CQ115" s="1008"/>
      <c r="CR115" s="1008"/>
      <c r="CS115" s="1008"/>
      <c r="CT115" s="1008"/>
      <c r="CU115" s="1008"/>
      <c r="CV115" s="1008"/>
      <c r="CW115" s="1008"/>
      <c r="CX115" s="1008"/>
      <c r="CY115" s="1008"/>
      <c r="CZ115" s="1008"/>
      <c r="DA115" s="1008"/>
      <c r="DB115" s="1008"/>
      <c r="DC115" s="1008"/>
      <c r="DD115" s="1008"/>
      <c r="DE115" s="1008"/>
      <c r="DF115" s="986"/>
      <c r="DG115" s="993" t="s">
        <v>108</v>
      </c>
      <c r="DH115" s="994"/>
      <c r="DI115" s="994"/>
      <c r="DJ115" s="994"/>
      <c r="DK115" s="995"/>
      <c r="DL115" s="996" t="s">
        <v>108</v>
      </c>
      <c r="DM115" s="994"/>
      <c r="DN115" s="994"/>
      <c r="DO115" s="994"/>
      <c r="DP115" s="995"/>
      <c r="DQ115" s="996" t="s">
        <v>108</v>
      </c>
      <c r="DR115" s="994"/>
      <c r="DS115" s="994"/>
      <c r="DT115" s="994"/>
      <c r="DU115" s="995"/>
      <c r="DV115" s="997" t="s">
        <v>108</v>
      </c>
      <c r="DW115" s="998"/>
      <c r="DX115" s="998"/>
      <c r="DY115" s="998"/>
      <c r="DZ115" s="999"/>
    </row>
    <row r="116" spans="1:130" s="197" customFormat="1" ht="26.25" customHeight="1" x14ac:dyDescent="0.15">
      <c r="A116" s="991"/>
      <c r="B116" s="992"/>
      <c r="C116" s="1006" t="s">
        <v>425</v>
      </c>
      <c r="D116" s="1006"/>
      <c r="E116" s="1006"/>
      <c r="F116" s="1006"/>
      <c r="G116" s="1006"/>
      <c r="H116" s="1006"/>
      <c r="I116" s="1006"/>
      <c r="J116" s="1006"/>
      <c r="K116" s="1006"/>
      <c r="L116" s="1006"/>
      <c r="M116" s="1006"/>
      <c r="N116" s="1006"/>
      <c r="O116" s="1006"/>
      <c r="P116" s="1006"/>
      <c r="Q116" s="1006"/>
      <c r="R116" s="1006"/>
      <c r="S116" s="1006"/>
      <c r="T116" s="1006"/>
      <c r="U116" s="1006"/>
      <c r="V116" s="1006"/>
      <c r="W116" s="1006"/>
      <c r="X116" s="1006"/>
      <c r="Y116" s="1006"/>
      <c r="Z116" s="1007"/>
      <c r="AA116" s="993" t="s">
        <v>108</v>
      </c>
      <c r="AB116" s="994"/>
      <c r="AC116" s="994"/>
      <c r="AD116" s="994"/>
      <c r="AE116" s="995"/>
      <c r="AF116" s="996" t="s">
        <v>108</v>
      </c>
      <c r="AG116" s="994"/>
      <c r="AH116" s="994"/>
      <c r="AI116" s="994"/>
      <c r="AJ116" s="995"/>
      <c r="AK116" s="996" t="s">
        <v>108</v>
      </c>
      <c r="AL116" s="994"/>
      <c r="AM116" s="994"/>
      <c r="AN116" s="994"/>
      <c r="AO116" s="995"/>
      <c r="AP116" s="997" t="s">
        <v>108</v>
      </c>
      <c r="AQ116" s="998"/>
      <c r="AR116" s="998"/>
      <c r="AS116" s="998"/>
      <c r="AT116" s="999"/>
      <c r="AU116" s="934"/>
      <c r="AV116" s="935"/>
      <c r="AW116" s="935"/>
      <c r="AX116" s="935"/>
      <c r="AY116" s="936"/>
      <c r="AZ116" s="984" t="s">
        <v>426</v>
      </c>
      <c r="BA116" s="985"/>
      <c r="BB116" s="985"/>
      <c r="BC116" s="985"/>
      <c r="BD116" s="985"/>
      <c r="BE116" s="985"/>
      <c r="BF116" s="985"/>
      <c r="BG116" s="985"/>
      <c r="BH116" s="985"/>
      <c r="BI116" s="985"/>
      <c r="BJ116" s="985"/>
      <c r="BK116" s="985"/>
      <c r="BL116" s="985"/>
      <c r="BM116" s="985"/>
      <c r="BN116" s="985"/>
      <c r="BO116" s="985"/>
      <c r="BP116" s="986"/>
      <c r="BQ116" s="954" t="s">
        <v>108</v>
      </c>
      <c r="BR116" s="955"/>
      <c r="BS116" s="955"/>
      <c r="BT116" s="955"/>
      <c r="BU116" s="955"/>
      <c r="BV116" s="955" t="s">
        <v>108</v>
      </c>
      <c r="BW116" s="955"/>
      <c r="BX116" s="955"/>
      <c r="BY116" s="955"/>
      <c r="BZ116" s="955"/>
      <c r="CA116" s="955" t="s">
        <v>108</v>
      </c>
      <c r="CB116" s="955"/>
      <c r="CC116" s="955"/>
      <c r="CD116" s="955"/>
      <c r="CE116" s="955"/>
      <c r="CF116" s="949" t="s">
        <v>108</v>
      </c>
      <c r="CG116" s="950"/>
      <c r="CH116" s="950"/>
      <c r="CI116" s="950"/>
      <c r="CJ116" s="950"/>
      <c r="CK116" s="980"/>
      <c r="CL116" s="981"/>
      <c r="CM116" s="951" t="s">
        <v>427</v>
      </c>
      <c r="CN116" s="952"/>
      <c r="CO116" s="952"/>
      <c r="CP116" s="952"/>
      <c r="CQ116" s="952"/>
      <c r="CR116" s="952"/>
      <c r="CS116" s="952"/>
      <c r="CT116" s="952"/>
      <c r="CU116" s="952"/>
      <c r="CV116" s="952"/>
      <c r="CW116" s="952"/>
      <c r="CX116" s="952"/>
      <c r="CY116" s="952"/>
      <c r="CZ116" s="952"/>
      <c r="DA116" s="952"/>
      <c r="DB116" s="952"/>
      <c r="DC116" s="952"/>
      <c r="DD116" s="952"/>
      <c r="DE116" s="952"/>
      <c r="DF116" s="953"/>
      <c r="DG116" s="993" t="s">
        <v>108</v>
      </c>
      <c r="DH116" s="994"/>
      <c r="DI116" s="994"/>
      <c r="DJ116" s="994"/>
      <c r="DK116" s="995"/>
      <c r="DL116" s="996" t="s">
        <v>108</v>
      </c>
      <c r="DM116" s="994"/>
      <c r="DN116" s="994"/>
      <c r="DO116" s="994"/>
      <c r="DP116" s="995"/>
      <c r="DQ116" s="996" t="s">
        <v>108</v>
      </c>
      <c r="DR116" s="994"/>
      <c r="DS116" s="994"/>
      <c r="DT116" s="994"/>
      <c r="DU116" s="995"/>
      <c r="DV116" s="997" t="s">
        <v>108</v>
      </c>
      <c r="DW116" s="998"/>
      <c r="DX116" s="998"/>
      <c r="DY116" s="998"/>
      <c r="DZ116" s="999"/>
    </row>
    <row r="117" spans="1:130" s="197" customFormat="1" ht="26.25" customHeight="1" x14ac:dyDescent="0.15">
      <c r="A117" s="939" t="s">
        <v>164</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1028" t="s">
        <v>428</v>
      </c>
      <c r="Z117" s="919"/>
      <c r="AA117" s="1031">
        <v>3117917</v>
      </c>
      <c r="AB117" s="1001"/>
      <c r="AC117" s="1001"/>
      <c r="AD117" s="1001"/>
      <c r="AE117" s="1002"/>
      <c r="AF117" s="1000">
        <v>3069198</v>
      </c>
      <c r="AG117" s="1001"/>
      <c r="AH117" s="1001"/>
      <c r="AI117" s="1001"/>
      <c r="AJ117" s="1002"/>
      <c r="AK117" s="1000">
        <v>3083635</v>
      </c>
      <c r="AL117" s="1001"/>
      <c r="AM117" s="1001"/>
      <c r="AN117" s="1001"/>
      <c r="AO117" s="1002"/>
      <c r="AP117" s="1003"/>
      <c r="AQ117" s="1004"/>
      <c r="AR117" s="1004"/>
      <c r="AS117" s="1004"/>
      <c r="AT117" s="1005"/>
      <c r="AU117" s="934"/>
      <c r="AV117" s="935"/>
      <c r="AW117" s="935"/>
      <c r="AX117" s="935"/>
      <c r="AY117" s="936"/>
      <c r="AZ117" s="1030" t="s">
        <v>429</v>
      </c>
      <c r="BA117" s="1006"/>
      <c r="BB117" s="1006"/>
      <c r="BC117" s="1006"/>
      <c r="BD117" s="1006"/>
      <c r="BE117" s="1006"/>
      <c r="BF117" s="1006"/>
      <c r="BG117" s="1006"/>
      <c r="BH117" s="1006"/>
      <c r="BI117" s="1006"/>
      <c r="BJ117" s="1006"/>
      <c r="BK117" s="1006"/>
      <c r="BL117" s="1006"/>
      <c r="BM117" s="1006"/>
      <c r="BN117" s="1006"/>
      <c r="BO117" s="1006"/>
      <c r="BP117" s="1007"/>
      <c r="BQ117" s="1020" t="s">
        <v>108</v>
      </c>
      <c r="BR117" s="1021"/>
      <c r="BS117" s="1021"/>
      <c r="BT117" s="1021"/>
      <c r="BU117" s="1021"/>
      <c r="BV117" s="1021" t="s">
        <v>108</v>
      </c>
      <c r="BW117" s="1021"/>
      <c r="BX117" s="1021"/>
      <c r="BY117" s="1021"/>
      <c r="BZ117" s="1021"/>
      <c r="CA117" s="1021" t="s">
        <v>108</v>
      </c>
      <c r="CB117" s="1021"/>
      <c r="CC117" s="1021"/>
      <c r="CD117" s="1021"/>
      <c r="CE117" s="1021"/>
      <c r="CF117" s="949" t="s">
        <v>108</v>
      </c>
      <c r="CG117" s="950"/>
      <c r="CH117" s="950"/>
      <c r="CI117" s="950"/>
      <c r="CJ117" s="950"/>
      <c r="CK117" s="980"/>
      <c r="CL117" s="981"/>
      <c r="CM117" s="951" t="s">
        <v>430</v>
      </c>
      <c r="CN117" s="952"/>
      <c r="CO117" s="952"/>
      <c r="CP117" s="952"/>
      <c r="CQ117" s="952"/>
      <c r="CR117" s="952"/>
      <c r="CS117" s="952"/>
      <c r="CT117" s="952"/>
      <c r="CU117" s="952"/>
      <c r="CV117" s="952"/>
      <c r="CW117" s="952"/>
      <c r="CX117" s="952"/>
      <c r="CY117" s="952"/>
      <c r="CZ117" s="952"/>
      <c r="DA117" s="952"/>
      <c r="DB117" s="952"/>
      <c r="DC117" s="952"/>
      <c r="DD117" s="952"/>
      <c r="DE117" s="952"/>
      <c r="DF117" s="953"/>
      <c r="DG117" s="993" t="s">
        <v>108</v>
      </c>
      <c r="DH117" s="994"/>
      <c r="DI117" s="994"/>
      <c r="DJ117" s="994"/>
      <c r="DK117" s="995"/>
      <c r="DL117" s="996" t="s">
        <v>108</v>
      </c>
      <c r="DM117" s="994"/>
      <c r="DN117" s="994"/>
      <c r="DO117" s="994"/>
      <c r="DP117" s="995"/>
      <c r="DQ117" s="996" t="s">
        <v>108</v>
      </c>
      <c r="DR117" s="994"/>
      <c r="DS117" s="994"/>
      <c r="DT117" s="994"/>
      <c r="DU117" s="995"/>
      <c r="DV117" s="997" t="s">
        <v>108</v>
      </c>
      <c r="DW117" s="998"/>
      <c r="DX117" s="998"/>
      <c r="DY117" s="998"/>
      <c r="DZ117" s="999"/>
    </row>
    <row r="118" spans="1:130" s="197" customFormat="1" ht="26.25" customHeight="1" x14ac:dyDescent="0.15">
      <c r="A118" s="939" t="s">
        <v>404</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17" t="s">
        <v>402</v>
      </c>
      <c r="AB118" s="918"/>
      <c r="AC118" s="918"/>
      <c r="AD118" s="918"/>
      <c r="AE118" s="919"/>
      <c r="AF118" s="917" t="s">
        <v>281</v>
      </c>
      <c r="AG118" s="918"/>
      <c r="AH118" s="918"/>
      <c r="AI118" s="918"/>
      <c r="AJ118" s="919"/>
      <c r="AK118" s="917" t="s">
        <v>280</v>
      </c>
      <c r="AL118" s="918"/>
      <c r="AM118" s="918"/>
      <c r="AN118" s="918"/>
      <c r="AO118" s="919"/>
      <c r="AP118" s="1025" t="s">
        <v>403</v>
      </c>
      <c r="AQ118" s="1026"/>
      <c r="AR118" s="1026"/>
      <c r="AS118" s="1026"/>
      <c r="AT118" s="1027"/>
      <c r="AU118" s="937"/>
      <c r="AV118" s="938"/>
      <c r="AW118" s="938"/>
      <c r="AX118" s="938"/>
      <c r="AY118" s="938"/>
      <c r="AZ118" s="228" t="s">
        <v>164</v>
      </c>
      <c r="BA118" s="228"/>
      <c r="BB118" s="228"/>
      <c r="BC118" s="228"/>
      <c r="BD118" s="228"/>
      <c r="BE118" s="228"/>
      <c r="BF118" s="228"/>
      <c r="BG118" s="228"/>
      <c r="BH118" s="228"/>
      <c r="BI118" s="228"/>
      <c r="BJ118" s="228"/>
      <c r="BK118" s="228"/>
      <c r="BL118" s="228"/>
      <c r="BM118" s="228"/>
      <c r="BN118" s="228"/>
      <c r="BO118" s="1028" t="s">
        <v>431</v>
      </c>
      <c r="BP118" s="1029"/>
      <c r="BQ118" s="1020">
        <v>41274196</v>
      </c>
      <c r="BR118" s="1021"/>
      <c r="BS118" s="1021"/>
      <c r="BT118" s="1021"/>
      <c r="BU118" s="1021"/>
      <c r="BV118" s="1021">
        <v>41716866</v>
      </c>
      <c r="BW118" s="1021"/>
      <c r="BX118" s="1021"/>
      <c r="BY118" s="1021"/>
      <c r="BZ118" s="1021"/>
      <c r="CA118" s="1021">
        <v>42013925</v>
      </c>
      <c r="CB118" s="1021"/>
      <c r="CC118" s="1021"/>
      <c r="CD118" s="1021"/>
      <c r="CE118" s="1021"/>
      <c r="CF118" s="1022"/>
      <c r="CG118" s="1023"/>
      <c r="CH118" s="1023"/>
      <c r="CI118" s="1023"/>
      <c r="CJ118" s="1024"/>
      <c r="CK118" s="980"/>
      <c r="CL118" s="981"/>
      <c r="CM118" s="951" t="s">
        <v>432</v>
      </c>
      <c r="CN118" s="952"/>
      <c r="CO118" s="952"/>
      <c r="CP118" s="952"/>
      <c r="CQ118" s="952"/>
      <c r="CR118" s="952"/>
      <c r="CS118" s="952"/>
      <c r="CT118" s="952"/>
      <c r="CU118" s="952"/>
      <c r="CV118" s="952"/>
      <c r="CW118" s="952"/>
      <c r="CX118" s="952"/>
      <c r="CY118" s="952"/>
      <c r="CZ118" s="952"/>
      <c r="DA118" s="952"/>
      <c r="DB118" s="952"/>
      <c r="DC118" s="952"/>
      <c r="DD118" s="952"/>
      <c r="DE118" s="952"/>
      <c r="DF118" s="953"/>
      <c r="DG118" s="993" t="s">
        <v>108</v>
      </c>
      <c r="DH118" s="994"/>
      <c r="DI118" s="994"/>
      <c r="DJ118" s="994"/>
      <c r="DK118" s="995"/>
      <c r="DL118" s="996" t="s">
        <v>108</v>
      </c>
      <c r="DM118" s="994"/>
      <c r="DN118" s="994"/>
      <c r="DO118" s="994"/>
      <c r="DP118" s="995"/>
      <c r="DQ118" s="996" t="s">
        <v>108</v>
      </c>
      <c r="DR118" s="994"/>
      <c r="DS118" s="994"/>
      <c r="DT118" s="994"/>
      <c r="DU118" s="995"/>
      <c r="DV118" s="997" t="s">
        <v>108</v>
      </c>
      <c r="DW118" s="998"/>
      <c r="DX118" s="998"/>
      <c r="DY118" s="998"/>
      <c r="DZ118" s="999"/>
    </row>
    <row r="119" spans="1:130" s="197" customFormat="1" ht="26.25" customHeight="1" x14ac:dyDescent="0.15">
      <c r="A119" s="1009" t="s">
        <v>407</v>
      </c>
      <c r="B119" s="979"/>
      <c r="C119" s="958" t="s">
        <v>408</v>
      </c>
      <c r="D119" s="959"/>
      <c r="E119" s="959"/>
      <c r="F119" s="959"/>
      <c r="G119" s="959"/>
      <c r="H119" s="959"/>
      <c r="I119" s="959"/>
      <c r="J119" s="959"/>
      <c r="K119" s="959"/>
      <c r="L119" s="959"/>
      <c r="M119" s="959"/>
      <c r="N119" s="959"/>
      <c r="O119" s="959"/>
      <c r="P119" s="959"/>
      <c r="Q119" s="959"/>
      <c r="R119" s="959"/>
      <c r="S119" s="959"/>
      <c r="T119" s="959"/>
      <c r="U119" s="959"/>
      <c r="V119" s="959"/>
      <c r="W119" s="959"/>
      <c r="X119" s="959"/>
      <c r="Y119" s="959"/>
      <c r="Z119" s="960"/>
      <c r="AA119" s="924" t="s">
        <v>108</v>
      </c>
      <c r="AB119" s="925"/>
      <c r="AC119" s="925"/>
      <c r="AD119" s="925"/>
      <c r="AE119" s="926"/>
      <c r="AF119" s="927" t="s">
        <v>108</v>
      </c>
      <c r="AG119" s="925"/>
      <c r="AH119" s="925"/>
      <c r="AI119" s="925"/>
      <c r="AJ119" s="926"/>
      <c r="AK119" s="927" t="s">
        <v>108</v>
      </c>
      <c r="AL119" s="925"/>
      <c r="AM119" s="925"/>
      <c r="AN119" s="925"/>
      <c r="AO119" s="926"/>
      <c r="AP119" s="928" t="s">
        <v>108</v>
      </c>
      <c r="AQ119" s="929"/>
      <c r="AR119" s="929"/>
      <c r="AS119" s="929"/>
      <c r="AT119" s="930"/>
      <c r="AU119" s="1012" t="s">
        <v>433</v>
      </c>
      <c r="AV119" s="1013"/>
      <c r="AW119" s="1013"/>
      <c r="AX119" s="1013"/>
      <c r="AY119" s="1014"/>
      <c r="AZ119" s="975" t="s">
        <v>434</v>
      </c>
      <c r="BA119" s="922"/>
      <c r="BB119" s="922"/>
      <c r="BC119" s="922"/>
      <c r="BD119" s="922"/>
      <c r="BE119" s="922"/>
      <c r="BF119" s="922"/>
      <c r="BG119" s="922"/>
      <c r="BH119" s="922"/>
      <c r="BI119" s="922"/>
      <c r="BJ119" s="922"/>
      <c r="BK119" s="922"/>
      <c r="BL119" s="922"/>
      <c r="BM119" s="922"/>
      <c r="BN119" s="922"/>
      <c r="BO119" s="922"/>
      <c r="BP119" s="923"/>
      <c r="BQ119" s="961">
        <v>5364798</v>
      </c>
      <c r="BR119" s="962"/>
      <c r="BS119" s="962"/>
      <c r="BT119" s="962"/>
      <c r="BU119" s="962"/>
      <c r="BV119" s="962">
        <v>6241980</v>
      </c>
      <c r="BW119" s="962"/>
      <c r="BX119" s="962"/>
      <c r="BY119" s="962"/>
      <c r="BZ119" s="962"/>
      <c r="CA119" s="962">
        <v>6443117</v>
      </c>
      <c r="CB119" s="962"/>
      <c r="CC119" s="962"/>
      <c r="CD119" s="962"/>
      <c r="CE119" s="962"/>
      <c r="CF119" s="976">
        <v>42.5</v>
      </c>
      <c r="CG119" s="977"/>
      <c r="CH119" s="977"/>
      <c r="CI119" s="977"/>
      <c r="CJ119" s="977"/>
      <c r="CK119" s="982"/>
      <c r="CL119" s="983"/>
      <c r="CM119" s="1039" t="s">
        <v>435</v>
      </c>
      <c r="CN119" s="1040"/>
      <c r="CO119" s="1040"/>
      <c r="CP119" s="1040"/>
      <c r="CQ119" s="1040"/>
      <c r="CR119" s="1040"/>
      <c r="CS119" s="1040"/>
      <c r="CT119" s="1040"/>
      <c r="CU119" s="1040"/>
      <c r="CV119" s="1040"/>
      <c r="CW119" s="1040"/>
      <c r="CX119" s="1040"/>
      <c r="CY119" s="1040"/>
      <c r="CZ119" s="1040"/>
      <c r="DA119" s="1040"/>
      <c r="DB119" s="1040"/>
      <c r="DC119" s="1040"/>
      <c r="DD119" s="1040"/>
      <c r="DE119" s="1040"/>
      <c r="DF119" s="1041"/>
      <c r="DG119" s="1032" t="s">
        <v>108</v>
      </c>
      <c r="DH119" s="1033"/>
      <c r="DI119" s="1033"/>
      <c r="DJ119" s="1033"/>
      <c r="DK119" s="1034"/>
      <c r="DL119" s="1035" t="s">
        <v>108</v>
      </c>
      <c r="DM119" s="1033"/>
      <c r="DN119" s="1033"/>
      <c r="DO119" s="1033"/>
      <c r="DP119" s="1034"/>
      <c r="DQ119" s="1035" t="s">
        <v>108</v>
      </c>
      <c r="DR119" s="1033"/>
      <c r="DS119" s="1033"/>
      <c r="DT119" s="1033"/>
      <c r="DU119" s="1034"/>
      <c r="DV119" s="1036" t="s">
        <v>108</v>
      </c>
      <c r="DW119" s="1037"/>
      <c r="DX119" s="1037"/>
      <c r="DY119" s="1037"/>
      <c r="DZ119" s="1038"/>
    </row>
    <row r="120" spans="1:130" s="197" customFormat="1" ht="26.25" customHeight="1" x14ac:dyDescent="0.15">
      <c r="A120" s="1010"/>
      <c r="B120" s="981"/>
      <c r="C120" s="951" t="s">
        <v>411</v>
      </c>
      <c r="D120" s="952"/>
      <c r="E120" s="952"/>
      <c r="F120" s="952"/>
      <c r="G120" s="952"/>
      <c r="H120" s="952"/>
      <c r="I120" s="952"/>
      <c r="J120" s="952"/>
      <c r="K120" s="952"/>
      <c r="L120" s="952"/>
      <c r="M120" s="952"/>
      <c r="N120" s="952"/>
      <c r="O120" s="952"/>
      <c r="P120" s="952"/>
      <c r="Q120" s="952"/>
      <c r="R120" s="952"/>
      <c r="S120" s="952"/>
      <c r="T120" s="952"/>
      <c r="U120" s="952"/>
      <c r="V120" s="952"/>
      <c r="W120" s="952"/>
      <c r="X120" s="952"/>
      <c r="Y120" s="952"/>
      <c r="Z120" s="953"/>
      <c r="AA120" s="993">
        <v>169359</v>
      </c>
      <c r="AB120" s="994"/>
      <c r="AC120" s="994"/>
      <c r="AD120" s="994"/>
      <c r="AE120" s="995"/>
      <c r="AF120" s="996">
        <v>169363</v>
      </c>
      <c r="AG120" s="994"/>
      <c r="AH120" s="994"/>
      <c r="AI120" s="994"/>
      <c r="AJ120" s="995"/>
      <c r="AK120" s="996">
        <v>169370</v>
      </c>
      <c r="AL120" s="994"/>
      <c r="AM120" s="994"/>
      <c r="AN120" s="994"/>
      <c r="AO120" s="995"/>
      <c r="AP120" s="997">
        <v>1.1000000000000001</v>
      </c>
      <c r="AQ120" s="998"/>
      <c r="AR120" s="998"/>
      <c r="AS120" s="998"/>
      <c r="AT120" s="999"/>
      <c r="AU120" s="1015"/>
      <c r="AV120" s="1016"/>
      <c r="AW120" s="1016"/>
      <c r="AX120" s="1016"/>
      <c r="AY120" s="1017"/>
      <c r="AZ120" s="984" t="s">
        <v>436</v>
      </c>
      <c r="BA120" s="985"/>
      <c r="BB120" s="985"/>
      <c r="BC120" s="985"/>
      <c r="BD120" s="985"/>
      <c r="BE120" s="985"/>
      <c r="BF120" s="985"/>
      <c r="BG120" s="985"/>
      <c r="BH120" s="985"/>
      <c r="BI120" s="985"/>
      <c r="BJ120" s="985"/>
      <c r="BK120" s="985"/>
      <c r="BL120" s="985"/>
      <c r="BM120" s="985"/>
      <c r="BN120" s="985"/>
      <c r="BO120" s="985"/>
      <c r="BP120" s="986"/>
      <c r="BQ120" s="954">
        <v>6199016</v>
      </c>
      <c r="BR120" s="955"/>
      <c r="BS120" s="955"/>
      <c r="BT120" s="955"/>
      <c r="BU120" s="955"/>
      <c r="BV120" s="955">
        <v>6096750</v>
      </c>
      <c r="BW120" s="955"/>
      <c r="BX120" s="955"/>
      <c r="BY120" s="955"/>
      <c r="BZ120" s="955"/>
      <c r="CA120" s="955">
        <v>6066187</v>
      </c>
      <c r="CB120" s="955"/>
      <c r="CC120" s="955"/>
      <c r="CD120" s="955"/>
      <c r="CE120" s="955"/>
      <c r="CF120" s="949">
        <v>40</v>
      </c>
      <c r="CG120" s="950"/>
      <c r="CH120" s="950"/>
      <c r="CI120" s="950"/>
      <c r="CJ120" s="950"/>
      <c r="CK120" s="1048" t="s">
        <v>437</v>
      </c>
      <c r="CL120" s="1049"/>
      <c r="CM120" s="1049"/>
      <c r="CN120" s="1049"/>
      <c r="CO120" s="1050"/>
      <c r="CP120" s="1056" t="s">
        <v>385</v>
      </c>
      <c r="CQ120" s="1057"/>
      <c r="CR120" s="1057"/>
      <c r="CS120" s="1057"/>
      <c r="CT120" s="1057"/>
      <c r="CU120" s="1057"/>
      <c r="CV120" s="1057"/>
      <c r="CW120" s="1057"/>
      <c r="CX120" s="1057"/>
      <c r="CY120" s="1057"/>
      <c r="CZ120" s="1057"/>
      <c r="DA120" s="1057"/>
      <c r="DB120" s="1057"/>
      <c r="DC120" s="1057"/>
      <c r="DD120" s="1057"/>
      <c r="DE120" s="1057"/>
      <c r="DF120" s="1058"/>
      <c r="DG120" s="961">
        <v>5839244</v>
      </c>
      <c r="DH120" s="962"/>
      <c r="DI120" s="962"/>
      <c r="DJ120" s="962"/>
      <c r="DK120" s="962"/>
      <c r="DL120" s="962">
        <v>5548411</v>
      </c>
      <c r="DM120" s="962"/>
      <c r="DN120" s="962"/>
      <c r="DO120" s="962"/>
      <c r="DP120" s="962"/>
      <c r="DQ120" s="962">
        <v>5353979</v>
      </c>
      <c r="DR120" s="962"/>
      <c r="DS120" s="962"/>
      <c r="DT120" s="962"/>
      <c r="DU120" s="962"/>
      <c r="DV120" s="963">
        <v>35.299999999999997</v>
      </c>
      <c r="DW120" s="963"/>
      <c r="DX120" s="963"/>
      <c r="DY120" s="963"/>
      <c r="DZ120" s="964"/>
    </row>
    <row r="121" spans="1:130" s="197" customFormat="1" ht="26.25" customHeight="1" x14ac:dyDescent="0.15">
      <c r="A121" s="1010"/>
      <c r="B121" s="981"/>
      <c r="C121" s="1045" t="s">
        <v>438</v>
      </c>
      <c r="D121" s="1046"/>
      <c r="E121" s="1046"/>
      <c r="F121" s="1046"/>
      <c r="G121" s="1046"/>
      <c r="H121" s="1046"/>
      <c r="I121" s="1046"/>
      <c r="J121" s="1046"/>
      <c r="K121" s="1046"/>
      <c r="L121" s="1046"/>
      <c r="M121" s="1046"/>
      <c r="N121" s="1046"/>
      <c r="O121" s="1046"/>
      <c r="P121" s="1046"/>
      <c r="Q121" s="1046"/>
      <c r="R121" s="1046"/>
      <c r="S121" s="1046"/>
      <c r="T121" s="1046"/>
      <c r="U121" s="1046"/>
      <c r="V121" s="1046"/>
      <c r="W121" s="1046"/>
      <c r="X121" s="1046"/>
      <c r="Y121" s="1046"/>
      <c r="Z121" s="1047"/>
      <c r="AA121" s="993" t="s">
        <v>108</v>
      </c>
      <c r="AB121" s="994"/>
      <c r="AC121" s="994"/>
      <c r="AD121" s="994"/>
      <c r="AE121" s="995"/>
      <c r="AF121" s="996" t="s">
        <v>108</v>
      </c>
      <c r="AG121" s="994"/>
      <c r="AH121" s="994"/>
      <c r="AI121" s="994"/>
      <c r="AJ121" s="995"/>
      <c r="AK121" s="996" t="s">
        <v>108</v>
      </c>
      <c r="AL121" s="994"/>
      <c r="AM121" s="994"/>
      <c r="AN121" s="994"/>
      <c r="AO121" s="995"/>
      <c r="AP121" s="997" t="s">
        <v>108</v>
      </c>
      <c r="AQ121" s="998"/>
      <c r="AR121" s="998"/>
      <c r="AS121" s="998"/>
      <c r="AT121" s="999"/>
      <c r="AU121" s="1015"/>
      <c r="AV121" s="1016"/>
      <c r="AW121" s="1016"/>
      <c r="AX121" s="1016"/>
      <c r="AY121" s="1017"/>
      <c r="AZ121" s="1030" t="s">
        <v>439</v>
      </c>
      <c r="BA121" s="1006"/>
      <c r="BB121" s="1006"/>
      <c r="BC121" s="1006"/>
      <c r="BD121" s="1006"/>
      <c r="BE121" s="1006"/>
      <c r="BF121" s="1006"/>
      <c r="BG121" s="1006"/>
      <c r="BH121" s="1006"/>
      <c r="BI121" s="1006"/>
      <c r="BJ121" s="1006"/>
      <c r="BK121" s="1006"/>
      <c r="BL121" s="1006"/>
      <c r="BM121" s="1006"/>
      <c r="BN121" s="1006"/>
      <c r="BO121" s="1006"/>
      <c r="BP121" s="1007"/>
      <c r="BQ121" s="1020">
        <v>27054347</v>
      </c>
      <c r="BR121" s="1021"/>
      <c r="BS121" s="1021"/>
      <c r="BT121" s="1021"/>
      <c r="BU121" s="1021"/>
      <c r="BV121" s="1021">
        <v>28017277</v>
      </c>
      <c r="BW121" s="1021"/>
      <c r="BX121" s="1021"/>
      <c r="BY121" s="1021"/>
      <c r="BZ121" s="1021"/>
      <c r="CA121" s="1021">
        <v>28503933</v>
      </c>
      <c r="CB121" s="1021"/>
      <c r="CC121" s="1021"/>
      <c r="CD121" s="1021"/>
      <c r="CE121" s="1021"/>
      <c r="CF121" s="1059">
        <v>187.9</v>
      </c>
      <c r="CG121" s="1060"/>
      <c r="CH121" s="1060"/>
      <c r="CI121" s="1060"/>
      <c r="CJ121" s="1060"/>
      <c r="CK121" s="1051"/>
      <c r="CL121" s="1052"/>
      <c r="CM121" s="1052"/>
      <c r="CN121" s="1052"/>
      <c r="CO121" s="1053"/>
      <c r="CP121" s="1042" t="s">
        <v>383</v>
      </c>
      <c r="CQ121" s="1043"/>
      <c r="CR121" s="1043"/>
      <c r="CS121" s="1043"/>
      <c r="CT121" s="1043"/>
      <c r="CU121" s="1043"/>
      <c r="CV121" s="1043"/>
      <c r="CW121" s="1043"/>
      <c r="CX121" s="1043"/>
      <c r="CY121" s="1043"/>
      <c r="CZ121" s="1043"/>
      <c r="DA121" s="1043"/>
      <c r="DB121" s="1043"/>
      <c r="DC121" s="1043"/>
      <c r="DD121" s="1043"/>
      <c r="DE121" s="1043"/>
      <c r="DF121" s="1044"/>
      <c r="DG121" s="954">
        <v>282072</v>
      </c>
      <c r="DH121" s="955"/>
      <c r="DI121" s="955"/>
      <c r="DJ121" s="955"/>
      <c r="DK121" s="955"/>
      <c r="DL121" s="955">
        <v>230501</v>
      </c>
      <c r="DM121" s="955"/>
      <c r="DN121" s="955"/>
      <c r="DO121" s="955"/>
      <c r="DP121" s="955"/>
      <c r="DQ121" s="955">
        <v>165274</v>
      </c>
      <c r="DR121" s="955"/>
      <c r="DS121" s="955"/>
      <c r="DT121" s="955"/>
      <c r="DU121" s="955"/>
      <c r="DV121" s="956">
        <v>1.1000000000000001</v>
      </c>
      <c r="DW121" s="956"/>
      <c r="DX121" s="956"/>
      <c r="DY121" s="956"/>
      <c r="DZ121" s="957"/>
    </row>
    <row r="122" spans="1:130" s="197" customFormat="1" ht="26.25" customHeight="1" x14ac:dyDescent="0.15">
      <c r="A122" s="1010"/>
      <c r="B122" s="981"/>
      <c r="C122" s="951" t="s">
        <v>421</v>
      </c>
      <c r="D122" s="952"/>
      <c r="E122" s="952"/>
      <c r="F122" s="952"/>
      <c r="G122" s="952"/>
      <c r="H122" s="952"/>
      <c r="I122" s="952"/>
      <c r="J122" s="952"/>
      <c r="K122" s="952"/>
      <c r="L122" s="952"/>
      <c r="M122" s="952"/>
      <c r="N122" s="952"/>
      <c r="O122" s="952"/>
      <c r="P122" s="952"/>
      <c r="Q122" s="952"/>
      <c r="R122" s="952"/>
      <c r="S122" s="952"/>
      <c r="T122" s="952"/>
      <c r="U122" s="952"/>
      <c r="V122" s="952"/>
      <c r="W122" s="952"/>
      <c r="X122" s="952"/>
      <c r="Y122" s="952"/>
      <c r="Z122" s="953"/>
      <c r="AA122" s="993" t="s">
        <v>108</v>
      </c>
      <c r="AB122" s="994"/>
      <c r="AC122" s="994"/>
      <c r="AD122" s="994"/>
      <c r="AE122" s="995"/>
      <c r="AF122" s="996" t="s">
        <v>108</v>
      </c>
      <c r="AG122" s="994"/>
      <c r="AH122" s="994"/>
      <c r="AI122" s="994"/>
      <c r="AJ122" s="995"/>
      <c r="AK122" s="996" t="s">
        <v>108</v>
      </c>
      <c r="AL122" s="994"/>
      <c r="AM122" s="994"/>
      <c r="AN122" s="994"/>
      <c r="AO122" s="995"/>
      <c r="AP122" s="997" t="s">
        <v>108</v>
      </c>
      <c r="AQ122" s="998"/>
      <c r="AR122" s="998"/>
      <c r="AS122" s="998"/>
      <c r="AT122" s="999"/>
      <c r="AU122" s="1018"/>
      <c r="AV122" s="1019"/>
      <c r="AW122" s="1019"/>
      <c r="AX122" s="1019"/>
      <c r="AY122" s="1019"/>
      <c r="AZ122" s="228" t="s">
        <v>164</v>
      </c>
      <c r="BA122" s="228"/>
      <c r="BB122" s="228"/>
      <c r="BC122" s="228"/>
      <c r="BD122" s="228"/>
      <c r="BE122" s="228"/>
      <c r="BF122" s="228"/>
      <c r="BG122" s="228"/>
      <c r="BH122" s="228"/>
      <c r="BI122" s="228"/>
      <c r="BJ122" s="228"/>
      <c r="BK122" s="228"/>
      <c r="BL122" s="228"/>
      <c r="BM122" s="228"/>
      <c r="BN122" s="228"/>
      <c r="BO122" s="1028" t="s">
        <v>440</v>
      </c>
      <c r="BP122" s="1029"/>
      <c r="BQ122" s="1069">
        <v>38618161</v>
      </c>
      <c r="BR122" s="1070"/>
      <c r="BS122" s="1070"/>
      <c r="BT122" s="1070"/>
      <c r="BU122" s="1070"/>
      <c r="BV122" s="1070">
        <v>40356007</v>
      </c>
      <c r="BW122" s="1070"/>
      <c r="BX122" s="1070"/>
      <c r="BY122" s="1070"/>
      <c r="BZ122" s="1070"/>
      <c r="CA122" s="1070">
        <v>41013237</v>
      </c>
      <c r="CB122" s="1070"/>
      <c r="CC122" s="1070"/>
      <c r="CD122" s="1070"/>
      <c r="CE122" s="1070"/>
      <c r="CF122" s="1022"/>
      <c r="CG122" s="1023"/>
      <c r="CH122" s="1023"/>
      <c r="CI122" s="1023"/>
      <c r="CJ122" s="1024"/>
      <c r="CK122" s="1051"/>
      <c r="CL122" s="1052"/>
      <c r="CM122" s="1052"/>
      <c r="CN122" s="1052"/>
      <c r="CO122" s="1053"/>
      <c r="CP122" s="1042" t="s">
        <v>387</v>
      </c>
      <c r="CQ122" s="1043"/>
      <c r="CR122" s="1043"/>
      <c r="CS122" s="1043"/>
      <c r="CT122" s="1043"/>
      <c r="CU122" s="1043"/>
      <c r="CV122" s="1043"/>
      <c r="CW122" s="1043"/>
      <c r="CX122" s="1043"/>
      <c r="CY122" s="1043"/>
      <c r="CZ122" s="1043"/>
      <c r="DA122" s="1043"/>
      <c r="DB122" s="1043"/>
      <c r="DC122" s="1043"/>
      <c r="DD122" s="1043"/>
      <c r="DE122" s="1043"/>
      <c r="DF122" s="1044"/>
      <c r="DG122" s="954">
        <v>189747</v>
      </c>
      <c r="DH122" s="955"/>
      <c r="DI122" s="955"/>
      <c r="DJ122" s="955"/>
      <c r="DK122" s="955"/>
      <c r="DL122" s="955">
        <v>166559</v>
      </c>
      <c r="DM122" s="955"/>
      <c r="DN122" s="955"/>
      <c r="DO122" s="955"/>
      <c r="DP122" s="955"/>
      <c r="DQ122" s="955">
        <v>142997</v>
      </c>
      <c r="DR122" s="955"/>
      <c r="DS122" s="955"/>
      <c r="DT122" s="955"/>
      <c r="DU122" s="955"/>
      <c r="DV122" s="956">
        <v>0.9</v>
      </c>
      <c r="DW122" s="956"/>
      <c r="DX122" s="956"/>
      <c r="DY122" s="956"/>
      <c r="DZ122" s="957"/>
    </row>
    <row r="123" spans="1:130" s="197" customFormat="1" ht="26.25" customHeight="1" thickBot="1" x14ac:dyDescent="0.2">
      <c r="A123" s="1010"/>
      <c r="B123" s="981"/>
      <c r="C123" s="951" t="s">
        <v>427</v>
      </c>
      <c r="D123" s="952"/>
      <c r="E123" s="952"/>
      <c r="F123" s="952"/>
      <c r="G123" s="952"/>
      <c r="H123" s="952"/>
      <c r="I123" s="952"/>
      <c r="J123" s="952"/>
      <c r="K123" s="952"/>
      <c r="L123" s="952"/>
      <c r="M123" s="952"/>
      <c r="N123" s="952"/>
      <c r="O123" s="952"/>
      <c r="P123" s="952"/>
      <c r="Q123" s="952"/>
      <c r="R123" s="952"/>
      <c r="S123" s="952"/>
      <c r="T123" s="952"/>
      <c r="U123" s="952"/>
      <c r="V123" s="952"/>
      <c r="W123" s="952"/>
      <c r="X123" s="952"/>
      <c r="Y123" s="952"/>
      <c r="Z123" s="953"/>
      <c r="AA123" s="993" t="s">
        <v>108</v>
      </c>
      <c r="AB123" s="994"/>
      <c r="AC123" s="994"/>
      <c r="AD123" s="994"/>
      <c r="AE123" s="995"/>
      <c r="AF123" s="996" t="s">
        <v>108</v>
      </c>
      <c r="AG123" s="994"/>
      <c r="AH123" s="994"/>
      <c r="AI123" s="994"/>
      <c r="AJ123" s="995"/>
      <c r="AK123" s="996" t="s">
        <v>108</v>
      </c>
      <c r="AL123" s="994"/>
      <c r="AM123" s="994"/>
      <c r="AN123" s="994"/>
      <c r="AO123" s="995"/>
      <c r="AP123" s="997" t="s">
        <v>108</v>
      </c>
      <c r="AQ123" s="998"/>
      <c r="AR123" s="998"/>
      <c r="AS123" s="998"/>
      <c r="AT123" s="999"/>
      <c r="AU123" s="1066" t="s">
        <v>441</v>
      </c>
      <c r="AV123" s="1067"/>
      <c r="AW123" s="1067"/>
      <c r="AX123" s="1067"/>
      <c r="AY123" s="1067"/>
      <c r="AZ123" s="1067"/>
      <c r="BA123" s="1067"/>
      <c r="BB123" s="1067"/>
      <c r="BC123" s="1067"/>
      <c r="BD123" s="1067"/>
      <c r="BE123" s="1067"/>
      <c r="BF123" s="1067"/>
      <c r="BG123" s="1067"/>
      <c r="BH123" s="1067"/>
      <c r="BI123" s="1067"/>
      <c r="BJ123" s="1067"/>
      <c r="BK123" s="1067"/>
      <c r="BL123" s="1067"/>
      <c r="BM123" s="1067"/>
      <c r="BN123" s="1067"/>
      <c r="BO123" s="1067"/>
      <c r="BP123" s="1068"/>
      <c r="BQ123" s="1061">
        <v>18</v>
      </c>
      <c r="BR123" s="1062"/>
      <c r="BS123" s="1062"/>
      <c r="BT123" s="1062"/>
      <c r="BU123" s="1062"/>
      <c r="BV123" s="1062">
        <v>9.1999999999999993</v>
      </c>
      <c r="BW123" s="1062"/>
      <c r="BX123" s="1062"/>
      <c r="BY123" s="1062"/>
      <c r="BZ123" s="1062"/>
      <c r="CA123" s="1062">
        <v>6.5</v>
      </c>
      <c r="CB123" s="1062"/>
      <c r="CC123" s="1062"/>
      <c r="CD123" s="1062"/>
      <c r="CE123" s="1062"/>
      <c r="CF123" s="1063"/>
      <c r="CG123" s="1064"/>
      <c r="CH123" s="1064"/>
      <c r="CI123" s="1064"/>
      <c r="CJ123" s="1065"/>
      <c r="CK123" s="1051"/>
      <c r="CL123" s="1052"/>
      <c r="CM123" s="1052"/>
      <c r="CN123" s="1052"/>
      <c r="CO123" s="1053"/>
      <c r="CP123" s="1042" t="s">
        <v>382</v>
      </c>
      <c r="CQ123" s="1043"/>
      <c r="CR123" s="1043"/>
      <c r="CS123" s="1043"/>
      <c r="CT123" s="1043"/>
      <c r="CU123" s="1043"/>
      <c r="CV123" s="1043"/>
      <c r="CW123" s="1043"/>
      <c r="CX123" s="1043"/>
      <c r="CY123" s="1043"/>
      <c r="CZ123" s="1043"/>
      <c r="DA123" s="1043"/>
      <c r="DB123" s="1043"/>
      <c r="DC123" s="1043"/>
      <c r="DD123" s="1043"/>
      <c r="DE123" s="1043"/>
      <c r="DF123" s="1044"/>
      <c r="DG123" s="993" t="s">
        <v>108</v>
      </c>
      <c r="DH123" s="994"/>
      <c r="DI123" s="994"/>
      <c r="DJ123" s="994"/>
      <c r="DK123" s="995"/>
      <c r="DL123" s="996" t="s">
        <v>108</v>
      </c>
      <c r="DM123" s="994"/>
      <c r="DN123" s="994"/>
      <c r="DO123" s="994"/>
      <c r="DP123" s="995"/>
      <c r="DQ123" s="996" t="s">
        <v>108</v>
      </c>
      <c r="DR123" s="994"/>
      <c r="DS123" s="994"/>
      <c r="DT123" s="994"/>
      <c r="DU123" s="995"/>
      <c r="DV123" s="997" t="s">
        <v>108</v>
      </c>
      <c r="DW123" s="998"/>
      <c r="DX123" s="998"/>
      <c r="DY123" s="998"/>
      <c r="DZ123" s="999"/>
    </row>
    <row r="124" spans="1:130" s="197" customFormat="1" ht="26.25" customHeight="1" x14ac:dyDescent="0.15">
      <c r="A124" s="1010"/>
      <c r="B124" s="981"/>
      <c r="C124" s="951" t="s">
        <v>430</v>
      </c>
      <c r="D124" s="952"/>
      <c r="E124" s="952"/>
      <c r="F124" s="952"/>
      <c r="G124" s="952"/>
      <c r="H124" s="952"/>
      <c r="I124" s="952"/>
      <c r="J124" s="952"/>
      <c r="K124" s="952"/>
      <c r="L124" s="952"/>
      <c r="M124" s="952"/>
      <c r="N124" s="952"/>
      <c r="O124" s="952"/>
      <c r="P124" s="952"/>
      <c r="Q124" s="952"/>
      <c r="R124" s="952"/>
      <c r="S124" s="952"/>
      <c r="T124" s="952"/>
      <c r="U124" s="952"/>
      <c r="V124" s="952"/>
      <c r="W124" s="952"/>
      <c r="X124" s="952"/>
      <c r="Y124" s="952"/>
      <c r="Z124" s="953"/>
      <c r="AA124" s="993" t="s">
        <v>108</v>
      </c>
      <c r="AB124" s="994"/>
      <c r="AC124" s="994"/>
      <c r="AD124" s="994"/>
      <c r="AE124" s="995"/>
      <c r="AF124" s="996" t="s">
        <v>108</v>
      </c>
      <c r="AG124" s="994"/>
      <c r="AH124" s="994"/>
      <c r="AI124" s="994"/>
      <c r="AJ124" s="995"/>
      <c r="AK124" s="996" t="s">
        <v>108</v>
      </c>
      <c r="AL124" s="994"/>
      <c r="AM124" s="994"/>
      <c r="AN124" s="994"/>
      <c r="AO124" s="995"/>
      <c r="AP124" s="997" t="s">
        <v>108</v>
      </c>
      <c r="AQ124" s="998"/>
      <c r="AR124" s="998"/>
      <c r="AS124" s="998"/>
      <c r="AT124" s="999"/>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54"/>
      <c r="CL124" s="1054"/>
      <c r="CM124" s="1054"/>
      <c r="CN124" s="1054"/>
      <c r="CO124" s="1055"/>
      <c r="CP124" s="1042" t="s">
        <v>442</v>
      </c>
      <c r="CQ124" s="1043"/>
      <c r="CR124" s="1043"/>
      <c r="CS124" s="1043"/>
      <c r="CT124" s="1043"/>
      <c r="CU124" s="1043"/>
      <c r="CV124" s="1043"/>
      <c r="CW124" s="1043"/>
      <c r="CX124" s="1043"/>
      <c r="CY124" s="1043"/>
      <c r="CZ124" s="1043"/>
      <c r="DA124" s="1043"/>
      <c r="DB124" s="1043"/>
      <c r="DC124" s="1043"/>
      <c r="DD124" s="1043"/>
      <c r="DE124" s="1043"/>
      <c r="DF124" s="1044"/>
      <c r="DG124" s="1032" t="s">
        <v>108</v>
      </c>
      <c r="DH124" s="1033"/>
      <c r="DI124" s="1033"/>
      <c r="DJ124" s="1033"/>
      <c r="DK124" s="1034"/>
      <c r="DL124" s="1035" t="s">
        <v>108</v>
      </c>
      <c r="DM124" s="1033"/>
      <c r="DN124" s="1033"/>
      <c r="DO124" s="1033"/>
      <c r="DP124" s="1034"/>
      <c r="DQ124" s="1035" t="s">
        <v>108</v>
      </c>
      <c r="DR124" s="1033"/>
      <c r="DS124" s="1033"/>
      <c r="DT124" s="1033"/>
      <c r="DU124" s="1034"/>
      <c r="DV124" s="1036" t="s">
        <v>108</v>
      </c>
      <c r="DW124" s="1037"/>
      <c r="DX124" s="1037"/>
      <c r="DY124" s="1037"/>
      <c r="DZ124" s="1038"/>
    </row>
    <row r="125" spans="1:130" s="197" customFormat="1" ht="26.25" customHeight="1" thickBot="1" x14ac:dyDescent="0.2">
      <c r="A125" s="1010"/>
      <c r="B125" s="981"/>
      <c r="C125" s="951" t="s">
        <v>432</v>
      </c>
      <c r="D125" s="952"/>
      <c r="E125" s="952"/>
      <c r="F125" s="952"/>
      <c r="G125" s="952"/>
      <c r="H125" s="952"/>
      <c r="I125" s="952"/>
      <c r="J125" s="952"/>
      <c r="K125" s="952"/>
      <c r="L125" s="952"/>
      <c r="M125" s="952"/>
      <c r="N125" s="952"/>
      <c r="O125" s="952"/>
      <c r="P125" s="952"/>
      <c r="Q125" s="952"/>
      <c r="R125" s="952"/>
      <c r="S125" s="952"/>
      <c r="T125" s="952"/>
      <c r="U125" s="952"/>
      <c r="V125" s="952"/>
      <c r="W125" s="952"/>
      <c r="X125" s="952"/>
      <c r="Y125" s="952"/>
      <c r="Z125" s="953"/>
      <c r="AA125" s="993" t="s">
        <v>108</v>
      </c>
      <c r="AB125" s="994"/>
      <c r="AC125" s="994"/>
      <c r="AD125" s="994"/>
      <c r="AE125" s="995"/>
      <c r="AF125" s="996" t="s">
        <v>108</v>
      </c>
      <c r="AG125" s="994"/>
      <c r="AH125" s="994"/>
      <c r="AI125" s="994"/>
      <c r="AJ125" s="995"/>
      <c r="AK125" s="996" t="s">
        <v>108</v>
      </c>
      <c r="AL125" s="994"/>
      <c r="AM125" s="994"/>
      <c r="AN125" s="994"/>
      <c r="AO125" s="995"/>
      <c r="AP125" s="997" t="s">
        <v>108</v>
      </c>
      <c r="AQ125" s="998"/>
      <c r="AR125" s="998"/>
      <c r="AS125" s="998"/>
      <c r="AT125" s="999"/>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9" t="s">
        <v>443</v>
      </c>
      <c r="CL125" s="1049"/>
      <c r="CM125" s="1049"/>
      <c r="CN125" s="1049"/>
      <c r="CO125" s="1050"/>
      <c r="CP125" s="975" t="s">
        <v>444</v>
      </c>
      <c r="CQ125" s="922"/>
      <c r="CR125" s="922"/>
      <c r="CS125" s="922"/>
      <c r="CT125" s="922"/>
      <c r="CU125" s="922"/>
      <c r="CV125" s="922"/>
      <c r="CW125" s="922"/>
      <c r="CX125" s="922"/>
      <c r="CY125" s="922"/>
      <c r="CZ125" s="922"/>
      <c r="DA125" s="922"/>
      <c r="DB125" s="922"/>
      <c r="DC125" s="922"/>
      <c r="DD125" s="922"/>
      <c r="DE125" s="922"/>
      <c r="DF125" s="923"/>
      <c r="DG125" s="961" t="s">
        <v>108</v>
      </c>
      <c r="DH125" s="962"/>
      <c r="DI125" s="962"/>
      <c r="DJ125" s="962"/>
      <c r="DK125" s="962"/>
      <c r="DL125" s="962" t="s">
        <v>108</v>
      </c>
      <c r="DM125" s="962"/>
      <c r="DN125" s="962"/>
      <c r="DO125" s="962"/>
      <c r="DP125" s="962"/>
      <c r="DQ125" s="962" t="s">
        <v>108</v>
      </c>
      <c r="DR125" s="962"/>
      <c r="DS125" s="962"/>
      <c r="DT125" s="962"/>
      <c r="DU125" s="962"/>
      <c r="DV125" s="963" t="s">
        <v>108</v>
      </c>
      <c r="DW125" s="963"/>
      <c r="DX125" s="963"/>
      <c r="DY125" s="963"/>
      <c r="DZ125" s="964"/>
    </row>
    <row r="126" spans="1:130" s="197" customFormat="1" ht="26.25" customHeight="1" x14ac:dyDescent="0.15">
      <c r="A126" s="1010"/>
      <c r="B126" s="981"/>
      <c r="C126" s="951" t="s">
        <v>435</v>
      </c>
      <c r="D126" s="952"/>
      <c r="E126" s="952"/>
      <c r="F126" s="952"/>
      <c r="G126" s="952"/>
      <c r="H126" s="952"/>
      <c r="I126" s="952"/>
      <c r="J126" s="952"/>
      <c r="K126" s="952"/>
      <c r="L126" s="952"/>
      <c r="M126" s="952"/>
      <c r="N126" s="952"/>
      <c r="O126" s="952"/>
      <c r="P126" s="952"/>
      <c r="Q126" s="952"/>
      <c r="R126" s="952"/>
      <c r="S126" s="952"/>
      <c r="T126" s="952"/>
      <c r="U126" s="952"/>
      <c r="V126" s="952"/>
      <c r="W126" s="952"/>
      <c r="X126" s="952"/>
      <c r="Y126" s="952"/>
      <c r="Z126" s="953"/>
      <c r="AA126" s="993" t="s">
        <v>108</v>
      </c>
      <c r="AB126" s="994"/>
      <c r="AC126" s="994"/>
      <c r="AD126" s="994"/>
      <c r="AE126" s="995"/>
      <c r="AF126" s="996" t="s">
        <v>108</v>
      </c>
      <c r="AG126" s="994"/>
      <c r="AH126" s="994"/>
      <c r="AI126" s="994"/>
      <c r="AJ126" s="995"/>
      <c r="AK126" s="996" t="s">
        <v>108</v>
      </c>
      <c r="AL126" s="994"/>
      <c r="AM126" s="994"/>
      <c r="AN126" s="994"/>
      <c r="AO126" s="995"/>
      <c r="AP126" s="997" t="s">
        <v>108</v>
      </c>
      <c r="AQ126" s="998"/>
      <c r="AR126" s="998"/>
      <c r="AS126" s="998"/>
      <c r="AT126" s="999"/>
      <c r="AU126" s="233"/>
      <c r="AV126" s="233"/>
      <c r="AW126" s="233"/>
      <c r="AX126" s="1071" t="s">
        <v>445</v>
      </c>
      <c r="AY126" s="1072"/>
      <c r="AZ126" s="1072"/>
      <c r="BA126" s="1072"/>
      <c r="BB126" s="1072"/>
      <c r="BC126" s="1072"/>
      <c r="BD126" s="1072"/>
      <c r="BE126" s="1073"/>
      <c r="BF126" s="1087" t="s">
        <v>446</v>
      </c>
      <c r="BG126" s="1072"/>
      <c r="BH126" s="1072"/>
      <c r="BI126" s="1072"/>
      <c r="BJ126" s="1072"/>
      <c r="BK126" s="1072"/>
      <c r="BL126" s="1073"/>
      <c r="BM126" s="1087" t="s">
        <v>447</v>
      </c>
      <c r="BN126" s="1072"/>
      <c r="BO126" s="1072"/>
      <c r="BP126" s="1072"/>
      <c r="BQ126" s="1072"/>
      <c r="BR126" s="1072"/>
      <c r="BS126" s="1073"/>
      <c r="BT126" s="1087" t="s">
        <v>448</v>
      </c>
      <c r="BU126" s="1072"/>
      <c r="BV126" s="1072"/>
      <c r="BW126" s="1072"/>
      <c r="BX126" s="1072"/>
      <c r="BY126" s="1072"/>
      <c r="BZ126" s="1088"/>
      <c r="CA126" s="233"/>
      <c r="CB126" s="233"/>
      <c r="CC126" s="233"/>
      <c r="CD126" s="234"/>
      <c r="CE126" s="234"/>
      <c r="CF126" s="234"/>
      <c r="CG126" s="231"/>
      <c r="CH126" s="231"/>
      <c r="CI126" s="231"/>
      <c r="CJ126" s="232"/>
      <c r="CK126" s="1052"/>
      <c r="CL126" s="1052"/>
      <c r="CM126" s="1052"/>
      <c r="CN126" s="1052"/>
      <c r="CO126" s="1053"/>
      <c r="CP126" s="984" t="s">
        <v>449</v>
      </c>
      <c r="CQ126" s="985"/>
      <c r="CR126" s="985"/>
      <c r="CS126" s="985"/>
      <c r="CT126" s="985"/>
      <c r="CU126" s="985"/>
      <c r="CV126" s="985"/>
      <c r="CW126" s="985"/>
      <c r="CX126" s="985"/>
      <c r="CY126" s="985"/>
      <c r="CZ126" s="985"/>
      <c r="DA126" s="985"/>
      <c r="DB126" s="985"/>
      <c r="DC126" s="985"/>
      <c r="DD126" s="985"/>
      <c r="DE126" s="985"/>
      <c r="DF126" s="986"/>
      <c r="DG126" s="954" t="s">
        <v>108</v>
      </c>
      <c r="DH126" s="955"/>
      <c r="DI126" s="955"/>
      <c r="DJ126" s="955"/>
      <c r="DK126" s="955"/>
      <c r="DL126" s="955" t="s">
        <v>108</v>
      </c>
      <c r="DM126" s="955"/>
      <c r="DN126" s="955"/>
      <c r="DO126" s="955"/>
      <c r="DP126" s="955"/>
      <c r="DQ126" s="955" t="s">
        <v>108</v>
      </c>
      <c r="DR126" s="955"/>
      <c r="DS126" s="955"/>
      <c r="DT126" s="955"/>
      <c r="DU126" s="955"/>
      <c r="DV126" s="956" t="s">
        <v>108</v>
      </c>
      <c r="DW126" s="956"/>
      <c r="DX126" s="956"/>
      <c r="DY126" s="956"/>
      <c r="DZ126" s="957"/>
    </row>
    <row r="127" spans="1:130" s="197" customFormat="1" ht="26.25" customHeight="1" thickBot="1" x14ac:dyDescent="0.2">
      <c r="A127" s="1011"/>
      <c r="B127" s="983"/>
      <c r="C127" s="1039" t="s">
        <v>450</v>
      </c>
      <c r="D127" s="1040"/>
      <c r="E127" s="1040"/>
      <c r="F127" s="1040"/>
      <c r="G127" s="1040"/>
      <c r="H127" s="1040"/>
      <c r="I127" s="1040"/>
      <c r="J127" s="1040"/>
      <c r="K127" s="1040"/>
      <c r="L127" s="1040"/>
      <c r="M127" s="1040"/>
      <c r="N127" s="1040"/>
      <c r="O127" s="1040"/>
      <c r="P127" s="1040"/>
      <c r="Q127" s="1040"/>
      <c r="R127" s="1040"/>
      <c r="S127" s="1040"/>
      <c r="T127" s="1040"/>
      <c r="U127" s="1040"/>
      <c r="V127" s="1040"/>
      <c r="W127" s="1040"/>
      <c r="X127" s="1040"/>
      <c r="Y127" s="1040"/>
      <c r="Z127" s="1041"/>
      <c r="AA127" s="993" t="s">
        <v>108</v>
      </c>
      <c r="AB127" s="994"/>
      <c r="AC127" s="994"/>
      <c r="AD127" s="994"/>
      <c r="AE127" s="995"/>
      <c r="AF127" s="996" t="s">
        <v>108</v>
      </c>
      <c r="AG127" s="994"/>
      <c r="AH127" s="994"/>
      <c r="AI127" s="994"/>
      <c r="AJ127" s="995"/>
      <c r="AK127" s="996" t="s">
        <v>108</v>
      </c>
      <c r="AL127" s="994"/>
      <c r="AM127" s="994"/>
      <c r="AN127" s="994"/>
      <c r="AO127" s="995"/>
      <c r="AP127" s="997" t="s">
        <v>108</v>
      </c>
      <c r="AQ127" s="998"/>
      <c r="AR127" s="998"/>
      <c r="AS127" s="998"/>
      <c r="AT127" s="999"/>
      <c r="AU127" s="233"/>
      <c r="AV127" s="233"/>
      <c r="AW127" s="233"/>
      <c r="AX127" s="921" t="s">
        <v>451</v>
      </c>
      <c r="AY127" s="922"/>
      <c r="AZ127" s="922"/>
      <c r="BA127" s="922"/>
      <c r="BB127" s="922"/>
      <c r="BC127" s="922"/>
      <c r="BD127" s="922"/>
      <c r="BE127" s="923"/>
      <c r="BF127" s="1076" t="s">
        <v>108</v>
      </c>
      <c r="BG127" s="1077"/>
      <c r="BH127" s="1077"/>
      <c r="BI127" s="1077"/>
      <c r="BJ127" s="1077"/>
      <c r="BK127" s="1077"/>
      <c r="BL127" s="1086"/>
      <c r="BM127" s="1076">
        <v>12.63</v>
      </c>
      <c r="BN127" s="1077"/>
      <c r="BO127" s="1077"/>
      <c r="BP127" s="1077"/>
      <c r="BQ127" s="1077"/>
      <c r="BR127" s="1077"/>
      <c r="BS127" s="1086"/>
      <c r="BT127" s="1076">
        <v>20</v>
      </c>
      <c r="BU127" s="1077"/>
      <c r="BV127" s="1077"/>
      <c r="BW127" s="1077"/>
      <c r="BX127" s="1077"/>
      <c r="BY127" s="1077"/>
      <c r="BZ127" s="1078"/>
      <c r="CA127" s="234"/>
      <c r="CB127" s="234"/>
      <c r="CC127" s="234"/>
      <c r="CD127" s="234"/>
      <c r="CE127" s="234"/>
      <c r="CF127" s="234"/>
      <c r="CG127" s="231"/>
      <c r="CH127" s="231"/>
      <c r="CI127" s="231"/>
      <c r="CJ127" s="232"/>
      <c r="CK127" s="1074"/>
      <c r="CL127" s="1074"/>
      <c r="CM127" s="1074"/>
      <c r="CN127" s="1074"/>
      <c r="CO127" s="1075"/>
      <c r="CP127" s="1079" t="s">
        <v>452</v>
      </c>
      <c r="CQ127" s="1080"/>
      <c r="CR127" s="1080"/>
      <c r="CS127" s="1080"/>
      <c r="CT127" s="1080"/>
      <c r="CU127" s="1080"/>
      <c r="CV127" s="1080"/>
      <c r="CW127" s="1080"/>
      <c r="CX127" s="1080"/>
      <c r="CY127" s="1080"/>
      <c r="CZ127" s="1080"/>
      <c r="DA127" s="1080"/>
      <c r="DB127" s="1080"/>
      <c r="DC127" s="1080"/>
      <c r="DD127" s="1080"/>
      <c r="DE127" s="1080"/>
      <c r="DF127" s="1081"/>
      <c r="DG127" s="1082">
        <v>528</v>
      </c>
      <c r="DH127" s="1083"/>
      <c r="DI127" s="1083"/>
      <c r="DJ127" s="1083"/>
      <c r="DK127" s="1083"/>
      <c r="DL127" s="1083">
        <v>511</v>
      </c>
      <c r="DM127" s="1083"/>
      <c r="DN127" s="1083"/>
      <c r="DO127" s="1083"/>
      <c r="DP127" s="1083"/>
      <c r="DQ127" s="1083">
        <v>348</v>
      </c>
      <c r="DR127" s="1083"/>
      <c r="DS127" s="1083"/>
      <c r="DT127" s="1083"/>
      <c r="DU127" s="1083"/>
      <c r="DV127" s="1084">
        <v>0</v>
      </c>
      <c r="DW127" s="1084"/>
      <c r="DX127" s="1084"/>
      <c r="DY127" s="1084"/>
      <c r="DZ127" s="1085"/>
    </row>
    <row r="128" spans="1:130" s="197" customFormat="1" ht="26.25" customHeight="1" x14ac:dyDescent="0.15">
      <c r="A128" s="1106" t="s">
        <v>453</v>
      </c>
      <c r="B128" s="1107"/>
      <c r="C128" s="1107"/>
      <c r="D128" s="1107"/>
      <c r="E128" s="1107"/>
      <c r="F128" s="1107"/>
      <c r="G128" s="1107"/>
      <c r="H128" s="1107"/>
      <c r="I128" s="1107"/>
      <c r="J128" s="1107"/>
      <c r="K128" s="1107"/>
      <c r="L128" s="1107"/>
      <c r="M128" s="1107"/>
      <c r="N128" s="1107"/>
      <c r="O128" s="1107"/>
      <c r="P128" s="1107"/>
      <c r="Q128" s="1107"/>
      <c r="R128" s="1107"/>
      <c r="S128" s="1107"/>
      <c r="T128" s="1107"/>
      <c r="U128" s="1107"/>
      <c r="V128" s="1107"/>
      <c r="W128" s="1108" t="s">
        <v>454</v>
      </c>
      <c r="X128" s="1108"/>
      <c r="Y128" s="1108"/>
      <c r="Z128" s="1109"/>
      <c r="AA128" s="1124">
        <v>533501</v>
      </c>
      <c r="AB128" s="1125"/>
      <c r="AC128" s="1125"/>
      <c r="AD128" s="1125"/>
      <c r="AE128" s="1126"/>
      <c r="AF128" s="1127">
        <v>540605</v>
      </c>
      <c r="AG128" s="1125"/>
      <c r="AH128" s="1125"/>
      <c r="AI128" s="1125"/>
      <c r="AJ128" s="1126"/>
      <c r="AK128" s="1127">
        <v>481348</v>
      </c>
      <c r="AL128" s="1125"/>
      <c r="AM128" s="1125"/>
      <c r="AN128" s="1125"/>
      <c r="AO128" s="1126"/>
      <c r="AP128" s="1128"/>
      <c r="AQ128" s="1129"/>
      <c r="AR128" s="1129"/>
      <c r="AS128" s="1129"/>
      <c r="AT128" s="1130"/>
      <c r="AU128" s="235"/>
      <c r="AV128" s="235"/>
      <c r="AW128" s="235"/>
      <c r="AX128" s="1089" t="s">
        <v>455</v>
      </c>
      <c r="AY128" s="985"/>
      <c r="AZ128" s="985"/>
      <c r="BA128" s="985"/>
      <c r="BB128" s="985"/>
      <c r="BC128" s="985"/>
      <c r="BD128" s="985"/>
      <c r="BE128" s="986"/>
      <c r="BF128" s="1101" t="s">
        <v>108</v>
      </c>
      <c r="BG128" s="1102"/>
      <c r="BH128" s="1102"/>
      <c r="BI128" s="1102"/>
      <c r="BJ128" s="1102"/>
      <c r="BK128" s="1102"/>
      <c r="BL128" s="1103"/>
      <c r="BM128" s="1101">
        <v>17.63</v>
      </c>
      <c r="BN128" s="1102"/>
      <c r="BO128" s="1102"/>
      <c r="BP128" s="1102"/>
      <c r="BQ128" s="1102"/>
      <c r="BR128" s="1102"/>
      <c r="BS128" s="1103"/>
      <c r="BT128" s="1101">
        <v>30</v>
      </c>
      <c r="BU128" s="1104"/>
      <c r="BV128" s="1104"/>
      <c r="BW128" s="1104"/>
      <c r="BX128" s="1104"/>
      <c r="BY128" s="1104"/>
      <c r="BZ128" s="1105"/>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65" t="s">
        <v>90</v>
      </c>
      <c r="B129" s="966"/>
      <c r="C129" s="966"/>
      <c r="D129" s="966"/>
      <c r="E129" s="966"/>
      <c r="F129" s="966"/>
      <c r="G129" s="966"/>
      <c r="H129" s="966"/>
      <c r="I129" s="966"/>
      <c r="J129" s="966"/>
      <c r="K129" s="966"/>
      <c r="L129" s="966"/>
      <c r="M129" s="966"/>
      <c r="N129" s="966"/>
      <c r="O129" s="966"/>
      <c r="P129" s="966"/>
      <c r="Q129" s="966"/>
      <c r="R129" s="966"/>
      <c r="S129" s="966"/>
      <c r="T129" s="966"/>
      <c r="U129" s="966"/>
      <c r="V129" s="966"/>
      <c r="W129" s="1095" t="s">
        <v>456</v>
      </c>
      <c r="X129" s="1096"/>
      <c r="Y129" s="1096"/>
      <c r="Z129" s="1097"/>
      <c r="AA129" s="993">
        <v>16821635</v>
      </c>
      <c r="AB129" s="994"/>
      <c r="AC129" s="994"/>
      <c r="AD129" s="994"/>
      <c r="AE129" s="995"/>
      <c r="AF129" s="996">
        <v>16911696</v>
      </c>
      <c r="AG129" s="994"/>
      <c r="AH129" s="994"/>
      <c r="AI129" s="994"/>
      <c r="AJ129" s="995"/>
      <c r="AK129" s="996">
        <v>17359547</v>
      </c>
      <c r="AL129" s="994"/>
      <c r="AM129" s="994"/>
      <c r="AN129" s="994"/>
      <c r="AO129" s="995"/>
      <c r="AP129" s="1098"/>
      <c r="AQ129" s="1099"/>
      <c r="AR129" s="1099"/>
      <c r="AS129" s="1099"/>
      <c r="AT129" s="1100"/>
      <c r="AU129" s="235"/>
      <c r="AV129" s="235"/>
      <c r="AW129" s="235"/>
      <c r="AX129" s="1089" t="s">
        <v>457</v>
      </c>
      <c r="AY129" s="985"/>
      <c r="AZ129" s="985"/>
      <c r="BA129" s="985"/>
      <c r="BB129" s="985"/>
      <c r="BC129" s="985"/>
      <c r="BD129" s="985"/>
      <c r="BE129" s="986"/>
      <c r="BF129" s="1090">
        <v>2.4</v>
      </c>
      <c r="BG129" s="1091"/>
      <c r="BH129" s="1091"/>
      <c r="BI129" s="1091"/>
      <c r="BJ129" s="1091"/>
      <c r="BK129" s="1091"/>
      <c r="BL129" s="1092"/>
      <c r="BM129" s="1090">
        <v>25</v>
      </c>
      <c r="BN129" s="1091"/>
      <c r="BO129" s="1091"/>
      <c r="BP129" s="1091"/>
      <c r="BQ129" s="1091"/>
      <c r="BR129" s="1091"/>
      <c r="BS129" s="1092"/>
      <c r="BT129" s="1090">
        <v>35</v>
      </c>
      <c r="BU129" s="1093"/>
      <c r="BV129" s="1093"/>
      <c r="BW129" s="1093"/>
      <c r="BX129" s="1093"/>
      <c r="BY129" s="1093"/>
      <c r="BZ129" s="1094"/>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65" t="s">
        <v>458</v>
      </c>
      <c r="B130" s="966"/>
      <c r="C130" s="966"/>
      <c r="D130" s="966"/>
      <c r="E130" s="966"/>
      <c r="F130" s="966"/>
      <c r="G130" s="966"/>
      <c r="H130" s="966"/>
      <c r="I130" s="966"/>
      <c r="J130" s="966"/>
      <c r="K130" s="966"/>
      <c r="L130" s="966"/>
      <c r="M130" s="966"/>
      <c r="N130" s="966"/>
      <c r="O130" s="966"/>
      <c r="P130" s="966"/>
      <c r="Q130" s="966"/>
      <c r="R130" s="966"/>
      <c r="S130" s="966"/>
      <c r="T130" s="966"/>
      <c r="U130" s="966"/>
      <c r="V130" s="966"/>
      <c r="W130" s="1095" t="s">
        <v>459</v>
      </c>
      <c r="X130" s="1096"/>
      <c r="Y130" s="1096"/>
      <c r="Z130" s="1097"/>
      <c r="AA130" s="993">
        <v>2143300</v>
      </c>
      <c r="AB130" s="994"/>
      <c r="AC130" s="994"/>
      <c r="AD130" s="994"/>
      <c r="AE130" s="995"/>
      <c r="AF130" s="996">
        <v>2278232</v>
      </c>
      <c r="AG130" s="994"/>
      <c r="AH130" s="994"/>
      <c r="AI130" s="994"/>
      <c r="AJ130" s="995"/>
      <c r="AK130" s="996">
        <v>2191266</v>
      </c>
      <c r="AL130" s="994"/>
      <c r="AM130" s="994"/>
      <c r="AN130" s="994"/>
      <c r="AO130" s="995"/>
      <c r="AP130" s="1098"/>
      <c r="AQ130" s="1099"/>
      <c r="AR130" s="1099"/>
      <c r="AS130" s="1099"/>
      <c r="AT130" s="1100"/>
      <c r="AU130" s="235"/>
      <c r="AV130" s="235"/>
      <c r="AW130" s="235"/>
      <c r="AX130" s="1148" t="s">
        <v>460</v>
      </c>
      <c r="AY130" s="1080"/>
      <c r="AZ130" s="1080"/>
      <c r="BA130" s="1080"/>
      <c r="BB130" s="1080"/>
      <c r="BC130" s="1080"/>
      <c r="BD130" s="1080"/>
      <c r="BE130" s="1081"/>
      <c r="BF130" s="1110">
        <v>6.5</v>
      </c>
      <c r="BG130" s="1111"/>
      <c r="BH130" s="1111"/>
      <c r="BI130" s="1111"/>
      <c r="BJ130" s="1111"/>
      <c r="BK130" s="1111"/>
      <c r="BL130" s="1112"/>
      <c r="BM130" s="1110">
        <v>350</v>
      </c>
      <c r="BN130" s="1111"/>
      <c r="BO130" s="1111"/>
      <c r="BP130" s="1111"/>
      <c r="BQ130" s="1111"/>
      <c r="BR130" s="1111"/>
      <c r="BS130" s="1112"/>
      <c r="BT130" s="1113"/>
      <c r="BU130" s="1114"/>
      <c r="BV130" s="1114"/>
      <c r="BW130" s="1114"/>
      <c r="BX130" s="1114"/>
      <c r="BY130" s="1114"/>
      <c r="BZ130" s="1115"/>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116"/>
      <c r="B131" s="1117"/>
      <c r="C131" s="1117"/>
      <c r="D131" s="1117"/>
      <c r="E131" s="1117"/>
      <c r="F131" s="1117"/>
      <c r="G131" s="1117"/>
      <c r="H131" s="1117"/>
      <c r="I131" s="1117"/>
      <c r="J131" s="1117"/>
      <c r="K131" s="1117"/>
      <c r="L131" s="1117"/>
      <c r="M131" s="1117"/>
      <c r="N131" s="1117"/>
      <c r="O131" s="1117"/>
      <c r="P131" s="1117"/>
      <c r="Q131" s="1117"/>
      <c r="R131" s="1117"/>
      <c r="S131" s="1117"/>
      <c r="T131" s="1117"/>
      <c r="U131" s="1117"/>
      <c r="V131" s="1117"/>
      <c r="W131" s="1118" t="s">
        <v>461</v>
      </c>
      <c r="X131" s="1119"/>
      <c r="Y131" s="1119"/>
      <c r="Z131" s="1120"/>
      <c r="AA131" s="1032">
        <v>14678335</v>
      </c>
      <c r="AB131" s="1033"/>
      <c r="AC131" s="1033"/>
      <c r="AD131" s="1033"/>
      <c r="AE131" s="1034"/>
      <c r="AF131" s="1035">
        <v>14633464</v>
      </c>
      <c r="AG131" s="1033"/>
      <c r="AH131" s="1033"/>
      <c r="AI131" s="1033"/>
      <c r="AJ131" s="1034"/>
      <c r="AK131" s="1035">
        <v>15168281</v>
      </c>
      <c r="AL131" s="1033"/>
      <c r="AM131" s="1033"/>
      <c r="AN131" s="1033"/>
      <c r="AO131" s="1034"/>
      <c r="AP131" s="1121"/>
      <c r="AQ131" s="1122"/>
      <c r="AR131" s="1122"/>
      <c r="AS131" s="1122"/>
      <c r="AT131" s="1123"/>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32" t="s">
        <v>462</v>
      </c>
      <c r="B132" s="1133"/>
      <c r="C132" s="1133"/>
      <c r="D132" s="1133"/>
      <c r="E132" s="1133"/>
      <c r="F132" s="1133"/>
      <c r="G132" s="1133"/>
      <c r="H132" s="1133"/>
      <c r="I132" s="1133"/>
      <c r="J132" s="1133"/>
      <c r="K132" s="1133"/>
      <c r="L132" s="1133"/>
      <c r="M132" s="1133"/>
      <c r="N132" s="1133"/>
      <c r="O132" s="1133"/>
      <c r="P132" s="1133"/>
      <c r="Q132" s="1133"/>
      <c r="R132" s="1133"/>
      <c r="S132" s="1133"/>
      <c r="T132" s="1133"/>
      <c r="U132" s="1133"/>
      <c r="V132" s="1136" t="s">
        <v>463</v>
      </c>
      <c r="W132" s="1136"/>
      <c r="X132" s="1136"/>
      <c r="Y132" s="1136"/>
      <c r="Z132" s="1137"/>
      <c r="AA132" s="1138">
        <v>3.0052152219999999</v>
      </c>
      <c r="AB132" s="1139"/>
      <c r="AC132" s="1139"/>
      <c r="AD132" s="1139"/>
      <c r="AE132" s="1140"/>
      <c r="AF132" s="1141">
        <v>1.7108766870000001</v>
      </c>
      <c r="AG132" s="1139"/>
      <c r="AH132" s="1139"/>
      <c r="AI132" s="1139"/>
      <c r="AJ132" s="1140"/>
      <c r="AK132" s="1141">
        <v>2.7097373089999999</v>
      </c>
      <c r="AL132" s="1139"/>
      <c r="AM132" s="1139"/>
      <c r="AN132" s="1139"/>
      <c r="AO132" s="1140"/>
      <c r="AP132" s="1022"/>
      <c r="AQ132" s="1023"/>
      <c r="AR132" s="1023"/>
      <c r="AS132" s="1023"/>
      <c r="AT132" s="1142"/>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34"/>
      <c r="B133" s="1135"/>
      <c r="C133" s="1135"/>
      <c r="D133" s="1135"/>
      <c r="E133" s="1135"/>
      <c r="F133" s="1135"/>
      <c r="G133" s="1135"/>
      <c r="H133" s="1135"/>
      <c r="I133" s="1135"/>
      <c r="J133" s="1135"/>
      <c r="K133" s="1135"/>
      <c r="L133" s="1135"/>
      <c r="M133" s="1135"/>
      <c r="N133" s="1135"/>
      <c r="O133" s="1135"/>
      <c r="P133" s="1135"/>
      <c r="Q133" s="1135"/>
      <c r="R133" s="1135"/>
      <c r="S133" s="1135"/>
      <c r="T133" s="1135"/>
      <c r="U133" s="1135"/>
      <c r="V133" s="1143" t="s">
        <v>464</v>
      </c>
      <c r="W133" s="1143"/>
      <c r="X133" s="1143"/>
      <c r="Y133" s="1143"/>
      <c r="Z133" s="1144"/>
      <c r="AA133" s="1145">
        <v>3.5</v>
      </c>
      <c r="AB133" s="1146"/>
      <c r="AC133" s="1146"/>
      <c r="AD133" s="1146"/>
      <c r="AE133" s="1147"/>
      <c r="AF133" s="1145">
        <v>2.7</v>
      </c>
      <c r="AG133" s="1146"/>
      <c r="AH133" s="1146"/>
      <c r="AI133" s="1146"/>
      <c r="AJ133" s="1147"/>
      <c r="AK133" s="1145">
        <v>2.4</v>
      </c>
      <c r="AL133" s="1146"/>
      <c r="AM133" s="1146"/>
      <c r="AN133" s="1146"/>
      <c r="AO133" s="1147"/>
      <c r="AP133" s="1063"/>
      <c r="AQ133" s="1064"/>
      <c r="AR133" s="1064"/>
      <c r="AS133" s="1064"/>
      <c r="AT133" s="1131"/>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election activeCell="L30" sqref="L30"/>
    </sheetView>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465</v>
      </c>
      <c r="B5" s="246"/>
      <c r="C5" s="246"/>
      <c r="D5" s="246"/>
      <c r="E5" s="246"/>
      <c r="F5" s="246"/>
      <c r="G5" s="246"/>
      <c r="H5" s="246"/>
      <c r="I5" s="246"/>
      <c r="J5" s="246"/>
      <c r="K5" s="246"/>
      <c r="L5" s="246"/>
      <c r="M5" s="246"/>
      <c r="N5" s="246"/>
      <c r="O5" s="247"/>
    </row>
    <row r="6" spans="1:16" x14ac:dyDescent="0.15">
      <c r="A6" s="248"/>
      <c r="B6" s="244"/>
      <c r="C6" s="244"/>
      <c r="D6" s="244"/>
      <c r="E6" s="244"/>
      <c r="F6" s="244"/>
      <c r="G6" s="249" t="s">
        <v>466</v>
      </c>
      <c r="H6" s="249"/>
      <c r="I6" s="249"/>
      <c r="J6" s="249"/>
      <c r="K6" s="244"/>
      <c r="L6" s="244"/>
      <c r="M6" s="244"/>
      <c r="N6" s="244"/>
    </row>
    <row r="7" spans="1:16" x14ac:dyDescent="0.15">
      <c r="A7" s="248"/>
      <c r="B7" s="244"/>
      <c r="C7" s="244"/>
      <c r="D7" s="244"/>
      <c r="E7" s="244"/>
      <c r="F7" s="244"/>
      <c r="G7" s="251"/>
      <c r="H7" s="252"/>
      <c r="I7" s="252"/>
      <c r="J7" s="253"/>
      <c r="K7" s="1152" t="s">
        <v>467</v>
      </c>
      <c r="L7" s="254"/>
      <c r="M7" s="255" t="s">
        <v>468</v>
      </c>
      <c r="N7" s="256"/>
    </row>
    <row r="8" spans="1:16" x14ac:dyDescent="0.15">
      <c r="A8" s="248"/>
      <c r="B8" s="244"/>
      <c r="C8" s="244"/>
      <c r="D8" s="244"/>
      <c r="E8" s="244"/>
      <c r="F8" s="244"/>
      <c r="G8" s="257"/>
      <c r="H8" s="258"/>
      <c r="I8" s="258"/>
      <c r="J8" s="259"/>
      <c r="K8" s="1153"/>
      <c r="L8" s="260" t="s">
        <v>469</v>
      </c>
      <c r="M8" s="261" t="s">
        <v>470</v>
      </c>
      <c r="N8" s="262" t="s">
        <v>471</v>
      </c>
    </row>
    <row r="9" spans="1:16" x14ac:dyDescent="0.15">
      <c r="A9" s="248"/>
      <c r="B9" s="244"/>
      <c r="C9" s="244"/>
      <c r="D9" s="244"/>
      <c r="E9" s="244"/>
      <c r="F9" s="244"/>
      <c r="G9" s="1154" t="s">
        <v>472</v>
      </c>
      <c r="H9" s="1155"/>
      <c r="I9" s="1155"/>
      <c r="J9" s="1156"/>
      <c r="K9" s="263">
        <v>4609887</v>
      </c>
      <c r="L9" s="264">
        <v>57256</v>
      </c>
      <c r="M9" s="265">
        <v>58112</v>
      </c>
      <c r="N9" s="266">
        <v>-1.5</v>
      </c>
    </row>
    <row r="10" spans="1:16" x14ac:dyDescent="0.15">
      <c r="A10" s="248"/>
      <c r="B10" s="244"/>
      <c r="C10" s="244"/>
      <c r="D10" s="244"/>
      <c r="E10" s="244"/>
      <c r="F10" s="244"/>
      <c r="G10" s="1154" t="s">
        <v>473</v>
      </c>
      <c r="H10" s="1155"/>
      <c r="I10" s="1155"/>
      <c r="J10" s="1156"/>
      <c r="K10" s="267">
        <v>390764</v>
      </c>
      <c r="L10" s="268">
        <v>4853</v>
      </c>
      <c r="M10" s="269">
        <v>3510</v>
      </c>
      <c r="N10" s="270">
        <v>38.299999999999997</v>
      </c>
    </row>
    <row r="11" spans="1:16" ht="13.5" customHeight="1" x14ac:dyDescent="0.15">
      <c r="A11" s="248"/>
      <c r="B11" s="244"/>
      <c r="C11" s="244"/>
      <c r="D11" s="244"/>
      <c r="E11" s="244"/>
      <c r="F11" s="244"/>
      <c r="G11" s="1154" t="s">
        <v>474</v>
      </c>
      <c r="H11" s="1155"/>
      <c r="I11" s="1155"/>
      <c r="J11" s="1156"/>
      <c r="K11" s="267">
        <v>919233</v>
      </c>
      <c r="L11" s="268">
        <v>11417</v>
      </c>
      <c r="M11" s="269">
        <v>6281</v>
      </c>
      <c r="N11" s="270">
        <v>81.8</v>
      </c>
    </row>
    <row r="12" spans="1:16" ht="13.5" customHeight="1" x14ac:dyDescent="0.15">
      <c r="A12" s="248"/>
      <c r="B12" s="244"/>
      <c r="C12" s="244"/>
      <c r="D12" s="244"/>
      <c r="E12" s="244"/>
      <c r="F12" s="244"/>
      <c r="G12" s="1154" t="s">
        <v>475</v>
      </c>
      <c r="H12" s="1155"/>
      <c r="I12" s="1155"/>
      <c r="J12" s="1156"/>
      <c r="K12" s="267">
        <v>9000</v>
      </c>
      <c r="L12" s="268">
        <v>112</v>
      </c>
      <c r="M12" s="269">
        <v>744</v>
      </c>
      <c r="N12" s="270">
        <v>-84.9</v>
      </c>
    </row>
    <row r="13" spans="1:16" ht="13.5" customHeight="1" x14ac:dyDescent="0.15">
      <c r="A13" s="248"/>
      <c r="B13" s="244"/>
      <c r="C13" s="244"/>
      <c r="D13" s="244"/>
      <c r="E13" s="244"/>
      <c r="F13" s="244"/>
      <c r="G13" s="1154" t="s">
        <v>476</v>
      </c>
      <c r="H13" s="1155"/>
      <c r="I13" s="1155"/>
      <c r="J13" s="1156"/>
      <c r="K13" s="267" t="s">
        <v>477</v>
      </c>
      <c r="L13" s="268" t="s">
        <v>477</v>
      </c>
      <c r="M13" s="269">
        <v>1</v>
      </c>
      <c r="N13" s="270" t="s">
        <v>477</v>
      </c>
    </row>
    <row r="14" spans="1:16" ht="13.5" customHeight="1" x14ac:dyDescent="0.15">
      <c r="A14" s="248"/>
      <c r="B14" s="244"/>
      <c r="C14" s="244"/>
      <c r="D14" s="244"/>
      <c r="E14" s="244"/>
      <c r="F14" s="244"/>
      <c r="G14" s="1154" t="s">
        <v>478</v>
      </c>
      <c r="H14" s="1155"/>
      <c r="I14" s="1155"/>
      <c r="J14" s="1156"/>
      <c r="K14" s="267">
        <v>152933</v>
      </c>
      <c r="L14" s="268">
        <v>1899</v>
      </c>
      <c r="M14" s="269">
        <v>2803</v>
      </c>
      <c r="N14" s="270">
        <v>-32.299999999999997</v>
      </c>
    </row>
    <row r="15" spans="1:16" ht="13.5" customHeight="1" x14ac:dyDescent="0.15">
      <c r="A15" s="248"/>
      <c r="B15" s="244"/>
      <c r="C15" s="244"/>
      <c r="D15" s="244"/>
      <c r="E15" s="244"/>
      <c r="F15" s="244"/>
      <c r="G15" s="1154" t="s">
        <v>479</v>
      </c>
      <c r="H15" s="1155"/>
      <c r="I15" s="1155"/>
      <c r="J15" s="1156"/>
      <c r="K15" s="267">
        <v>218120</v>
      </c>
      <c r="L15" s="268">
        <v>2709</v>
      </c>
      <c r="M15" s="269">
        <v>1119</v>
      </c>
      <c r="N15" s="270">
        <v>142.1</v>
      </c>
    </row>
    <row r="16" spans="1:16" x14ac:dyDescent="0.15">
      <c r="A16" s="248"/>
      <c r="B16" s="244"/>
      <c r="C16" s="244"/>
      <c r="D16" s="244"/>
      <c r="E16" s="244"/>
      <c r="F16" s="244"/>
      <c r="G16" s="1157" t="s">
        <v>480</v>
      </c>
      <c r="H16" s="1158"/>
      <c r="I16" s="1158"/>
      <c r="J16" s="1159"/>
      <c r="K16" s="268">
        <v>-456816</v>
      </c>
      <c r="L16" s="268">
        <v>-5674</v>
      </c>
      <c r="M16" s="269">
        <v>-5386</v>
      </c>
      <c r="N16" s="270">
        <v>5.3</v>
      </c>
    </row>
    <row r="17" spans="1:16" x14ac:dyDescent="0.15">
      <c r="A17" s="248"/>
      <c r="B17" s="244"/>
      <c r="C17" s="244"/>
      <c r="D17" s="244"/>
      <c r="E17" s="244"/>
      <c r="F17" s="244"/>
      <c r="G17" s="1157" t="s">
        <v>164</v>
      </c>
      <c r="H17" s="1158"/>
      <c r="I17" s="1158"/>
      <c r="J17" s="1159"/>
      <c r="K17" s="268">
        <v>5843121</v>
      </c>
      <c r="L17" s="268">
        <v>72574</v>
      </c>
      <c r="M17" s="269">
        <v>67183</v>
      </c>
      <c r="N17" s="270">
        <v>8</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481</v>
      </c>
      <c r="H19" s="244"/>
      <c r="I19" s="244"/>
      <c r="J19" s="244"/>
      <c r="K19" s="244"/>
      <c r="L19" s="244"/>
      <c r="M19" s="244"/>
      <c r="N19" s="244"/>
    </row>
    <row r="20" spans="1:16" x14ac:dyDescent="0.15">
      <c r="A20" s="248"/>
      <c r="B20" s="244"/>
      <c r="C20" s="244"/>
      <c r="D20" s="244"/>
      <c r="E20" s="244"/>
      <c r="F20" s="244"/>
      <c r="G20" s="272"/>
      <c r="H20" s="273"/>
      <c r="I20" s="273"/>
      <c r="J20" s="274"/>
      <c r="K20" s="275" t="s">
        <v>482</v>
      </c>
      <c r="L20" s="276" t="s">
        <v>483</v>
      </c>
      <c r="M20" s="277" t="s">
        <v>484</v>
      </c>
      <c r="N20" s="278"/>
    </row>
    <row r="21" spans="1:16" s="284" customFormat="1" x14ac:dyDescent="0.15">
      <c r="A21" s="279"/>
      <c r="B21" s="249"/>
      <c r="C21" s="249"/>
      <c r="D21" s="249"/>
      <c r="E21" s="249"/>
      <c r="F21" s="249"/>
      <c r="G21" s="1149" t="s">
        <v>485</v>
      </c>
      <c r="H21" s="1150"/>
      <c r="I21" s="1150"/>
      <c r="J21" s="1151"/>
      <c r="K21" s="280">
        <v>6.81</v>
      </c>
      <c r="L21" s="281">
        <v>6.12</v>
      </c>
      <c r="M21" s="282">
        <v>0.69</v>
      </c>
      <c r="N21" s="249"/>
      <c r="O21" s="283"/>
      <c r="P21" s="279"/>
    </row>
    <row r="22" spans="1:16" s="284" customFormat="1" x14ac:dyDescent="0.15">
      <c r="A22" s="279"/>
      <c r="B22" s="249"/>
      <c r="C22" s="249"/>
      <c r="D22" s="249"/>
      <c r="E22" s="249"/>
      <c r="F22" s="249"/>
      <c r="G22" s="1149" t="s">
        <v>486</v>
      </c>
      <c r="H22" s="1150"/>
      <c r="I22" s="1150"/>
      <c r="J22" s="1151"/>
      <c r="K22" s="285">
        <v>98.4</v>
      </c>
      <c r="L22" s="286">
        <v>98.7</v>
      </c>
      <c r="M22" s="287">
        <v>-0.3</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487</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488</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489</v>
      </c>
      <c r="H29" s="249"/>
      <c r="I29" s="249"/>
      <c r="J29" s="249"/>
      <c r="K29" s="244"/>
      <c r="L29" s="244"/>
      <c r="M29" s="244"/>
      <c r="N29" s="244"/>
      <c r="O29" s="293"/>
    </row>
    <row r="30" spans="1:16" x14ac:dyDescent="0.15">
      <c r="A30" s="248"/>
      <c r="B30" s="244"/>
      <c r="C30" s="244"/>
      <c r="D30" s="244"/>
      <c r="E30" s="244"/>
      <c r="F30" s="244"/>
      <c r="G30" s="251"/>
      <c r="H30" s="252"/>
      <c r="I30" s="252"/>
      <c r="J30" s="253"/>
      <c r="K30" s="1152" t="s">
        <v>467</v>
      </c>
      <c r="L30" s="254"/>
      <c r="M30" s="255" t="s">
        <v>468</v>
      </c>
      <c r="N30" s="256"/>
    </row>
    <row r="31" spans="1:16" x14ac:dyDescent="0.15">
      <c r="A31" s="248"/>
      <c r="B31" s="244"/>
      <c r="C31" s="244"/>
      <c r="D31" s="244"/>
      <c r="E31" s="244"/>
      <c r="F31" s="244"/>
      <c r="G31" s="257"/>
      <c r="H31" s="258"/>
      <c r="I31" s="258"/>
      <c r="J31" s="259"/>
      <c r="K31" s="1153"/>
      <c r="L31" s="260" t="s">
        <v>469</v>
      </c>
      <c r="M31" s="261" t="s">
        <v>470</v>
      </c>
      <c r="N31" s="262" t="s">
        <v>471</v>
      </c>
    </row>
    <row r="32" spans="1:16" ht="27" customHeight="1" x14ac:dyDescent="0.15">
      <c r="A32" s="248"/>
      <c r="B32" s="244"/>
      <c r="C32" s="244"/>
      <c r="D32" s="244"/>
      <c r="E32" s="244"/>
      <c r="F32" s="244"/>
      <c r="G32" s="1165" t="s">
        <v>490</v>
      </c>
      <c r="H32" s="1166"/>
      <c r="I32" s="1166"/>
      <c r="J32" s="1167"/>
      <c r="K32" s="294">
        <v>2404685</v>
      </c>
      <c r="L32" s="294">
        <v>29867</v>
      </c>
      <c r="M32" s="295">
        <v>33998</v>
      </c>
      <c r="N32" s="296">
        <v>-12.2</v>
      </c>
    </row>
    <row r="33" spans="1:16" ht="13.5" customHeight="1" x14ac:dyDescent="0.15">
      <c r="A33" s="248"/>
      <c r="B33" s="244"/>
      <c r="C33" s="244"/>
      <c r="D33" s="244"/>
      <c r="E33" s="244"/>
      <c r="F33" s="244"/>
      <c r="G33" s="1165" t="s">
        <v>491</v>
      </c>
      <c r="H33" s="1166"/>
      <c r="I33" s="1166"/>
      <c r="J33" s="1167"/>
      <c r="K33" s="294" t="s">
        <v>477</v>
      </c>
      <c r="L33" s="294" t="s">
        <v>477</v>
      </c>
      <c r="M33" s="295">
        <v>1</v>
      </c>
      <c r="N33" s="296" t="s">
        <v>477</v>
      </c>
    </row>
    <row r="34" spans="1:16" ht="27" customHeight="1" x14ac:dyDescent="0.15">
      <c r="A34" s="248"/>
      <c r="B34" s="244"/>
      <c r="C34" s="244"/>
      <c r="D34" s="244"/>
      <c r="E34" s="244"/>
      <c r="F34" s="244"/>
      <c r="G34" s="1165" t="s">
        <v>492</v>
      </c>
      <c r="H34" s="1166"/>
      <c r="I34" s="1166"/>
      <c r="J34" s="1167"/>
      <c r="K34" s="294" t="s">
        <v>477</v>
      </c>
      <c r="L34" s="294" t="s">
        <v>477</v>
      </c>
      <c r="M34" s="295">
        <v>39</v>
      </c>
      <c r="N34" s="296" t="s">
        <v>477</v>
      </c>
    </row>
    <row r="35" spans="1:16" ht="27" customHeight="1" x14ac:dyDescent="0.15">
      <c r="A35" s="248"/>
      <c r="B35" s="244"/>
      <c r="C35" s="244"/>
      <c r="D35" s="244"/>
      <c r="E35" s="244"/>
      <c r="F35" s="244"/>
      <c r="G35" s="1165" t="s">
        <v>493</v>
      </c>
      <c r="H35" s="1166"/>
      <c r="I35" s="1166"/>
      <c r="J35" s="1167"/>
      <c r="K35" s="294">
        <v>440634</v>
      </c>
      <c r="L35" s="294">
        <v>5473</v>
      </c>
      <c r="M35" s="295">
        <v>9007</v>
      </c>
      <c r="N35" s="296">
        <v>-39.200000000000003</v>
      </c>
    </row>
    <row r="36" spans="1:16" ht="27" customHeight="1" x14ac:dyDescent="0.15">
      <c r="A36" s="248"/>
      <c r="B36" s="244"/>
      <c r="C36" s="244"/>
      <c r="D36" s="244"/>
      <c r="E36" s="244"/>
      <c r="F36" s="244"/>
      <c r="G36" s="1165" t="s">
        <v>494</v>
      </c>
      <c r="H36" s="1166"/>
      <c r="I36" s="1166"/>
      <c r="J36" s="1167"/>
      <c r="K36" s="294">
        <v>68946</v>
      </c>
      <c r="L36" s="294">
        <v>856</v>
      </c>
      <c r="M36" s="295">
        <v>2239</v>
      </c>
      <c r="N36" s="296">
        <v>-61.8</v>
      </c>
    </row>
    <row r="37" spans="1:16" ht="13.5" customHeight="1" x14ac:dyDescent="0.15">
      <c r="A37" s="248"/>
      <c r="B37" s="244"/>
      <c r="C37" s="244"/>
      <c r="D37" s="244"/>
      <c r="E37" s="244"/>
      <c r="F37" s="244"/>
      <c r="G37" s="1165" t="s">
        <v>495</v>
      </c>
      <c r="H37" s="1166"/>
      <c r="I37" s="1166"/>
      <c r="J37" s="1167"/>
      <c r="K37" s="294">
        <v>169370</v>
      </c>
      <c r="L37" s="294">
        <v>2104</v>
      </c>
      <c r="M37" s="295">
        <v>951</v>
      </c>
      <c r="N37" s="296">
        <v>121.2</v>
      </c>
    </row>
    <row r="38" spans="1:16" ht="27" customHeight="1" x14ac:dyDescent="0.15">
      <c r="A38" s="248"/>
      <c r="B38" s="244"/>
      <c r="C38" s="244"/>
      <c r="D38" s="244"/>
      <c r="E38" s="244"/>
      <c r="F38" s="244"/>
      <c r="G38" s="1168" t="s">
        <v>496</v>
      </c>
      <c r="H38" s="1169"/>
      <c r="I38" s="1169"/>
      <c r="J38" s="1170"/>
      <c r="K38" s="297" t="s">
        <v>477</v>
      </c>
      <c r="L38" s="297" t="s">
        <v>477</v>
      </c>
      <c r="M38" s="298">
        <v>6</v>
      </c>
      <c r="N38" s="299" t="s">
        <v>477</v>
      </c>
      <c r="O38" s="293"/>
    </row>
    <row r="39" spans="1:16" x14ac:dyDescent="0.15">
      <c r="A39" s="248"/>
      <c r="B39" s="244"/>
      <c r="C39" s="244"/>
      <c r="D39" s="244"/>
      <c r="E39" s="244"/>
      <c r="F39" s="244"/>
      <c r="G39" s="1168" t="s">
        <v>497</v>
      </c>
      <c r="H39" s="1169"/>
      <c r="I39" s="1169"/>
      <c r="J39" s="1170"/>
      <c r="K39" s="300">
        <v>-481348</v>
      </c>
      <c r="L39" s="300">
        <v>-5979</v>
      </c>
      <c r="M39" s="301">
        <v>-6589</v>
      </c>
      <c r="N39" s="302">
        <v>-9.3000000000000007</v>
      </c>
      <c r="O39" s="293"/>
    </row>
    <row r="40" spans="1:16" ht="27" customHeight="1" x14ac:dyDescent="0.15">
      <c r="A40" s="248"/>
      <c r="B40" s="244"/>
      <c r="C40" s="244"/>
      <c r="D40" s="244"/>
      <c r="E40" s="244"/>
      <c r="F40" s="244"/>
      <c r="G40" s="1165" t="s">
        <v>498</v>
      </c>
      <c r="H40" s="1166"/>
      <c r="I40" s="1166"/>
      <c r="J40" s="1167"/>
      <c r="K40" s="300">
        <v>-2191266</v>
      </c>
      <c r="L40" s="300">
        <v>-27216</v>
      </c>
      <c r="M40" s="301">
        <v>-27524</v>
      </c>
      <c r="N40" s="302">
        <v>-1.1000000000000001</v>
      </c>
      <c r="O40" s="293"/>
    </row>
    <row r="41" spans="1:16" x14ac:dyDescent="0.15">
      <c r="A41" s="248"/>
      <c r="B41" s="244"/>
      <c r="C41" s="244"/>
      <c r="D41" s="244"/>
      <c r="E41" s="244"/>
      <c r="F41" s="244"/>
      <c r="G41" s="1171" t="s">
        <v>275</v>
      </c>
      <c r="H41" s="1172"/>
      <c r="I41" s="1172"/>
      <c r="J41" s="1173"/>
      <c r="K41" s="294">
        <v>411021</v>
      </c>
      <c r="L41" s="300">
        <v>5105</v>
      </c>
      <c r="M41" s="301">
        <v>12127</v>
      </c>
      <c r="N41" s="302">
        <v>-57.9</v>
      </c>
      <c r="O41" s="293"/>
    </row>
    <row r="42" spans="1:16" x14ac:dyDescent="0.15">
      <c r="A42" s="248"/>
      <c r="B42" s="244"/>
      <c r="C42" s="244"/>
      <c r="D42" s="244"/>
      <c r="E42" s="244"/>
      <c r="F42" s="244"/>
      <c r="G42" s="303" t="s">
        <v>499</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500</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501</v>
      </c>
      <c r="H48" s="308"/>
      <c r="I48" s="308"/>
      <c r="J48" s="308"/>
      <c r="K48" s="308"/>
      <c r="L48" s="308"/>
      <c r="M48" s="309"/>
      <c r="N48" s="308"/>
    </row>
    <row r="49" spans="1:14" ht="13.5" customHeight="1" x14ac:dyDescent="0.15">
      <c r="A49" s="248"/>
      <c r="B49" s="244"/>
      <c r="C49" s="244"/>
      <c r="D49" s="244"/>
      <c r="E49" s="244"/>
      <c r="F49" s="244"/>
      <c r="G49" s="310"/>
      <c r="H49" s="311"/>
      <c r="I49" s="1160" t="s">
        <v>467</v>
      </c>
      <c r="J49" s="1162" t="s">
        <v>502</v>
      </c>
      <c r="K49" s="1163"/>
      <c r="L49" s="1163"/>
      <c r="M49" s="1163"/>
      <c r="N49" s="1164"/>
    </row>
    <row r="50" spans="1:14" x14ac:dyDescent="0.15">
      <c r="A50" s="248"/>
      <c r="B50" s="244"/>
      <c r="C50" s="244"/>
      <c r="D50" s="244"/>
      <c r="E50" s="244"/>
      <c r="F50" s="244"/>
      <c r="G50" s="312"/>
      <c r="H50" s="313"/>
      <c r="I50" s="1161"/>
      <c r="J50" s="314" t="s">
        <v>503</v>
      </c>
      <c r="K50" s="315" t="s">
        <v>504</v>
      </c>
      <c r="L50" s="316" t="s">
        <v>505</v>
      </c>
      <c r="M50" s="317" t="s">
        <v>506</v>
      </c>
      <c r="N50" s="318" t="s">
        <v>507</v>
      </c>
    </row>
    <row r="51" spans="1:14" x14ac:dyDescent="0.15">
      <c r="A51" s="248"/>
      <c r="B51" s="244"/>
      <c r="C51" s="244"/>
      <c r="D51" s="244"/>
      <c r="E51" s="244"/>
      <c r="F51" s="244"/>
      <c r="G51" s="310" t="s">
        <v>508</v>
      </c>
      <c r="H51" s="311"/>
      <c r="I51" s="319">
        <v>3616596</v>
      </c>
      <c r="J51" s="320">
        <v>44401</v>
      </c>
      <c r="K51" s="321">
        <v>-49.2</v>
      </c>
      <c r="L51" s="322">
        <v>47569</v>
      </c>
      <c r="M51" s="323">
        <v>18.3</v>
      </c>
      <c r="N51" s="324">
        <v>-67.5</v>
      </c>
    </row>
    <row r="52" spans="1:14" x14ac:dyDescent="0.15">
      <c r="A52" s="248"/>
      <c r="B52" s="244"/>
      <c r="C52" s="244"/>
      <c r="D52" s="244"/>
      <c r="E52" s="244"/>
      <c r="F52" s="244"/>
      <c r="G52" s="325"/>
      <c r="H52" s="326" t="s">
        <v>509</v>
      </c>
      <c r="I52" s="327">
        <v>1802997</v>
      </c>
      <c r="J52" s="328">
        <v>22135</v>
      </c>
      <c r="K52" s="329">
        <v>-59.9</v>
      </c>
      <c r="L52" s="330">
        <v>26255</v>
      </c>
      <c r="M52" s="331">
        <v>12.4</v>
      </c>
      <c r="N52" s="332">
        <v>-72.3</v>
      </c>
    </row>
    <row r="53" spans="1:14" x14ac:dyDescent="0.15">
      <c r="A53" s="248"/>
      <c r="B53" s="244"/>
      <c r="C53" s="244"/>
      <c r="D53" s="244"/>
      <c r="E53" s="244"/>
      <c r="F53" s="244"/>
      <c r="G53" s="310" t="s">
        <v>510</v>
      </c>
      <c r="H53" s="311"/>
      <c r="I53" s="319">
        <v>5218636</v>
      </c>
      <c r="J53" s="320">
        <v>63939</v>
      </c>
      <c r="K53" s="321">
        <v>44</v>
      </c>
      <c r="L53" s="322">
        <v>50880</v>
      </c>
      <c r="M53" s="323">
        <v>7</v>
      </c>
      <c r="N53" s="324">
        <v>37</v>
      </c>
    </row>
    <row r="54" spans="1:14" x14ac:dyDescent="0.15">
      <c r="A54" s="248"/>
      <c r="B54" s="244"/>
      <c r="C54" s="244"/>
      <c r="D54" s="244"/>
      <c r="E54" s="244"/>
      <c r="F54" s="244"/>
      <c r="G54" s="325"/>
      <c r="H54" s="326" t="s">
        <v>509</v>
      </c>
      <c r="I54" s="327">
        <v>2317663</v>
      </c>
      <c r="J54" s="328">
        <v>28396</v>
      </c>
      <c r="K54" s="329">
        <v>28.3</v>
      </c>
      <c r="L54" s="330">
        <v>26879</v>
      </c>
      <c r="M54" s="331">
        <v>2.4</v>
      </c>
      <c r="N54" s="332">
        <v>25.9</v>
      </c>
    </row>
    <row r="55" spans="1:14" x14ac:dyDescent="0.15">
      <c r="A55" s="248"/>
      <c r="B55" s="244"/>
      <c r="C55" s="244"/>
      <c r="D55" s="244"/>
      <c r="E55" s="244"/>
      <c r="F55" s="244"/>
      <c r="G55" s="310" t="s">
        <v>511</v>
      </c>
      <c r="H55" s="311"/>
      <c r="I55" s="319">
        <v>4315082</v>
      </c>
      <c r="J55" s="320">
        <v>53098</v>
      </c>
      <c r="K55" s="321">
        <v>-17</v>
      </c>
      <c r="L55" s="322">
        <v>63956</v>
      </c>
      <c r="M55" s="323">
        <v>25.7</v>
      </c>
      <c r="N55" s="324">
        <v>-42.7</v>
      </c>
    </row>
    <row r="56" spans="1:14" x14ac:dyDescent="0.15">
      <c r="A56" s="248"/>
      <c r="B56" s="244"/>
      <c r="C56" s="244"/>
      <c r="D56" s="244"/>
      <c r="E56" s="244"/>
      <c r="F56" s="244"/>
      <c r="G56" s="325"/>
      <c r="H56" s="326" t="s">
        <v>509</v>
      </c>
      <c r="I56" s="327">
        <v>2141492</v>
      </c>
      <c r="J56" s="328">
        <v>26352</v>
      </c>
      <c r="K56" s="329">
        <v>-7.2</v>
      </c>
      <c r="L56" s="330">
        <v>29239</v>
      </c>
      <c r="M56" s="331">
        <v>8.8000000000000007</v>
      </c>
      <c r="N56" s="332">
        <v>-16</v>
      </c>
    </row>
    <row r="57" spans="1:14" x14ac:dyDescent="0.15">
      <c r="A57" s="248"/>
      <c r="B57" s="244"/>
      <c r="C57" s="244"/>
      <c r="D57" s="244"/>
      <c r="E57" s="244"/>
      <c r="F57" s="244"/>
      <c r="G57" s="310" t="s">
        <v>512</v>
      </c>
      <c r="H57" s="311"/>
      <c r="I57" s="319">
        <v>4451557</v>
      </c>
      <c r="J57" s="320">
        <v>55078</v>
      </c>
      <c r="K57" s="321">
        <v>3.7</v>
      </c>
      <c r="L57" s="322">
        <v>66255</v>
      </c>
      <c r="M57" s="323">
        <v>3.6</v>
      </c>
      <c r="N57" s="324">
        <v>0.1</v>
      </c>
    </row>
    <row r="58" spans="1:14" x14ac:dyDescent="0.15">
      <c r="A58" s="248"/>
      <c r="B58" s="244"/>
      <c r="C58" s="244"/>
      <c r="D58" s="244"/>
      <c r="E58" s="244"/>
      <c r="F58" s="244"/>
      <c r="G58" s="325"/>
      <c r="H58" s="326" t="s">
        <v>509</v>
      </c>
      <c r="I58" s="327">
        <v>2058746</v>
      </c>
      <c r="J58" s="328">
        <v>25472</v>
      </c>
      <c r="K58" s="329">
        <v>-3.3</v>
      </c>
      <c r="L58" s="330">
        <v>31822</v>
      </c>
      <c r="M58" s="331">
        <v>8.8000000000000007</v>
      </c>
      <c r="N58" s="332">
        <v>-12.1</v>
      </c>
    </row>
    <row r="59" spans="1:14" x14ac:dyDescent="0.15">
      <c r="A59" s="248"/>
      <c r="B59" s="244"/>
      <c r="C59" s="244"/>
      <c r="D59" s="244"/>
      <c r="E59" s="244"/>
      <c r="F59" s="244"/>
      <c r="G59" s="310" t="s">
        <v>513</v>
      </c>
      <c r="H59" s="311"/>
      <c r="I59" s="319">
        <v>4536761</v>
      </c>
      <c r="J59" s="320">
        <v>56348</v>
      </c>
      <c r="K59" s="321">
        <v>2.2999999999999998</v>
      </c>
      <c r="L59" s="322">
        <v>47278</v>
      </c>
      <c r="M59" s="323">
        <v>-28.6</v>
      </c>
      <c r="N59" s="324">
        <v>30.9</v>
      </c>
    </row>
    <row r="60" spans="1:14" x14ac:dyDescent="0.15">
      <c r="A60" s="248"/>
      <c r="B60" s="244"/>
      <c r="C60" s="244"/>
      <c r="D60" s="244"/>
      <c r="E60" s="244"/>
      <c r="F60" s="244"/>
      <c r="G60" s="325"/>
      <c r="H60" s="326" t="s">
        <v>509</v>
      </c>
      <c r="I60" s="333">
        <v>2171260</v>
      </c>
      <c r="J60" s="328">
        <v>26968</v>
      </c>
      <c r="K60" s="329">
        <v>5.9</v>
      </c>
      <c r="L60" s="330">
        <v>24096</v>
      </c>
      <c r="M60" s="331">
        <v>-24.3</v>
      </c>
      <c r="N60" s="332">
        <v>30.2</v>
      </c>
    </row>
    <row r="61" spans="1:14" x14ac:dyDescent="0.15">
      <c r="A61" s="248"/>
      <c r="B61" s="244"/>
      <c r="C61" s="244"/>
      <c r="D61" s="244"/>
      <c r="E61" s="244"/>
      <c r="F61" s="244"/>
      <c r="G61" s="310" t="s">
        <v>514</v>
      </c>
      <c r="H61" s="334"/>
      <c r="I61" s="335">
        <v>4427726</v>
      </c>
      <c r="J61" s="336">
        <v>54573</v>
      </c>
      <c r="K61" s="337">
        <v>-3.2</v>
      </c>
      <c r="L61" s="338">
        <v>55188</v>
      </c>
      <c r="M61" s="339">
        <v>5.2</v>
      </c>
      <c r="N61" s="324">
        <v>-8.4</v>
      </c>
    </row>
    <row r="62" spans="1:14" x14ac:dyDescent="0.15">
      <c r="A62" s="248"/>
      <c r="B62" s="244"/>
      <c r="C62" s="244"/>
      <c r="D62" s="244"/>
      <c r="E62" s="244"/>
      <c r="F62" s="244"/>
      <c r="G62" s="325"/>
      <c r="H62" s="326" t="s">
        <v>509</v>
      </c>
      <c r="I62" s="327">
        <v>2098432</v>
      </c>
      <c r="J62" s="328">
        <v>25865</v>
      </c>
      <c r="K62" s="329">
        <v>-7.2</v>
      </c>
      <c r="L62" s="330">
        <v>27658</v>
      </c>
      <c r="M62" s="331">
        <v>1.6</v>
      </c>
      <c r="N62" s="332">
        <v>-8.8000000000000007</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3" zoomScaleNormal="73"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69" zoomScaleNormal="69"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516</v>
      </c>
      <c r="G46" s="8" t="s">
        <v>517</v>
      </c>
      <c r="H46" s="8" t="s">
        <v>518</v>
      </c>
      <c r="I46" s="8" t="s">
        <v>519</v>
      </c>
      <c r="J46" s="9" t="s">
        <v>520</v>
      </c>
    </row>
    <row r="47" spans="2:10" ht="57.75" customHeight="1" x14ac:dyDescent="0.15">
      <c r="B47" s="10"/>
      <c r="C47" s="1174" t="s">
        <v>3</v>
      </c>
      <c r="D47" s="1174"/>
      <c r="E47" s="1175"/>
      <c r="F47" s="11">
        <v>10.9</v>
      </c>
      <c r="G47" s="12">
        <v>6.83</v>
      </c>
      <c r="H47" s="12">
        <v>9.2799999999999994</v>
      </c>
      <c r="I47" s="12">
        <v>10.76</v>
      </c>
      <c r="J47" s="13">
        <v>10.5</v>
      </c>
    </row>
    <row r="48" spans="2:10" ht="57.75" customHeight="1" x14ac:dyDescent="0.15">
      <c r="B48" s="14"/>
      <c r="C48" s="1176" t="s">
        <v>4</v>
      </c>
      <c r="D48" s="1176"/>
      <c r="E48" s="1177"/>
      <c r="F48" s="15">
        <v>8.75</v>
      </c>
      <c r="G48" s="16">
        <v>8.1999999999999993</v>
      </c>
      <c r="H48" s="16">
        <v>9.68</v>
      </c>
      <c r="I48" s="16">
        <v>8.2100000000000009</v>
      </c>
      <c r="J48" s="17">
        <v>4.57</v>
      </c>
    </row>
    <row r="49" spans="2:10" ht="57.75" customHeight="1" thickBot="1" x14ac:dyDescent="0.2">
      <c r="B49" s="18"/>
      <c r="C49" s="1178" t="s">
        <v>5</v>
      </c>
      <c r="D49" s="1178"/>
      <c r="E49" s="1179"/>
      <c r="F49" s="19">
        <v>1.98</v>
      </c>
      <c r="G49" s="20" t="s">
        <v>521</v>
      </c>
      <c r="H49" s="20">
        <v>4.08</v>
      </c>
      <c r="I49" s="20">
        <v>0.11</v>
      </c>
      <c r="J49" s="21" t="s">
        <v>522</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516</v>
      </c>
      <c r="G33" s="29" t="s">
        <v>517</v>
      </c>
      <c r="H33" s="29" t="s">
        <v>518</v>
      </c>
      <c r="I33" s="29" t="s">
        <v>519</v>
      </c>
      <c r="J33" s="30" t="s">
        <v>520</v>
      </c>
      <c r="K33" s="22"/>
      <c r="L33" s="22"/>
      <c r="M33" s="22"/>
      <c r="N33" s="22"/>
      <c r="O33" s="22"/>
      <c r="P33" s="22"/>
    </row>
    <row r="34" spans="1:16" ht="39" customHeight="1" x14ac:dyDescent="0.15">
      <c r="A34" s="22"/>
      <c r="B34" s="31"/>
      <c r="C34" s="1186" t="s">
        <v>523</v>
      </c>
      <c r="D34" s="1186"/>
      <c r="E34" s="1187"/>
      <c r="F34" s="32">
        <v>6.67</v>
      </c>
      <c r="G34" s="33">
        <v>7</v>
      </c>
      <c r="H34" s="33">
        <v>6.95</v>
      </c>
      <c r="I34" s="33">
        <v>3.43</v>
      </c>
      <c r="J34" s="34">
        <v>4.49</v>
      </c>
      <c r="K34" s="22"/>
      <c r="L34" s="22"/>
      <c r="M34" s="22"/>
      <c r="N34" s="22"/>
      <c r="O34" s="22"/>
      <c r="P34" s="22"/>
    </row>
    <row r="35" spans="1:16" ht="39" customHeight="1" x14ac:dyDescent="0.15">
      <c r="A35" s="22"/>
      <c r="B35" s="35"/>
      <c r="C35" s="1180" t="s">
        <v>524</v>
      </c>
      <c r="D35" s="1181"/>
      <c r="E35" s="1182"/>
      <c r="F35" s="36">
        <v>8.09</v>
      </c>
      <c r="G35" s="37">
        <v>7.2</v>
      </c>
      <c r="H35" s="37">
        <v>8.65</v>
      </c>
      <c r="I35" s="37">
        <v>7.19</v>
      </c>
      <c r="J35" s="38">
        <v>3.86</v>
      </c>
      <c r="K35" s="22"/>
      <c r="L35" s="22"/>
      <c r="M35" s="22"/>
      <c r="N35" s="22"/>
      <c r="O35" s="22"/>
      <c r="P35" s="22"/>
    </row>
    <row r="36" spans="1:16" ht="39" customHeight="1" x14ac:dyDescent="0.15">
      <c r="A36" s="22"/>
      <c r="B36" s="35"/>
      <c r="C36" s="1180" t="s">
        <v>525</v>
      </c>
      <c r="D36" s="1181"/>
      <c r="E36" s="1182"/>
      <c r="F36" s="36">
        <v>0.56000000000000005</v>
      </c>
      <c r="G36" s="37">
        <v>0.94</v>
      </c>
      <c r="H36" s="37">
        <v>0.81</v>
      </c>
      <c r="I36" s="37">
        <v>0.93</v>
      </c>
      <c r="J36" s="38">
        <v>2.63</v>
      </c>
      <c r="K36" s="22"/>
      <c r="L36" s="22"/>
      <c r="M36" s="22"/>
      <c r="N36" s="22"/>
      <c r="O36" s="22"/>
      <c r="P36" s="22"/>
    </row>
    <row r="37" spans="1:16" ht="39" customHeight="1" x14ac:dyDescent="0.15">
      <c r="A37" s="22"/>
      <c r="B37" s="35"/>
      <c r="C37" s="1180" t="s">
        <v>526</v>
      </c>
      <c r="D37" s="1181"/>
      <c r="E37" s="1182"/>
      <c r="F37" s="36">
        <v>1.93</v>
      </c>
      <c r="G37" s="37">
        <v>2.98</v>
      </c>
      <c r="H37" s="37">
        <v>3.12</v>
      </c>
      <c r="I37" s="37">
        <v>2.4700000000000002</v>
      </c>
      <c r="J37" s="38">
        <v>2</v>
      </c>
      <c r="K37" s="22"/>
      <c r="L37" s="22"/>
      <c r="M37" s="22"/>
      <c r="N37" s="22"/>
      <c r="O37" s="22"/>
      <c r="P37" s="22"/>
    </row>
    <row r="38" spans="1:16" ht="39" customHeight="1" x14ac:dyDescent="0.15">
      <c r="A38" s="22"/>
      <c r="B38" s="35"/>
      <c r="C38" s="1180" t="s">
        <v>527</v>
      </c>
      <c r="D38" s="1181"/>
      <c r="E38" s="1182"/>
      <c r="F38" s="36">
        <v>0.57999999999999996</v>
      </c>
      <c r="G38" s="37">
        <v>0.6</v>
      </c>
      <c r="H38" s="37">
        <v>0.45</v>
      </c>
      <c r="I38" s="37">
        <v>0.28999999999999998</v>
      </c>
      <c r="J38" s="38">
        <v>0.55000000000000004</v>
      </c>
      <c r="K38" s="22"/>
      <c r="L38" s="22"/>
      <c r="M38" s="22"/>
      <c r="N38" s="22"/>
      <c r="O38" s="22"/>
      <c r="P38" s="22"/>
    </row>
    <row r="39" spans="1:16" ht="39" customHeight="1" x14ac:dyDescent="0.15">
      <c r="A39" s="22"/>
      <c r="B39" s="35"/>
      <c r="C39" s="1180" t="s">
        <v>528</v>
      </c>
      <c r="D39" s="1181"/>
      <c r="E39" s="1182"/>
      <c r="F39" s="36">
        <v>0.18</v>
      </c>
      <c r="G39" s="37">
        <v>0.56000000000000005</v>
      </c>
      <c r="H39" s="37">
        <v>0.23</v>
      </c>
      <c r="I39" s="37">
        <v>0.42</v>
      </c>
      <c r="J39" s="38">
        <v>0.3</v>
      </c>
      <c r="K39" s="22"/>
      <c r="L39" s="22"/>
      <c r="M39" s="22"/>
      <c r="N39" s="22"/>
      <c r="O39" s="22"/>
      <c r="P39" s="22"/>
    </row>
    <row r="40" spans="1:16" ht="39" customHeight="1" x14ac:dyDescent="0.15">
      <c r="A40" s="22"/>
      <c r="B40" s="35"/>
      <c r="C40" s="1180" t="s">
        <v>529</v>
      </c>
      <c r="D40" s="1181"/>
      <c r="E40" s="1182"/>
      <c r="F40" s="36">
        <v>0.05</v>
      </c>
      <c r="G40" s="37">
        <v>0.12</v>
      </c>
      <c r="H40" s="37">
        <v>0.17</v>
      </c>
      <c r="I40" s="37">
        <v>0.21</v>
      </c>
      <c r="J40" s="38">
        <v>0.25</v>
      </c>
      <c r="K40" s="22"/>
      <c r="L40" s="22"/>
      <c r="M40" s="22"/>
      <c r="N40" s="22"/>
      <c r="O40" s="22"/>
      <c r="P40" s="22"/>
    </row>
    <row r="41" spans="1:16" ht="39" customHeight="1" x14ac:dyDescent="0.15">
      <c r="A41" s="22"/>
      <c r="B41" s="35"/>
      <c r="C41" s="1180" t="s">
        <v>530</v>
      </c>
      <c r="D41" s="1181"/>
      <c r="E41" s="1182"/>
      <c r="F41" s="36">
        <v>0.18</v>
      </c>
      <c r="G41" s="37">
        <v>0.17</v>
      </c>
      <c r="H41" s="37">
        <v>0.52</v>
      </c>
      <c r="I41" s="37">
        <v>0.11</v>
      </c>
      <c r="J41" s="38">
        <v>0.19</v>
      </c>
      <c r="K41" s="22"/>
      <c r="L41" s="22"/>
      <c r="M41" s="22"/>
      <c r="N41" s="22"/>
      <c r="O41" s="22"/>
      <c r="P41" s="22"/>
    </row>
    <row r="42" spans="1:16" ht="39" customHeight="1" x14ac:dyDescent="0.15">
      <c r="A42" s="22"/>
      <c r="B42" s="39"/>
      <c r="C42" s="1180" t="s">
        <v>531</v>
      </c>
      <c r="D42" s="1181"/>
      <c r="E42" s="1182"/>
      <c r="F42" s="36" t="s">
        <v>477</v>
      </c>
      <c r="G42" s="37" t="s">
        <v>477</v>
      </c>
      <c r="H42" s="37" t="s">
        <v>477</v>
      </c>
      <c r="I42" s="37" t="s">
        <v>477</v>
      </c>
      <c r="J42" s="38" t="s">
        <v>477</v>
      </c>
      <c r="K42" s="22"/>
      <c r="L42" s="22"/>
      <c r="M42" s="22"/>
      <c r="N42" s="22"/>
      <c r="O42" s="22"/>
      <c r="P42" s="22"/>
    </row>
    <row r="43" spans="1:16" ht="39" customHeight="1" thickBot="1" x14ac:dyDescent="0.2">
      <c r="A43" s="22"/>
      <c r="B43" s="40"/>
      <c r="C43" s="1183" t="s">
        <v>532</v>
      </c>
      <c r="D43" s="1184"/>
      <c r="E43" s="1185"/>
      <c r="F43" s="41">
        <v>0.56000000000000005</v>
      </c>
      <c r="G43" s="42">
        <v>0.46</v>
      </c>
      <c r="H43" s="42">
        <v>0.46</v>
      </c>
      <c r="I43" s="42">
        <v>0.64</v>
      </c>
      <c r="J43" s="43">
        <v>0.38</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x14ac:dyDescent="0.15">
      <c r="A45" s="48"/>
      <c r="B45" s="1196" t="s">
        <v>10</v>
      </c>
      <c r="C45" s="1197"/>
      <c r="D45" s="58"/>
      <c r="E45" s="1202" t="s">
        <v>11</v>
      </c>
      <c r="F45" s="1202"/>
      <c r="G45" s="1202"/>
      <c r="H45" s="1202"/>
      <c r="I45" s="1202"/>
      <c r="J45" s="1203"/>
      <c r="K45" s="59">
        <v>2421</v>
      </c>
      <c r="L45" s="60">
        <v>2439</v>
      </c>
      <c r="M45" s="60">
        <v>2450</v>
      </c>
      <c r="N45" s="60">
        <v>2431</v>
      </c>
      <c r="O45" s="61">
        <v>2405</v>
      </c>
      <c r="P45" s="48"/>
      <c r="Q45" s="48"/>
      <c r="R45" s="48"/>
      <c r="S45" s="48"/>
      <c r="T45" s="48"/>
      <c r="U45" s="48"/>
    </row>
    <row r="46" spans="1:21" ht="30.75" customHeight="1" x14ac:dyDescent="0.15">
      <c r="A46" s="48"/>
      <c r="B46" s="1198"/>
      <c r="C46" s="1199"/>
      <c r="D46" s="62"/>
      <c r="E46" s="1190" t="s">
        <v>12</v>
      </c>
      <c r="F46" s="1190"/>
      <c r="G46" s="1190"/>
      <c r="H46" s="1190"/>
      <c r="I46" s="1190"/>
      <c r="J46" s="1191"/>
      <c r="K46" s="63" t="s">
        <v>477</v>
      </c>
      <c r="L46" s="64" t="s">
        <v>477</v>
      </c>
      <c r="M46" s="64" t="s">
        <v>477</v>
      </c>
      <c r="N46" s="64" t="s">
        <v>477</v>
      </c>
      <c r="O46" s="65" t="s">
        <v>477</v>
      </c>
      <c r="P46" s="48"/>
      <c r="Q46" s="48"/>
      <c r="R46" s="48"/>
      <c r="S46" s="48"/>
      <c r="T46" s="48"/>
      <c r="U46" s="48"/>
    </row>
    <row r="47" spans="1:21" ht="30.75" customHeight="1" x14ac:dyDescent="0.15">
      <c r="A47" s="48"/>
      <c r="B47" s="1198"/>
      <c r="C47" s="1199"/>
      <c r="D47" s="62"/>
      <c r="E47" s="1190" t="s">
        <v>13</v>
      </c>
      <c r="F47" s="1190"/>
      <c r="G47" s="1190"/>
      <c r="H47" s="1190"/>
      <c r="I47" s="1190"/>
      <c r="J47" s="1191"/>
      <c r="K47" s="63" t="s">
        <v>477</v>
      </c>
      <c r="L47" s="64" t="s">
        <v>477</v>
      </c>
      <c r="M47" s="64" t="s">
        <v>477</v>
      </c>
      <c r="N47" s="64" t="s">
        <v>477</v>
      </c>
      <c r="O47" s="65" t="s">
        <v>477</v>
      </c>
      <c r="P47" s="48"/>
      <c r="Q47" s="48"/>
      <c r="R47" s="48"/>
      <c r="S47" s="48"/>
      <c r="T47" s="48"/>
      <c r="U47" s="48"/>
    </row>
    <row r="48" spans="1:21" ht="30.75" customHeight="1" x14ac:dyDescent="0.15">
      <c r="A48" s="48"/>
      <c r="B48" s="1198"/>
      <c r="C48" s="1199"/>
      <c r="D48" s="62"/>
      <c r="E48" s="1190" t="s">
        <v>14</v>
      </c>
      <c r="F48" s="1190"/>
      <c r="G48" s="1190"/>
      <c r="H48" s="1190"/>
      <c r="I48" s="1190"/>
      <c r="J48" s="1191"/>
      <c r="K48" s="63">
        <v>449</v>
      </c>
      <c r="L48" s="64">
        <v>455</v>
      </c>
      <c r="M48" s="64">
        <v>447</v>
      </c>
      <c r="N48" s="64">
        <v>414</v>
      </c>
      <c r="O48" s="65">
        <v>441</v>
      </c>
      <c r="P48" s="48"/>
      <c r="Q48" s="48"/>
      <c r="R48" s="48"/>
      <c r="S48" s="48"/>
      <c r="T48" s="48"/>
      <c r="U48" s="48"/>
    </row>
    <row r="49" spans="1:21" ht="30.75" customHeight="1" x14ac:dyDescent="0.15">
      <c r="A49" s="48"/>
      <c r="B49" s="1198"/>
      <c r="C49" s="1199"/>
      <c r="D49" s="62"/>
      <c r="E49" s="1190" t="s">
        <v>15</v>
      </c>
      <c r="F49" s="1190"/>
      <c r="G49" s="1190"/>
      <c r="H49" s="1190"/>
      <c r="I49" s="1190"/>
      <c r="J49" s="1191"/>
      <c r="K49" s="63">
        <v>55</v>
      </c>
      <c r="L49" s="64">
        <v>71</v>
      </c>
      <c r="M49" s="64">
        <v>51</v>
      </c>
      <c r="N49" s="64">
        <v>55</v>
      </c>
      <c r="O49" s="65">
        <v>69</v>
      </c>
      <c r="P49" s="48"/>
      <c r="Q49" s="48"/>
      <c r="R49" s="48"/>
      <c r="S49" s="48"/>
      <c r="T49" s="48"/>
      <c r="U49" s="48"/>
    </row>
    <row r="50" spans="1:21" ht="30.75" customHeight="1" x14ac:dyDescent="0.15">
      <c r="A50" s="48"/>
      <c r="B50" s="1198"/>
      <c r="C50" s="1199"/>
      <c r="D50" s="62"/>
      <c r="E50" s="1190" t="s">
        <v>16</v>
      </c>
      <c r="F50" s="1190"/>
      <c r="G50" s="1190"/>
      <c r="H50" s="1190"/>
      <c r="I50" s="1190"/>
      <c r="J50" s="1191"/>
      <c r="K50" s="63">
        <v>169</v>
      </c>
      <c r="L50" s="64">
        <v>169</v>
      </c>
      <c r="M50" s="64">
        <v>169</v>
      </c>
      <c r="N50" s="64">
        <v>169</v>
      </c>
      <c r="O50" s="65">
        <v>169</v>
      </c>
      <c r="P50" s="48"/>
      <c r="Q50" s="48"/>
      <c r="R50" s="48"/>
      <c r="S50" s="48"/>
      <c r="T50" s="48"/>
      <c r="U50" s="48"/>
    </row>
    <row r="51" spans="1:21" ht="30.75" customHeight="1" x14ac:dyDescent="0.15">
      <c r="A51" s="48"/>
      <c r="B51" s="1200"/>
      <c r="C51" s="1201"/>
      <c r="D51" s="66"/>
      <c r="E51" s="1190" t="s">
        <v>17</v>
      </c>
      <c r="F51" s="1190"/>
      <c r="G51" s="1190"/>
      <c r="H51" s="1190"/>
      <c r="I51" s="1190"/>
      <c r="J51" s="1191"/>
      <c r="K51" s="63" t="s">
        <v>477</v>
      </c>
      <c r="L51" s="64" t="s">
        <v>477</v>
      </c>
      <c r="M51" s="64" t="s">
        <v>477</v>
      </c>
      <c r="N51" s="64" t="s">
        <v>477</v>
      </c>
      <c r="O51" s="65" t="s">
        <v>477</v>
      </c>
      <c r="P51" s="48"/>
      <c r="Q51" s="48"/>
      <c r="R51" s="48"/>
      <c r="S51" s="48"/>
      <c r="T51" s="48"/>
      <c r="U51" s="48"/>
    </row>
    <row r="52" spans="1:21" ht="30.75" customHeight="1" x14ac:dyDescent="0.15">
      <c r="A52" s="48"/>
      <c r="B52" s="1188" t="s">
        <v>18</v>
      </c>
      <c r="C52" s="1189"/>
      <c r="D52" s="66"/>
      <c r="E52" s="1190" t="s">
        <v>19</v>
      </c>
      <c r="F52" s="1190"/>
      <c r="G52" s="1190"/>
      <c r="H52" s="1190"/>
      <c r="I52" s="1190"/>
      <c r="J52" s="1191"/>
      <c r="K52" s="63">
        <v>2498</v>
      </c>
      <c r="L52" s="64">
        <v>2602</v>
      </c>
      <c r="M52" s="64">
        <v>2677</v>
      </c>
      <c r="N52" s="64">
        <v>2819</v>
      </c>
      <c r="O52" s="65">
        <v>2673</v>
      </c>
      <c r="P52" s="48"/>
      <c r="Q52" s="48"/>
      <c r="R52" s="48"/>
      <c r="S52" s="48"/>
      <c r="T52" s="48"/>
      <c r="U52" s="48"/>
    </row>
    <row r="53" spans="1:21" ht="30.75" customHeight="1" thickBot="1" x14ac:dyDescent="0.2">
      <c r="A53" s="48"/>
      <c r="B53" s="1192" t="s">
        <v>20</v>
      </c>
      <c r="C53" s="1193"/>
      <c r="D53" s="67"/>
      <c r="E53" s="1194" t="s">
        <v>21</v>
      </c>
      <c r="F53" s="1194"/>
      <c r="G53" s="1194"/>
      <c r="H53" s="1194"/>
      <c r="I53" s="1194"/>
      <c r="J53" s="1195"/>
      <c r="K53" s="68">
        <v>596</v>
      </c>
      <c r="L53" s="69">
        <v>532</v>
      </c>
      <c r="M53" s="69">
        <v>440</v>
      </c>
      <c r="N53" s="69">
        <v>250</v>
      </c>
      <c r="O53" s="70">
        <v>411</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D31" zoomScale="98" zoomScaleNormal="98" zoomScaleSheetLayoutView="100" workbookViewId="0">
      <selection activeCell="L42" sqref="L42"/>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516</v>
      </c>
      <c r="J40" s="79" t="s">
        <v>517</v>
      </c>
      <c r="K40" s="79" t="s">
        <v>518</v>
      </c>
      <c r="L40" s="79" t="s">
        <v>519</v>
      </c>
      <c r="M40" s="80" t="s">
        <v>520</v>
      </c>
    </row>
    <row r="41" spans="2:13" ht="27.75" customHeight="1" x14ac:dyDescent="0.15">
      <c r="B41" s="1204" t="s">
        <v>23</v>
      </c>
      <c r="C41" s="1205"/>
      <c r="D41" s="81"/>
      <c r="E41" s="1210" t="s">
        <v>24</v>
      </c>
      <c r="F41" s="1210"/>
      <c r="G41" s="1210"/>
      <c r="H41" s="1211"/>
      <c r="I41" s="82">
        <v>24167</v>
      </c>
      <c r="J41" s="83">
        <v>25934</v>
      </c>
      <c r="K41" s="83">
        <v>27199</v>
      </c>
      <c r="L41" s="83">
        <v>28483</v>
      </c>
      <c r="M41" s="84">
        <v>29463</v>
      </c>
    </row>
    <row r="42" spans="2:13" ht="27.75" customHeight="1" x14ac:dyDescent="0.15">
      <c r="B42" s="1206"/>
      <c r="C42" s="1207"/>
      <c r="D42" s="85"/>
      <c r="E42" s="1212" t="s">
        <v>25</v>
      </c>
      <c r="F42" s="1212"/>
      <c r="G42" s="1212"/>
      <c r="H42" s="1213"/>
      <c r="I42" s="86">
        <v>2049</v>
      </c>
      <c r="J42" s="87">
        <v>1880</v>
      </c>
      <c r="K42" s="87">
        <v>1710</v>
      </c>
      <c r="L42" s="87">
        <v>1541</v>
      </c>
      <c r="M42" s="88">
        <v>1372</v>
      </c>
    </row>
    <row r="43" spans="2:13" ht="27.75" customHeight="1" x14ac:dyDescent="0.15">
      <c r="B43" s="1206"/>
      <c r="C43" s="1207"/>
      <c r="D43" s="85"/>
      <c r="E43" s="1212" t="s">
        <v>26</v>
      </c>
      <c r="F43" s="1212"/>
      <c r="G43" s="1212"/>
      <c r="H43" s="1213"/>
      <c r="I43" s="86">
        <v>6689</v>
      </c>
      <c r="J43" s="87">
        <v>6421</v>
      </c>
      <c r="K43" s="87">
        <v>6311</v>
      </c>
      <c r="L43" s="87">
        <v>5945</v>
      </c>
      <c r="M43" s="88">
        <v>5662</v>
      </c>
    </row>
    <row r="44" spans="2:13" ht="27.75" customHeight="1" x14ac:dyDescent="0.15">
      <c r="B44" s="1206"/>
      <c r="C44" s="1207"/>
      <c r="D44" s="85"/>
      <c r="E44" s="1212" t="s">
        <v>27</v>
      </c>
      <c r="F44" s="1212"/>
      <c r="G44" s="1212"/>
      <c r="H44" s="1213"/>
      <c r="I44" s="86">
        <v>311</v>
      </c>
      <c r="J44" s="87">
        <v>268</v>
      </c>
      <c r="K44" s="87">
        <v>385</v>
      </c>
      <c r="L44" s="87">
        <v>466</v>
      </c>
      <c r="M44" s="88">
        <v>553</v>
      </c>
    </row>
    <row r="45" spans="2:13" ht="27.75" customHeight="1" x14ac:dyDescent="0.15">
      <c r="B45" s="1206"/>
      <c r="C45" s="1207"/>
      <c r="D45" s="85"/>
      <c r="E45" s="1212" t="s">
        <v>28</v>
      </c>
      <c r="F45" s="1212"/>
      <c r="G45" s="1212"/>
      <c r="H45" s="1213"/>
      <c r="I45" s="86">
        <v>6362</v>
      </c>
      <c r="J45" s="87">
        <v>6294</v>
      </c>
      <c r="K45" s="87">
        <v>5669</v>
      </c>
      <c r="L45" s="87">
        <v>5281</v>
      </c>
      <c r="M45" s="88">
        <v>4964</v>
      </c>
    </row>
    <row r="46" spans="2:13" ht="27.75" customHeight="1" x14ac:dyDescent="0.15">
      <c r="B46" s="1206"/>
      <c r="C46" s="1207"/>
      <c r="D46" s="85"/>
      <c r="E46" s="1212" t="s">
        <v>29</v>
      </c>
      <c r="F46" s="1212"/>
      <c r="G46" s="1212"/>
      <c r="H46" s="1213"/>
      <c r="I46" s="86">
        <v>230</v>
      </c>
      <c r="J46" s="87">
        <v>3</v>
      </c>
      <c r="K46" s="87">
        <v>1</v>
      </c>
      <c r="L46" s="87">
        <v>1</v>
      </c>
      <c r="M46" s="88">
        <v>0</v>
      </c>
    </row>
    <row r="47" spans="2:13" ht="27.75" customHeight="1" x14ac:dyDescent="0.15">
      <c r="B47" s="1206"/>
      <c r="C47" s="1207"/>
      <c r="D47" s="85"/>
      <c r="E47" s="1212" t="s">
        <v>30</v>
      </c>
      <c r="F47" s="1212"/>
      <c r="G47" s="1212"/>
      <c r="H47" s="1213"/>
      <c r="I47" s="86" t="s">
        <v>477</v>
      </c>
      <c r="J47" s="87" t="s">
        <v>477</v>
      </c>
      <c r="K47" s="87" t="s">
        <v>477</v>
      </c>
      <c r="L47" s="87" t="s">
        <v>477</v>
      </c>
      <c r="M47" s="88" t="s">
        <v>477</v>
      </c>
    </row>
    <row r="48" spans="2:13" ht="27.75" customHeight="1" x14ac:dyDescent="0.15">
      <c r="B48" s="1208"/>
      <c r="C48" s="1209"/>
      <c r="D48" s="85"/>
      <c r="E48" s="1212" t="s">
        <v>31</v>
      </c>
      <c r="F48" s="1212"/>
      <c r="G48" s="1212"/>
      <c r="H48" s="1213"/>
      <c r="I48" s="86" t="s">
        <v>477</v>
      </c>
      <c r="J48" s="87" t="s">
        <v>477</v>
      </c>
      <c r="K48" s="87" t="s">
        <v>477</v>
      </c>
      <c r="L48" s="87" t="s">
        <v>477</v>
      </c>
      <c r="M48" s="88" t="s">
        <v>477</v>
      </c>
    </row>
    <row r="49" spans="2:13" ht="27.75" customHeight="1" x14ac:dyDescent="0.15">
      <c r="B49" s="1214" t="s">
        <v>32</v>
      </c>
      <c r="C49" s="1215"/>
      <c r="D49" s="89"/>
      <c r="E49" s="1212" t="s">
        <v>33</v>
      </c>
      <c r="F49" s="1212"/>
      <c r="G49" s="1212"/>
      <c r="H49" s="1213"/>
      <c r="I49" s="86">
        <v>4754</v>
      </c>
      <c r="J49" s="87">
        <v>4582</v>
      </c>
      <c r="K49" s="87">
        <v>5365</v>
      </c>
      <c r="L49" s="87">
        <v>6242</v>
      </c>
      <c r="M49" s="88">
        <v>6443</v>
      </c>
    </row>
    <row r="50" spans="2:13" ht="27.75" customHeight="1" x14ac:dyDescent="0.15">
      <c r="B50" s="1206"/>
      <c r="C50" s="1207"/>
      <c r="D50" s="85"/>
      <c r="E50" s="1212" t="s">
        <v>34</v>
      </c>
      <c r="F50" s="1212"/>
      <c r="G50" s="1212"/>
      <c r="H50" s="1213"/>
      <c r="I50" s="86">
        <v>6250</v>
      </c>
      <c r="J50" s="87">
        <v>6149</v>
      </c>
      <c r="K50" s="87">
        <v>6199</v>
      </c>
      <c r="L50" s="87">
        <v>6097</v>
      </c>
      <c r="M50" s="88">
        <v>6066</v>
      </c>
    </row>
    <row r="51" spans="2:13" ht="27.75" customHeight="1" x14ac:dyDescent="0.15">
      <c r="B51" s="1208"/>
      <c r="C51" s="1209"/>
      <c r="D51" s="85"/>
      <c r="E51" s="1212" t="s">
        <v>35</v>
      </c>
      <c r="F51" s="1212"/>
      <c r="G51" s="1212"/>
      <c r="H51" s="1213"/>
      <c r="I51" s="86">
        <v>24236</v>
      </c>
      <c r="J51" s="87">
        <v>26032</v>
      </c>
      <c r="K51" s="87">
        <v>27054</v>
      </c>
      <c r="L51" s="87">
        <v>28017</v>
      </c>
      <c r="M51" s="88">
        <v>28504</v>
      </c>
    </row>
    <row r="52" spans="2:13" ht="27.75" customHeight="1" thickBot="1" x14ac:dyDescent="0.2">
      <c r="B52" s="1216" t="s">
        <v>36</v>
      </c>
      <c r="C52" s="1217"/>
      <c r="D52" s="90"/>
      <c r="E52" s="1218" t="s">
        <v>37</v>
      </c>
      <c r="F52" s="1218"/>
      <c r="G52" s="1218"/>
      <c r="H52" s="1219"/>
      <c r="I52" s="91">
        <v>4567</v>
      </c>
      <c r="J52" s="92">
        <v>4037</v>
      </c>
      <c r="K52" s="92">
        <v>2656</v>
      </c>
      <c r="L52" s="92">
        <v>1361</v>
      </c>
      <c r="M52" s="93">
        <v>1001</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A16" zoomScale="70" zoomScaleNormal="70" zoomScaleSheetLayoutView="55" workbookViewId="0">
      <selection activeCell="G65" sqref="G65:O69"/>
    </sheetView>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546</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546</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547</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548</v>
      </c>
      <c r="I42" s="352"/>
      <c r="J42" s="352"/>
      <c r="K42" s="352"/>
      <c r="L42" s="244"/>
      <c r="M42" s="244"/>
      <c r="N42" s="244"/>
      <c r="O42" s="244"/>
    </row>
    <row r="43" spans="2:17" x14ac:dyDescent="0.15">
      <c r="B43" s="248"/>
      <c r="C43" s="244"/>
      <c r="D43" s="244"/>
      <c r="E43" s="244"/>
      <c r="F43" s="244"/>
      <c r="G43" s="1256"/>
      <c r="H43" s="1233"/>
      <c r="I43" s="1233"/>
      <c r="J43" s="1233"/>
      <c r="K43" s="1233"/>
      <c r="L43" s="1233"/>
      <c r="M43" s="1233"/>
      <c r="N43" s="1233"/>
      <c r="O43" s="1234"/>
    </row>
    <row r="44" spans="2:17" x14ac:dyDescent="0.15">
      <c r="B44" s="248"/>
      <c r="C44" s="244"/>
      <c r="D44" s="244"/>
      <c r="E44" s="244"/>
      <c r="F44" s="244"/>
      <c r="G44" s="1235"/>
      <c r="H44" s="1236"/>
      <c r="I44" s="1236"/>
      <c r="J44" s="1236"/>
      <c r="K44" s="1236"/>
      <c r="L44" s="1236"/>
      <c r="M44" s="1236"/>
      <c r="N44" s="1236"/>
      <c r="O44" s="1237"/>
    </row>
    <row r="45" spans="2:17" x14ac:dyDescent="0.15">
      <c r="B45" s="248"/>
      <c r="C45" s="244"/>
      <c r="D45" s="244"/>
      <c r="E45" s="244"/>
      <c r="F45" s="244"/>
      <c r="G45" s="1235"/>
      <c r="H45" s="1236"/>
      <c r="I45" s="1236"/>
      <c r="J45" s="1236"/>
      <c r="K45" s="1236"/>
      <c r="L45" s="1236"/>
      <c r="M45" s="1236"/>
      <c r="N45" s="1236"/>
      <c r="O45" s="1237"/>
    </row>
    <row r="46" spans="2:17" x14ac:dyDescent="0.15">
      <c r="B46" s="248"/>
      <c r="C46" s="244"/>
      <c r="D46" s="244"/>
      <c r="E46" s="244"/>
      <c r="F46" s="244"/>
      <c r="G46" s="1235"/>
      <c r="H46" s="1236"/>
      <c r="I46" s="1236"/>
      <c r="J46" s="1236"/>
      <c r="K46" s="1236"/>
      <c r="L46" s="1236"/>
      <c r="M46" s="1236"/>
      <c r="N46" s="1236"/>
      <c r="O46" s="1237"/>
    </row>
    <row r="47" spans="2:17" x14ac:dyDescent="0.15">
      <c r="B47" s="248"/>
      <c r="C47" s="244"/>
      <c r="D47" s="244"/>
      <c r="E47" s="244"/>
      <c r="F47" s="244"/>
      <c r="G47" s="1238"/>
      <c r="H47" s="1239"/>
      <c r="I47" s="1239"/>
      <c r="J47" s="1239"/>
      <c r="K47" s="1239"/>
      <c r="L47" s="1239"/>
      <c r="M47" s="1239"/>
      <c r="N47" s="1239"/>
      <c r="O47" s="1240"/>
    </row>
    <row r="48" spans="2:17" x14ac:dyDescent="0.15">
      <c r="B48" s="248"/>
      <c r="C48" s="244"/>
      <c r="D48" s="244"/>
      <c r="E48" s="244"/>
      <c r="F48" s="244"/>
      <c r="G48" s="244"/>
      <c r="H48" s="353"/>
      <c r="I48" s="353"/>
      <c r="J48" s="353"/>
    </row>
    <row r="49" spans="1:17" x14ac:dyDescent="0.15">
      <c r="B49" s="248"/>
      <c r="C49" s="244"/>
      <c r="D49" s="244"/>
      <c r="E49" s="244"/>
      <c r="F49" s="244"/>
      <c r="G49" s="243" t="s">
        <v>549</v>
      </c>
    </row>
    <row r="50" spans="1:17" x14ac:dyDescent="0.15">
      <c r="B50" s="248"/>
      <c r="C50" s="244"/>
      <c r="D50" s="244"/>
      <c r="E50" s="244"/>
      <c r="F50" s="244"/>
      <c r="G50" s="1241"/>
      <c r="H50" s="1242"/>
      <c r="I50" s="1242"/>
      <c r="J50" s="1243"/>
      <c r="K50" s="354" t="s">
        <v>516</v>
      </c>
      <c r="L50" s="354" t="s">
        <v>517</v>
      </c>
      <c r="M50" s="354" t="s">
        <v>518</v>
      </c>
      <c r="N50" s="354" t="s">
        <v>519</v>
      </c>
      <c r="O50" s="354" t="s">
        <v>520</v>
      </c>
    </row>
    <row r="51" spans="1:17" x14ac:dyDescent="0.15">
      <c r="B51" s="248"/>
      <c r="C51" s="244"/>
      <c r="D51" s="244"/>
      <c r="E51" s="244"/>
      <c r="F51" s="244"/>
      <c r="G51" s="1244" t="s">
        <v>550</v>
      </c>
      <c r="H51" s="1245"/>
      <c r="I51" s="1250" t="s">
        <v>551</v>
      </c>
      <c r="J51" s="1250"/>
      <c r="K51" s="1254"/>
      <c r="L51" s="1254"/>
      <c r="M51" s="1254"/>
      <c r="N51" s="1254"/>
      <c r="O51" s="1254"/>
    </row>
    <row r="52" spans="1:17" x14ac:dyDescent="0.15">
      <c r="B52" s="248"/>
      <c r="C52" s="244"/>
      <c r="D52" s="244"/>
      <c r="E52" s="244"/>
      <c r="F52" s="244"/>
      <c r="G52" s="1246"/>
      <c r="H52" s="1247"/>
      <c r="I52" s="1251"/>
      <c r="J52" s="1251"/>
      <c r="K52" s="1220"/>
      <c r="L52" s="1220"/>
      <c r="M52" s="1220"/>
      <c r="N52" s="1220"/>
      <c r="O52" s="1220"/>
    </row>
    <row r="53" spans="1:17" x14ac:dyDescent="0.15">
      <c r="A53" s="355"/>
      <c r="B53" s="248"/>
      <c r="C53" s="244"/>
      <c r="D53" s="244"/>
      <c r="E53" s="244"/>
      <c r="F53" s="244"/>
      <c r="G53" s="1246"/>
      <c r="H53" s="1247"/>
      <c r="I53" s="1230" t="s">
        <v>552</v>
      </c>
      <c r="J53" s="1230"/>
      <c r="K53" s="1255"/>
      <c r="L53" s="1255"/>
      <c r="M53" s="1255"/>
      <c r="N53" s="1255"/>
      <c r="O53" s="1255"/>
    </row>
    <row r="54" spans="1:17" x14ac:dyDescent="0.15">
      <c r="A54" s="355"/>
      <c r="B54" s="248"/>
      <c r="C54" s="244"/>
      <c r="D54" s="244"/>
      <c r="E54" s="244"/>
      <c r="F54" s="244"/>
      <c r="G54" s="1248"/>
      <c r="H54" s="1249"/>
      <c r="I54" s="1230"/>
      <c r="J54" s="1230"/>
      <c r="K54" s="1253"/>
      <c r="L54" s="1253"/>
      <c r="M54" s="1253"/>
      <c r="N54" s="1253"/>
      <c r="O54" s="1253"/>
    </row>
    <row r="55" spans="1:17" x14ac:dyDescent="0.15">
      <c r="A55" s="355"/>
      <c r="B55" s="248"/>
      <c r="C55" s="244"/>
      <c r="D55" s="244"/>
      <c r="E55" s="244"/>
      <c r="F55" s="244"/>
      <c r="G55" s="1224" t="s">
        <v>553</v>
      </c>
      <c r="H55" s="1225"/>
      <c r="I55" s="1230" t="s">
        <v>551</v>
      </c>
      <c r="J55" s="1230"/>
      <c r="K55" s="1254"/>
      <c r="L55" s="1254"/>
      <c r="M55" s="1254"/>
      <c r="N55" s="1254"/>
      <c r="O55" s="1254"/>
    </row>
    <row r="56" spans="1:17" x14ac:dyDescent="0.15">
      <c r="A56" s="355"/>
      <c r="B56" s="248"/>
      <c r="C56" s="244"/>
      <c r="D56" s="244"/>
      <c r="E56" s="244"/>
      <c r="F56" s="244"/>
      <c r="G56" s="1226"/>
      <c r="H56" s="1227"/>
      <c r="I56" s="1230"/>
      <c r="J56" s="1230"/>
      <c r="K56" s="1220"/>
      <c r="L56" s="1220"/>
      <c r="M56" s="1220"/>
      <c r="N56" s="1220"/>
      <c r="O56" s="1220"/>
    </row>
    <row r="57" spans="1:17" s="355" customFormat="1" x14ac:dyDescent="0.15">
      <c r="B57" s="356"/>
      <c r="C57" s="352"/>
      <c r="D57" s="352"/>
      <c r="E57" s="352"/>
      <c r="F57" s="352"/>
      <c r="G57" s="1226"/>
      <c r="H57" s="1227"/>
      <c r="I57" s="1222" t="s">
        <v>554</v>
      </c>
      <c r="J57" s="1222"/>
      <c r="K57" s="1255"/>
      <c r="L57" s="1255"/>
      <c r="M57" s="1255"/>
      <c r="N57" s="1255"/>
      <c r="O57" s="1255"/>
      <c r="P57" s="357"/>
      <c r="Q57" s="356"/>
    </row>
    <row r="58" spans="1:17" s="355" customFormat="1" x14ac:dyDescent="0.15">
      <c r="A58" s="243"/>
      <c r="B58" s="356"/>
      <c r="C58" s="352"/>
      <c r="D58" s="352"/>
      <c r="E58" s="352"/>
      <c r="F58" s="352"/>
      <c r="G58" s="1228"/>
      <c r="H58" s="1229"/>
      <c r="I58" s="1222"/>
      <c r="J58" s="1222"/>
      <c r="K58" s="1253"/>
      <c r="L58" s="1253"/>
      <c r="M58" s="1253"/>
      <c r="N58" s="1253"/>
      <c r="O58" s="1253"/>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555</v>
      </c>
      <c r="C63" s="244"/>
      <c r="D63" s="244"/>
      <c r="E63" s="244"/>
      <c r="F63" s="244"/>
      <c r="G63" s="244"/>
      <c r="H63" s="244"/>
      <c r="I63" s="244"/>
      <c r="J63" s="244"/>
      <c r="K63" s="244"/>
      <c r="L63" s="244"/>
      <c r="M63" s="244"/>
      <c r="N63" s="244"/>
      <c r="O63" s="244"/>
    </row>
    <row r="64" spans="1:17" x14ac:dyDescent="0.15">
      <c r="B64" s="248"/>
      <c r="C64" s="244"/>
      <c r="D64" s="244"/>
      <c r="E64" s="244"/>
      <c r="F64" s="244"/>
      <c r="G64" s="351" t="s">
        <v>548</v>
      </c>
      <c r="I64" s="352"/>
      <c r="J64" s="352"/>
      <c r="K64" s="352"/>
      <c r="L64" s="244"/>
      <c r="M64" s="244"/>
      <c r="N64" s="244"/>
      <c r="O64" s="244"/>
    </row>
    <row r="65" spans="2:30" x14ac:dyDescent="0.15">
      <c r="B65" s="248"/>
      <c r="C65" s="244"/>
      <c r="D65" s="244"/>
      <c r="E65" s="244"/>
      <c r="F65" s="244"/>
      <c r="G65" s="1232" t="s">
        <v>558</v>
      </c>
      <c r="H65" s="1233"/>
      <c r="I65" s="1233"/>
      <c r="J65" s="1233"/>
      <c r="K65" s="1233"/>
      <c r="L65" s="1233"/>
      <c r="M65" s="1233"/>
      <c r="N65" s="1233"/>
      <c r="O65" s="1234"/>
    </row>
    <row r="66" spans="2:30" x14ac:dyDescent="0.15">
      <c r="B66" s="248"/>
      <c r="C66" s="244"/>
      <c r="D66" s="244"/>
      <c r="E66" s="244"/>
      <c r="F66" s="244"/>
      <c r="G66" s="1235"/>
      <c r="H66" s="1236"/>
      <c r="I66" s="1236"/>
      <c r="J66" s="1236"/>
      <c r="K66" s="1236"/>
      <c r="L66" s="1236"/>
      <c r="M66" s="1236"/>
      <c r="N66" s="1236"/>
      <c r="O66" s="1237"/>
    </row>
    <row r="67" spans="2:30" x14ac:dyDescent="0.15">
      <c r="B67" s="248"/>
      <c r="C67" s="244"/>
      <c r="D67" s="244"/>
      <c r="E67" s="244"/>
      <c r="F67" s="244"/>
      <c r="G67" s="1235"/>
      <c r="H67" s="1236"/>
      <c r="I67" s="1236"/>
      <c r="J67" s="1236"/>
      <c r="K67" s="1236"/>
      <c r="L67" s="1236"/>
      <c r="M67" s="1236"/>
      <c r="N67" s="1236"/>
      <c r="O67" s="1237"/>
    </row>
    <row r="68" spans="2:30" x14ac:dyDescent="0.15">
      <c r="B68" s="248"/>
      <c r="C68" s="244"/>
      <c r="D68" s="244"/>
      <c r="E68" s="244"/>
      <c r="F68" s="244"/>
      <c r="G68" s="1235"/>
      <c r="H68" s="1236"/>
      <c r="I68" s="1236"/>
      <c r="J68" s="1236"/>
      <c r="K68" s="1236"/>
      <c r="L68" s="1236"/>
      <c r="M68" s="1236"/>
      <c r="N68" s="1236"/>
      <c r="O68" s="1237"/>
    </row>
    <row r="69" spans="2:30" x14ac:dyDescent="0.15">
      <c r="B69" s="248"/>
      <c r="C69" s="244"/>
      <c r="D69" s="244"/>
      <c r="E69" s="244"/>
      <c r="F69" s="244"/>
      <c r="G69" s="1238"/>
      <c r="H69" s="1239"/>
      <c r="I69" s="1239"/>
      <c r="J69" s="1239"/>
      <c r="K69" s="1239"/>
      <c r="L69" s="1239"/>
      <c r="M69" s="1239"/>
      <c r="N69" s="1239"/>
      <c r="O69" s="1240"/>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556</v>
      </c>
      <c r="I71" s="368"/>
      <c r="J71" s="364"/>
      <c r="K71" s="364"/>
      <c r="L71" s="365"/>
      <c r="M71" s="364"/>
      <c r="N71" s="365"/>
      <c r="O71" s="366"/>
    </row>
    <row r="72" spans="2:30" x14ac:dyDescent="0.15">
      <c r="B72" s="248"/>
      <c r="C72" s="244"/>
      <c r="D72" s="244"/>
      <c r="E72" s="244"/>
      <c r="F72" s="244"/>
      <c r="G72" s="1241"/>
      <c r="H72" s="1242"/>
      <c r="I72" s="1242"/>
      <c r="J72" s="1243"/>
      <c r="K72" s="354" t="s">
        <v>516</v>
      </c>
      <c r="L72" s="354" t="s">
        <v>517</v>
      </c>
      <c r="M72" s="354" t="s">
        <v>518</v>
      </c>
      <c r="N72" s="354" t="s">
        <v>519</v>
      </c>
      <c r="O72" s="354" t="s">
        <v>520</v>
      </c>
    </row>
    <row r="73" spans="2:30" x14ac:dyDescent="0.15">
      <c r="B73" s="248"/>
      <c r="C73" s="244"/>
      <c r="D73" s="244"/>
      <c r="E73" s="244"/>
      <c r="F73" s="244"/>
      <c r="G73" s="1244" t="s">
        <v>550</v>
      </c>
      <c r="H73" s="1245"/>
      <c r="I73" s="1250" t="s">
        <v>551</v>
      </c>
      <c r="J73" s="1250"/>
      <c r="K73" s="1231">
        <v>31.4</v>
      </c>
      <c r="L73" s="1231">
        <v>27.6</v>
      </c>
      <c r="M73" s="1220">
        <v>18</v>
      </c>
      <c r="N73" s="1220">
        <v>9.1999999999999993</v>
      </c>
      <c r="O73" s="1220">
        <v>6.5</v>
      </c>
      <c r="S73" s="243">
        <v>9.9</v>
      </c>
    </row>
    <row r="74" spans="2:30" x14ac:dyDescent="0.15">
      <c r="B74" s="248"/>
      <c r="C74" s="244"/>
      <c r="D74" s="244"/>
      <c r="E74" s="244"/>
      <c r="F74" s="244"/>
      <c r="G74" s="1246"/>
      <c r="H74" s="1247"/>
      <c r="I74" s="1251"/>
      <c r="J74" s="1251"/>
      <c r="K74" s="1231"/>
      <c r="L74" s="1231"/>
      <c r="M74" s="1220"/>
      <c r="N74" s="1220"/>
      <c r="O74" s="1220"/>
    </row>
    <row r="75" spans="2:30" x14ac:dyDescent="0.15">
      <c r="B75" s="248"/>
      <c r="C75" s="244"/>
      <c r="D75" s="244"/>
      <c r="E75" s="244"/>
      <c r="F75" s="244"/>
      <c r="G75" s="1246"/>
      <c r="H75" s="1247"/>
      <c r="I75" s="1230" t="s">
        <v>557</v>
      </c>
      <c r="J75" s="1230"/>
      <c r="K75" s="1252">
        <v>4.5999999999999996</v>
      </c>
      <c r="L75" s="1252">
        <v>4</v>
      </c>
      <c r="M75" s="1252">
        <v>3.5</v>
      </c>
      <c r="N75" s="1252">
        <v>2.7</v>
      </c>
      <c r="O75" s="1252">
        <v>2.4</v>
      </c>
      <c r="U75" s="243">
        <v>81.2</v>
      </c>
      <c r="W75" s="243">
        <v>87.2</v>
      </c>
      <c r="Y75" s="243">
        <v>99.8</v>
      </c>
      <c r="AA75" s="243">
        <v>109.5</v>
      </c>
      <c r="AC75" s="243">
        <v>115.2</v>
      </c>
    </row>
    <row r="76" spans="2:30" x14ac:dyDescent="0.15">
      <c r="B76" s="248"/>
      <c r="C76" s="244"/>
      <c r="D76" s="244"/>
      <c r="E76" s="244"/>
      <c r="F76" s="244"/>
      <c r="G76" s="1248"/>
      <c r="H76" s="1249"/>
      <c r="I76" s="1230"/>
      <c r="J76" s="1230"/>
      <c r="K76" s="1253"/>
      <c r="L76" s="1253"/>
      <c r="M76" s="1253"/>
      <c r="N76" s="1253"/>
      <c r="O76" s="1253"/>
    </row>
    <row r="77" spans="2:30" x14ac:dyDescent="0.15">
      <c r="B77" s="248"/>
      <c r="C77" s="244"/>
      <c r="D77" s="244"/>
      <c r="E77" s="244"/>
      <c r="F77" s="244"/>
      <c r="G77" s="1224" t="s">
        <v>553</v>
      </c>
      <c r="H77" s="1225"/>
      <c r="I77" s="1230" t="s">
        <v>551</v>
      </c>
      <c r="J77" s="1230"/>
      <c r="K77" s="1231">
        <v>69.2</v>
      </c>
      <c r="L77" s="1231">
        <v>58.2</v>
      </c>
      <c r="M77" s="1220">
        <v>50.3</v>
      </c>
      <c r="N77" s="1220">
        <v>45.9</v>
      </c>
      <c r="O77" s="1220">
        <v>33.6</v>
      </c>
      <c r="R77" s="243">
        <v>12.3</v>
      </c>
      <c r="T77" s="243">
        <v>11.1</v>
      </c>
    </row>
    <row r="78" spans="2:30" x14ac:dyDescent="0.15">
      <c r="B78" s="248"/>
      <c r="C78" s="244"/>
      <c r="D78" s="244"/>
      <c r="E78" s="244"/>
      <c r="F78" s="244"/>
      <c r="G78" s="1226"/>
      <c r="H78" s="1227"/>
      <c r="I78" s="1230"/>
      <c r="J78" s="1230"/>
      <c r="K78" s="1231"/>
      <c r="L78" s="1231"/>
      <c r="M78" s="1220"/>
      <c r="N78" s="1220"/>
      <c r="O78" s="1220"/>
    </row>
    <row r="79" spans="2:30" x14ac:dyDescent="0.15">
      <c r="B79" s="248"/>
      <c r="C79" s="244"/>
      <c r="D79" s="244"/>
      <c r="E79" s="244"/>
      <c r="F79" s="244"/>
      <c r="G79" s="1226"/>
      <c r="H79" s="1227"/>
      <c r="I79" s="1221" t="s">
        <v>557</v>
      </c>
      <c r="J79" s="1222"/>
      <c r="K79" s="1223">
        <v>11.1</v>
      </c>
      <c r="L79" s="1223">
        <v>10.3</v>
      </c>
      <c r="M79" s="1223">
        <v>9.6</v>
      </c>
      <c r="N79" s="1223">
        <v>8.8000000000000007</v>
      </c>
      <c r="O79" s="1223">
        <v>7</v>
      </c>
      <c r="V79" s="243">
        <v>53.5</v>
      </c>
      <c r="X79" s="243">
        <v>48.2</v>
      </c>
      <c r="Z79" s="243">
        <v>34.200000000000003</v>
      </c>
      <c r="AB79" s="243">
        <v>30.3</v>
      </c>
      <c r="AD79" s="243">
        <v>28.9</v>
      </c>
    </row>
    <row r="80" spans="2:30" x14ac:dyDescent="0.15">
      <c r="B80" s="248"/>
      <c r="C80" s="244"/>
      <c r="D80" s="244"/>
      <c r="E80" s="244"/>
      <c r="F80" s="244"/>
      <c r="G80" s="1228"/>
      <c r="H80" s="1229"/>
      <c r="I80" s="1222"/>
      <c r="J80" s="1222"/>
      <c r="K80" s="1223"/>
      <c r="L80" s="1223"/>
      <c r="M80" s="1223"/>
      <c r="N80" s="1223"/>
      <c r="O80" s="1223"/>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81" zoomScale="60" zoomScaleNormal="60" zoomScaleSheetLayoutView="70" workbookViewId="0">
      <selection activeCell="G65" sqref="G65:O69"/>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7" zoomScaleNormal="100" zoomScaleSheetLayoutView="55" workbookViewId="0">
      <selection activeCell="G65" sqref="G65:O69"/>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515</v>
      </c>
      <c r="G2" s="111"/>
      <c r="H2" s="112"/>
    </row>
    <row r="3" spans="1:8" x14ac:dyDescent="0.15">
      <c r="A3" s="108" t="s">
        <v>508</v>
      </c>
      <c r="B3" s="113"/>
      <c r="C3" s="114"/>
      <c r="D3" s="115">
        <v>44401</v>
      </c>
      <c r="E3" s="116"/>
      <c r="F3" s="117">
        <v>47569</v>
      </c>
      <c r="G3" s="118"/>
      <c r="H3" s="119"/>
    </row>
    <row r="4" spans="1:8" x14ac:dyDescent="0.15">
      <c r="A4" s="120"/>
      <c r="B4" s="121"/>
      <c r="C4" s="122"/>
      <c r="D4" s="123">
        <v>22135</v>
      </c>
      <c r="E4" s="124"/>
      <c r="F4" s="125">
        <v>26255</v>
      </c>
      <c r="G4" s="126"/>
      <c r="H4" s="127"/>
    </row>
    <row r="5" spans="1:8" x14ac:dyDescent="0.15">
      <c r="A5" s="108" t="s">
        <v>510</v>
      </c>
      <c r="B5" s="113"/>
      <c r="C5" s="114"/>
      <c r="D5" s="115">
        <v>63939</v>
      </c>
      <c r="E5" s="116"/>
      <c r="F5" s="117">
        <v>50880</v>
      </c>
      <c r="G5" s="118"/>
      <c r="H5" s="119"/>
    </row>
    <row r="6" spans="1:8" x14ac:dyDescent="0.15">
      <c r="A6" s="120"/>
      <c r="B6" s="121"/>
      <c r="C6" s="122"/>
      <c r="D6" s="123">
        <v>28396</v>
      </c>
      <c r="E6" s="124"/>
      <c r="F6" s="125">
        <v>26879</v>
      </c>
      <c r="G6" s="126"/>
      <c r="H6" s="127"/>
    </row>
    <row r="7" spans="1:8" x14ac:dyDescent="0.15">
      <c r="A7" s="108" t="s">
        <v>511</v>
      </c>
      <c r="B7" s="113"/>
      <c r="C7" s="114"/>
      <c r="D7" s="115">
        <v>53098</v>
      </c>
      <c r="E7" s="116"/>
      <c r="F7" s="117">
        <v>63956</v>
      </c>
      <c r="G7" s="118"/>
      <c r="H7" s="119"/>
    </row>
    <row r="8" spans="1:8" x14ac:dyDescent="0.15">
      <c r="A8" s="120"/>
      <c r="B8" s="121"/>
      <c r="C8" s="122"/>
      <c r="D8" s="123">
        <v>26352</v>
      </c>
      <c r="E8" s="124"/>
      <c r="F8" s="125">
        <v>29239</v>
      </c>
      <c r="G8" s="126"/>
      <c r="H8" s="127"/>
    </row>
    <row r="9" spans="1:8" x14ac:dyDescent="0.15">
      <c r="A9" s="108" t="s">
        <v>512</v>
      </c>
      <c r="B9" s="113"/>
      <c r="C9" s="114"/>
      <c r="D9" s="115">
        <v>55078</v>
      </c>
      <c r="E9" s="116"/>
      <c r="F9" s="117">
        <v>66255</v>
      </c>
      <c r="G9" s="118"/>
      <c r="H9" s="119"/>
    </row>
    <row r="10" spans="1:8" x14ac:dyDescent="0.15">
      <c r="A10" s="120"/>
      <c r="B10" s="121"/>
      <c r="C10" s="122"/>
      <c r="D10" s="123">
        <v>25472</v>
      </c>
      <c r="E10" s="124"/>
      <c r="F10" s="125">
        <v>31822</v>
      </c>
      <c r="G10" s="126"/>
      <c r="H10" s="127"/>
    </row>
    <row r="11" spans="1:8" x14ac:dyDescent="0.15">
      <c r="A11" s="108" t="s">
        <v>513</v>
      </c>
      <c r="B11" s="113"/>
      <c r="C11" s="114"/>
      <c r="D11" s="115">
        <v>56348</v>
      </c>
      <c r="E11" s="116"/>
      <c r="F11" s="117">
        <v>47278</v>
      </c>
      <c r="G11" s="118"/>
      <c r="H11" s="119"/>
    </row>
    <row r="12" spans="1:8" x14ac:dyDescent="0.15">
      <c r="A12" s="120"/>
      <c r="B12" s="121"/>
      <c r="C12" s="128"/>
      <c r="D12" s="123">
        <v>26968</v>
      </c>
      <c r="E12" s="124"/>
      <c r="F12" s="125">
        <v>24096</v>
      </c>
      <c r="G12" s="126"/>
      <c r="H12" s="127"/>
    </row>
    <row r="13" spans="1:8" x14ac:dyDescent="0.15">
      <c r="A13" s="108"/>
      <c r="B13" s="113"/>
      <c r="C13" s="129"/>
      <c r="D13" s="130">
        <v>54573</v>
      </c>
      <c r="E13" s="131"/>
      <c r="F13" s="132">
        <v>55188</v>
      </c>
      <c r="G13" s="133"/>
      <c r="H13" s="119"/>
    </row>
    <row r="14" spans="1:8" x14ac:dyDescent="0.15">
      <c r="A14" s="120"/>
      <c r="B14" s="121"/>
      <c r="C14" s="122"/>
      <c r="D14" s="123">
        <v>25865</v>
      </c>
      <c r="E14" s="124"/>
      <c r="F14" s="125">
        <v>27658</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8.75</v>
      </c>
      <c r="C19" s="134">
        <f>ROUND(VALUE(SUBSTITUTE(実質収支比率等に係る経年分析!G$48,"▲","-")),2)</f>
        <v>8.1999999999999993</v>
      </c>
      <c r="D19" s="134">
        <f>ROUND(VALUE(SUBSTITUTE(実質収支比率等に係る経年分析!H$48,"▲","-")),2)</f>
        <v>9.68</v>
      </c>
      <c r="E19" s="134">
        <f>ROUND(VALUE(SUBSTITUTE(実質収支比率等に係る経年分析!I$48,"▲","-")),2)</f>
        <v>8.2100000000000009</v>
      </c>
      <c r="F19" s="134">
        <f>ROUND(VALUE(SUBSTITUTE(実質収支比率等に係る経年分析!J$48,"▲","-")),2)</f>
        <v>4.57</v>
      </c>
    </row>
    <row r="20" spans="1:11" x14ac:dyDescent="0.15">
      <c r="A20" s="134" t="s">
        <v>42</v>
      </c>
      <c r="B20" s="134">
        <f>ROUND(VALUE(SUBSTITUTE(実質収支比率等に係る経年分析!F$47,"▲","-")),2)</f>
        <v>10.9</v>
      </c>
      <c r="C20" s="134">
        <f>ROUND(VALUE(SUBSTITUTE(実質収支比率等に係る経年分析!G$47,"▲","-")),2)</f>
        <v>6.83</v>
      </c>
      <c r="D20" s="134">
        <f>ROUND(VALUE(SUBSTITUTE(実質収支比率等に係る経年分析!H$47,"▲","-")),2)</f>
        <v>9.2799999999999994</v>
      </c>
      <c r="E20" s="134">
        <f>ROUND(VALUE(SUBSTITUTE(実質収支比率等に係る経年分析!I$47,"▲","-")),2)</f>
        <v>10.76</v>
      </c>
      <c r="F20" s="134">
        <f>ROUND(VALUE(SUBSTITUTE(実質収支比率等に係る経年分析!J$47,"▲","-")),2)</f>
        <v>10.5</v>
      </c>
    </row>
    <row r="21" spans="1:11" x14ac:dyDescent="0.15">
      <c r="A21" s="134" t="s">
        <v>43</v>
      </c>
      <c r="B21" s="134">
        <f>IF(ISNUMBER(VALUE(SUBSTITUTE(実質収支比率等に係る経年分析!F$49,"▲","-"))),ROUND(VALUE(SUBSTITUTE(実質収支比率等に係る経年分析!F$49,"▲","-")),2),NA())</f>
        <v>1.98</v>
      </c>
      <c r="C21" s="134">
        <f>IF(ISNUMBER(VALUE(SUBSTITUTE(実質収支比率等に係る経年分析!G$49,"▲","-"))),ROUND(VALUE(SUBSTITUTE(実質収支比率等に係る経年分析!G$49,"▲","-")),2),NA())</f>
        <v>-4.43</v>
      </c>
      <c r="D21" s="134">
        <f>IF(ISNUMBER(VALUE(SUBSTITUTE(実質収支比率等に係る経年分析!H$49,"▲","-"))),ROUND(VALUE(SUBSTITUTE(実質収支比率等に係る経年分析!H$49,"▲","-")),2),NA())</f>
        <v>4.08</v>
      </c>
      <c r="E21" s="134">
        <f>IF(ISNUMBER(VALUE(SUBSTITUTE(実質収支比率等に係る経年分析!I$49,"▲","-"))),ROUND(VALUE(SUBSTITUTE(実質収支比率等に係る経年分析!I$49,"▲","-")),2),NA())</f>
        <v>0.11</v>
      </c>
      <c r="F21" s="134">
        <f>IF(ISNUMBER(VALUE(SUBSTITUTE(実質収支比率等に係る経年分析!J$49,"▲","-"))),ROUND(VALUE(SUBSTITUTE(実質収支比率等に係る経年分析!J$49,"▲","-")),2),NA())</f>
        <v>-3.4</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0.56000000000000005</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0.46</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0.46</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0.64</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0.38</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岩沢北部土地区画整理特別会計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0.18</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0.17</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0.52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0.11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0.19</v>
      </c>
    </row>
    <row r="30" spans="1:11" x14ac:dyDescent="0.15">
      <c r="A30" s="135" t="str">
        <f>IF(連結実質赤字比率に係る赤字・黒字の構成分析!C$40="",NA(),連結実質赤字比率に係る赤字・黒字の構成分析!C$40)</f>
        <v>特定環境保全公共下水道特別会計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0.05</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0.17</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0.21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0.25</v>
      </c>
    </row>
    <row r="31" spans="1:11" x14ac:dyDescent="0.15">
      <c r="A31" s="135" t="str">
        <f>IF(連結実質赤字比率に係る赤字・黒字の構成分析!C$39="",NA(),連結実質赤字比率に係る赤字・黒字の構成分析!C$39)</f>
        <v>笠縫土地区画整理特別会計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0.18</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0.56000000000000005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0.23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0.42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0.3</v>
      </c>
    </row>
    <row r="32" spans="1:11" x14ac:dyDescent="0.15">
      <c r="A32" s="135" t="str">
        <f>IF(連結実質赤字比率に係る赤字・黒字の構成分析!C$38="",NA(),連結実質赤字比率に係る赤字・黒字の構成分析!C$38)</f>
        <v>下水道特別会計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0.57999999999999996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0.45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0.28999999999999998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0.55000000000000004</v>
      </c>
    </row>
    <row r="33" spans="1:16" x14ac:dyDescent="0.15">
      <c r="A33" s="135" t="str">
        <f>IF(連結実質赤字比率に係る赤字・黒字の構成分析!C$37="",NA(),連結実質赤字比率に係る赤字・黒字の構成分析!C$37)</f>
        <v>国民健康保険特別会計（事業勘定）</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1.93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2.98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3.12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2.4700000000000002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v>
      </c>
    </row>
    <row r="34" spans="1:16" x14ac:dyDescent="0.15">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0.56000000000000005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0.94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0.81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0.93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2.63</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8.09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7.2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8.65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7.19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3.86</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6.67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6.95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3.43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4.49</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2498</v>
      </c>
      <c r="E42" s="136"/>
      <c r="F42" s="136"/>
      <c r="G42" s="136">
        <f>'実質公債費比率（分子）の構造'!L$52</f>
        <v>2602</v>
      </c>
      <c r="H42" s="136"/>
      <c r="I42" s="136"/>
      <c r="J42" s="136">
        <f>'実質公債費比率（分子）の構造'!M$52</f>
        <v>2677</v>
      </c>
      <c r="K42" s="136"/>
      <c r="L42" s="136"/>
      <c r="M42" s="136">
        <f>'実質公債費比率（分子）の構造'!N$52</f>
        <v>2819</v>
      </c>
      <c r="N42" s="136"/>
      <c r="O42" s="136"/>
      <c r="P42" s="136">
        <f>'実質公債費比率（分子）の構造'!O$52</f>
        <v>2673</v>
      </c>
    </row>
    <row r="43" spans="1:16" x14ac:dyDescent="0.15">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52</v>
      </c>
      <c r="B44" s="136">
        <f>'実質公債費比率（分子）の構造'!K$50</f>
        <v>169</v>
      </c>
      <c r="C44" s="136"/>
      <c r="D44" s="136"/>
      <c r="E44" s="136">
        <f>'実質公債費比率（分子）の構造'!L$50</f>
        <v>169</v>
      </c>
      <c r="F44" s="136"/>
      <c r="G44" s="136"/>
      <c r="H44" s="136">
        <f>'実質公債費比率（分子）の構造'!M$50</f>
        <v>169</v>
      </c>
      <c r="I44" s="136"/>
      <c r="J44" s="136"/>
      <c r="K44" s="136">
        <f>'実質公債費比率（分子）の構造'!N$50</f>
        <v>169</v>
      </c>
      <c r="L44" s="136"/>
      <c r="M44" s="136"/>
      <c r="N44" s="136">
        <f>'実質公債費比率（分子）の構造'!O$50</f>
        <v>169</v>
      </c>
      <c r="O44" s="136"/>
      <c r="P44" s="136"/>
    </row>
    <row r="45" spans="1:16" x14ac:dyDescent="0.15">
      <c r="A45" s="136" t="s">
        <v>53</v>
      </c>
      <c r="B45" s="136">
        <f>'実質公債費比率（分子）の構造'!K$49</f>
        <v>55</v>
      </c>
      <c r="C45" s="136"/>
      <c r="D45" s="136"/>
      <c r="E45" s="136">
        <f>'実質公債費比率（分子）の構造'!L$49</f>
        <v>71</v>
      </c>
      <c r="F45" s="136"/>
      <c r="G45" s="136"/>
      <c r="H45" s="136">
        <f>'実質公債費比率（分子）の構造'!M$49</f>
        <v>51</v>
      </c>
      <c r="I45" s="136"/>
      <c r="J45" s="136"/>
      <c r="K45" s="136">
        <f>'実質公債費比率（分子）の構造'!N$49</f>
        <v>55</v>
      </c>
      <c r="L45" s="136"/>
      <c r="M45" s="136"/>
      <c r="N45" s="136">
        <f>'実質公債費比率（分子）の構造'!O$49</f>
        <v>69</v>
      </c>
      <c r="O45" s="136"/>
      <c r="P45" s="136"/>
    </row>
    <row r="46" spans="1:16" x14ac:dyDescent="0.15">
      <c r="A46" s="136" t="s">
        <v>54</v>
      </c>
      <c r="B46" s="136">
        <f>'実質公債費比率（分子）の構造'!K$48</f>
        <v>449</v>
      </c>
      <c r="C46" s="136"/>
      <c r="D46" s="136"/>
      <c r="E46" s="136">
        <f>'実質公債費比率（分子）の構造'!L$48</f>
        <v>455</v>
      </c>
      <c r="F46" s="136"/>
      <c r="G46" s="136"/>
      <c r="H46" s="136">
        <f>'実質公債費比率（分子）の構造'!M$48</f>
        <v>447</v>
      </c>
      <c r="I46" s="136"/>
      <c r="J46" s="136"/>
      <c r="K46" s="136">
        <f>'実質公債費比率（分子）の構造'!N$48</f>
        <v>414</v>
      </c>
      <c r="L46" s="136"/>
      <c r="M46" s="136"/>
      <c r="N46" s="136">
        <f>'実質公債費比率（分子）の構造'!O$48</f>
        <v>441</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2421</v>
      </c>
      <c r="C49" s="136"/>
      <c r="D49" s="136"/>
      <c r="E49" s="136">
        <f>'実質公債費比率（分子）の構造'!L$45</f>
        <v>2439</v>
      </c>
      <c r="F49" s="136"/>
      <c r="G49" s="136"/>
      <c r="H49" s="136">
        <f>'実質公債費比率（分子）の構造'!M$45</f>
        <v>2450</v>
      </c>
      <c r="I49" s="136"/>
      <c r="J49" s="136"/>
      <c r="K49" s="136">
        <f>'実質公債費比率（分子）の構造'!N$45</f>
        <v>2431</v>
      </c>
      <c r="L49" s="136"/>
      <c r="M49" s="136"/>
      <c r="N49" s="136">
        <f>'実質公債費比率（分子）の構造'!O$45</f>
        <v>2405</v>
      </c>
      <c r="O49" s="136"/>
      <c r="P49" s="136"/>
    </row>
    <row r="50" spans="1:16" x14ac:dyDescent="0.15">
      <c r="A50" s="136" t="s">
        <v>58</v>
      </c>
      <c r="B50" s="136" t="e">
        <f>NA()</f>
        <v>#N/A</v>
      </c>
      <c r="C50" s="136">
        <f>IF(ISNUMBER('実質公債費比率（分子）の構造'!K$53),'実質公債費比率（分子）の構造'!K$53,NA())</f>
        <v>596</v>
      </c>
      <c r="D50" s="136" t="e">
        <f>NA()</f>
        <v>#N/A</v>
      </c>
      <c r="E50" s="136" t="e">
        <f>NA()</f>
        <v>#N/A</v>
      </c>
      <c r="F50" s="136">
        <f>IF(ISNUMBER('実質公債費比率（分子）の構造'!L$53),'実質公債費比率（分子）の構造'!L$53,NA())</f>
        <v>532</v>
      </c>
      <c r="G50" s="136" t="e">
        <f>NA()</f>
        <v>#N/A</v>
      </c>
      <c r="H50" s="136" t="e">
        <f>NA()</f>
        <v>#N/A</v>
      </c>
      <c r="I50" s="136">
        <f>IF(ISNUMBER('実質公債費比率（分子）の構造'!M$53),'実質公債費比率（分子）の構造'!M$53,NA())</f>
        <v>440</v>
      </c>
      <c r="J50" s="136" t="e">
        <f>NA()</f>
        <v>#N/A</v>
      </c>
      <c r="K50" s="136" t="e">
        <f>NA()</f>
        <v>#N/A</v>
      </c>
      <c r="L50" s="136">
        <f>IF(ISNUMBER('実質公債費比率（分子）の構造'!N$53),'実質公債費比率（分子）の構造'!N$53,NA())</f>
        <v>250</v>
      </c>
      <c r="M50" s="136" t="e">
        <f>NA()</f>
        <v>#N/A</v>
      </c>
      <c r="N50" s="136" t="e">
        <f>NA()</f>
        <v>#N/A</v>
      </c>
      <c r="O50" s="136">
        <f>IF(ISNUMBER('実質公債費比率（分子）の構造'!O$53),'実質公債費比率（分子）の構造'!O$53,NA())</f>
        <v>411</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24236</v>
      </c>
      <c r="E56" s="135"/>
      <c r="F56" s="135"/>
      <c r="G56" s="135">
        <f>'将来負担比率（分子）の構造'!J$51</f>
        <v>26032</v>
      </c>
      <c r="H56" s="135"/>
      <c r="I56" s="135"/>
      <c r="J56" s="135">
        <f>'将来負担比率（分子）の構造'!K$51</f>
        <v>27054</v>
      </c>
      <c r="K56" s="135"/>
      <c r="L56" s="135"/>
      <c r="M56" s="135">
        <f>'将来負担比率（分子）の構造'!L$51</f>
        <v>28017</v>
      </c>
      <c r="N56" s="135"/>
      <c r="O56" s="135"/>
      <c r="P56" s="135">
        <f>'将来負担比率（分子）の構造'!M$51</f>
        <v>28504</v>
      </c>
    </row>
    <row r="57" spans="1:16" x14ac:dyDescent="0.15">
      <c r="A57" s="135" t="s">
        <v>34</v>
      </c>
      <c r="B57" s="135"/>
      <c r="C57" s="135"/>
      <c r="D57" s="135">
        <f>'将来負担比率（分子）の構造'!I$50</f>
        <v>6250</v>
      </c>
      <c r="E57" s="135"/>
      <c r="F57" s="135"/>
      <c r="G57" s="135">
        <f>'将来負担比率（分子）の構造'!J$50</f>
        <v>6149</v>
      </c>
      <c r="H57" s="135"/>
      <c r="I57" s="135"/>
      <c r="J57" s="135">
        <f>'将来負担比率（分子）の構造'!K$50</f>
        <v>6199</v>
      </c>
      <c r="K57" s="135"/>
      <c r="L57" s="135"/>
      <c r="M57" s="135">
        <f>'将来負担比率（分子）の構造'!L$50</f>
        <v>6097</v>
      </c>
      <c r="N57" s="135"/>
      <c r="O57" s="135"/>
      <c r="P57" s="135">
        <f>'将来負担比率（分子）の構造'!M$50</f>
        <v>6066</v>
      </c>
    </row>
    <row r="58" spans="1:16" x14ac:dyDescent="0.15">
      <c r="A58" s="135" t="s">
        <v>33</v>
      </c>
      <c r="B58" s="135"/>
      <c r="C58" s="135"/>
      <c r="D58" s="135">
        <f>'将来負担比率（分子）の構造'!I$49</f>
        <v>4754</v>
      </c>
      <c r="E58" s="135"/>
      <c r="F58" s="135"/>
      <c r="G58" s="135">
        <f>'将来負担比率（分子）の構造'!J$49</f>
        <v>4582</v>
      </c>
      <c r="H58" s="135"/>
      <c r="I58" s="135"/>
      <c r="J58" s="135">
        <f>'将来負担比率（分子）の構造'!K$49</f>
        <v>5365</v>
      </c>
      <c r="K58" s="135"/>
      <c r="L58" s="135"/>
      <c r="M58" s="135">
        <f>'将来負担比率（分子）の構造'!L$49</f>
        <v>6242</v>
      </c>
      <c r="N58" s="135"/>
      <c r="O58" s="135"/>
      <c r="P58" s="135">
        <f>'将来負担比率（分子）の構造'!M$49</f>
        <v>6443</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f>'将来負担比率（分子）の構造'!I$46</f>
        <v>230</v>
      </c>
      <c r="C61" s="135"/>
      <c r="D61" s="135"/>
      <c r="E61" s="135">
        <f>'将来負担比率（分子）の構造'!J$46</f>
        <v>3</v>
      </c>
      <c r="F61" s="135"/>
      <c r="G61" s="135"/>
      <c r="H61" s="135">
        <f>'将来負担比率（分子）の構造'!K$46</f>
        <v>1</v>
      </c>
      <c r="I61" s="135"/>
      <c r="J61" s="135"/>
      <c r="K61" s="135">
        <f>'将来負担比率（分子）の構造'!L$46</f>
        <v>1</v>
      </c>
      <c r="L61" s="135"/>
      <c r="M61" s="135"/>
      <c r="N61" s="135">
        <f>'将来負担比率（分子）の構造'!M$46</f>
        <v>0</v>
      </c>
      <c r="O61" s="135"/>
      <c r="P61" s="135"/>
    </row>
    <row r="62" spans="1:16" x14ac:dyDescent="0.15">
      <c r="A62" s="135" t="s">
        <v>28</v>
      </c>
      <c r="B62" s="135">
        <f>'将来負担比率（分子）の構造'!I$45</f>
        <v>6362</v>
      </c>
      <c r="C62" s="135"/>
      <c r="D62" s="135"/>
      <c r="E62" s="135">
        <f>'将来負担比率（分子）の構造'!J$45</f>
        <v>6294</v>
      </c>
      <c r="F62" s="135"/>
      <c r="G62" s="135"/>
      <c r="H62" s="135">
        <f>'将来負担比率（分子）の構造'!K$45</f>
        <v>5669</v>
      </c>
      <c r="I62" s="135"/>
      <c r="J62" s="135"/>
      <c r="K62" s="135">
        <f>'将来負担比率（分子）の構造'!L$45</f>
        <v>5281</v>
      </c>
      <c r="L62" s="135"/>
      <c r="M62" s="135"/>
      <c r="N62" s="135">
        <f>'将来負担比率（分子）の構造'!M$45</f>
        <v>4964</v>
      </c>
      <c r="O62" s="135"/>
      <c r="P62" s="135"/>
    </row>
    <row r="63" spans="1:16" x14ac:dyDescent="0.15">
      <c r="A63" s="135" t="s">
        <v>27</v>
      </c>
      <c r="B63" s="135">
        <f>'将来負担比率（分子）の構造'!I$44</f>
        <v>311</v>
      </c>
      <c r="C63" s="135"/>
      <c r="D63" s="135"/>
      <c r="E63" s="135">
        <f>'将来負担比率（分子）の構造'!J$44</f>
        <v>268</v>
      </c>
      <c r="F63" s="135"/>
      <c r="G63" s="135"/>
      <c r="H63" s="135">
        <f>'将来負担比率（分子）の構造'!K$44</f>
        <v>385</v>
      </c>
      <c r="I63" s="135"/>
      <c r="J63" s="135"/>
      <c r="K63" s="135">
        <f>'将来負担比率（分子）の構造'!L$44</f>
        <v>466</v>
      </c>
      <c r="L63" s="135"/>
      <c r="M63" s="135"/>
      <c r="N63" s="135">
        <f>'将来負担比率（分子）の構造'!M$44</f>
        <v>553</v>
      </c>
      <c r="O63" s="135"/>
      <c r="P63" s="135"/>
    </row>
    <row r="64" spans="1:16" x14ac:dyDescent="0.15">
      <c r="A64" s="135" t="s">
        <v>26</v>
      </c>
      <c r="B64" s="135">
        <f>'将来負担比率（分子）の構造'!I$43</f>
        <v>6689</v>
      </c>
      <c r="C64" s="135"/>
      <c r="D64" s="135"/>
      <c r="E64" s="135">
        <f>'将来負担比率（分子）の構造'!J$43</f>
        <v>6421</v>
      </c>
      <c r="F64" s="135"/>
      <c r="G64" s="135"/>
      <c r="H64" s="135">
        <f>'将来負担比率（分子）の構造'!K$43</f>
        <v>6311</v>
      </c>
      <c r="I64" s="135"/>
      <c r="J64" s="135"/>
      <c r="K64" s="135">
        <f>'将来負担比率（分子）の構造'!L$43</f>
        <v>5945</v>
      </c>
      <c r="L64" s="135"/>
      <c r="M64" s="135"/>
      <c r="N64" s="135">
        <f>'将来負担比率（分子）の構造'!M$43</f>
        <v>5662</v>
      </c>
      <c r="O64" s="135"/>
      <c r="P64" s="135"/>
    </row>
    <row r="65" spans="1:16" x14ac:dyDescent="0.15">
      <c r="A65" s="135" t="s">
        <v>25</v>
      </c>
      <c r="B65" s="135">
        <f>'将来負担比率（分子）の構造'!I$42</f>
        <v>2049</v>
      </c>
      <c r="C65" s="135"/>
      <c r="D65" s="135"/>
      <c r="E65" s="135">
        <f>'将来負担比率（分子）の構造'!J$42</f>
        <v>1880</v>
      </c>
      <c r="F65" s="135"/>
      <c r="G65" s="135"/>
      <c r="H65" s="135">
        <f>'将来負担比率（分子）の構造'!K$42</f>
        <v>1710</v>
      </c>
      <c r="I65" s="135"/>
      <c r="J65" s="135"/>
      <c r="K65" s="135">
        <f>'将来負担比率（分子）の構造'!L$42</f>
        <v>1541</v>
      </c>
      <c r="L65" s="135"/>
      <c r="M65" s="135"/>
      <c r="N65" s="135">
        <f>'将来負担比率（分子）の構造'!M$42</f>
        <v>1372</v>
      </c>
      <c r="O65" s="135"/>
      <c r="P65" s="135"/>
    </row>
    <row r="66" spans="1:16" x14ac:dyDescent="0.15">
      <c r="A66" s="135" t="s">
        <v>24</v>
      </c>
      <c r="B66" s="135">
        <f>'将来負担比率（分子）の構造'!I$41</f>
        <v>24167</v>
      </c>
      <c r="C66" s="135"/>
      <c r="D66" s="135"/>
      <c r="E66" s="135">
        <f>'将来負担比率（分子）の構造'!J$41</f>
        <v>25934</v>
      </c>
      <c r="F66" s="135"/>
      <c r="G66" s="135"/>
      <c r="H66" s="135">
        <f>'将来負担比率（分子）の構造'!K$41</f>
        <v>27199</v>
      </c>
      <c r="I66" s="135"/>
      <c r="J66" s="135"/>
      <c r="K66" s="135">
        <f>'将来負担比率（分子）の構造'!L$41</f>
        <v>28483</v>
      </c>
      <c r="L66" s="135"/>
      <c r="M66" s="135"/>
      <c r="N66" s="135">
        <f>'将来負担比率（分子）の構造'!M$41</f>
        <v>29463</v>
      </c>
      <c r="O66" s="135"/>
      <c r="P66" s="135"/>
    </row>
    <row r="67" spans="1:16" x14ac:dyDescent="0.15">
      <c r="A67" s="135" t="s">
        <v>62</v>
      </c>
      <c r="B67" s="135" t="e">
        <f>NA()</f>
        <v>#N/A</v>
      </c>
      <c r="C67" s="135">
        <f>IF(ISNUMBER('将来負担比率（分子）の構造'!I$52), IF('将来負担比率（分子）の構造'!I$52 &lt; 0, 0, '将来負担比率（分子）の構造'!I$52), NA())</f>
        <v>4567</v>
      </c>
      <c r="D67" s="135" t="e">
        <f>NA()</f>
        <v>#N/A</v>
      </c>
      <c r="E67" s="135" t="e">
        <f>NA()</f>
        <v>#N/A</v>
      </c>
      <c r="F67" s="135">
        <f>IF(ISNUMBER('将来負担比率（分子）の構造'!J$52), IF('将来負担比率（分子）の構造'!J$52 &lt; 0, 0, '将来負担比率（分子）の構造'!J$52), NA())</f>
        <v>4037</v>
      </c>
      <c r="G67" s="135" t="e">
        <f>NA()</f>
        <v>#N/A</v>
      </c>
      <c r="H67" s="135" t="e">
        <f>NA()</f>
        <v>#N/A</v>
      </c>
      <c r="I67" s="135">
        <f>IF(ISNUMBER('将来負担比率（分子）の構造'!K$52), IF('将来負担比率（分子）の構造'!K$52 &lt; 0, 0, '将来負担比率（分子）の構造'!K$52), NA())</f>
        <v>2656</v>
      </c>
      <c r="J67" s="135" t="e">
        <f>NA()</f>
        <v>#N/A</v>
      </c>
      <c r="K67" s="135" t="e">
        <f>NA()</f>
        <v>#N/A</v>
      </c>
      <c r="L67" s="135">
        <f>IF(ISNUMBER('将来負担比率（分子）の構造'!L$52), IF('将来負担比率（分子）の構造'!L$52 &lt; 0, 0, '将来負担比率（分子）の構造'!L$52), NA())</f>
        <v>1361</v>
      </c>
      <c r="M67" s="135" t="e">
        <f>NA()</f>
        <v>#N/A</v>
      </c>
      <c r="N67" s="135" t="e">
        <f>NA()</f>
        <v>#N/A</v>
      </c>
      <c r="O67" s="135">
        <f>IF(ISNUMBER('将来負担比率（分子）の構造'!M$52), IF('将来負担比率（分子）の構造'!M$52 &lt; 0, 0, '将来負担比率（分子）の構造'!M$52), NA())</f>
        <v>1001</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埼玉県</cp:lastModifiedBy>
  <cp:lastPrinted>2017-05-11T06:28:50Z</cp:lastPrinted>
  <dcterms:created xsi:type="dcterms:W3CDTF">2017-02-15T17:00:42Z</dcterms:created>
  <dcterms:modified xsi:type="dcterms:W3CDTF">2017-05-16T07:48:04Z</dcterms:modified>
</cp:coreProperties>
</file>