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C37" i="9"/>
  <c r="BW36" i="9"/>
  <c r="BE36" i="9"/>
  <c r="C36" i="9"/>
  <c r="BW35" i="9"/>
  <c r="BE35" i="9"/>
  <c r="CO34" i="9"/>
  <c r="CO35" i="9" s="1"/>
  <c r="CO36" i="9" s="1"/>
  <c r="CO37" i="9" s="1"/>
  <c r="CO38" i="9" s="1"/>
  <c r="BW34" i="9"/>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AM36" i="9" s="1"/>
</calcChain>
</file>

<file path=xl/sharedStrings.xml><?xml version="1.0" encoding="utf-8"?>
<sst xmlns="http://schemas.openxmlformats.org/spreadsheetml/2006/main" count="975" uniqueCount="553">
  <si>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</si>
  <si>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</si>
  <si>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</si>
  <si>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</si>
  <si>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</si>
  <si>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</si>
  <si>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</si>
  <si>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</si>
  <si>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</si>
  <si>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</si>
  <si>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</si>
  <si>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</si>
  <si>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</si>
  <si>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</si>
  <si>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</si>
  <si>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</si>
  <si>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</si>
  <si>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</si>
  <si>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</si>
  <si>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</si>
  <si>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</si>
  <si>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</si>
  <si>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</si>
  <si>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</si>
  <si>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</si>
  <si>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</si>
  <si>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</si>
  <si>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</si>
  <si>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</si>
  <si>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</si>
  <si>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</si>
  <si>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</si>
  <si>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</si>
  <si>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</si>
  <si>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</si>
  <si>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</si>
  <si>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</si>
  <si>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</si>
  <si>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</si>
  <si>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</si>
  <si>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</si>
  <si>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</si>
  <si>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</si>
  <si>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</si>
  <si>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</si>
  <si>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</si>
  <si>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</si>
  <si>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</si>
  <si>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</si>
  <si>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</si>
  <si>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</si>
  <si>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</si>
  <si>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</si>
  <si>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</si>
  <si>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</si>
  <si>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</si>
  <si>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</si>
  <si>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</si>
  <si>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</si>
  <si>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</si>
  <si>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</si>
  <si>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</si>
  <si>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</si>
  <si>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</si>
  <si>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</si>
  <si>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</si>
  <si>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</si>
  <si>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</si>
  <si>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</si>
  <si>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</si>
  <si>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</si>
  <si>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</si>
  <si>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</si>
  <si>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</si>
  <si>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</si>
  <si>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</si>
  <si>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</si>
  <si>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</si>
  <si>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</si>
  <si>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</si>
  <si>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所沢市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</si>
  <si>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</si>
  <si>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</si>
  <si>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</si>
  <si>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</si>
  <si>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</si>
  <si>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</si>
  <si>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</si>
  <si>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</si>
  <si>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</si>
  <si>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</si>
  <si>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</si>
  <si>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</si>
  <si>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</si>
  <si>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</si>
  <si>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</si>
  <si>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</si>
  <si>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</si>
  <si>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</si>
  <si>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</si>
  <si>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</si>
  <si>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</si>
  <si>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</si>
  <si>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</si>
  <si>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</si>
  <si>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</si>
  <si>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</si>
  <si>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</si>
  <si>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</si>
  <si>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</si>
  <si>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</si>
  <si>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</si>
  <si>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</si>
  <si>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</si>
  <si>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</si>
  <si>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</si>
  <si>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</si>
  <si>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</si>
  <si>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</si>
  <si>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</si>
  <si>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</si>
  <si>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</si>
  <si>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</si>
  <si>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</si>
  <si>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</si>
  <si>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</si>
  <si>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</si>
  <si>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</si>
  <si>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</si>
  <si>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</si>
  <si>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</si>
  <si>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</si>
  <si>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</si>
  <si>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</si>
  <si>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</si>
  <si>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</si>
  <si>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</si>
  <si>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</si>
  <si>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</si>
  <si>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</si>
  <si>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</si>
  <si>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</si>
  <si>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</si>
  <si>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</si>
  <si>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</si>
  <si>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</si>
  <si>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</si>
  <si>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</si>
  <si>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</si>
  <si>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</si>
  <si>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</si>
  <si>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</si>
  <si>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</si>
  <si>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</si>
  <si>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</si>
  <si>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</si>
  <si>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</si>
  <si>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</si>
  <si>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</si>
  <si>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</si>
  <si>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</si>
  <si>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</si>
  <si>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</si>
  <si>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</si>
  <si>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</si>
  <si>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</si>
  <si>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</si>
  <si>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</si>
  <si>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</si>
  <si>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</si>
  <si>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</si>
  <si>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</si>
  <si>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</si>
  <si>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</si>
  <si>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</si>
  <si>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</si>
  <si>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</si>
  <si>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</si>
  <si>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</si>
  <si>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</si>
  <si>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</si>
  <si>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</si>
  <si>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</si>
  <si>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</si>
  <si>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</si>
  <si>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</si>
  <si>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</si>
  <si>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</si>
  <si>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</si>
  <si>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</si>
  <si>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</si>
  <si>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</si>
  <si>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</si>
  <si>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</si>
  <si>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埼玉県所沢市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</si>
  <si>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</si>
  <si>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</si>
  <si>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</si>
  <si>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</si>
  <si>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</si>
  <si>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</si>
  <si>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</si>
  <si>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</si>
  <si>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</si>
  <si>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</si>
  <si>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</si>
  <si>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</si>
  <si>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</si>
  <si>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</si>
  <si>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</si>
  <si>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</si>
  <si>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</si>
  <si>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</si>
  <si>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</si>
  <si>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</si>
  <si>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</si>
  <si>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</si>
  <si>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</si>
  <si>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</si>
  <si>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</si>
  <si>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</si>
  <si>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</si>
  <si>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</si>
  <si>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</si>
  <si>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</si>
  <si>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</si>
  <si>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</si>
  <si>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</si>
  <si>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</si>
  <si>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</si>
  <si>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</si>
  <si>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</si>
  <si>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</si>
  <si>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</si>
  <si>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</si>
  <si>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</si>
  <si>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</si>
  <si>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</si>
  <si>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</si>
  <si>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</si>
  <si>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</si>
  <si>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</si>
  <si>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</si>
  <si>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</si>
  <si>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</si>
  <si>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</si>
  <si>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</si>
  <si>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</si>
  <si>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</si>
  <si>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</si>
  <si>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</si>
  <si>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</si>
  <si>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</si>
  <si>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</si>
  <si>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</si>
  <si>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</si>
  <si>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</si>
  <si>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</si>
  <si>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</si>
  <si>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</si>
  <si>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</si>
  <si>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</si>
  <si>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</si>
  <si>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</si>
  <si>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</si>
  <si>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</si>
  <si>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</si>
  <si>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</si>
  <si>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</si>
  <si>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</si>
  <si>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</si>
  <si>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</si>
  <si>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</si>
  <si>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</si>
  <si>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</si>
  <si>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</si>
  <si>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</si>
  <si>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</si>
  <si>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</si>
  <si>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</si>
  <si>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</si>
  <si>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</si>
  <si>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</si>
  <si>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</si>
  <si>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</si>
  <si>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</si>
  <si>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</si>
  <si>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</si>
  <si>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</si>
  <si>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</si>
  <si>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</si>
  <si>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</si>
  <si>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</si>
  <si>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</si>
  <si>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</si>
  <si>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</si>
  <si>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</si>
  <si>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</si>
  <si>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</si>
  <si>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</si>
  <si>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</si>
  <si>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</si>
  <si>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</si>
  <si>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</si>
  <si>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</si>
  <si>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</si>
  <si>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</si>
  <si>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</si>
  <si>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</si>
  <si>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</si>
  <si>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</si>
  <si>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</si>
  <si>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</si>
  <si>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</si>
  <si>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</si>
  <si>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</si>
  <si>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</si>
  <si>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</si>
  <si>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</si>
  <si>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</si>
  <si>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</si>
  <si>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</si>
  <si>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</si>
  <si>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</si>
  <si>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</si>
  <si>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</si>
  <si>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</si>
  <si>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</si>
  <si>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</si>
  <si>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</si>
  <si>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</si>
  <si>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</si>
  <si>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</si>
  <si>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</si>
  <si>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</si>
  <si>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</si>
  <si>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</si>
  <si>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</si>
  <si>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</si>
  <si>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</si>
  <si>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</si>
  <si>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</si>
  <si>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</si>
  <si>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</si>
  <si>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埼玉県所沢市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</si>
  <si>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</si>
  <si>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</si>
  <si>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</si>
  <si>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</si>
  <si>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</si>
  <si>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</si>
  <si>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</si>
  <si>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</si>
  <si>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</si>
  <si>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</si>
  <si>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</si>
  <si>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</si>
  <si>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</si>
  <si>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</si>
  <si>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</si>
  <si>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</si>
  <si>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</si>
  <si>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</si>
  <si>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</si>
  <si>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</si>
  <si>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所沢市所沢都市計画事業狭山ヶ丘土地区画整理会計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</si>
  <si>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</si>
  <si>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</si>
  <si>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</si>
  <si>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</si>
  <si>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</si>
  <si>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</si>
  <si>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</si>
  <si>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</si>
  <si>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</si>
  <si>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</si>
  <si>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</si>
  <si>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</si>
  <si>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</si>
  <si>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所沢市交通災害共済特別会計</t>
    <phoneticPr fontId="5"/>
  </si>
  <si>
    <t>所沢市国民健康保険特別会計</t>
    <phoneticPr fontId="5"/>
  </si>
  <si>
    <t>所沢市介護保険特別会計</t>
    <phoneticPr fontId="5"/>
  </si>
  <si>
    <t>所沢市後期高齢者医療特別会計</t>
    <phoneticPr fontId="5"/>
  </si>
  <si>
    <t>所沢市水道事業会計</t>
    <phoneticPr fontId="5"/>
  </si>
  <si>
    <t>法適用企業</t>
    <phoneticPr fontId="5"/>
  </si>
  <si>
    <t>所沢市下水道事業特別会計</t>
    <phoneticPr fontId="5"/>
  </si>
  <si>
    <t>所沢市病院事業会計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</si>
  <si>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</si>
  <si>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</si>
  <si>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</si>
  <si>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</si>
  <si>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</si>
  <si>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</si>
  <si>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</si>
  <si>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</si>
  <si>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</si>
  <si>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</si>
  <si>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</si>
  <si>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</si>
  <si>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</si>
  <si>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</si>
  <si>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</si>
  <si>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</si>
  <si>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</si>
  <si>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</si>
  <si>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</si>
  <si>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</si>
  <si>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</si>
  <si>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</si>
  <si>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</si>
  <si>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</si>
  <si>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</si>
  <si>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</si>
  <si>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</si>
  <si>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</si>
  <si>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</si>
  <si>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</si>
  <si>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</si>
  <si>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</si>
  <si>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</si>
  <si>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</si>
  <si>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</si>
  <si>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</si>
  <si>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</si>
  <si>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</si>
  <si>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</si>
  <si>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</si>
  <si>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</si>
  <si>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</si>
  <si>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</si>
  <si>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</si>
  <si>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</si>
  <si>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</si>
  <si>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</si>
  <si>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</si>
  <si>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</si>
  <si>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</si>
  <si>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</si>
  <si>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</si>
  <si>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</si>
  <si>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</si>
  <si>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</si>
  <si>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</si>
  <si>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</si>
  <si>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</si>
  <si>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</si>
  <si>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</si>
  <si>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</si>
  <si>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</si>
  <si>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</si>
  <si>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</si>
  <si>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</si>
  <si>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</si>
  <si>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</si>
  <si>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</si>
  <si>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</si>
  <si>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</si>
  <si>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</si>
  <si>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</si>
  <si>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</si>
  <si>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</si>
  <si>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</si>
  <si>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</si>
  <si>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</si>
  <si>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</si>
  <si>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</si>
  <si>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</si>
  <si>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</si>
  <si>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</si>
  <si>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</si>
  <si>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</si>
  <si>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</si>
  <si>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</si>
  <si>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</si>
  <si>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</si>
  <si>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</si>
  <si>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</si>
  <si>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</si>
  <si>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</si>
  <si>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</si>
  <si>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</si>
  <si>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</si>
  <si>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</si>
  <si>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</si>
  <si>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</si>
  <si>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</si>
  <si>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</si>
  <si>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</si>
  <si>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</si>
  <si>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</si>
  <si>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</si>
  <si>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</si>
  <si>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</si>
  <si>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</si>
  <si>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</si>
  <si>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</si>
  <si>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</si>
  <si>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</si>
  <si>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</si>
  <si>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</si>
  <si>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</si>
  <si>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</si>
  <si>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</si>
  <si>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</si>
  <si>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</si>
  <si>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</si>
  <si>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</si>
  <si>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</si>
  <si>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</si>
  <si>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</si>
  <si>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</si>
  <si>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</si>
  <si>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</si>
  <si>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</si>
  <si>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</si>
  <si>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</si>
  <si>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</si>
  <si>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</si>
  <si>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</si>
  <si>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</si>
  <si>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1.46</t>
  </si>
  <si>
    <t>所沢市水道事業会計</t>
  </si>
  <si>
    <t>一般会計</t>
  </si>
  <si>
    <t>所沢市下水道事業特別会計</t>
  </si>
  <si>
    <t>所沢市国民健康保険特別会計</t>
  </si>
  <si>
    <t>▲ 0.27</t>
  </si>
  <si>
    <t>▲ 0.72</t>
  </si>
  <si>
    <t>所沢市介護保険特別会計</t>
  </si>
  <si>
    <t>所沢市病院事業会計</t>
  </si>
  <si>
    <t>所沢市交通災害共済特別会計</t>
  </si>
  <si>
    <t>所沢市後期高齢者医療特別会計</t>
  </si>
  <si>
    <t>その他会計（赤字）</t>
  </si>
  <si>
    <t>その他会計（黒字）</t>
  </si>
  <si>
    <t>埼玉西部消防組合</t>
    <rPh sb="0" eb="2">
      <t>サイタマ</t>
    </rPh>
    <rPh sb="2" eb="4">
      <t>セイブ</t>
    </rPh>
    <rPh sb="4" eb="6">
      <t>ショウボウ</t>
    </rPh>
    <rPh sb="6" eb="8">
      <t>クミアイ</t>
    </rPh>
    <phoneticPr fontId="2"/>
  </si>
  <si>
    <t>所沢市土地開発公社</t>
    <rPh sb="0" eb="2">
      <t>トコロザワ</t>
    </rPh>
    <rPh sb="2" eb="3">
      <t>シ</t>
    </rPh>
    <rPh sb="3" eb="5">
      <t>トチ</t>
    </rPh>
    <rPh sb="5" eb="7">
      <t>カイハツ</t>
    </rPh>
    <rPh sb="7" eb="9">
      <t>コウシャ</t>
    </rPh>
    <phoneticPr fontId="2"/>
  </si>
  <si>
    <t>ワルツ所沢</t>
    <rPh sb="3" eb="5">
      <t>トコロザワ</t>
    </rPh>
    <phoneticPr fontId="2"/>
  </si>
  <si>
    <t>所沢市公共施設管理公社</t>
    <rPh sb="0" eb="2">
      <t>トコロザワ</t>
    </rPh>
    <rPh sb="2" eb="3">
      <t>シ</t>
    </rPh>
    <rPh sb="3" eb="5">
      <t>コウキョウ</t>
    </rPh>
    <rPh sb="5" eb="7">
      <t>シセツ</t>
    </rPh>
    <rPh sb="7" eb="9">
      <t>カンリ</t>
    </rPh>
    <rPh sb="9" eb="11">
      <t>コウシャ</t>
    </rPh>
    <phoneticPr fontId="2"/>
  </si>
  <si>
    <t>所沢市文化振興事業団</t>
    <rPh sb="0" eb="2">
      <t>トコロザワ</t>
    </rPh>
    <rPh sb="2" eb="3">
      <t>シ</t>
    </rPh>
    <rPh sb="3" eb="5">
      <t>ブンカ</t>
    </rPh>
    <rPh sb="5" eb="7">
      <t>シンコウ</t>
    </rPh>
    <rPh sb="7" eb="9">
      <t>ジギョウ</t>
    </rPh>
    <rPh sb="9" eb="10">
      <t>ダン</t>
    </rPh>
    <phoneticPr fontId="2"/>
  </si>
  <si>
    <t>埼玉西部食品流通センター</t>
    <rPh sb="0" eb="2">
      <t>サイタマ</t>
    </rPh>
    <rPh sb="2" eb="4">
      <t>セイブ</t>
    </rPh>
    <rPh sb="4" eb="6">
      <t>ショクヒン</t>
    </rPh>
    <rPh sb="6" eb="8">
      <t>リュウツウ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</si>
  <si>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</si>
  <si>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</si>
  <si>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</si>
  <si>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</si>
  <si>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</si>
  <si>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</si>
  <si>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</si>
  <si>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</si>
  <si>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</si>
  <si>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</si>
  <si>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</si>
  <si>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</si>
  <si>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</si>
  <si>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将来負担比率ともに類似団体と比較して低い値で推移しており、かつ、年々低下傾向にある。これは、もともと企業債残高が少なかったことに加え、近年、投資的事業が少なかったことにより、市債の借入れが抑制されてきたことから、実質公債費及び将来負担額が類似団体と比較して少ないことによるものと考えられる。28年度以降は、年度ごとに差はあるが、投資的経費の増加傾向に伴い市債の借入れが増加していくことにより、指標値は上昇に転じていくことが想定されるが、世代間負担の公平性とのバランスにも考慮し、市債の適切な活用を含め、適正な財政運用に努める必要がある。
</t>
    <rPh sb="27" eb="28">
      <t>ヒク</t>
    </rPh>
    <rPh sb="29" eb="30">
      <t>アタイ</t>
    </rPh>
    <rPh sb="31" eb="33">
      <t>スイイ</t>
    </rPh>
    <rPh sb="41" eb="43">
      <t>ネンネン</t>
    </rPh>
    <rPh sb="43" eb="45">
      <t>テイカ</t>
    </rPh>
    <rPh sb="45" eb="47">
      <t>ケイコウ</t>
    </rPh>
    <rPh sb="59" eb="61">
      <t>キギョウ</t>
    </rPh>
    <rPh sb="61" eb="62">
      <t>サイ</t>
    </rPh>
    <rPh sb="62" eb="64">
      <t>ザンダカ</t>
    </rPh>
    <rPh sb="65" eb="66">
      <t>スク</t>
    </rPh>
    <rPh sb="73" eb="74">
      <t>クワ</t>
    </rPh>
    <rPh sb="76" eb="78">
      <t>キンネン</t>
    </rPh>
    <rPh sb="79" eb="82">
      <t>トウシテキ</t>
    </rPh>
    <rPh sb="82" eb="84">
      <t>ジギョウ</t>
    </rPh>
    <rPh sb="85" eb="86">
      <t>スク</t>
    </rPh>
    <rPh sb="96" eb="97">
      <t>シ</t>
    </rPh>
    <rPh sb="97" eb="98">
      <t>サイ</t>
    </rPh>
    <rPh sb="99" eb="101">
      <t>カリイ</t>
    </rPh>
    <rPh sb="103" eb="105">
      <t>ヨクセイ</t>
    </rPh>
    <rPh sb="115" eb="117">
      <t>ジッシツ</t>
    </rPh>
    <rPh sb="117" eb="120">
      <t>コウサイヒ</t>
    </rPh>
    <rPh sb="120" eb="121">
      <t>オヨ</t>
    </rPh>
    <rPh sb="122" eb="124">
      <t>ショウライ</t>
    </rPh>
    <rPh sb="124" eb="126">
      <t>フタン</t>
    </rPh>
    <rPh sb="126" eb="127">
      <t>ガク</t>
    </rPh>
    <rPh sb="128" eb="130">
      <t>ルイジ</t>
    </rPh>
    <rPh sb="130" eb="132">
      <t>ダンタイ</t>
    </rPh>
    <rPh sb="133" eb="135">
      <t>ヒカク</t>
    </rPh>
    <rPh sb="137" eb="138">
      <t>スク</t>
    </rPh>
    <rPh sb="148" eb="149">
      <t>カンガ</t>
    </rPh>
    <rPh sb="156" eb="158">
      <t>ネンド</t>
    </rPh>
    <rPh sb="158" eb="160">
      <t>イコウ</t>
    </rPh>
    <rPh sb="162" eb="164">
      <t>ネンド</t>
    </rPh>
    <rPh sb="167" eb="168">
      <t>サ</t>
    </rPh>
    <rPh sb="173" eb="176">
      <t>トウシテキ</t>
    </rPh>
    <rPh sb="176" eb="178">
      <t>ケイヒ</t>
    </rPh>
    <rPh sb="179" eb="181">
      <t>ゾウカ</t>
    </rPh>
    <rPh sb="181" eb="183">
      <t>ケイコウ</t>
    </rPh>
    <rPh sb="184" eb="185">
      <t>トモナ</t>
    </rPh>
    <rPh sb="186" eb="188">
      <t>シサイ</t>
    </rPh>
    <rPh sb="189" eb="191">
      <t>カリイレ</t>
    </rPh>
    <rPh sb="193" eb="195">
      <t>ゾウカ</t>
    </rPh>
    <rPh sb="205" eb="207">
      <t>シヒョウ</t>
    </rPh>
    <rPh sb="207" eb="208">
      <t>チ</t>
    </rPh>
    <rPh sb="209" eb="211">
      <t>ジョウショウ</t>
    </rPh>
    <rPh sb="212" eb="213">
      <t>テン</t>
    </rPh>
    <rPh sb="227" eb="230">
      <t>セダイカン</t>
    </rPh>
    <rPh sb="230" eb="232">
      <t>フタン</t>
    </rPh>
    <rPh sb="233" eb="236">
      <t>コウヘイセイ</t>
    </rPh>
    <rPh sb="244" eb="246">
      <t>コウリョ</t>
    </rPh>
    <rPh sb="248" eb="250">
      <t>シサイ</t>
    </rPh>
    <rPh sb="251" eb="253">
      <t>テキセツ</t>
    </rPh>
    <rPh sb="254" eb="256">
      <t>カツヨウ</t>
    </rPh>
    <rPh sb="257" eb="258">
      <t>フク</t>
    </rPh>
    <rPh sb="260" eb="262">
      <t>テキセイ</t>
    </rPh>
    <rPh sb="263" eb="265">
      <t>ザイセイ</t>
    </rPh>
    <rPh sb="265" eb="267">
      <t>ウンヨウ</t>
    </rPh>
    <rPh sb="268" eb="269">
      <t>ツト</t>
    </rPh>
    <rPh sb="271" eb="27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</si>
</sst>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21970</c:v>
                </c:pt>
                <c:pt idx="1">
                  <c:v>19262</c:v>
                </c:pt>
                <c:pt idx="2">
                  <c:v>15776</c:v>
                </c:pt>
                <c:pt idx="3">
                  <c:v>16578</c:v>
                </c:pt>
                <c:pt idx="4">
                  <c:v>18728</c:v>
                </c:pt>
              </c:numCache>
            </c:numRef>
          </c:val>
          <c:smooth val="0"/>
        </c:ser>
        <c:dLbls>
          <c:showLegendKey val="0"/>
          <c:showVal val="0"/>
          <c:showCatName val="0"/>
          <c:showSerName val="0"/>
          <c:showPercent val="0"/>
          <c:showBubbleSize val="0"/>
        </c:dLbls>
        <c:marker val="1"/>
        <c:smooth val="0"/>
        <c:axId val="99859072"/>
        <c:axId val="106513152"/>
      </c:lineChart>
      <c:catAx>
        <c:axId val="99859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13152"/>
        <c:crosses val="autoZero"/>
        <c:auto val="1"/>
        <c:lblAlgn val="ctr"/>
        <c:lblOffset val="100"/>
        <c:tickLblSkip val="1"/>
        <c:tickMarkSkip val="1"/>
        <c:noMultiLvlLbl val="0"/>
      </c:catAx>
      <c:valAx>
        <c:axId val="10651315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59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3.89</c:v>
                </c:pt>
                <c:pt idx="1">
                  <c:v>4.4400000000000004</c:v>
                </c:pt>
                <c:pt idx="2">
                  <c:v>6.47</c:v>
                </c:pt>
                <c:pt idx="3">
                  <c:v>6.21</c:v>
                </c:pt>
                <c:pt idx="4">
                  <c:v>7.42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5.58</c:v>
                </c:pt>
                <c:pt idx="1">
                  <c:v>5.56</c:v>
                </c:pt>
                <c:pt idx="2">
                  <c:v>5.48</c:v>
                </c:pt>
                <c:pt idx="3">
                  <c:v>4.32</c:v>
                </c:pt>
                <c:pt idx="4">
                  <c:v>4.3600000000000003</c:v>
                </c:pt>
              </c:numCache>
            </c:numRef>
          </c:val>
        </c:ser>
        <c:dLbls>
          <c:showLegendKey val="0"/>
          <c:showVal val="0"/>
          <c:showCatName val="0"/>
          <c:showSerName val="0"/>
          <c:showPercent val="0"/>
          <c:showBubbleSize val="0"/>
        </c:dLbls>
        <c:gapWidth val="250"/>
        <c:overlap val="100"/>
        <c:axId val="109995136"/>
        <c:axId val="10999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0.43</c:v>
                </c:pt>
                <c:pt idx="1">
                  <c:v>0.53</c:v>
                </c:pt>
                <c:pt idx="2">
                  <c:v>2.11</c:v>
                </c:pt>
                <c:pt idx="3">
                  <c:v>-1.46</c:v>
                </c:pt>
                <c:pt idx="4">
                  <c:v>1.45</c:v>
                </c:pt>
              </c:numCache>
            </c:numRef>
          </c:val>
          <c:smooth val="0"/>
        </c:ser>
        <c:dLbls>
          <c:showLegendKey val="0"/>
          <c:showVal val="0"/>
          <c:showCatName val="0"/>
          <c:showSerName val="0"/>
          <c:showPercent val="0"/>
          <c:showBubbleSize val="0"/>
        </c:dLbls>
        <c:marker val="1"/>
        <c:smooth val="0"/>
        <c:axId val="109995136"/>
        <c:axId val="109997056"/>
      </c:lineChart>
      <c:catAx>
        <c:axId val="10999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997056"/>
        <c:crosses val="autoZero"/>
        <c:auto val="1"/>
        <c:lblAlgn val="ctr"/>
        <c:lblOffset val="100"/>
        <c:tickLblSkip val="1"/>
        <c:tickMarkSkip val="1"/>
        <c:noMultiLvlLbl val="0"/>
      </c:catAx>
      <c:valAx>
        <c:axId val="10999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99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所沢市後期高齢者医療特別会計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7.0000000000000007E-2</c:v>
                </c:pt>
                <c:pt idx="8">
                  <c:v>#N/A</c:v>
                </c:pt>
                <c:pt idx="9">
                  <c:v>0.03</c:v>
                </c:pt>
              </c:numCache>
            </c:numRef>
          </c:val>
        </c:ser>
        <c:ser>
          <c:idx val="3"/>
          <c:order val="3"/>
          <c:tx>
            <c:strRef>
              <c:f>データシート!$A$30</c:f>
              <c:strCache>
                <c:ptCount val="1"/>
                <c:pt idx="0">
                  <c:v>所沢市交通災害共済特別会計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ser>
        <c:ser>
          <c:idx val="4"/>
          <c:order val="4"/>
          <c:tx>
            <c:strRef>
              <c:f>データシート!$A$31</c:f>
              <c:strCache>
                <c:ptCount val="1"/>
                <c:pt idx="0">
                  <c:v>所沢市病院事業会計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0.78</c:v>
                </c:pt>
                <c:pt idx="2">
                  <c:v>#N/A</c:v>
                </c:pt>
                <c:pt idx="3">
                  <c:v>0.73</c:v>
                </c:pt>
                <c:pt idx="4">
                  <c:v>#N/A</c:v>
                </c:pt>
                <c:pt idx="5">
                  <c:v>0.62</c:v>
                </c:pt>
                <c:pt idx="6">
                  <c:v>#N/A</c:v>
                </c:pt>
                <c:pt idx="7">
                  <c:v>0.57999999999999996</c:v>
                </c:pt>
                <c:pt idx="8">
                  <c:v>#N/A</c:v>
                </c:pt>
                <c:pt idx="9">
                  <c:v>0.66</c:v>
                </c:pt>
              </c:numCache>
            </c:numRef>
          </c:val>
        </c:ser>
        <c:ser>
          <c:idx val="5"/>
          <c:order val="5"/>
          <c:tx>
            <c:strRef>
              <c:f>データシート!$A$32</c:f>
              <c:strCache>
                <c:ptCount val="1"/>
                <c:pt idx="0">
                  <c:v>所沢市介護保険特別会計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c:v>
                </c:pt>
                <c:pt idx="2">
                  <c:v>#N/A</c:v>
                </c:pt>
                <c:pt idx="3">
                  <c:v>0.85</c:v>
                </c:pt>
                <c:pt idx="4">
                  <c:v>#N/A</c:v>
                </c:pt>
                <c:pt idx="5">
                  <c:v>1.21</c:v>
                </c:pt>
                <c:pt idx="6">
                  <c:v>#N/A</c:v>
                </c:pt>
                <c:pt idx="7">
                  <c:v>1.29</c:v>
                </c:pt>
                <c:pt idx="8">
                  <c:v>#N/A</c:v>
                </c:pt>
                <c:pt idx="9">
                  <c:v>1.24</c:v>
                </c:pt>
              </c:numCache>
            </c:numRef>
          </c:val>
        </c:ser>
        <c:ser>
          <c:idx val="6"/>
          <c:order val="6"/>
          <c:tx>
            <c:strRef>
              <c:f>データシート!$A$33</c:f>
              <c:strCache>
                <c:ptCount val="1"/>
                <c:pt idx="0">
                  <c:v>所沢市国民健康保険特別会計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1.99</c:v>
                </c:pt>
                <c:pt idx="2">
                  <c:v>#N/A</c:v>
                </c:pt>
                <c:pt idx="3">
                  <c:v>0.19</c:v>
                </c:pt>
                <c:pt idx="4">
                  <c:v>0.27</c:v>
                </c:pt>
                <c:pt idx="5">
                  <c:v>#N/A</c:v>
                </c:pt>
                <c:pt idx="6">
                  <c:v>0.72</c:v>
                </c:pt>
                <c:pt idx="7">
                  <c:v>#N/A</c:v>
                </c:pt>
                <c:pt idx="8">
                  <c:v>#N/A</c:v>
                </c:pt>
                <c:pt idx="9">
                  <c:v>1.76</c:v>
                </c:pt>
              </c:numCache>
            </c:numRef>
          </c:val>
        </c:ser>
        <c:ser>
          <c:idx val="7"/>
          <c:order val="7"/>
          <c:tx>
            <c:strRef>
              <c:f>データシート!$A$34</c:f>
              <c:strCache>
                <c:ptCount val="1"/>
                <c:pt idx="0">
                  <c:v>所沢市下水道事業特別会計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0.53</c:v>
                </c:pt>
                <c:pt idx="2">
                  <c:v>#N/A</c:v>
                </c:pt>
                <c:pt idx="3">
                  <c:v>0.36</c:v>
                </c:pt>
                <c:pt idx="4">
                  <c:v>#N/A</c:v>
                </c:pt>
                <c:pt idx="5">
                  <c:v>2.12</c:v>
                </c:pt>
                <c:pt idx="6">
                  <c:v>#N/A</c:v>
                </c:pt>
                <c:pt idx="7">
                  <c:v>3.18</c:v>
                </c:pt>
                <c:pt idx="8">
                  <c:v>#N/A</c:v>
                </c:pt>
                <c:pt idx="9">
                  <c:v>3.11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3.87</c:v>
                </c:pt>
                <c:pt idx="2">
                  <c:v>#N/A</c:v>
                </c:pt>
                <c:pt idx="3">
                  <c:v>4.43</c:v>
                </c:pt>
                <c:pt idx="4">
                  <c:v>#N/A</c:v>
                </c:pt>
                <c:pt idx="5">
                  <c:v>6.46</c:v>
                </c:pt>
                <c:pt idx="6">
                  <c:v>#N/A</c:v>
                </c:pt>
                <c:pt idx="7">
                  <c:v>6.19</c:v>
                </c:pt>
                <c:pt idx="8">
                  <c:v>#N/A</c:v>
                </c:pt>
                <c:pt idx="9">
                  <c:v>7.41</c:v>
                </c:pt>
              </c:numCache>
            </c:numRef>
          </c:val>
        </c:ser>
        <c:ser>
          <c:idx val="9"/>
          <c:order val="9"/>
          <c:tx>
            <c:strRef>
              <c:f>データシート!$A$36</c:f>
              <c:strCache>
                <c:ptCount val="1"/>
                <c:pt idx="0">
                  <c:v>所沢市水道事業会計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10.11</c:v>
                </c:pt>
                <c:pt idx="2">
                  <c:v>#N/A</c:v>
                </c:pt>
                <c:pt idx="3">
                  <c:v>9.83</c:v>
                </c:pt>
                <c:pt idx="4">
                  <c:v>#N/A</c:v>
                </c:pt>
                <c:pt idx="5">
                  <c:v>10.61</c:v>
                </c:pt>
                <c:pt idx="6">
                  <c:v>#N/A</c:v>
                </c:pt>
                <c:pt idx="7">
                  <c:v>10.41</c:v>
                </c:pt>
                <c:pt idx="8">
                  <c:v>#N/A</c:v>
                </c:pt>
                <c:pt idx="9">
                  <c:v>9.7799999999999994</c:v>
                </c:pt>
              </c:numCache>
            </c:numRef>
          </c:val>
        </c:ser>
        <c:dLbls>
          <c:showLegendKey val="0"/>
          <c:showVal val="0"/>
          <c:showCatName val="0"/>
          <c:showSerName val="0"/>
          <c:showPercent val="0"/>
          <c:showBubbleSize val="0"/>
        </c:dLbls>
        <c:gapWidth val="150"/>
        <c:overlap val="100"/>
        <c:axId val="112802432"/>
        <c:axId val="112804224"/>
      </c:barChart>
      <c:catAx>
        <c:axId val="11280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04224"/>
        <c:crosses val="autoZero"/>
        <c:auto val="1"/>
        <c:lblAlgn val="ctr"/>
        <c:lblOffset val="100"/>
        <c:tickLblSkip val="1"/>
        <c:tickMarkSkip val="1"/>
        <c:noMultiLvlLbl val="0"/>
      </c:catAx>
      <c:valAx>
        <c:axId val="11280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02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7280</c:v>
                </c:pt>
                <c:pt idx="5">
                  <c:v>7206</c:v>
                </c:pt>
                <c:pt idx="8">
                  <c:v>7435</c:v>
                </c:pt>
                <c:pt idx="11">
                  <c:v>7763</c:v>
                </c:pt>
                <c:pt idx="14">
                  <c:v>6915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854</c:v>
                </c:pt>
                <c:pt idx="3">
                  <c:v>1135</c:v>
                </c:pt>
                <c:pt idx="6">
                  <c:v>231</c:v>
                </c:pt>
                <c:pt idx="9">
                  <c:v>231</c:v>
                </c:pt>
                <c:pt idx="12">
                  <c:v>231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66</c:v>
                </c:pt>
                <c:pt idx="9">
                  <c:v>89</c:v>
                </c:pt>
                <c:pt idx="12">
                  <c:v>117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824</c:v>
                </c:pt>
                <c:pt idx="3">
                  <c:v>894</c:v>
                </c:pt>
                <c:pt idx="6">
                  <c:v>1345</c:v>
                </c:pt>
                <c:pt idx="9">
                  <c:v>1101</c:v>
                </c:pt>
                <c:pt idx="12">
                  <c:v>1039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7418</c:v>
                </c:pt>
                <c:pt idx="3">
                  <c:v>7325</c:v>
                </c:pt>
                <c:pt idx="6">
                  <c:v>6878</c:v>
                </c:pt>
                <c:pt idx="9">
                  <c:v>6815</c:v>
                </c:pt>
                <c:pt idx="12">
                  <c:v>6347</c:v>
                </c:pt>
              </c:numCache>
            </c:numRef>
          </c:val>
        </c:ser>
        <c:dLbls>
          <c:showLegendKey val="0"/>
          <c:showVal val="0"/>
          <c:showCatName val="0"/>
          <c:showSerName val="0"/>
          <c:showPercent val="0"/>
          <c:showBubbleSize val="0"/>
        </c:dLbls>
        <c:gapWidth val="100"/>
        <c:overlap val="100"/>
        <c:axId val="5019904"/>
        <c:axId val="5042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1816</c:v>
                </c:pt>
                <c:pt idx="2">
                  <c:v>#N/A</c:v>
                </c:pt>
                <c:pt idx="3">
                  <c:v>#N/A</c:v>
                </c:pt>
                <c:pt idx="4">
                  <c:v>2148</c:v>
                </c:pt>
                <c:pt idx="5">
                  <c:v>#N/A</c:v>
                </c:pt>
                <c:pt idx="6">
                  <c:v>#N/A</c:v>
                </c:pt>
                <c:pt idx="7">
                  <c:v>1085</c:v>
                </c:pt>
                <c:pt idx="8">
                  <c:v>#N/A</c:v>
                </c:pt>
                <c:pt idx="9">
                  <c:v>#N/A</c:v>
                </c:pt>
                <c:pt idx="10">
                  <c:v>473</c:v>
                </c:pt>
                <c:pt idx="11">
                  <c:v>#N/A</c:v>
                </c:pt>
                <c:pt idx="12">
                  <c:v>#N/A</c:v>
                </c:pt>
                <c:pt idx="13">
                  <c:v>819</c:v>
                </c:pt>
                <c:pt idx="14">
                  <c:v>#N/A</c:v>
                </c:pt>
              </c:numCache>
            </c:numRef>
          </c:val>
          <c:smooth val="0"/>
        </c:ser>
        <c:dLbls>
          <c:showLegendKey val="0"/>
          <c:showVal val="0"/>
          <c:showCatName val="0"/>
          <c:showSerName val="0"/>
          <c:showPercent val="0"/>
          <c:showBubbleSize val="0"/>
        </c:dLbls>
        <c:marker val="1"/>
        <c:smooth val="0"/>
        <c:axId val="5019904"/>
        <c:axId val="5042560"/>
      </c:lineChart>
      <c:catAx>
        <c:axId val="501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2560"/>
        <c:crosses val="autoZero"/>
        <c:auto val="1"/>
        <c:lblAlgn val="ctr"/>
        <c:lblOffset val="100"/>
        <c:tickLblSkip val="1"/>
        <c:tickMarkSkip val="1"/>
        <c:noMultiLvlLbl val="0"/>
      </c:catAx>
      <c:valAx>
        <c:axId val="504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58373</c:v>
                </c:pt>
                <c:pt idx="5">
                  <c:v>58719</c:v>
                </c:pt>
                <c:pt idx="8">
                  <c:v>57978</c:v>
                </c:pt>
                <c:pt idx="11">
                  <c:v>57031</c:v>
                </c:pt>
                <c:pt idx="14">
                  <c:v>56530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21033</c:v>
                </c:pt>
                <c:pt idx="5">
                  <c:v>17678</c:v>
                </c:pt>
                <c:pt idx="8">
                  <c:v>13715</c:v>
                </c:pt>
                <c:pt idx="11">
                  <c:v>8876</c:v>
                </c:pt>
                <c:pt idx="14">
                  <c:v>7309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7071</c:v>
                </c:pt>
                <c:pt idx="5">
                  <c:v>7544</c:v>
                </c:pt>
                <c:pt idx="8">
                  <c:v>7194</c:v>
                </c:pt>
                <c:pt idx="11">
                  <c:v>9890</c:v>
                </c:pt>
                <c:pt idx="14">
                  <c:v>9341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3</c:v>
                </c:pt>
                <c:pt idx="6">
                  <c:v>1</c:v>
                </c:pt>
                <c:pt idx="9">
                  <c:v>1</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16554</c:v>
                </c:pt>
                <c:pt idx="3">
                  <c:v>12301</c:v>
                </c:pt>
                <c:pt idx="6">
                  <c:v>11319</c:v>
                </c:pt>
                <c:pt idx="9">
                  <c:v>9856</c:v>
                </c:pt>
                <c:pt idx="12">
                  <c:v>8694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584</c:v>
                </c:pt>
                <c:pt idx="9">
                  <c:v>834</c:v>
                </c:pt>
                <c:pt idx="12">
                  <c:v>952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13608</c:v>
                </c:pt>
                <c:pt idx="3">
                  <c:v>11824</c:v>
                </c:pt>
                <c:pt idx="6">
                  <c:v>8507</c:v>
                </c:pt>
                <c:pt idx="9">
                  <c:v>4267</c:v>
                </c:pt>
                <c:pt idx="12">
                  <c:v>2400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5270</c:v>
                </c:pt>
                <c:pt idx="3">
                  <c:v>4549</c:v>
                </c:pt>
                <c:pt idx="6">
                  <c:v>4446</c:v>
                </c:pt>
                <c:pt idx="9">
                  <c:v>4262</c:v>
                </c:pt>
                <c:pt idx="12">
                  <c:v>4193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60554</c:v>
                </c:pt>
                <c:pt idx="3">
                  <c:v>59268</c:v>
                </c:pt>
                <c:pt idx="6">
                  <c:v>58002</c:v>
                </c:pt>
                <c:pt idx="9">
                  <c:v>57191</c:v>
                </c:pt>
                <c:pt idx="12">
                  <c:v>57243</c:v>
                </c:pt>
              </c:numCache>
            </c:numRef>
          </c:val>
        </c:ser>
        <c:dLbls>
          <c:showLegendKey val="0"/>
          <c:showVal val="0"/>
          <c:showCatName val="0"/>
          <c:showSerName val="0"/>
          <c:showPercent val="0"/>
          <c:showBubbleSize val="0"/>
        </c:dLbls>
        <c:gapWidth val="100"/>
        <c:overlap val="100"/>
        <c:axId val="105928576"/>
        <c:axId val="105930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9511</c:v>
                </c:pt>
                <c:pt idx="2">
                  <c:v>#N/A</c:v>
                </c:pt>
                <c:pt idx="3">
                  <c:v>#N/A</c:v>
                </c:pt>
                <c:pt idx="4">
                  <c:v>4005</c:v>
                </c:pt>
                <c:pt idx="5">
                  <c:v>#N/A</c:v>
                </c:pt>
                <c:pt idx="6">
                  <c:v>#N/A</c:v>
                </c:pt>
                <c:pt idx="7">
                  <c:v>3973</c:v>
                </c:pt>
                <c:pt idx="8">
                  <c:v>#N/A</c:v>
                </c:pt>
                <c:pt idx="9">
                  <c:v>#N/A</c:v>
                </c:pt>
                <c:pt idx="10">
                  <c:v>613</c:v>
                </c:pt>
                <c:pt idx="11">
                  <c:v>#N/A</c:v>
                </c:pt>
                <c:pt idx="12">
                  <c:v>#N/A</c:v>
                </c:pt>
                <c:pt idx="13">
                  <c:v>304</c:v>
                </c:pt>
                <c:pt idx="14">
                  <c:v>#N/A</c:v>
                </c:pt>
              </c:numCache>
            </c:numRef>
          </c:val>
          <c:smooth val="0"/>
        </c:ser>
        <c:dLbls>
          <c:showLegendKey val="0"/>
          <c:showVal val="0"/>
          <c:showCatName val="0"/>
          <c:showSerName val="0"/>
          <c:showPercent val="0"/>
          <c:showBubbleSize val="0"/>
        </c:dLbls>
        <c:marker val="1"/>
        <c:smooth val="0"/>
        <c:axId val="105928576"/>
        <c:axId val="105930752"/>
      </c:lineChart>
      <c:catAx>
        <c:axId val="10592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930752"/>
        <c:crosses val="autoZero"/>
        <c:auto val="1"/>
        <c:lblAlgn val="ctr"/>
        <c:lblOffset val="100"/>
        <c:tickLblSkip val="1"/>
        <c:tickMarkSkip val="1"/>
        <c:noMultiLvlLbl val="0"/>
      </c:catAx>
      <c:valAx>
        <c:axId val="10593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2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{08F05B74-CFF1-4771-A626-B5BD9714F261}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{043FEAC8-581E-46C9-B30D-7207AE5966BD}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{FAA3F5DB-D47E-4014-9697-525C89C5E074}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{089761ED-B3DD-4257-AAC2-23309EF2F88F}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{4AC24373-C71C-4E1C-BFB3-C6BC65902094}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{DF920C00-9EE8-4F77-B1BF-628CBCAB6231}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{8937AF4E-449E-4C24-A6A3-CF804A733CF1}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{8B8466F9-CE9C-402C-ADDD-FD0D16495B5F}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{DDDCB7FF-8837-4AA5-A4F4-79ACD5EA7F36}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{41F4E2BB-7EDB-4820-BC22-A83FE02CB7BB}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944640"/>
        <c:axId val="112946560"/>
      </c:scatterChart>
      <c:valAx>
        <c:axId val="1129446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946560"/>
        <c:crosses val="autoZero"/>
        <c:crossBetween val="midCat"/>
      </c:valAx>
      <c:valAx>
        <c:axId val="112946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944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{8C1D0C70-E524-4325-9425-0EA23C93542F}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{D3047C4A-0595-43EA-AF3A-8D0C9A9FFE7D}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{C47CA0E2-9FC0-445A-901B-7ACC0453B962}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{AA0E8C8B-CA69-454B-A9B7-6B2A2D03A916}</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{F5E404A5-11FB-485F-892D-B512F0D38205}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6.3</c:v>
                </c:pt>
                <c:pt idx="1">
                  <c:v>5.2</c:v>
                </c:pt>
                <c:pt idx="2">
                  <c:v>3.2</c:v>
                </c:pt>
                <c:pt idx="3">
                  <c:v>2.4</c:v>
                </c:pt>
                <c:pt idx="4">
                  <c:v>1.5</c:v>
                </c:pt>
              </c:numCache>
            </c:numRef>
          </c:xVal>
          <c:yVal>
            <c:numRef>
              <c:f>公会計指標分析・財政指標組合せ分析表!$K$73:$O$73</c:f>
              <c:numCache>
                <c:formatCode>#,##0.0;"▲ "#,##0.0</c:formatCode>
                <c:ptCount val="5"/>
                <c:pt idx="0">
                  <c:v>18.5</c:v>
                </c:pt>
                <c:pt idx="1">
                  <c:v>7.8</c:v>
                </c:pt>
                <c:pt idx="2">
                  <c:v>7.6</c:v>
                </c:pt>
                <c:pt idx="3">
                  <c:v>1.1000000000000001</c:v>
                </c:pt>
                <c:pt idx="4">
                  <c:v>0.5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{8EABD2B1-925B-4170-9670-B12BE2CB4F3C}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{E9602083-2D72-4FC7-B6DF-AE6B378061A0}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{8370BDCE-6D8F-4660-B0AC-9C2DC81EF924}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{18AFF7B0-903B-4EA1-9FEA-1A54857209DC}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{EC384DD8-2512-40A8-9C5C-B0489B1422D3}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113726208"/>
        <c:axId val="113728128"/>
      </c:scatterChart>
      <c:valAx>
        <c:axId val="113726208"/>
        <c:scaling>
          <c:orientation val="minMax"/>
          <c:max val="9.1999999999999993"/>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728128"/>
        <c:crosses val="autoZero"/>
        <c:crossBetween val="midCat"/>
      </c:valAx>
      <c:valAx>
        <c:axId val="113728128"/>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72620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343,390
339,019
72.11
102,565,881
96,655,772
4,332,388
58,380,084
57,244,837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n-lt"/>
              <a:ea typeface="+mn-ea"/>
              <a:cs typeface="+mn-cs"/>
            </a:rPr>
            <a:t>年度の財政力指数は</a:t>
          </a:r>
          <a:r>
            <a:rPr kumimoji="1" lang="en-US" altLang="ja-JP" sz="1100">
              <a:solidFill>
                <a:schemeClr val="dk1"/>
              </a:solidFill>
              <a:effectLst/>
              <a:latin typeface="+mj-ea"/>
              <a:ea typeface="+mj-ea"/>
              <a:cs typeface="+mn-cs"/>
            </a:rPr>
            <a:t>0.96</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j-ea"/>
              <a:ea typeface="+mj-ea"/>
              <a:cs typeface="+mn-cs"/>
            </a:rPr>
            <a:t>0.01</a:t>
          </a:r>
          <a:r>
            <a:rPr kumimoji="1" lang="ja-JP" altLang="ja-JP" sz="1100">
              <a:solidFill>
                <a:schemeClr val="dk1"/>
              </a:solidFill>
              <a:effectLst/>
              <a:latin typeface="+mn-lt"/>
              <a:ea typeface="+mn-ea"/>
              <a:cs typeface="+mn-cs"/>
            </a:rPr>
            <a:t>ポイントの増加となった。</a:t>
          </a:r>
          <a:endParaRPr lang="ja-JP" altLang="ja-JP" sz="4000">
            <a:effectLst/>
          </a:endParaRPr>
        </a:p>
        <a:p>
          <a:r>
            <a:rPr kumimoji="1" lang="ja-JP" altLang="ja-JP" sz="1100">
              <a:solidFill>
                <a:schemeClr val="dk1"/>
              </a:solidFill>
              <a:effectLst/>
              <a:latin typeface="+mn-lt"/>
              <a:ea typeface="+mn-ea"/>
              <a:cs typeface="+mn-cs"/>
            </a:rPr>
            <a:t>　</a:t>
          </a:r>
          <a:r>
            <a:rPr lang="en-US" altLang="ja-JP" sz="1100">
              <a:solidFill>
                <a:schemeClr val="dk1"/>
              </a:solidFill>
              <a:effectLst/>
              <a:latin typeface="+mj-ea"/>
              <a:ea typeface="+mj-ea"/>
              <a:cs typeface="+mn-cs"/>
            </a:rPr>
            <a:t>22</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a:t>
          </a:r>
          <a:r>
            <a:rPr lang="en-US" altLang="ja-JP" sz="1100">
              <a:solidFill>
                <a:schemeClr val="dk1"/>
              </a:solidFill>
              <a:effectLst/>
              <a:latin typeface="+mj-ea"/>
              <a:ea typeface="+mj-ea"/>
              <a:cs typeface="+mn-cs"/>
            </a:rPr>
            <a:t>8</a:t>
          </a:r>
          <a:r>
            <a:rPr lang="ja-JP" altLang="ja-JP" sz="1100">
              <a:solidFill>
                <a:schemeClr val="dk1"/>
              </a:solidFill>
              <a:effectLst/>
              <a:latin typeface="+mn-lt"/>
              <a:ea typeface="+mn-ea"/>
              <a:cs typeface="+mn-cs"/>
            </a:rPr>
            <a:t>年ぶりに普通交付税交付団体となり、</a:t>
          </a:r>
          <a:r>
            <a:rPr kumimoji="1" lang="en-US" altLang="ja-JP" sz="1100">
              <a:solidFill>
                <a:schemeClr val="dk1"/>
              </a:solidFill>
              <a:effectLst/>
              <a:latin typeface="+mj-ea"/>
              <a:ea typeface="+mj-ea"/>
              <a:cs typeface="+mn-cs"/>
            </a:rPr>
            <a:t>24</a:t>
          </a:r>
          <a:r>
            <a:rPr kumimoji="1" lang="ja-JP" altLang="ja-JP" sz="1100">
              <a:solidFill>
                <a:schemeClr val="dk1"/>
              </a:solidFill>
              <a:effectLst/>
              <a:latin typeface="+mn-lt"/>
              <a:ea typeface="+mn-ea"/>
              <a:cs typeface="+mn-cs"/>
            </a:rPr>
            <a:t>年度から指数は</a:t>
          </a:r>
          <a:r>
            <a:rPr kumimoji="1" lang="en-US" altLang="ja-JP" sz="1100">
              <a:solidFill>
                <a:schemeClr val="dk1"/>
              </a:solidFill>
              <a:effectLst/>
              <a:latin typeface="+mj-ea"/>
              <a:ea typeface="+mj-ea"/>
              <a:cs typeface="+mn-cs"/>
            </a:rPr>
            <a:t>1.0</a:t>
          </a:r>
          <a:r>
            <a:rPr kumimoji="1" lang="ja-JP" altLang="ja-JP" sz="1100">
              <a:solidFill>
                <a:schemeClr val="dk1"/>
              </a:solidFill>
              <a:effectLst/>
              <a:latin typeface="+mn-lt"/>
              <a:ea typeface="+mn-ea"/>
              <a:cs typeface="+mn-cs"/>
            </a:rPr>
            <a:t>を割っており、以降ほぼ横ばいとなっている。</a:t>
          </a:r>
          <a:endParaRPr lang="ja-JP" altLang="ja-JP" sz="4000">
            <a:effectLst/>
          </a:endParaRPr>
        </a:p>
        <a:p>
          <a:r>
            <a:rPr kumimoji="1" lang="ja-JP" altLang="ja-JP" sz="1100">
              <a:solidFill>
                <a:schemeClr val="dk1"/>
              </a:solidFill>
              <a:effectLst/>
              <a:latin typeface="+mn-lt"/>
              <a:ea typeface="+mn-ea"/>
              <a:cs typeface="+mn-cs"/>
            </a:rPr>
            <a:t>　今後も生産年齢人口の減少や高齢化に伴う社会保障経費の増加等、指数減少の要因となる課題が少なくない。</a:t>
          </a:r>
          <a:endParaRPr lang="ja-JP" altLang="ja-JP" sz="4000">
            <a:effectLst/>
          </a:endParaRPr>
        </a:p>
        <a:p>
          <a:r>
            <a:rPr kumimoji="1" lang="ja-JP" altLang="ja-JP" sz="1100">
              <a:solidFill>
                <a:schemeClr val="dk1"/>
              </a:solidFill>
              <a:effectLst/>
              <a:latin typeface="+mn-lt"/>
              <a:ea typeface="+mn-ea"/>
              <a:cs typeface="+mn-cs"/>
            </a:rPr>
            <a:t>　引き続き財源確保の取り組みをすすめ財政力の維持に努めていく。</a:t>
          </a:r>
          <a:endParaRPr lang="ja-JP" altLang="ja-JP" sz="4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38</xdr:row>
      <xdr:rowOff>168275</xdr:rowOff>
    </xdr:to>
    <xdr:cxnSp macro="">
      <xdr:nvCxnSpPr>
        <xdr:cNvPr id="71" name="直線コネクタ 70"/>
        <xdr:cNvCxnSpPr/>
      </xdr:nvCxnSpPr>
      <xdr:spPr>
        <a:xfrm>
          <a:off x="3225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168275</xdr:rowOff>
    </xdr:to>
    <xdr:cxnSp macro="">
      <xdr:nvCxnSpPr>
        <xdr:cNvPr id="74" name="直線コネクタ 73"/>
        <xdr:cNvCxnSpPr/>
      </xdr:nvCxnSpPr>
      <xdr:spPr>
        <a:xfrm>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38</xdr:row>
      <xdr:rowOff>148167</xdr:rowOff>
    </xdr:to>
    <xdr:cxnSp macro="">
      <xdr:nvCxnSpPr>
        <xdr:cNvPr id="77" name="直線コネクタ 76"/>
        <xdr:cNvCxnSpPr/>
      </xdr:nvCxnSpPr>
      <xdr:spPr>
        <a:xfrm>
          <a:off x="1447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5" name="円/楕円 94"/>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96" name="テキスト ボックス 95"/>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n-lt"/>
              <a:ea typeface="+mn-ea"/>
              <a:cs typeface="+mn-cs"/>
            </a:rPr>
            <a:t>年度の経常収支比率は</a:t>
          </a:r>
          <a:r>
            <a:rPr kumimoji="1" lang="en-US" altLang="ja-JP" sz="1050">
              <a:solidFill>
                <a:schemeClr val="dk1"/>
              </a:solidFill>
              <a:effectLst/>
              <a:latin typeface="+mj-ea"/>
              <a:ea typeface="+mj-ea"/>
              <a:cs typeface="+mn-cs"/>
            </a:rPr>
            <a:t>92.2</a:t>
          </a:r>
          <a:r>
            <a:rPr kumimoji="1" lang="ja-JP" altLang="ja-JP" sz="1050">
              <a:solidFill>
                <a:schemeClr val="dk1"/>
              </a:solidFill>
              <a:effectLst/>
              <a:latin typeface="+mn-lt"/>
              <a:ea typeface="+mn-ea"/>
              <a:cs typeface="+mn-cs"/>
            </a:rPr>
            <a:t>％となり、前年度対比の</a:t>
          </a:r>
          <a:r>
            <a:rPr kumimoji="1" lang="en-US" altLang="ja-JP" sz="1050">
              <a:solidFill>
                <a:schemeClr val="dk1"/>
              </a:solidFill>
              <a:effectLst/>
              <a:latin typeface="+mj-ea"/>
              <a:ea typeface="+mj-ea"/>
              <a:cs typeface="+mn-cs"/>
            </a:rPr>
            <a:t>2.3</a:t>
          </a:r>
          <a:r>
            <a:rPr kumimoji="1" lang="ja-JP" altLang="ja-JP" sz="1050">
              <a:solidFill>
                <a:schemeClr val="dk1"/>
              </a:solidFill>
              <a:effectLst/>
              <a:latin typeface="+mn-lt"/>
              <a:ea typeface="+mn-ea"/>
              <a:cs typeface="+mn-cs"/>
            </a:rPr>
            <a:t>ポイント減少となった。</a:t>
          </a:r>
          <a:endParaRPr lang="ja-JP" altLang="ja-JP" sz="1050">
            <a:effectLst/>
          </a:endParaRPr>
        </a:p>
        <a:p>
          <a:r>
            <a:rPr kumimoji="1" lang="ja-JP" altLang="ja-JP" sz="1050">
              <a:solidFill>
                <a:schemeClr val="dk1"/>
              </a:solidFill>
              <a:effectLst/>
              <a:latin typeface="+mn-lt"/>
              <a:ea typeface="+mn-ea"/>
              <a:cs typeface="+mn-cs"/>
            </a:rPr>
            <a:t>　分子である、経常的経費充当一般財源は、扶助費</a:t>
          </a:r>
          <a:r>
            <a:rPr kumimoji="1" lang="en-US" altLang="ja-JP" sz="1050">
              <a:solidFill>
                <a:schemeClr val="dk1"/>
              </a:solidFill>
              <a:effectLst/>
              <a:latin typeface="+mj-ea"/>
              <a:ea typeface="+mj-ea"/>
              <a:cs typeface="+mn-cs"/>
            </a:rPr>
            <a:t>951,323</a:t>
          </a:r>
          <a:r>
            <a:rPr kumimoji="1" lang="ja-JP" altLang="ja-JP" sz="1050">
              <a:solidFill>
                <a:schemeClr val="dk1"/>
              </a:solidFill>
              <a:effectLst/>
              <a:latin typeface="+mn-lt"/>
              <a:ea typeface="+mn-ea"/>
              <a:cs typeface="+mn-cs"/>
            </a:rPr>
            <a:t>千円の増、繰出金</a:t>
          </a:r>
          <a:r>
            <a:rPr kumimoji="1" lang="en-US" altLang="ja-JP" sz="1050">
              <a:solidFill>
                <a:schemeClr val="dk1"/>
              </a:solidFill>
              <a:effectLst/>
              <a:latin typeface="+mj-ea"/>
              <a:ea typeface="+mj-ea"/>
              <a:cs typeface="+mn-cs"/>
            </a:rPr>
            <a:t>383,372</a:t>
          </a:r>
          <a:r>
            <a:rPr kumimoji="1" lang="ja-JP" altLang="ja-JP" sz="1050">
              <a:solidFill>
                <a:schemeClr val="dk1"/>
              </a:solidFill>
              <a:effectLst/>
              <a:latin typeface="+mn-lt"/>
              <a:ea typeface="+mn-ea"/>
              <a:cs typeface="+mn-cs"/>
            </a:rPr>
            <a:t>千円の増などにより、</a:t>
          </a:r>
          <a:r>
            <a:rPr kumimoji="1" lang="en-US" altLang="ja-JP" sz="1050">
              <a:solidFill>
                <a:schemeClr val="dk1"/>
              </a:solidFill>
              <a:effectLst/>
              <a:latin typeface="+mj-ea"/>
              <a:ea typeface="+mj-ea"/>
              <a:cs typeface="+mn-cs"/>
            </a:rPr>
            <a:t>1,032,537</a:t>
          </a:r>
          <a:r>
            <a:rPr kumimoji="1" lang="ja-JP" altLang="ja-JP" sz="1050">
              <a:solidFill>
                <a:schemeClr val="dk1"/>
              </a:solidFill>
              <a:effectLst/>
              <a:latin typeface="+mn-lt"/>
              <a:ea typeface="+mn-ea"/>
              <a:cs typeface="+mn-cs"/>
            </a:rPr>
            <a:t>千円の増となった。 </a:t>
          </a:r>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一方、分母である経常一般財源は、市税</a:t>
          </a:r>
          <a:r>
            <a:rPr kumimoji="1" lang="en-US" altLang="ja-JP" sz="1050">
              <a:solidFill>
                <a:schemeClr val="dk1"/>
              </a:solidFill>
              <a:effectLst/>
              <a:latin typeface="+mj-ea"/>
              <a:ea typeface="+mj-ea"/>
              <a:cs typeface="+mn-cs"/>
            </a:rPr>
            <a:t>630,514</a:t>
          </a:r>
          <a:r>
            <a:rPr kumimoji="1" lang="ja-JP" altLang="ja-JP" sz="1050">
              <a:solidFill>
                <a:schemeClr val="dk1"/>
              </a:solidFill>
              <a:effectLst/>
              <a:latin typeface="+mn-lt"/>
              <a:ea typeface="+mn-ea"/>
              <a:cs typeface="+mn-cs"/>
            </a:rPr>
            <a:t>千円の増、地方消費税交付金</a:t>
          </a:r>
          <a:r>
            <a:rPr kumimoji="1" lang="en-US" altLang="ja-JP" sz="1050">
              <a:solidFill>
                <a:schemeClr val="dk1"/>
              </a:solidFill>
              <a:effectLst/>
              <a:latin typeface="+mj-ea"/>
              <a:ea typeface="+mj-ea"/>
              <a:cs typeface="+mn-cs"/>
            </a:rPr>
            <a:t>2,148,957</a:t>
          </a:r>
          <a:r>
            <a:rPr kumimoji="1" lang="ja-JP" altLang="ja-JP" sz="1050">
              <a:solidFill>
                <a:schemeClr val="dk1"/>
              </a:solidFill>
              <a:effectLst/>
              <a:latin typeface="+mn-lt"/>
              <a:ea typeface="+mn-ea"/>
              <a:cs typeface="+mn-cs"/>
            </a:rPr>
            <a:t>千円の増などにより、</a:t>
          </a:r>
          <a:r>
            <a:rPr kumimoji="1" lang="en-US" altLang="ja-JP" sz="1050">
              <a:solidFill>
                <a:schemeClr val="dk1"/>
              </a:solidFill>
              <a:effectLst/>
              <a:latin typeface="+mj-ea"/>
              <a:ea typeface="+mj-ea"/>
              <a:cs typeface="+mn-cs"/>
            </a:rPr>
            <a:t>2,975,694</a:t>
          </a:r>
          <a:r>
            <a:rPr kumimoji="1" lang="ja-JP" altLang="ja-JP" sz="1050">
              <a:solidFill>
                <a:schemeClr val="dk1"/>
              </a:solidFill>
              <a:effectLst/>
              <a:latin typeface="+mn-lt"/>
              <a:ea typeface="+mn-ea"/>
              <a:cs typeface="+mn-cs"/>
            </a:rPr>
            <a:t>千円の増となった。</a:t>
          </a:r>
          <a:endParaRPr lang="ja-JP" altLang="ja-JP" sz="1050">
            <a:effectLst/>
          </a:endParaRPr>
        </a:p>
        <a:p>
          <a:r>
            <a:rPr kumimoji="1" lang="ja-JP" altLang="ja-JP" sz="1050" baseline="0">
              <a:solidFill>
                <a:schemeClr val="dk1"/>
              </a:solidFill>
              <a:effectLst/>
              <a:latin typeface="+mn-lt"/>
              <a:ea typeface="+mn-ea"/>
              <a:cs typeface="+mn-cs"/>
            </a:rPr>
            <a:t>　経常一般財源（分母）の伸びが、</a:t>
          </a:r>
          <a:r>
            <a:rPr kumimoji="1" lang="ja-JP" altLang="ja-JP" sz="1050">
              <a:solidFill>
                <a:schemeClr val="dk1"/>
              </a:solidFill>
              <a:effectLst/>
              <a:latin typeface="+mn-lt"/>
              <a:ea typeface="+mn-ea"/>
              <a:cs typeface="+mn-cs"/>
            </a:rPr>
            <a:t>経常的経費充当一般財源（分子）</a:t>
          </a:r>
          <a:r>
            <a:rPr kumimoji="1" lang="ja-JP" altLang="ja-JP" sz="1050" baseline="0">
              <a:solidFill>
                <a:schemeClr val="dk1"/>
              </a:solidFill>
              <a:effectLst/>
              <a:latin typeface="+mn-lt"/>
              <a:ea typeface="+mn-ea"/>
              <a:cs typeface="+mn-cs"/>
            </a:rPr>
            <a:t>の伸びを上回ったため、比率が減少することになった。</a:t>
          </a:r>
          <a:endParaRPr lang="ja-JP" altLang="ja-JP" sz="1050">
            <a:effectLst/>
          </a:endParaRPr>
        </a:p>
        <a:p>
          <a:r>
            <a:rPr kumimoji="1" lang="ja-JP" altLang="ja-JP" sz="1050">
              <a:solidFill>
                <a:schemeClr val="dk1"/>
              </a:solidFill>
              <a:effectLst/>
              <a:latin typeface="+mn-lt"/>
              <a:ea typeface="+mn-ea"/>
              <a:cs typeface="+mn-cs"/>
            </a:rPr>
            <a:t>　今後も、少子高齢化の進展に伴う扶助費の増加が懸念されるが、事務の効率化や事業の見直しなどをすすめるとともに、市税徴収率の向上や、市有財産の有効活用など一般財源収入の増加を図り、経常収支比率の減少に努めていく。</a:t>
          </a:r>
          <a:endParaRPr lang="ja-JP" altLang="ja-JP" sz="10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170604</xdr:rowOff>
    </xdr:from>
    <xdr:to>
      <xdr:col>7</xdr:col>
      <xdr:colOff>152400</xdr:colOff>
      <xdr:row>65</xdr:row>
      <xdr:rowOff>12700</xdr:rowOff>
    </xdr:to>
    <xdr:cxnSp macro="">
      <xdr:nvCxnSpPr>
        <xdr:cNvPr id="131" name="直線コネクタ 130"/>
        <xdr:cNvCxnSpPr/>
      </xdr:nvCxnSpPr>
      <xdr:spPr>
        <a:xfrm flipV="1">
          <a:off x="4114800" y="10971954"/>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143933</xdr:rowOff>
    </xdr:from>
    <xdr:to>
      <xdr:col>6</xdr:col>
      <xdr:colOff>0</xdr:colOff>
      <xdr:row>65</xdr:row>
      <xdr:rowOff>12700</xdr:rowOff>
    </xdr:to>
    <xdr:cxnSp macro="">
      <xdr:nvCxnSpPr>
        <xdr:cNvPr id="134" name="直線コネクタ 133"/>
        <xdr:cNvCxnSpPr/>
      </xdr:nvCxnSpPr>
      <xdr:spPr>
        <a:xfrm>
          <a:off x="3225800" y="1111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64</xdr:row>
      <xdr:rowOff>151977</xdr:rowOff>
    </xdr:to>
    <xdr:cxnSp macro="">
      <xdr:nvCxnSpPr>
        <xdr:cNvPr id="137" name="直線コネクタ 136"/>
        <xdr:cNvCxnSpPr/>
      </xdr:nvCxnSpPr>
      <xdr:spPr>
        <a:xfrm flipV="1">
          <a:off x="2336800" y="1111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151977</xdr:rowOff>
    </xdr:from>
    <xdr:to>
      <xdr:col>3</xdr:col>
      <xdr:colOff>279400</xdr:colOff>
      <xdr:row>65</xdr:row>
      <xdr:rowOff>36830</xdr:rowOff>
    </xdr:to>
    <xdr:cxnSp macro="">
      <xdr:nvCxnSpPr>
        <xdr:cNvPr id="140" name="直線コネクタ 139"/>
        <xdr:cNvCxnSpPr/>
      </xdr:nvCxnSpPr>
      <xdr:spPr>
        <a:xfrm flipV="1">
          <a:off x="1447800" y="111247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119804</xdr:rowOff>
    </xdr:from>
    <xdr:to>
      <xdr:col>7</xdr:col>
      <xdr:colOff>203200</xdr:colOff>
      <xdr:row>64</xdr:row>
      <xdr:rowOff>49954</xdr:rowOff>
    </xdr:to>
    <xdr:sp macro="" textlink="">
      <xdr:nvSpPr>
        <xdr:cNvPr id="150" name="円/楕円 149"/>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91881</xdr:rowOff>
    </xdr:from>
    <xdr:ext cx="762000" cy="259045"/>
    <xdr:sp macro="" textlink="">
      <xdr:nvSpPr>
        <xdr:cNvPr id="151"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2" name="円/楕円 151"/>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3" name="テキスト ボックス 152"/>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54" name="円/楕円 153"/>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5" name="テキスト ボックス 154"/>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101177</xdr:rowOff>
    </xdr:from>
    <xdr:to>
      <xdr:col>3</xdr:col>
      <xdr:colOff>330200</xdr:colOff>
      <xdr:row>65</xdr:row>
      <xdr:rowOff>31327</xdr:rowOff>
    </xdr:to>
    <xdr:sp macro="" textlink="">
      <xdr:nvSpPr>
        <xdr:cNvPr id="156" name="円/楕円 155"/>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16104</xdr:rowOff>
    </xdr:from>
    <xdr:ext cx="762000" cy="259045"/>
    <xdr:sp macro="" textlink="">
      <xdr:nvSpPr>
        <xdr:cNvPr id="157" name="テキスト ボックス 156"/>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157480</xdr:rowOff>
    </xdr:from>
    <xdr:to>
      <xdr:col>2</xdr:col>
      <xdr:colOff>127000</xdr:colOff>
      <xdr:row>65</xdr:row>
      <xdr:rowOff>87630</xdr:rowOff>
    </xdr:to>
    <xdr:sp macro="" textlink="">
      <xdr:nvSpPr>
        <xdr:cNvPr id="158" name="円/楕円 157"/>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72407</xdr:rowOff>
    </xdr:from>
    <xdr:ext cx="762000" cy="259045"/>
    <xdr:sp macro="" textlink="">
      <xdr:nvSpPr>
        <xdr:cNvPr id="159" name="テキスト ボックス 158"/>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n-lt"/>
              <a:ea typeface="+mn-ea"/>
              <a:cs typeface="+mn-cs"/>
            </a:rPr>
            <a:t>人当たり人件費・物件費等決算額は</a:t>
          </a:r>
          <a:r>
            <a:rPr kumimoji="1" lang="en-US" altLang="ja-JP" sz="1100">
              <a:solidFill>
                <a:schemeClr val="dk1"/>
              </a:solidFill>
              <a:effectLst/>
              <a:latin typeface="+mj-ea"/>
              <a:ea typeface="+mj-ea"/>
              <a:cs typeface="+mn-cs"/>
            </a:rPr>
            <a:t>89,878</a:t>
          </a:r>
          <a:r>
            <a:rPr kumimoji="1" lang="ja-JP" altLang="ja-JP" sz="1100">
              <a:solidFill>
                <a:schemeClr val="dk1"/>
              </a:solidFill>
              <a:effectLst/>
              <a:latin typeface="+mn-lt"/>
              <a:ea typeface="+mn-ea"/>
              <a:cs typeface="+mn-cs"/>
            </a:rPr>
            <a:t>円となり、前年度対比</a:t>
          </a:r>
          <a:r>
            <a:rPr kumimoji="1" lang="en-US" altLang="ja-JP" sz="1100">
              <a:solidFill>
                <a:schemeClr val="dk1"/>
              </a:solidFill>
              <a:effectLst/>
              <a:latin typeface="+mj-ea"/>
              <a:ea typeface="+mj-ea"/>
              <a:cs typeface="+mn-cs"/>
            </a:rPr>
            <a:t>168</a:t>
          </a:r>
          <a:r>
            <a:rPr kumimoji="1" lang="ja-JP" altLang="ja-JP" sz="1100">
              <a:solidFill>
                <a:schemeClr val="dk1"/>
              </a:solidFill>
              <a:effectLst/>
              <a:latin typeface="+mn-lt"/>
              <a:ea typeface="+mn-ea"/>
              <a:cs typeface="+mn-cs"/>
            </a:rPr>
            <a:t>円の減となり、類似団体平均を</a:t>
          </a:r>
          <a:r>
            <a:rPr kumimoji="1" lang="en-US" altLang="ja-JP" sz="1100">
              <a:solidFill>
                <a:schemeClr val="dk1"/>
              </a:solidFill>
              <a:effectLst/>
              <a:latin typeface="+mj-ea"/>
              <a:ea typeface="+mj-ea"/>
              <a:cs typeface="+mn-cs"/>
            </a:rPr>
            <a:t>15,071</a:t>
          </a:r>
          <a:r>
            <a:rPr kumimoji="1" lang="ja-JP" altLang="ja-JP" sz="1100">
              <a:solidFill>
                <a:schemeClr val="dk1"/>
              </a:solidFill>
              <a:effectLst/>
              <a:latin typeface="+mn-lt"/>
              <a:ea typeface="+mn-ea"/>
              <a:cs typeface="+mn-cs"/>
            </a:rPr>
            <a:t>円下回る結果となった。</a:t>
          </a:r>
          <a:r>
            <a:rPr kumimoji="1" lang="ja-JP" altLang="en-US" sz="1100">
              <a:solidFill>
                <a:schemeClr val="dk1"/>
              </a:solidFill>
              <a:effectLst/>
              <a:latin typeface="+mn-lt"/>
              <a:ea typeface="+mn-ea"/>
              <a:cs typeface="+mn-cs"/>
            </a:rPr>
            <a:t>時間外勤務手当の減及び退職手当組合負担金の減が一つの要因と考えられる。</a:t>
          </a:r>
          <a:endParaRPr lang="ja-JP" altLang="ja-JP" sz="4000">
            <a:effectLst/>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全国平均、県平均を下回る状況ではあるが、</a:t>
          </a:r>
          <a:r>
            <a:rPr lang="ja-JP" altLang="ja-JP" sz="1100">
              <a:solidFill>
                <a:schemeClr val="dk1"/>
              </a:solidFill>
              <a:effectLst/>
              <a:latin typeface="+mn-lt"/>
              <a:ea typeface="+mn-ea"/>
              <a:cs typeface="+mn-cs"/>
            </a:rPr>
            <a:t>今後も定員管理及び給与の適正化を図るとともに、より一層の経費の削減に努めていく。</a:t>
          </a:r>
          <a:endParaRPr kumimoji="1" lang="ja-JP" altLang="en-US" sz="4000">
            <a:solidFill>
              <a:schemeClr val="accent6">
                <a:lumMod val="60000"/>
                <a:lumOff val="40000"/>
              </a:schemeClr>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111847</xdr:rowOff>
    </xdr:from>
    <xdr:to>
      <xdr:col>7</xdr:col>
      <xdr:colOff>152400</xdr:colOff>
      <xdr:row>81</xdr:row>
      <xdr:rowOff>115226</xdr:rowOff>
    </xdr:to>
    <xdr:cxnSp macro="">
      <xdr:nvCxnSpPr>
        <xdr:cNvPr id="194" name="直線コネクタ 193"/>
        <xdr:cNvCxnSpPr/>
      </xdr:nvCxnSpPr>
      <xdr:spPr>
        <a:xfrm flipV="1">
          <a:off x="4114800" y="13999297"/>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47862</xdr:rowOff>
    </xdr:from>
    <xdr:to>
      <xdr:col>6</xdr:col>
      <xdr:colOff>0</xdr:colOff>
      <xdr:row>81</xdr:row>
      <xdr:rowOff>115226</xdr:rowOff>
    </xdr:to>
    <xdr:cxnSp macro="">
      <xdr:nvCxnSpPr>
        <xdr:cNvPr id="197" name="直線コネクタ 196"/>
        <xdr:cNvCxnSpPr/>
      </xdr:nvCxnSpPr>
      <xdr:spPr>
        <a:xfrm>
          <a:off x="3225800" y="13935312"/>
          <a:ext cx="889000" cy="6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47862</xdr:rowOff>
    </xdr:from>
    <xdr:to>
      <xdr:col>4</xdr:col>
      <xdr:colOff>482600</xdr:colOff>
      <xdr:row>82</xdr:row>
      <xdr:rowOff>87550</xdr:rowOff>
    </xdr:to>
    <xdr:cxnSp macro="">
      <xdr:nvCxnSpPr>
        <xdr:cNvPr id="200" name="直線コネクタ 199"/>
        <xdr:cNvCxnSpPr/>
      </xdr:nvCxnSpPr>
      <xdr:spPr>
        <a:xfrm flipV="1">
          <a:off x="2336800" y="13935312"/>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133059</xdr:rowOff>
    </xdr:from>
    <xdr:ext cx="762000" cy="259045"/>
    <xdr:sp macro="" textlink="">
      <xdr:nvSpPr>
        <xdr:cNvPr id="202" name="テキスト ボックス 201"/>
        <xdr:cNvSpPr txBox="1"/>
      </xdr:nvSpPr>
      <xdr:spPr>
        <a:xfrm>
          <a:off x="2844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87550</xdr:rowOff>
    </xdr:from>
    <xdr:to>
      <xdr:col>3</xdr:col>
      <xdr:colOff>279400</xdr:colOff>
      <xdr:row>82</xdr:row>
      <xdr:rowOff>161810</xdr:rowOff>
    </xdr:to>
    <xdr:cxnSp macro="">
      <xdr:nvCxnSpPr>
        <xdr:cNvPr id="203" name="直線コネクタ 202"/>
        <xdr:cNvCxnSpPr/>
      </xdr:nvCxnSpPr>
      <xdr:spPr>
        <a:xfrm flipV="1">
          <a:off x="1447800" y="14146450"/>
          <a:ext cx="889000" cy="7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163786</xdr:rowOff>
    </xdr:from>
    <xdr:ext cx="762000" cy="259045"/>
    <xdr:sp macro="" textlink="">
      <xdr:nvSpPr>
        <xdr:cNvPr id="205" name="テキスト ボックス 204"/>
        <xdr:cNvSpPr txBox="1"/>
      </xdr:nvSpPr>
      <xdr:spPr>
        <a:xfrm>
          <a:off x="1955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50550</xdr:rowOff>
    </xdr:from>
    <xdr:ext cx="762000" cy="259045"/>
    <xdr:sp macro="" textlink="">
      <xdr:nvSpPr>
        <xdr:cNvPr id="207" name="テキスト ボックス 206"/>
        <xdr:cNvSpPr txBox="1"/>
      </xdr:nvSpPr>
      <xdr:spPr>
        <a:xfrm>
          <a:off x="1066800" y="1428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61047</xdr:rowOff>
    </xdr:from>
    <xdr:to>
      <xdr:col>7</xdr:col>
      <xdr:colOff>203200</xdr:colOff>
      <xdr:row>81</xdr:row>
      <xdr:rowOff>162647</xdr:rowOff>
    </xdr:to>
    <xdr:sp macro="" textlink="">
      <xdr:nvSpPr>
        <xdr:cNvPr id="213" name="円/楕円 212"/>
        <xdr:cNvSpPr/>
      </xdr:nvSpPr>
      <xdr:spPr>
        <a:xfrm>
          <a:off x="4902200" y="139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77574</xdr:rowOff>
    </xdr:from>
    <xdr:ext cx="762000" cy="259045"/>
    <xdr:sp macro="" textlink="">
      <xdr:nvSpPr>
        <xdr:cNvPr id="214" name="人件費・物件費等の状況該当値テキスト"/>
        <xdr:cNvSpPr txBox="1"/>
      </xdr:nvSpPr>
      <xdr:spPr>
        <a:xfrm>
          <a:off x="5041900" y="1379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89,878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64426</xdr:rowOff>
    </xdr:from>
    <xdr:to>
      <xdr:col>6</xdr:col>
      <xdr:colOff>50800</xdr:colOff>
      <xdr:row>81</xdr:row>
      <xdr:rowOff>166026</xdr:rowOff>
    </xdr:to>
    <xdr:sp macro="" textlink="">
      <xdr:nvSpPr>
        <xdr:cNvPr id="215" name="円/楕円 214"/>
        <xdr:cNvSpPr/>
      </xdr:nvSpPr>
      <xdr:spPr>
        <a:xfrm>
          <a:off x="4064000" y="139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4753</xdr:rowOff>
    </xdr:from>
    <xdr:ext cx="736600" cy="259045"/>
    <xdr:sp macro="" textlink="">
      <xdr:nvSpPr>
        <xdr:cNvPr id="216" name="テキスト ボックス 215"/>
        <xdr:cNvSpPr txBox="1"/>
      </xdr:nvSpPr>
      <xdr:spPr>
        <a:xfrm>
          <a:off x="3733800" y="1372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168512</xdr:rowOff>
    </xdr:from>
    <xdr:to>
      <xdr:col>4</xdr:col>
      <xdr:colOff>533400</xdr:colOff>
      <xdr:row>81</xdr:row>
      <xdr:rowOff>98662</xdr:rowOff>
    </xdr:to>
    <xdr:sp macro="" textlink="">
      <xdr:nvSpPr>
        <xdr:cNvPr id="217" name="円/楕円 216"/>
        <xdr:cNvSpPr/>
      </xdr:nvSpPr>
      <xdr:spPr>
        <a:xfrm>
          <a:off x="3175000" y="138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108839</xdr:rowOff>
    </xdr:from>
    <xdr:ext cx="762000" cy="259045"/>
    <xdr:sp macro="" textlink="">
      <xdr:nvSpPr>
        <xdr:cNvPr id="218" name="テキスト ボックス 217"/>
        <xdr:cNvSpPr txBox="1"/>
      </xdr:nvSpPr>
      <xdr:spPr>
        <a:xfrm>
          <a:off x="2844800" y="136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86,696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36750</xdr:rowOff>
    </xdr:from>
    <xdr:to>
      <xdr:col>3</xdr:col>
      <xdr:colOff>330200</xdr:colOff>
      <xdr:row>82</xdr:row>
      <xdr:rowOff>138350</xdr:rowOff>
    </xdr:to>
    <xdr:sp macro="" textlink="">
      <xdr:nvSpPr>
        <xdr:cNvPr id="219" name="円/楕円 218"/>
        <xdr:cNvSpPr/>
      </xdr:nvSpPr>
      <xdr:spPr>
        <a:xfrm>
          <a:off x="2286000" y="140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148527</xdr:rowOff>
    </xdr:from>
    <xdr:ext cx="762000" cy="259045"/>
    <xdr:sp macro="" textlink="">
      <xdr:nvSpPr>
        <xdr:cNvPr id="220" name="テキスト ボックス 219"/>
        <xdr:cNvSpPr txBox="1"/>
      </xdr:nvSpPr>
      <xdr:spPr>
        <a:xfrm>
          <a:off x="1955800" y="1386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97,196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111010</xdr:rowOff>
    </xdr:from>
    <xdr:to>
      <xdr:col>2</xdr:col>
      <xdr:colOff>127000</xdr:colOff>
      <xdr:row>83</xdr:row>
      <xdr:rowOff>41160</xdr:rowOff>
    </xdr:to>
    <xdr:sp macro="" textlink="">
      <xdr:nvSpPr>
        <xdr:cNvPr id="221" name="円/楕円 220"/>
        <xdr:cNvSpPr/>
      </xdr:nvSpPr>
      <xdr:spPr>
        <a:xfrm>
          <a:off x="1397000" y="141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51337</xdr:rowOff>
    </xdr:from>
    <xdr:ext cx="762000" cy="259045"/>
    <xdr:sp macro="" textlink="">
      <xdr:nvSpPr>
        <xdr:cNvPr id="222" name="テキスト ボックス 221"/>
        <xdr:cNvSpPr txBox="1"/>
      </xdr:nvSpPr>
      <xdr:spPr>
        <a:xfrm>
          <a:off x="1066800" y="1393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j-ea"/>
              <a:ea typeface="+mj-ea"/>
              <a:cs typeface="+mn-cs"/>
            </a:rPr>
            <a:t>前年度の</a:t>
          </a:r>
          <a:r>
            <a:rPr kumimoji="1" lang="en-US" altLang="ja-JP" sz="1100">
              <a:solidFill>
                <a:schemeClr val="dk1"/>
              </a:solidFill>
              <a:effectLst/>
              <a:latin typeface="+mj-ea"/>
              <a:ea typeface="+mj-ea"/>
              <a:cs typeface="+mn-cs"/>
            </a:rPr>
            <a:t>101.8</a:t>
          </a:r>
          <a:r>
            <a:rPr kumimoji="1" lang="ja-JP" altLang="ja-JP" sz="1100">
              <a:solidFill>
                <a:schemeClr val="dk1"/>
              </a:solidFill>
              <a:effectLst/>
              <a:latin typeface="+mj-ea"/>
              <a:ea typeface="+mj-ea"/>
              <a:cs typeface="+mn-cs"/>
            </a:rPr>
            <a:t>から</a:t>
          </a:r>
          <a:r>
            <a:rPr kumimoji="1" lang="en-US" altLang="ja-JP" sz="1100">
              <a:solidFill>
                <a:schemeClr val="dk1"/>
              </a:solidFill>
              <a:effectLst/>
              <a:latin typeface="+mj-ea"/>
              <a:ea typeface="+mj-ea"/>
              <a:cs typeface="+mn-cs"/>
            </a:rPr>
            <a:t>0.5</a:t>
          </a:r>
          <a:r>
            <a:rPr kumimoji="1" lang="ja-JP" altLang="ja-JP" sz="1100">
              <a:solidFill>
                <a:schemeClr val="dk1"/>
              </a:solidFill>
              <a:effectLst/>
              <a:latin typeface="+mj-ea"/>
              <a:ea typeface="+mj-ea"/>
              <a:cs typeface="+mn-cs"/>
            </a:rPr>
            <a:t>ポイント減の</a:t>
          </a:r>
          <a:r>
            <a:rPr kumimoji="1" lang="en-US" altLang="ja-JP" sz="1100">
              <a:solidFill>
                <a:schemeClr val="dk1"/>
              </a:solidFill>
              <a:effectLst/>
              <a:latin typeface="+mj-ea"/>
              <a:ea typeface="+mj-ea"/>
              <a:cs typeface="+mn-cs"/>
            </a:rPr>
            <a:t>101.3</a:t>
          </a:r>
          <a:r>
            <a:rPr kumimoji="1" lang="ja-JP" altLang="ja-JP" sz="1100">
              <a:solidFill>
                <a:schemeClr val="dk1"/>
              </a:solidFill>
              <a:effectLst/>
              <a:latin typeface="+mj-ea"/>
              <a:ea typeface="+mj-ea"/>
              <a:cs typeface="+mn-cs"/>
            </a:rPr>
            <a:t>となった。職員給与については国に準じた給与改定を行い、給与水準の引下げや給与構造改革における経過措置額の段階的引き下げの実施により給与費の削減を図っている。今後も引き続き給与の適正化に努める。</a:t>
          </a:r>
          <a:endParaRPr lang="ja-JP" altLang="ja-JP" sz="11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84</xdr:row>
      <xdr:rowOff>7862</xdr:rowOff>
    </xdr:to>
    <xdr:cxnSp macro="">
      <xdr:nvCxnSpPr>
        <xdr:cNvPr id="258" name="直線コネクタ 257"/>
        <xdr:cNvCxnSpPr/>
      </xdr:nvCxnSpPr>
      <xdr:spPr>
        <a:xfrm flipV="1">
          <a:off x="16179800" y="143522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9"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7862</xdr:rowOff>
    </xdr:to>
    <xdr:cxnSp macro="">
      <xdr:nvCxnSpPr>
        <xdr:cNvPr id="261" name="直線コネクタ 260"/>
        <xdr:cNvCxnSpPr/>
      </xdr:nvCxnSpPr>
      <xdr:spPr>
        <a:xfrm>
          <a:off x="15290800" y="143866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89</xdr:row>
      <xdr:rowOff>69850</xdr:rowOff>
    </xdr:to>
    <xdr:cxnSp macro="">
      <xdr:nvCxnSpPr>
        <xdr:cNvPr id="264" name="直線コネクタ 263"/>
        <xdr:cNvCxnSpPr/>
      </xdr:nvCxnSpPr>
      <xdr:spPr>
        <a:xfrm flipV="1">
          <a:off x="14401800" y="14386682"/>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92832</xdr:rowOff>
    </xdr:to>
    <xdr:cxnSp macro="">
      <xdr:nvCxnSpPr>
        <xdr:cNvPr id="267" name="直線コネクタ 266"/>
        <xdr:cNvCxnSpPr/>
      </xdr:nvCxnSpPr>
      <xdr:spPr>
        <a:xfrm flipV="1">
          <a:off x="13512800" y="153289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7" name="円/楕円 276"/>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43136</xdr:rowOff>
    </xdr:from>
    <xdr:ext cx="762000" cy="259045"/>
    <xdr:sp macro="" textlink="">
      <xdr:nvSpPr>
        <xdr:cNvPr id="278" name="給与水準   （国との比較）該当値テキスト"/>
        <xdr:cNvSpPr txBox="1"/>
      </xdr:nvSpPr>
      <xdr:spPr>
        <a:xfrm>
          <a:off x="17106900" y="14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9" name="円/楕円 27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0" name="テキスト ボックス 279"/>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20459</xdr:rowOff>
    </xdr:from>
    <xdr:ext cx="762000" cy="259045"/>
    <xdr:sp macro="" textlink="">
      <xdr:nvSpPr>
        <xdr:cNvPr id="282" name="テキスト ボックス 281"/>
        <xdr:cNvSpPr txBox="1"/>
      </xdr:nvSpPr>
      <xdr:spPr>
        <a:xfrm>
          <a:off x="14909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3" name="円/楕円 282"/>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4" name="テキスト ボックス 283"/>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6" name="テキスト ボックス 285"/>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100">
              <a:solidFill>
                <a:schemeClr val="dk1"/>
              </a:solidFill>
              <a:effectLst/>
              <a:latin typeface="+mj-ea"/>
              <a:ea typeface="+mj-ea"/>
              <a:cs typeface="+mn-cs"/>
            </a:rPr>
            <a:t>短時間再任用職員数が減員となる一方、フルタイム再任用職員数が増加したことで</a:t>
          </a:r>
          <a:r>
            <a:rPr kumimoji="1" lang="en-US" altLang="ja-JP" sz="1100">
              <a:solidFill>
                <a:schemeClr val="dk1"/>
              </a:solidFill>
              <a:effectLst/>
              <a:latin typeface="+mj-ea"/>
              <a:ea typeface="+mj-ea"/>
              <a:cs typeface="+mn-cs"/>
            </a:rPr>
            <a:t>0.09</a:t>
          </a:r>
          <a:r>
            <a:rPr kumimoji="1" lang="ja-JP" altLang="ja-JP" sz="1100">
              <a:solidFill>
                <a:schemeClr val="dk1"/>
              </a:solidFill>
              <a:effectLst/>
              <a:latin typeface="+mj-ea"/>
              <a:ea typeface="+mj-ea"/>
              <a:cs typeface="+mn-cs"/>
            </a:rPr>
            <a:t>人増となったが、民間委託や業務の効率化などにより職員数の適正化を目指していく。</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今後も「所沢市定員管理計画」に基づき、将来的な職員の年齢構成、人材の確保を考慮しながら定員管理を行っていく。</a:t>
          </a:r>
          <a:endParaRPr lang="ja-JP" altLang="ja-JP" sz="11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97790</xdr:rowOff>
    </xdr:from>
    <xdr:to>
      <xdr:col>24</xdr:col>
      <xdr:colOff>558800</xdr:colOff>
      <xdr:row>60</xdr:row>
      <xdr:rowOff>128815</xdr:rowOff>
    </xdr:to>
    <xdr:cxnSp macro="">
      <xdr:nvCxnSpPr>
        <xdr:cNvPr id="323" name="直線コネクタ 322"/>
        <xdr:cNvCxnSpPr/>
      </xdr:nvCxnSpPr>
      <xdr:spPr>
        <a:xfrm>
          <a:off x="16179800" y="1038479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4"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94343</xdr:rowOff>
    </xdr:from>
    <xdr:to>
      <xdr:col>23</xdr:col>
      <xdr:colOff>406400</xdr:colOff>
      <xdr:row>60</xdr:row>
      <xdr:rowOff>97790</xdr:rowOff>
    </xdr:to>
    <xdr:cxnSp macro="">
      <xdr:nvCxnSpPr>
        <xdr:cNvPr id="326" name="直線コネクタ 325"/>
        <xdr:cNvCxnSpPr/>
      </xdr:nvCxnSpPr>
      <xdr:spPr>
        <a:xfrm>
          <a:off x="15290800" y="1038134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8" name="テキスト ボックス 327"/>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80554</xdr:rowOff>
    </xdr:from>
    <xdr:to>
      <xdr:col>22</xdr:col>
      <xdr:colOff>203200</xdr:colOff>
      <xdr:row>60</xdr:row>
      <xdr:rowOff>94343</xdr:rowOff>
    </xdr:to>
    <xdr:cxnSp macro="">
      <xdr:nvCxnSpPr>
        <xdr:cNvPr id="329" name="直線コネクタ 328"/>
        <xdr:cNvCxnSpPr/>
      </xdr:nvCxnSpPr>
      <xdr:spPr>
        <a:xfrm>
          <a:off x="14401800" y="1036755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31" name="テキスト ボックス 330"/>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80554</xdr:rowOff>
    </xdr:from>
    <xdr:to>
      <xdr:col>21</xdr:col>
      <xdr:colOff>0</xdr:colOff>
      <xdr:row>62</xdr:row>
      <xdr:rowOff>106499</xdr:rowOff>
    </xdr:to>
    <xdr:cxnSp macro="">
      <xdr:nvCxnSpPr>
        <xdr:cNvPr id="332" name="直線コネクタ 331"/>
        <xdr:cNvCxnSpPr/>
      </xdr:nvCxnSpPr>
      <xdr:spPr>
        <a:xfrm flipV="1">
          <a:off x="13512800" y="10367554"/>
          <a:ext cx="889000" cy="36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6" name="テキスト ボックス 335"/>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78015</xdr:rowOff>
    </xdr:from>
    <xdr:to>
      <xdr:col>24</xdr:col>
      <xdr:colOff>609600</xdr:colOff>
      <xdr:row>61</xdr:row>
      <xdr:rowOff>8165</xdr:rowOff>
    </xdr:to>
    <xdr:sp macro="" textlink="">
      <xdr:nvSpPr>
        <xdr:cNvPr id="342" name="円/楕円 341"/>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94542</xdr:rowOff>
    </xdr:from>
    <xdr:ext cx="762000" cy="259045"/>
    <xdr:sp macro="" textlink="">
      <xdr:nvSpPr>
        <xdr:cNvPr id="343" name="定員管理の状況該当値テキスト"/>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46990</xdr:rowOff>
    </xdr:from>
    <xdr:to>
      <xdr:col>23</xdr:col>
      <xdr:colOff>457200</xdr:colOff>
      <xdr:row>60</xdr:row>
      <xdr:rowOff>148590</xdr:rowOff>
    </xdr:to>
    <xdr:sp macro="" textlink="">
      <xdr:nvSpPr>
        <xdr:cNvPr id="344" name="円/楕円 343"/>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158767</xdr:rowOff>
    </xdr:from>
    <xdr:ext cx="736600" cy="259045"/>
    <xdr:sp macro="" textlink="">
      <xdr:nvSpPr>
        <xdr:cNvPr id="345" name="テキスト ボックス 344"/>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43543</xdr:rowOff>
    </xdr:from>
    <xdr:to>
      <xdr:col>22</xdr:col>
      <xdr:colOff>254000</xdr:colOff>
      <xdr:row>60</xdr:row>
      <xdr:rowOff>145143</xdr:rowOff>
    </xdr:to>
    <xdr:sp macro="" textlink="">
      <xdr:nvSpPr>
        <xdr:cNvPr id="346" name="円/楕円 345"/>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155320</xdr:rowOff>
    </xdr:from>
    <xdr:ext cx="762000" cy="259045"/>
    <xdr:sp macro="" textlink="">
      <xdr:nvSpPr>
        <xdr:cNvPr id="347" name="テキスト ボックス 346"/>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29754</xdr:rowOff>
    </xdr:from>
    <xdr:to>
      <xdr:col>21</xdr:col>
      <xdr:colOff>50800</xdr:colOff>
      <xdr:row>60</xdr:row>
      <xdr:rowOff>131354</xdr:rowOff>
    </xdr:to>
    <xdr:sp macro="" textlink="">
      <xdr:nvSpPr>
        <xdr:cNvPr id="348" name="円/楕円 347"/>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141531</xdr:rowOff>
    </xdr:from>
    <xdr:ext cx="762000" cy="259045"/>
    <xdr:sp macro="" textlink="">
      <xdr:nvSpPr>
        <xdr:cNvPr id="349" name="テキスト ボックス 348"/>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55699</xdr:rowOff>
    </xdr:from>
    <xdr:to>
      <xdr:col>19</xdr:col>
      <xdr:colOff>533400</xdr:colOff>
      <xdr:row>62</xdr:row>
      <xdr:rowOff>157299</xdr:rowOff>
    </xdr:to>
    <xdr:sp macro="" textlink="">
      <xdr:nvSpPr>
        <xdr:cNvPr id="350" name="円/楕円 349"/>
        <xdr:cNvSpPr/>
      </xdr:nvSpPr>
      <xdr:spPr>
        <a:xfrm>
          <a:off x="13462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142076</xdr:rowOff>
    </xdr:from>
    <xdr:ext cx="762000" cy="259045"/>
    <xdr:sp macro="" textlink="">
      <xdr:nvSpPr>
        <xdr:cNvPr id="351" name="テキスト ボックス 350"/>
        <xdr:cNvSpPr txBox="1"/>
      </xdr:nvSpPr>
      <xdr:spPr>
        <a:xfrm>
          <a:off x="13131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j-ea"/>
              <a:ea typeface="+mj-ea"/>
              <a:cs typeface="+mn-cs"/>
            </a:rPr>
            <a:t>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a:t>
          </a:r>
          <a:r>
            <a:rPr kumimoji="1" lang="en-US" altLang="ja-JP" sz="1100">
              <a:solidFill>
                <a:schemeClr val="dk1"/>
              </a:solidFill>
              <a:effectLst/>
              <a:latin typeface="+mj-ea"/>
              <a:ea typeface="+mj-ea"/>
              <a:cs typeface="+mn-cs"/>
            </a:rPr>
            <a:t>5</a:t>
          </a:r>
          <a:r>
            <a:rPr kumimoji="1" lang="ja-JP" altLang="en-US" sz="1100">
              <a:solidFill>
                <a:schemeClr val="dk1"/>
              </a:solidFill>
              <a:effectLst/>
              <a:latin typeface="+mn-lt"/>
              <a:ea typeface="+mn-ea"/>
              <a:cs typeface="+mn-cs"/>
            </a:rPr>
            <a:t>年連続の減少と</a:t>
          </a:r>
          <a:r>
            <a:rPr kumimoji="1" lang="ja-JP" altLang="ja-JP" sz="1100">
              <a:solidFill>
                <a:schemeClr val="dk1"/>
              </a:solidFill>
              <a:effectLst/>
              <a:latin typeface="+mn-lt"/>
              <a:ea typeface="+mn-ea"/>
              <a:cs typeface="+mn-cs"/>
            </a:rPr>
            <a:t>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実質公債費比率は直近</a:t>
          </a:r>
          <a:r>
            <a:rPr kumimoji="1" lang="en-US" altLang="ja-JP" sz="1100">
              <a:solidFill>
                <a:schemeClr val="dk1"/>
              </a:solidFill>
              <a:effectLst/>
              <a:latin typeface="+mj-ea"/>
              <a:ea typeface="+mj-ea"/>
              <a:cs typeface="+mn-cs"/>
            </a:rPr>
            <a:t>3</a:t>
          </a:r>
          <a:r>
            <a:rPr kumimoji="1" lang="ja-JP" altLang="en-US" sz="1100">
              <a:solidFill>
                <a:schemeClr val="dk1"/>
              </a:solidFill>
              <a:effectLst/>
              <a:latin typeface="+mj-ea"/>
              <a:ea typeface="+mj-ea"/>
              <a:cs typeface="+mn-cs"/>
            </a:rPr>
            <a:t>ヵ年</a:t>
          </a:r>
          <a:r>
            <a:rPr kumimoji="1" lang="ja-JP" altLang="en-US" sz="1100">
              <a:solidFill>
                <a:schemeClr val="dk1"/>
              </a:solidFill>
              <a:effectLst/>
              <a:latin typeface="+mn-lt"/>
              <a:ea typeface="+mn-ea"/>
              <a:cs typeface="+mn-cs"/>
            </a:rPr>
            <a:t>の平均で示されるため減少となったが、単年度数値では昨年度数値より上昇した。その要因としては、減少した元利償還金のうち、交付税算入対象となる公債費の減少によって公債費から控除される額が減少したことで単年度数値が上振れ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近年、施設の老朽化に伴う改修事業や都市計画事業などに対し市債の積極的活用を図っており、今後もこうした投資的経費に係る財源調達の需要が高まると予想される。引き続き、世代間負担の公平性に考慮し、市債の有効活用を図り、適正な比率の水準を維持していく。</a:t>
          </a:r>
          <a:endParaRPr lang="ja-JP" altLang="ja-JP" sz="40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39</xdr:row>
      <xdr:rowOff>89323</xdr:rowOff>
    </xdr:to>
    <xdr:cxnSp macro="">
      <xdr:nvCxnSpPr>
        <xdr:cNvPr id="384" name="直線コネクタ 383"/>
        <xdr:cNvCxnSpPr/>
      </xdr:nvCxnSpPr>
      <xdr:spPr>
        <a:xfrm flipV="1">
          <a:off x="16179800" y="670348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5"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89323</xdr:rowOff>
    </xdr:from>
    <xdr:to>
      <xdr:col>23</xdr:col>
      <xdr:colOff>406400</xdr:colOff>
      <xdr:row>39</xdr:row>
      <xdr:rowOff>153670</xdr:rowOff>
    </xdr:to>
    <xdr:cxnSp macro="">
      <xdr:nvCxnSpPr>
        <xdr:cNvPr id="387" name="直線コネクタ 386"/>
        <xdr:cNvCxnSpPr/>
      </xdr:nvCxnSpPr>
      <xdr:spPr>
        <a:xfrm flipV="1">
          <a:off x="15290800" y="67758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9" name="テキスト ボックス 388"/>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143087</xdr:rowOff>
    </xdr:to>
    <xdr:cxnSp macro="">
      <xdr:nvCxnSpPr>
        <xdr:cNvPr id="390" name="直線コネクタ 389"/>
        <xdr:cNvCxnSpPr/>
      </xdr:nvCxnSpPr>
      <xdr:spPr>
        <a:xfrm flipV="1">
          <a:off x="14401800" y="68402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2" name="テキスト ボックス 391"/>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143087</xdr:rowOff>
    </xdr:from>
    <xdr:to>
      <xdr:col>21</xdr:col>
      <xdr:colOff>0</xdr:colOff>
      <xdr:row>41</xdr:row>
      <xdr:rowOff>60113</xdr:rowOff>
    </xdr:to>
    <xdr:cxnSp macro="">
      <xdr:nvCxnSpPr>
        <xdr:cNvPr id="393" name="直線コネクタ 392"/>
        <xdr:cNvCxnSpPr/>
      </xdr:nvCxnSpPr>
      <xdr:spPr>
        <a:xfrm flipV="1">
          <a:off x="13512800" y="70010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5" name="テキスト ボックス 394"/>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7" name="テキスト ボックス 396"/>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403" name="円/楕円 402"/>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154110</xdr:rowOff>
    </xdr:from>
    <xdr:ext cx="762000" cy="259045"/>
    <xdr:sp macro="" textlink="">
      <xdr:nvSpPr>
        <xdr:cNvPr id="404"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38523</xdr:rowOff>
    </xdr:from>
    <xdr:to>
      <xdr:col>23</xdr:col>
      <xdr:colOff>457200</xdr:colOff>
      <xdr:row>39</xdr:row>
      <xdr:rowOff>140123</xdr:rowOff>
    </xdr:to>
    <xdr:sp macro="" textlink="">
      <xdr:nvSpPr>
        <xdr:cNvPr id="405" name="円/楕円 404"/>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150300</xdr:rowOff>
    </xdr:from>
    <xdr:ext cx="736600" cy="259045"/>
    <xdr:sp macro="" textlink="">
      <xdr:nvSpPr>
        <xdr:cNvPr id="406" name="テキスト ボックス 405"/>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7" name="円/楕円 406"/>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8" name="テキスト ボックス 407"/>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92287</xdr:rowOff>
    </xdr:from>
    <xdr:to>
      <xdr:col>21</xdr:col>
      <xdr:colOff>50800</xdr:colOff>
      <xdr:row>41</xdr:row>
      <xdr:rowOff>22437</xdr:rowOff>
    </xdr:to>
    <xdr:sp macro="" textlink="">
      <xdr:nvSpPr>
        <xdr:cNvPr id="409" name="円/楕円 408"/>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32614</xdr:rowOff>
    </xdr:from>
    <xdr:ext cx="762000" cy="259045"/>
    <xdr:sp macro="" textlink="">
      <xdr:nvSpPr>
        <xdr:cNvPr id="410" name="テキスト ボックス 409"/>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9313</xdr:rowOff>
    </xdr:from>
    <xdr:to>
      <xdr:col>19</xdr:col>
      <xdr:colOff>533400</xdr:colOff>
      <xdr:row>41</xdr:row>
      <xdr:rowOff>110913</xdr:rowOff>
    </xdr:to>
    <xdr:sp macro="" textlink="">
      <xdr:nvSpPr>
        <xdr:cNvPr id="411" name="円/楕円 410"/>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121090</xdr:rowOff>
    </xdr:from>
    <xdr:ext cx="762000" cy="259045"/>
    <xdr:sp macro="" textlink="">
      <xdr:nvSpPr>
        <xdr:cNvPr id="412" name="テキスト ボックス 411"/>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昨年度と比較して</a:t>
          </a:r>
          <a:r>
            <a:rPr kumimoji="1" lang="en-US" altLang="ja-JP" sz="1100">
              <a:solidFill>
                <a:schemeClr val="dk1"/>
              </a:solidFill>
              <a:effectLst/>
              <a:latin typeface="+mj-ea"/>
              <a:ea typeface="+mj-ea"/>
              <a:cs typeface="+mn-cs"/>
            </a:rPr>
            <a:t>0.6</a:t>
          </a:r>
          <a:r>
            <a:rPr kumimoji="1" lang="ja-JP" altLang="ja-JP" sz="1100">
              <a:solidFill>
                <a:schemeClr val="dk1"/>
              </a:solidFill>
              <a:effectLst/>
              <a:latin typeface="+mn-lt"/>
              <a:ea typeface="+mn-ea"/>
              <a:cs typeface="+mn-cs"/>
            </a:rPr>
            <a:t>ポイント減少し、類似団体の中でも低い比率となった。</a:t>
          </a:r>
          <a:endParaRPr lang="ja-JP" altLang="ja-JP" sz="4000">
            <a:effectLst/>
          </a:endParaRPr>
        </a:p>
        <a:p>
          <a:r>
            <a:rPr kumimoji="1" lang="ja-JP" altLang="ja-JP" sz="1100">
              <a:solidFill>
                <a:schemeClr val="dk1"/>
              </a:solidFill>
              <a:effectLst/>
              <a:latin typeface="+mn-lt"/>
              <a:ea typeface="+mn-ea"/>
              <a:cs typeface="+mn-cs"/>
            </a:rPr>
            <a:t>　将来負担額及び充当可能額のいずれも減となったが、将来負担額の減が大きかったため、</a:t>
          </a:r>
          <a:r>
            <a:rPr kumimoji="1" lang="ja-JP" altLang="en-US" sz="1100">
              <a:solidFill>
                <a:schemeClr val="dk1"/>
              </a:solidFill>
              <a:effectLst/>
              <a:latin typeface="+mn-lt"/>
              <a:ea typeface="+mn-ea"/>
              <a:cs typeface="+mn-cs"/>
            </a:rPr>
            <a:t>全体として</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が大きかった</a:t>
          </a:r>
          <a:r>
            <a:rPr kumimoji="1" lang="ja-JP" altLang="ja-JP" sz="1100">
              <a:solidFill>
                <a:schemeClr val="dk1"/>
              </a:solidFill>
              <a:effectLst/>
              <a:latin typeface="+mn-lt"/>
              <a:ea typeface="+mn-ea"/>
              <a:cs typeface="+mn-cs"/>
            </a:rPr>
            <a:t>。また、標準財政規模の増と基準財政需要額算入公債費等の減により分母が増加した結果、比率が減少した。</a:t>
          </a:r>
          <a:endParaRPr lang="ja-JP" altLang="ja-JP" sz="4000">
            <a:effectLst/>
          </a:endParaRPr>
        </a:p>
        <a:p>
          <a:r>
            <a:rPr kumimoji="1" lang="ja-JP" altLang="ja-JP" sz="1100">
              <a:solidFill>
                <a:schemeClr val="dk1"/>
              </a:solidFill>
              <a:effectLst/>
              <a:latin typeface="+mn-lt"/>
              <a:ea typeface="+mn-ea"/>
              <a:cs typeface="+mn-cs"/>
            </a:rPr>
            <a:t>　将来負担比率については、地方債や基金の残高によって大きく増減することが考えられるので、今後も後年度の負担を適正なものとするよう、地方債の借入れ等に留意しながら健全な財政運営に努めてまいりたい。</a:t>
          </a:r>
          <a:endParaRPr kumimoji="1" lang="en-US" altLang="ja-JP" sz="4000">
            <a:solidFill>
              <a:schemeClr val="accent6">
                <a:lumMod val="60000"/>
                <a:lumOff val="40000"/>
              </a:schemeClr>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90110</xdr:rowOff>
    </xdr:from>
    <xdr:to>
      <xdr:col>24</xdr:col>
      <xdr:colOff>558800</xdr:colOff>
      <xdr:row>13</xdr:row>
      <xdr:rowOff>97004</xdr:rowOff>
    </xdr:to>
    <xdr:cxnSp macro="">
      <xdr:nvCxnSpPr>
        <xdr:cNvPr id="448" name="直線コネクタ 447"/>
        <xdr:cNvCxnSpPr/>
      </xdr:nvCxnSpPr>
      <xdr:spPr>
        <a:xfrm flipV="1">
          <a:off x="16179800" y="231896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9"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97004</xdr:rowOff>
    </xdr:from>
    <xdr:to>
      <xdr:col>23</xdr:col>
      <xdr:colOff>406400</xdr:colOff>
      <xdr:row>14</xdr:row>
      <xdr:rowOff>242</xdr:rowOff>
    </xdr:to>
    <xdr:cxnSp macro="">
      <xdr:nvCxnSpPr>
        <xdr:cNvPr id="451" name="直線コネクタ 450"/>
        <xdr:cNvCxnSpPr/>
      </xdr:nvCxnSpPr>
      <xdr:spPr>
        <a:xfrm flipV="1">
          <a:off x="15290800" y="2325854"/>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53" name="テキスト ボックス 452"/>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242</xdr:rowOff>
    </xdr:from>
    <xdr:to>
      <xdr:col>22</xdr:col>
      <xdr:colOff>203200</xdr:colOff>
      <xdr:row>14</xdr:row>
      <xdr:rowOff>2540</xdr:rowOff>
    </xdr:to>
    <xdr:cxnSp macro="">
      <xdr:nvCxnSpPr>
        <xdr:cNvPr id="454" name="直線コネクタ 453"/>
        <xdr:cNvCxnSpPr/>
      </xdr:nvCxnSpPr>
      <xdr:spPr>
        <a:xfrm flipV="1">
          <a:off x="14401800" y="240054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6" name="テキスト ボックス 455"/>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2540</xdr:rowOff>
    </xdr:from>
    <xdr:to>
      <xdr:col>21</xdr:col>
      <xdr:colOff>0</xdr:colOff>
      <xdr:row>14</xdr:row>
      <xdr:rowOff>125488</xdr:rowOff>
    </xdr:to>
    <xdr:cxnSp macro="">
      <xdr:nvCxnSpPr>
        <xdr:cNvPr id="457" name="直線コネクタ 456"/>
        <xdr:cNvCxnSpPr/>
      </xdr:nvCxnSpPr>
      <xdr:spPr>
        <a:xfrm flipV="1">
          <a:off x="13512800" y="2402840"/>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9" name="テキスト ボックス 458"/>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152296</xdr:rowOff>
    </xdr:from>
    <xdr:ext cx="762000" cy="259045"/>
    <xdr:sp macro="" textlink="">
      <xdr:nvSpPr>
        <xdr:cNvPr id="461" name="テキスト ボックス 460"/>
        <xdr:cNvSpPr txBox="1"/>
      </xdr:nvSpPr>
      <xdr:spPr>
        <a:xfrm>
          <a:off x="13131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39310</xdr:rowOff>
    </xdr:from>
    <xdr:to>
      <xdr:col>24</xdr:col>
      <xdr:colOff>609600</xdr:colOff>
      <xdr:row>13</xdr:row>
      <xdr:rowOff>140910</xdr:rowOff>
    </xdr:to>
    <xdr:sp macro="" textlink="">
      <xdr:nvSpPr>
        <xdr:cNvPr id="467" name="円/楕円 466"/>
        <xdr:cNvSpPr/>
      </xdr:nvSpPr>
      <xdr:spPr>
        <a:xfrm>
          <a:off x="169672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132037</xdr:rowOff>
    </xdr:from>
    <xdr:ext cx="762000" cy="259045"/>
    <xdr:sp macro="" textlink="">
      <xdr:nvSpPr>
        <xdr:cNvPr id="468" name="将来負担の状況該当値テキスト"/>
        <xdr:cNvSpPr txBox="1"/>
      </xdr:nvSpPr>
      <xdr:spPr>
        <a:xfrm>
          <a:off x="17106900" y="21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46204</xdr:rowOff>
    </xdr:from>
    <xdr:to>
      <xdr:col>23</xdr:col>
      <xdr:colOff>457200</xdr:colOff>
      <xdr:row>13</xdr:row>
      <xdr:rowOff>147804</xdr:rowOff>
    </xdr:to>
    <xdr:sp macro="" textlink="">
      <xdr:nvSpPr>
        <xdr:cNvPr id="469" name="円/楕円 468"/>
        <xdr:cNvSpPr/>
      </xdr:nvSpPr>
      <xdr:spPr>
        <a:xfrm>
          <a:off x="16129000" y="227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157981</xdr:rowOff>
    </xdr:from>
    <xdr:ext cx="736600" cy="259045"/>
    <xdr:sp macro="" textlink="">
      <xdr:nvSpPr>
        <xdr:cNvPr id="470" name="テキスト ボックス 469"/>
        <xdr:cNvSpPr txBox="1"/>
      </xdr:nvSpPr>
      <xdr:spPr>
        <a:xfrm>
          <a:off x="15798800" y="204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120892</xdr:rowOff>
    </xdr:from>
    <xdr:to>
      <xdr:col>22</xdr:col>
      <xdr:colOff>254000</xdr:colOff>
      <xdr:row>14</xdr:row>
      <xdr:rowOff>51042</xdr:rowOff>
    </xdr:to>
    <xdr:sp macro="" textlink="">
      <xdr:nvSpPr>
        <xdr:cNvPr id="471" name="円/楕円 470"/>
        <xdr:cNvSpPr/>
      </xdr:nvSpPr>
      <xdr:spPr>
        <a:xfrm>
          <a:off x="15240000" y="23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61219</xdr:rowOff>
    </xdr:from>
    <xdr:ext cx="762000" cy="259045"/>
    <xdr:sp macro="" textlink="">
      <xdr:nvSpPr>
        <xdr:cNvPr id="472" name="テキスト ボックス 471"/>
        <xdr:cNvSpPr txBox="1"/>
      </xdr:nvSpPr>
      <xdr:spPr>
        <a:xfrm>
          <a:off x="14909800" y="211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123190</xdr:rowOff>
    </xdr:from>
    <xdr:to>
      <xdr:col>21</xdr:col>
      <xdr:colOff>50800</xdr:colOff>
      <xdr:row>14</xdr:row>
      <xdr:rowOff>53340</xdr:rowOff>
    </xdr:to>
    <xdr:sp macro="" textlink="">
      <xdr:nvSpPr>
        <xdr:cNvPr id="473" name="円/楕円 472"/>
        <xdr:cNvSpPr/>
      </xdr:nvSpPr>
      <xdr:spPr>
        <a:xfrm>
          <a:off x="14351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63517</xdr:rowOff>
    </xdr:from>
    <xdr:ext cx="762000" cy="259045"/>
    <xdr:sp macro="" textlink="">
      <xdr:nvSpPr>
        <xdr:cNvPr id="474" name="テキスト ボックス 473"/>
        <xdr:cNvSpPr txBox="1"/>
      </xdr:nvSpPr>
      <xdr:spPr>
        <a:xfrm>
          <a:off x="14020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74688</xdr:rowOff>
    </xdr:from>
    <xdr:to>
      <xdr:col>19</xdr:col>
      <xdr:colOff>533400</xdr:colOff>
      <xdr:row>15</xdr:row>
      <xdr:rowOff>4838</xdr:rowOff>
    </xdr:to>
    <xdr:sp macro="" textlink="">
      <xdr:nvSpPr>
        <xdr:cNvPr id="475" name="円/楕円 474"/>
        <xdr:cNvSpPr/>
      </xdr:nvSpPr>
      <xdr:spPr>
        <a:xfrm>
          <a:off x="13462000" y="24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15015</xdr:rowOff>
    </xdr:from>
    <xdr:ext cx="762000" cy="259045"/>
    <xdr:sp macro="" textlink="">
      <xdr:nvSpPr>
        <xdr:cNvPr id="476" name="テキスト ボックス 475"/>
        <xdr:cNvSpPr txBox="1"/>
      </xdr:nvSpPr>
      <xdr:spPr>
        <a:xfrm>
          <a:off x="13131800" y="224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343,390
339,019
72.11
102,565,881
96,655,772
4,332,388
58,380,084
57,244,837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給料、</a:t>
          </a:r>
          <a:r>
            <a:rPr kumimoji="1" lang="ja-JP" altLang="en-US" sz="1100">
              <a:solidFill>
                <a:schemeClr val="dk1"/>
              </a:solidFill>
              <a:effectLst/>
              <a:latin typeface="+mn-lt"/>
              <a:ea typeface="+mn-ea"/>
              <a:cs typeface="+mn-cs"/>
            </a:rPr>
            <a:t>時間外勤務手当、</a:t>
          </a:r>
          <a:r>
            <a:rPr kumimoji="1" lang="ja-JP" altLang="ja-JP" sz="1100">
              <a:solidFill>
                <a:schemeClr val="dk1"/>
              </a:solidFill>
              <a:effectLst/>
              <a:latin typeface="+mn-lt"/>
              <a:ea typeface="+mn-ea"/>
              <a:cs typeface="+mn-cs"/>
            </a:rPr>
            <a:t>退職手当組合負担金の減少により人件費充当一般財源等が減少したため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lt"/>
              <a:ea typeface="+mn-ea"/>
              <a:cs typeface="+mn-cs"/>
            </a:rPr>
            <a:t>ポイントの減となった</a:t>
          </a:r>
          <a:r>
            <a:rPr kumimoji="1" lang="ja-JP" altLang="en-US" sz="1100">
              <a:solidFill>
                <a:schemeClr val="dk1"/>
              </a:solidFill>
              <a:effectLst/>
              <a:latin typeface="+mn-lt"/>
              <a:ea typeface="+mn-ea"/>
              <a:cs typeface="+mn-cs"/>
            </a:rPr>
            <a:t>。</a:t>
          </a:r>
          <a:endParaRPr kumimoji="1" lang="ja-JP" altLang="en-US" sz="1200">
            <a:solidFill>
              <a:schemeClr val="accent6">
                <a:lumMod val="60000"/>
                <a:lumOff val="40000"/>
              </a:schemeClr>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168910</xdr:rowOff>
    </xdr:from>
    <xdr:to>
      <xdr:col>7</xdr:col>
      <xdr:colOff>15875</xdr:colOff>
      <xdr:row>40</xdr:row>
      <xdr:rowOff>50800</xdr:rowOff>
    </xdr:to>
    <xdr:cxnSp macro="">
      <xdr:nvCxnSpPr>
        <xdr:cNvPr id="61" name="直線コネクタ 60"/>
        <xdr:cNvCxnSpPr/>
      </xdr:nvCxnSpPr>
      <xdr:spPr>
        <a:xfrm flipV="1">
          <a:off x="4826000" y="582676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40</xdr:row>
      <xdr:rowOff>50800</xdr:rowOff>
    </xdr:from>
    <xdr:to>
      <xdr:col>7</xdr:col>
      <xdr:colOff>104775</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168910</xdr:rowOff>
    </xdr:from>
    <xdr:to>
      <xdr:col>7</xdr:col>
      <xdr:colOff>104775</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62230</xdr:rowOff>
    </xdr:from>
    <xdr:to>
      <xdr:col>7</xdr:col>
      <xdr:colOff>15875</xdr:colOff>
      <xdr:row>38</xdr:row>
      <xdr:rowOff>5080</xdr:rowOff>
    </xdr:to>
    <xdr:cxnSp macro="">
      <xdr:nvCxnSpPr>
        <xdr:cNvPr id="66" name="直線コネクタ 65"/>
        <xdr:cNvCxnSpPr/>
      </xdr:nvCxnSpPr>
      <xdr:spPr>
        <a:xfrm flipV="1">
          <a:off x="3987800" y="64058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35560</xdr:rowOff>
    </xdr:to>
    <xdr:cxnSp macro="">
      <xdr:nvCxnSpPr>
        <xdr:cNvPr id="69" name="直線コネクタ 68"/>
        <xdr:cNvCxnSpPr/>
      </xdr:nvCxnSpPr>
      <xdr:spPr>
        <a:xfrm flipV="1">
          <a:off x="3098800" y="652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70" name="フローチャート :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41</xdr:row>
      <xdr:rowOff>16510</xdr:rowOff>
    </xdr:to>
    <xdr:cxnSp macro="">
      <xdr:nvCxnSpPr>
        <xdr:cNvPr id="72" name="直線コネクタ 71"/>
        <xdr:cNvCxnSpPr/>
      </xdr:nvCxnSpPr>
      <xdr:spPr>
        <a:xfrm flipV="1">
          <a:off x="2209800" y="655066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3" name="フローチャート : 判断 72"/>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4" name="テキスト ボックス 73"/>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16510</xdr:rowOff>
    </xdr:from>
    <xdr:to>
      <xdr:col>3</xdr:col>
      <xdr:colOff>142875</xdr:colOff>
      <xdr:row>41</xdr:row>
      <xdr:rowOff>123190</xdr:rowOff>
    </xdr:to>
    <xdr:cxnSp macro="">
      <xdr:nvCxnSpPr>
        <xdr:cNvPr id="75" name="直線コネクタ 74"/>
        <xdr:cNvCxnSpPr/>
      </xdr:nvCxnSpPr>
      <xdr:spPr>
        <a:xfrm flipV="1">
          <a:off x="1320800" y="7045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6" name="フローチャート :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8" name="フローチャート : 判断 77"/>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9" name="テキスト ボックス 78"/>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5" name="円/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7" name="円/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9" name="円/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137160</xdr:rowOff>
    </xdr:from>
    <xdr:to>
      <xdr:col>3</xdr:col>
      <xdr:colOff>193675</xdr:colOff>
      <xdr:row>41</xdr:row>
      <xdr:rowOff>67310</xdr:rowOff>
    </xdr:to>
    <xdr:sp macro="" textlink="">
      <xdr:nvSpPr>
        <xdr:cNvPr id="91" name="円/楕円 90"/>
        <xdr:cNvSpPr/>
      </xdr:nvSpPr>
      <xdr:spPr>
        <a:xfrm>
          <a:off x="2159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52087</xdr:rowOff>
    </xdr:from>
    <xdr:ext cx="762000" cy="259045"/>
    <xdr:sp macro="" textlink="">
      <xdr:nvSpPr>
        <xdr:cNvPr id="92" name="テキスト ボックス 91"/>
        <xdr:cNvSpPr txBox="1"/>
      </xdr:nvSpPr>
      <xdr:spPr>
        <a:xfrm>
          <a:off x="1828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72390</xdr:rowOff>
    </xdr:from>
    <xdr:to>
      <xdr:col>1</xdr:col>
      <xdr:colOff>676275</xdr:colOff>
      <xdr:row>42</xdr:row>
      <xdr:rowOff>2540</xdr:rowOff>
    </xdr:to>
    <xdr:sp macro="" textlink="">
      <xdr:nvSpPr>
        <xdr:cNvPr id="93" name="円/楕円 92"/>
        <xdr:cNvSpPr/>
      </xdr:nvSpPr>
      <xdr:spPr>
        <a:xfrm>
          <a:off x="1270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158767</xdr:rowOff>
    </xdr:from>
    <xdr:ext cx="762000" cy="259045"/>
    <xdr:sp macro="" textlink="">
      <xdr:nvSpPr>
        <xdr:cNvPr id="94" name="テキスト ボックス 93"/>
        <xdr:cNvSpPr txBox="1"/>
      </xdr:nvSpPr>
      <xdr:spPr>
        <a:xfrm>
          <a:off x="939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j-ea"/>
              <a:ea typeface="+mj-ea"/>
              <a:cs typeface="+mn-cs"/>
            </a:rPr>
            <a:t>前年比ほぼ横ばいだが、分母である経常一般財源等の増により、結果として比率が</a:t>
          </a:r>
          <a:r>
            <a:rPr kumimoji="1" lang="en-US" altLang="ja-JP" sz="1100">
              <a:solidFill>
                <a:schemeClr val="dk1"/>
              </a:solidFill>
              <a:effectLst/>
              <a:latin typeface="+mj-ea"/>
              <a:ea typeface="+mj-ea"/>
              <a:cs typeface="+mn-cs"/>
            </a:rPr>
            <a:t>0.5</a:t>
          </a:r>
          <a:r>
            <a:rPr kumimoji="1" lang="ja-JP" altLang="ja-JP" sz="1100">
              <a:solidFill>
                <a:schemeClr val="dk1"/>
              </a:solidFill>
              <a:effectLst/>
              <a:latin typeface="+mj-ea"/>
              <a:ea typeface="+mj-ea"/>
              <a:cs typeface="+mn-cs"/>
            </a:rPr>
            <a:t>ポイント</a:t>
          </a:r>
          <a:r>
            <a:rPr kumimoji="1" lang="ja-JP" altLang="ja-JP" sz="1100" b="0" i="0" baseline="0">
              <a:solidFill>
                <a:schemeClr val="dk1"/>
              </a:solidFill>
              <a:effectLst/>
              <a:latin typeface="+mj-ea"/>
              <a:ea typeface="+mj-ea"/>
              <a:cs typeface="+mn-cs"/>
            </a:rPr>
            <a:t>低下した。</a:t>
          </a:r>
          <a:r>
            <a:rPr kumimoji="1" lang="ja-JP" altLang="ja-JP" sz="1100">
              <a:solidFill>
                <a:schemeClr val="dk1"/>
              </a:solidFill>
              <a:effectLst/>
              <a:latin typeface="+mj-ea"/>
              <a:ea typeface="+mj-ea"/>
              <a:cs typeface="+mn-cs"/>
            </a:rPr>
            <a:t>　</a:t>
          </a:r>
          <a:endParaRPr kumimoji="1" lang="en-US" altLang="ja-JP" sz="1100">
            <a:solidFill>
              <a:schemeClr val="dk1"/>
            </a:solidFill>
            <a:effectLst/>
            <a:latin typeface="+mj-ea"/>
            <a:ea typeface="+mj-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j-ea"/>
              <a:ea typeface="+mj-ea"/>
              <a:cs typeface="+mn-cs"/>
            </a:rPr>
            <a:t>   </a:t>
          </a:r>
          <a:r>
            <a:rPr lang="ja-JP" altLang="ja-JP" sz="1100" b="0" i="0" baseline="0">
              <a:solidFill>
                <a:schemeClr val="dk1"/>
              </a:solidFill>
              <a:effectLst/>
              <a:latin typeface="+mn-lt"/>
              <a:ea typeface="+mn-ea"/>
              <a:cs typeface="+mn-cs"/>
            </a:rPr>
            <a:t>施設の管理をはじめ、業務の民間委託化の推進を背景に、物件費は今後も増加傾向を示す可能性があるが、事務事業の見直し等により経費節減に努める。</a:t>
          </a:r>
          <a:endParaRPr lang="ja-JP" altLang="ja-JP" sz="40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4" name="直線コネクタ 123"/>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5"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6" name="直線コネクタ 125"/>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20</xdr:row>
      <xdr:rowOff>94343</xdr:rowOff>
    </xdr:to>
    <xdr:cxnSp macro="">
      <xdr:nvCxnSpPr>
        <xdr:cNvPr id="129" name="直線コネクタ 128"/>
        <xdr:cNvCxnSpPr/>
      </xdr:nvCxnSpPr>
      <xdr:spPr>
        <a:xfrm flipV="1">
          <a:off x="15671800" y="34417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94343</xdr:rowOff>
    </xdr:from>
    <xdr:to>
      <xdr:col>22</xdr:col>
      <xdr:colOff>565150</xdr:colOff>
      <xdr:row>20</xdr:row>
      <xdr:rowOff>94343</xdr:rowOff>
    </xdr:to>
    <xdr:cxnSp macro="">
      <xdr:nvCxnSpPr>
        <xdr:cNvPr id="132" name="直線コネクタ 131"/>
        <xdr:cNvCxnSpPr/>
      </xdr:nvCxnSpPr>
      <xdr:spPr>
        <a:xfrm>
          <a:off x="14782800" y="3523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3" name="フローチャート : 判断 132"/>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4" name="テキスト ボックス 133"/>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45357</xdr:rowOff>
    </xdr:from>
    <xdr:to>
      <xdr:col>21</xdr:col>
      <xdr:colOff>361950</xdr:colOff>
      <xdr:row>20</xdr:row>
      <xdr:rowOff>94343</xdr:rowOff>
    </xdr:to>
    <xdr:cxnSp macro="">
      <xdr:nvCxnSpPr>
        <xdr:cNvPr id="135" name="直線コネクタ 134"/>
        <xdr:cNvCxnSpPr/>
      </xdr:nvCxnSpPr>
      <xdr:spPr>
        <a:xfrm>
          <a:off x="13893800" y="3474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6" name="フローチャート : 判断 135"/>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7" name="テキスト ボックス 136"/>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12700</xdr:rowOff>
    </xdr:from>
    <xdr:to>
      <xdr:col>20</xdr:col>
      <xdr:colOff>158750</xdr:colOff>
      <xdr:row>20</xdr:row>
      <xdr:rowOff>45357</xdr:rowOff>
    </xdr:to>
    <xdr:cxnSp macro="">
      <xdr:nvCxnSpPr>
        <xdr:cNvPr id="138" name="直線コネクタ 137"/>
        <xdr:cNvCxnSpPr/>
      </xdr:nvCxnSpPr>
      <xdr:spPr>
        <a:xfrm>
          <a:off x="13004800" y="3441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39" name="フローチャート :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1" name="フローチャート : 判断 140"/>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2" name="テキスト ボックス 141"/>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8" name="円/楕円 147"/>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49"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43543</xdr:rowOff>
    </xdr:from>
    <xdr:to>
      <xdr:col>22</xdr:col>
      <xdr:colOff>615950</xdr:colOff>
      <xdr:row>20</xdr:row>
      <xdr:rowOff>145143</xdr:rowOff>
    </xdr:to>
    <xdr:sp macro="" textlink="">
      <xdr:nvSpPr>
        <xdr:cNvPr id="150" name="円/楕円 149"/>
        <xdr:cNvSpPr/>
      </xdr:nvSpPr>
      <xdr:spPr>
        <a:xfrm>
          <a:off x="156210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129920</xdr:rowOff>
    </xdr:from>
    <xdr:ext cx="736600" cy="259045"/>
    <xdr:sp macro="" textlink="">
      <xdr:nvSpPr>
        <xdr:cNvPr id="151" name="テキスト ボックス 150"/>
        <xdr:cNvSpPr txBox="1"/>
      </xdr:nvSpPr>
      <xdr:spPr>
        <a:xfrm>
          <a:off x="15290800" y="355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43543</xdr:rowOff>
    </xdr:from>
    <xdr:to>
      <xdr:col>21</xdr:col>
      <xdr:colOff>412750</xdr:colOff>
      <xdr:row>20</xdr:row>
      <xdr:rowOff>145143</xdr:rowOff>
    </xdr:to>
    <xdr:sp macro="" textlink="">
      <xdr:nvSpPr>
        <xdr:cNvPr id="152" name="円/楕円 151"/>
        <xdr:cNvSpPr/>
      </xdr:nvSpPr>
      <xdr:spPr>
        <a:xfrm>
          <a:off x="14732000" y="347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129920</xdr:rowOff>
    </xdr:from>
    <xdr:ext cx="762000" cy="259045"/>
    <xdr:sp macro="" textlink="">
      <xdr:nvSpPr>
        <xdr:cNvPr id="153" name="テキスト ボックス 152"/>
        <xdr:cNvSpPr txBox="1"/>
      </xdr:nvSpPr>
      <xdr:spPr>
        <a:xfrm>
          <a:off x="14401800" y="355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166007</xdr:rowOff>
    </xdr:from>
    <xdr:to>
      <xdr:col>20</xdr:col>
      <xdr:colOff>209550</xdr:colOff>
      <xdr:row>20</xdr:row>
      <xdr:rowOff>96157</xdr:rowOff>
    </xdr:to>
    <xdr:sp macro="" textlink="">
      <xdr:nvSpPr>
        <xdr:cNvPr id="154" name="円/楕円 153"/>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80934</xdr:rowOff>
    </xdr:from>
    <xdr:ext cx="762000" cy="259045"/>
    <xdr:sp macro="" textlink="">
      <xdr:nvSpPr>
        <xdr:cNvPr id="155" name="テキスト ボックス 154"/>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133350</xdr:rowOff>
    </xdr:from>
    <xdr:to>
      <xdr:col>19</xdr:col>
      <xdr:colOff>6350</xdr:colOff>
      <xdr:row>20</xdr:row>
      <xdr:rowOff>63500</xdr:rowOff>
    </xdr:to>
    <xdr:sp macro="" textlink="">
      <xdr:nvSpPr>
        <xdr:cNvPr id="156" name="円/楕円 155"/>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48277</xdr:rowOff>
    </xdr:from>
    <xdr:ext cx="762000" cy="259045"/>
    <xdr:sp macro="" textlink="">
      <xdr:nvSpPr>
        <xdr:cNvPr id="157" name="テキスト ボックス 156"/>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　民間保育園保育実施委託料や特定教育保育施設等給付費負担金等の増額により、</a:t>
          </a:r>
          <a:r>
            <a:rPr kumimoji="1" lang="en-US" altLang="ja-JP" sz="1100">
              <a:solidFill>
                <a:sysClr val="windowText" lastClr="000000"/>
              </a:solidFill>
              <a:latin typeface="ＭＳ Ｐゴシック"/>
            </a:rPr>
            <a:t>16.6</a:t>
          </a:r>
          <a:r>
            <a:rPr kumimoji="1" lang="ja-JP" altLang="en-US" sz="1100">
              <a:solidFill>
                <a:sysClr val="windowText" lastClr="000000"/>
              </a:solidFill>
              <a:latin typeface="ＭＳ Ｐゴシック"/>
            </a:rPr>
            <a:t>億円の増となり、</a:t>
          </a:r>
          <a:r>
            <a:rPr kumimoji="1" lang="en-US" altLang="ja-JP" sz="1100">
              <a:solidFill>
                <a:sysClr val="windowText" lastClr="000000"/>
              </a:solidFill>
              <a:latin typeface="ＭＳ Ｐゴシック"/>
            </a:rPr>
            <a:t>0.9</a:t>
          </a:r>
          <a:r>
            <a:rPr kumimoji="1" lang="ja-JP" altLang="en-US" sz="1100">
              <a:solidFill>
                <a:sysClr val="windowText" lastClr="000000"/>
              </a:solidFill>
              <a:latin typeface="ＭＳ Ｐゴシック"/>
            </a:rPr>
            <a:t>ポイントの上昇となった。</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また、生活保護費の増額も要因の一つと考えられ、</a:t>
          </a:r>
          <a:r>
            <a:rPr lang="ja-JP" altLang="ja-JP" sz="1100" b="0" i="0" baseline="0">
              <a:solidFill>
                <a:schemeClr val="dk1"/>
              </a:solidFill>
              <a:effectLst/>
              <a:latin typeface="+mn-lt"/>
              <a:ea typeface="+mn-ea"/>
              <a:cs typeface="+mn-cs"/>
            </a:rPr>
            <a:t>今後も福祉サービスの水準を維持しつつ、受給資格審査の適正化等を進め、扶助費上昇の抑制に努める</a:t>
          </a:r>
          <a:r>
            <a:rPr lang="ja-JP" altLang="en-US" sz="1100" b="0" i="0" baseline="0">
              <a:solidFill>
                <a:schemeClr val="dk1"/>
              </a:solidFill>
              <a:effectLst/>
              <a:latin typeface="+mn-lt"/>
              <a:ea typeface="+mn-ea"/>
              <a:cs typeface="+mn-cs"/>
            </a:rPr>
            <a:t>。</a:t>
          </a:r>
          <a:endParaRPr kumimoji="1" lang="ja-JP" altLang="en-US" sz="11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5" name="直線コネクタ 184"/>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6"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7" name="直線コネクタ 186"/>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88"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89" name="直線コネクタ 188"/>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31750</xdr:rowOff>
    </xdr:from>
    <xdr:to>
      <xdr:col>7</xdr:col>
      <xdr:colOff>15875</xdr:colOff>
      <xdr:row>59</xdr:row>
      <xdr:rowOff>146050</xdr:rowOff>
    </xdr:to>
    <xdr:cxnSp macro="">
      <xdr:nvCxnSpPr>
        <xdr:cNvPr id="190" name="直線コネクタ 189"/>
        <xdr:cNvCxnSpPr/>
      </xdr:nvCxnSpPr>
      <xdr:spPr>
        <a:xfrm>
          <a:off x="3987800" y="10147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1"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2" name="フローチャート : 判断 191"/>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31750</xdr:rowOff>
    </xdr:to>
    <xdr:cxnSp macro="">
      <xdr:nvCxnSpPr>
        <xdr:cNvPr id="193" name="直線コネクタ 192"/>
        <xdr:cNvCxnSpPr/>
      </xdr:nvCxnSpPr>
      <xdr:spPr>
        <a:xfrm>
          <a:off x="3098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4" name="フローチャート : 判断 193"/>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5" name="テキスト ボックス 194"/>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69850</xdr:rowOff>
    </xdr:to>
    <xdr:cxnSp macro="">
      <xdr:nvCxnSpPr>
        <xdr:cNvPr id="196" name="直線コネクタ 195"/>
        <xdr:cNvCxnSpPr/>
      </xdr:nvCxnSpPr>
      <xdr:spPr>
        <a:xfrm flipV="1">
          <a:off x="2209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38100</xdr:rowOff>
    </xdr:from>
    <xdr:to>
      <xdr:col>3</xdr:col>
      <xdr:colOff>142875</xdr:colOff>
      <xdr:row>59</xdr:row>
      <xdr:rowOff>69850</xdr:rowOff>
    </xdr:to>
    <xdr:cxnSp macro="">
      <xdr:nvCxnSpPr>
        <xdr:cNvPr id="199" name="直線コネクタ 198"/>
        <xdr:cNvCxnSpPr/>
      </xdr:nvCxnSpPr>
      <xdr:spPr>
        <a:xfrm>
          <a:off x="1320800" y="9982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0" name="フローチャート : 判断 199"/>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2" name="フローチャート : 判断 201"/>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9" name="円/楕円 208"/>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10"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152400</xdr:rowOff>
    </xdr:from>
    <xdr:to>
      <xdr:col>5</xdr:col>
      <xdr:colOff>600075</xdr:colOff>
      <xdr:row>59</xdr:row>
      <xdr:rowOff>82550</xdr:rowOff>
    </xdr:to>
    <xdr:sp macro="" textlink="">
      <xdr:nvSpPr>
        <xdr:cNvPr id="211" name="円/楕円 210"/>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67327</xdr:rowOff>
    </xdr:from>
    <xdr:ext cx="736600" cy="259045"/>
    <xdr:sp macro="" textlink="">
      <xdr:nvSpPr>
        <xdr:cNvPr id="212" name="テキスト ボックス 211"/>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3" name="円/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5" name="円/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6" name="テキスト ボックス 215"/>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158750</xdr:rowOff>
    </xdr:from>
    <xdr:to>
      <xdr:col>1</xdr:col>
      <xdr:colOff>676275</xdr:colOff>
      <xdr:row>58</xdr:row>
      <xdr:rowOff>88900</xdr:rowOff>
    </xdr:to>
    <xdr:sp macro="" textlink="">
      <xdr:nvSpPr>
        <xdr:cNvPr id="217" name="円/楕円 216"/>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73677</xdr:rowOff>
    </xdr:from>
    <xdr:ext cx="762000" cy="259045"/>
    <xdr:sp macro="" textlink="">
      <xdr:nvSpPr>
        <xdr:cNvPr id="218" name="テキスト ボックス 217"/>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Ｐゴシック"/>
            </a:rPr>
            <a:t>　</a:t>
          </a:r>
          <a:r>
            <a:rPr kumimoji="1" lang="ja-JP" altLang="en-US" sz="1100" baseline="0">
              <a:solidFill>
                <a:schemeClr val="tx1"/>
              </a:solidFill>
              <a:latin typeface="+mj-ea"/>
              <a:ea typeface="+mj-ea"/>
            </a:rPr>
            <a:t> </a:t>
          </a:r>
          <a:r>
            <a:rPr kumimoji="1" lang="ja-JP" altLang="en-US" sz="1100">
              <a:solidFill>
                <a:schemeClr val="tx1"/>
              </a:solidFill>
              <a:latin typeface="+mj-ea"/>
              <a:ea typeface="+mj-ea"/>
            </a:rPr>
            <a:t>繰出金及び施設の老朽化に伴う維持補修費の増額により、約</a:t>
          </a:r>
          <a:r>
            <a:rPr kumimoji="1" lang="en-US" altLang="ja-JP" sz="1100">
              <a:solidFill>
                <a:schemeClr val="tx1"/>
              </a:solidFill>
              <a:latin typeface="+mj-ea"/>
              <a:ea typeface="+mj-ea"/>
            </a:rPr>
            <a:t>7</a:t>
          </a:r>
          <a:r>
            <a:rPr kumimoji="1" lang="ja-JP" altLang="en-US" sz="1100">
              <a:solidFill>
                <a:schemeClr val="tx1"/>
              </a:solidFill>
              <a:latin typeface="+mj-ea"/>
              <a:ea typeface="+mj-ea"/>
            </a:rPr>
            <a:t>億の増となり、</a:t>
          </a:r>
          <a:r>
            <a:rPr kumimoji="1" lang="en-US" altLang="ja-JP" sz="1100">
              <a:solidFill>
                <a:schemeClr val="dk1"/>
              </a:solidFill>
              <a:effectLst/>
              <a:latin typeface="+mj-ea"/>
              <a:ea typeface="+mj-ea"/>
              <a:cs typeface="+mn-cs"/>
            </a:rPr>
            <a:t>0.6</a:t>
          </a:r>
          <a:r>
            <a:rPr kumimoji="1" lang="ja-JP" altLang="ja-JP" sz="1100">
              <a:solidFill>
                <a:schemeClr val="dk1"/>
              </a:solidFill>
              <a:effectLst/>
              <a:latin typeface="+mj-ea"/>
              <a:ea typeface="+mj-ea"/>
              <a:cs typeface="+mn-cs"/>
            </a:rPr>
            <a:t>ポイントの上昇となった。</a:t>
          </a:r>
          <a:endParaRPr lang="ja-JP" altLang="ja-JP">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6" name="直線コネクタ 245"/>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49"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0" name="直線コネクタ 249"/>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107950</xdr:rowOff>
    </xdr:to>
    <xdr:cxnSp macro="">
      <xdr:nvCxnSpPr>
        <xdr:cNvPr id="251" name="直線コネクタ 250"/>
        <xdr:cNvCxnSpPr/>
      </xdr:nvCxnSpPr>
      <xdr:spPr>
        <a:xfrm>
          <a:off x="15671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31750</xdr:rowOff>
    </xdr:to>
    <xdr:cxnSp macro="">
      <xdr:nvCxnSpPr>
        <xdr:cNvPr id="254" name="直線コネクタ 253"/>
        <xdr:cNvCxnSpPr/>
      </xdr:nvCxnSpPr>
      <xdr:spPr>
        <a:xfrm>
          <a:off x="14782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5" name="フローチャート : 判断 254"/>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6" name="テキスト ボックス 255"/>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55</xdr:row>
      <xdr:rowOff>31750</xdr:rowOff>
    </xdr:to>
    <xdr:cxnSp macro="">
      <xdr:nvCxnSpPr>
        <xdr:cNvPr id="257" name="直線コネクタ 256"/>
        <xdr:cNvCxnSpPr/>
      </xdr:nvCxnSpPr>
      <xdr:spPr>
        <a:xfrm>
          <a:off x="13893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55</xdr:row>
      <xdr:rowOff>19050</xdr:rowOff>
    </xdr:to>
    <xdr:cxnSp macro="">
      <xdr:nvCxnSpPr>
        <xdr:cNvPr id="260" name="直線コネクタ 259"/>
        <xdr:cNvCxnSpPr/>
      </xdr:nvCxnSpPr>
      <xdr:spPr>
        <a:xfrm flipV="1">
          <a:off x="13004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2" name="テキスト ボックス 261"/>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3" name="フローチャート : 判断 262"/>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4" name="テキスト ボックス 263"/>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0" name="円/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2" name="円/楕円 271"/>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3" name="テキスト ボックス 272"/>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4" name="円/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5" name="テキスト ボックス 27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6" name="円/楕円 275"/>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7" name="テキスト ボックス 276"/>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139700</xdr:rowOff>
    </xdr:from>
    <xdr:to>
      <xdr:col>19</xdr:col>
      <xdr:colOff>6350</xdr:colOff>
      <xdr:row>55</xdr:row>
      <xdr:rowOff>69850</xdr:rowOff>
    </xdr:to>
    <xdr:sp macro="" textlink="">
      <xdr:nvSpPr>
        <xdr:cNvPr id="278" name="円/楕円 277"/>
        <xdr:cNvSpPr/>
      </xdr:nvSpPr>
      <xdr:spPr>
        <a:xfrm>
          <a:off x="12954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80027</xdr:rowOff>
    </xdr:from>
    <xdr:ext cx="762000" cy="259045"/>
    <xdr:sp macro="" textlink="">
      <xdr:nvSpPr>
        <xdr:cNvPr id="279" name="テキスト ボックス 278"/>
        <xdr:cNvSpPr txBox="1"/>
      </xdr:nvSpPr>
      <xdr:spPr>
        <a:xfrm>
          <a:off x="12623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j-ea"/>
              <a:ea typeface="+mj-ea"/>
              <a:cs typeface="+mn-cs"/>
            </a:rPr>
            <a:t>    一財充当の補助費等については、前年比ほぼ横ばいだが、分母である経常一般財源等の増により、結果として比率が</a:t>
          </a:r>
          <a:r>
            <a:rPr kumimoji="1" lang="en-US" altLang="ja-JP" sz="1100">
              <a:solidFill>
                <a:schemeClr val="dk1"/>
              </a:solidFill>
              <a:effectLst/>
              <a:latin typeface="+mj-ea"/>
              <a:ea typeface="+mj-ea"/>
              <a:cs typeface="+mn-cs"/>
            </a:rPr>
            <a:t>0.5</a:t>
          </a:r>
          <a:r>
            <a:rPr kumimoji="1" lang="ja-JP" altLang="ja-JP" sz="1100">
              <a:solidFill>
                <a:schemeClr val="dk1"/>
              </a:solidFill>
              <a:effectLst/>
              <a:latin typeface="+mj-ea"/>
              <a:ea typeface="+mj-ea"/>
              <a:cs typeface="+mn-cs"/>
            </a:rPr>
            <a:t>ポイント</a:t>
          </a:r>
          <a:r>
            <a:rPr kumimoji="1" lang="ja-JP" altLang="en-US" sz="1100" b="0" i="0" u="none" strike="noStrike" kern="0" cap="none" spc="0" normalizeH="0" baseline="0" noProof="0">
              <a:ln>
                <a:noFill/>
              </a:ln>
              <a:solidFill>
                <a:prstClr val="black"/>
              </a:solidFill>
              <a:effectLst/>
              <a:uLnTx/>
              <a:uFillTx/>
              <a:latin typeface="+mj-ea"/>
              <a:ea typeface="+mj-ea"/>
              <a:cs typeface="+mn-cs"/>
            </a:rPr>
            <a:t>低下した。</a:t>
          </a:r>
          <a:endParaRPr kumimoji="1" lang="en-US" altLang="ja-JP" sz="1100" b="0" i="0" u="none" strike="noStrike" kern="0" cap="none" spc="0" normalizeH="0" baseline="0" noProof="0">
            <a:ln>
              <a:noFill/>
            </a:ln>
            <a:solidFill>
              <a:prstClr val="black"/>
            </a:solidFill>
            <a:effectLst/>
            <a:uLnTx/>
            <a:uFillTx/>
            <a:latin typeface="+mj-ea"/>
            <a:ea typeface="+mj-ea"/>
            <a:cs typeface="+mn-cs"/>
          </a:endParaRPr>
        </a:p>
        <a:p>
          <a:pPr rtl="0"/>
          <a:r>
            <a:rPr kumimoji="1" lang="en-US" altLang="ja-JP" sz="1100">
              <a:solidFill>
                <a:schemeClr val="dk1"/>
              </a:solidFill>
              <a:effectLst/>
              <a:latin typeface="+mj-ea"/>
              <a:ea typeface="+mj-ea"/>
              <a:cs typeface="+mn-cs"/>
            </a:rPr>
            <a:t>   </a:t>
          </a:r>
          <a:r>
            <a:rPr lang="ja-JP" altLang="ja-JP" sz="1100">
              <a:solidFill>
                <a:schemeClr val="dk1"/>
              </a:solidFill>
              <a:effectLst/>
              <a:latin typeface="+mn-lt"/>
              <a:ea typeface="+mn-ea"/>
              <a:cs typeface="+mn-cs"/>
            </a:rPr>
            <a:t>今後も補助金等の交付基準や補助内容の厳格な審査を行い適正な補助に努める。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6" name="直線コネクタ 305"/>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7"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08" name="直線コネクタ 307"/>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9"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0" name="直線コネクタ 309"/>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5080</xdr:rowOff>
    </xdr:from>
    <xdr:to>
      <xdr:col>24</xdr:col>
      <xdr:colOff>31750</xdr:colOff>
      <xdr:row>38</xdr:row>
      <xdr:rowOff>43180</xdr:rowOff>
    </xdr:to>
    <xdr:cxnSp macro="">
      <xdr:nvCxnSpPr>
        <xdr:cNvPr id="311" name="直線コネクタ 310"/>
        <xdr:cNvCxnSpPr/>
      </xdr:nvCxnSpPr>
      <xdr:spPr>
        <a:xfrm flipV="1">
          <a:off x="15671800" y="6520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2"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3" name="フローチャート : 判断 312"/>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43180</xdr:rowOff>
    </xdr:to>
    <xdr:cxnSp macro="">
      <xdr:nvCxnSpPr>
        <xdr:cNvPr id="314" name="直線コネクタ 313"/>
        <xdr:cNvCxnSpPr/>
      </xdr:nvCxnSpPr>
      <xdr:spPr>
        <a:xfrm>
          <a:off x="14782800" y="652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5" name="フローチャート : 判断 314"/>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16" name="テキスト ボックス 315"/>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134620</xdr:rowOff>
    </xdr:from>
    <xdr:to>
      <xdr:col>21</xdr:col>
      <xdr:colOff>361950</xdr:colOff>
      <xdr:row>38</xdr:row>
      <xdr:rowOff>12700</xdr:rowOff>
    </xdr:to>
    <xdr:cxnSp macro="">
      <xdr:nvCxnSpPr>
        <xdr:cNvPr id="317" name="直線コネクタ 316"/>
        <xdr:cNvCxnSpPr/>
      </xdr:nvCxnSpPr>
      <xdr:spPr>
        <a:xfrm>
          <a:off x="13893800" y="596392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18" name="フローチャート :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134620</xdr:rowOff>
    </xdr:from>
    <xdr:to>
      <xdr:col>20</xdr:col>
      <xdr:colOff>158750</xdr:colOff>
      <xdr:row>34</xdr:row>
      <xdr:rowOff>157480</xdr:rowOff>
    </xdr:to>
    <xdr:cxnSp macro="">
      <xdr:nvCxnSpPr>
        <xdr:cNvPr id="320" name="直線コネクタ 319"/>
        <xdr:cNvCxnSpPr/>
      </xdr:nvCxnSpPr>
      <xdr:spPr>
        <a:xfrm flipV="1">
          <a:off x="13004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3" name="フローチャート : 判断 322"/>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4" name="テキスト ボックス 323"/>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125730</xdr:rowOff>
    </xdr:from>
    <xdr:to>
      <xdr:col>24</xdr:col>
      <xdr:colOff>82550</xdr:colOff>
      <xdr:row>38</xdr:row>
      <xdr:rowOff>55880</xdr:rowOff>
    </xdr:to>
    <xdr:sp macro="" textlink="">
      <xdr:nvSpPr>
        <xdr:cNvPr id="330" name="円/楕円 329"/>
        <xdr:cNvSpPr/>
      </xdr:nvSpPr>
      <xdr:spPr>
        <a:xfrm>
          <a:off x="16459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97807</xdr:rowOff>
    </xdr:from>
    <xdr:ext cx="762000" cy="259045"/>
    <xdr:sp macro="" textlink="">
      <xdr:nvSpPr>
        <xdr:cNvPr id="331" name="補助費等該当値テキスト"/>
        <xdr:cNvSpPr txBox="1"/>
      </xdr:nvSpPr>
      <xdr:spPr>
        <a:xfrm>
          <a:off x="16598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163830</xdr:rowOff>
    </xdr:from>
    <xdr:to>
      <xdr:col>22</xdr:col>
      <xdr:colOff>615950</xdr:colOff>
      <xdr:row>38</xdr:row>
      <xdr:rowOff>93980</xdr:rowOff>
    </xdr:to>
    <xdr:sp macro="" textlink="">
      <xdr:nvSpPr>
        <xdr:cNvPr id="332" name="円/楕円 331"/>
        <xdr:cNvSpPr/>
      </xdr:nvSpPr>
      <xdr:spPr>
        <a:xfrm>
          <a:off x="15621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78757</xdr:rowOff>
    </xdr:from>
    <xdr:ext cx="736600" cy="259045"/>
    <xdr:sp macro="" textlink="">
      <xdr:nvSpPr>
        <xdr:cNvPr id="333" name="テキスト ボックス 332"/>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34" name="円/楕円 333"/>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35" name="テキスト ボックス 334"/>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83820</xdr:rowOff>
    </xdr:from>
    <xdr:to>
      <xdr:col>20</xdr:col>
      <xdr:colOff>209550</xdr:colOff>
      <xdr:row>35</xdr:row>
      <xdr:rowOff>13970</xdr:rowOff>
    </xdr:to>
    <xdr:sp macro="" textlink="">
      <xdr:nvSpPr>
        <xdr:cNvPr id="336" name="円/楕円 335"/>
        <xdr:cNvSpPr/>
      </xdr:nvSpPr>
      <xdr:spPr>
        <a:xfrm>
          <a:off x="13843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24147</xdr:rowOff>
    </xdr:from>
    <xdr:ext cx="762000" cy="259045"/>
    <xdr:sp macro="" textlink="">
      <xdr:nvSpPr>
        <xdr:cNvPr id="337" name="テキスト ボックス 336"/>
        <xdr:cNvSpPr txBox="1"/>
      </xdr:nvSpPr>
      <xdr:spPr>
        <a:xfrm>
          <a:off x="13512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106680</xdr:rowOff>
    </xdr:from>
    <xdr:to>
      <xdr:col>19</xdr:col>
      <xdr:colOff>6350</xdr:colOff>
      <xdr:row>35</xdr:row>
      <xdr:rowOff>36830</xdr:rowOff>
    </xdr:to>
    <xdr:sp macro="" textlink="">
      <xdr:nvSpPr>
        <xdr:cNvPr id="338" name="円/楕円 337"/>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47007</xdr:rowOff>
    </xdr:from>
    <xdr:ext cx="762000" cy="259045"/>
    <xdr:sp macro="" textlink="">
      <xdr:nvSpPr>
        <xdr:cNvPr id="339" name="テキスト ボックス 338"/>
        <xdr:cNvSpPr txBox="1"/>
      </xdr:nvSpPr>
      <xdr:spPr>
        <a:xfrm>
          <a:off x="12623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accent6">
                  <a:lumMod val="60000"/>
                  <a:lumOff val="40000"/>
                </a:schemeClr>
              </a:solidFill>
              <a:latin typeface="ＭＳ Ｐゴシック"/>
            </a:rPr>
            <a:t>　</a:t>
          </a:r>
          <a:r>
            <a:rPr kumimoji="1" lang="ja-JP" altLang="en-US" sz="1100">
              <a:solidFill>
                <a:sysClr val="windowText" lastClr="000000"/>
              </a:solidFill>
              <a:latin typeface="ＭＳ Ｐゴシック"/>
            </a:rPr>
            <a:t>昨年度と比較して</a:t>
          </a:r>
          <a:r>
            <a:rPr kumimoji="1" lang="en-US" altLang="ja-JP" sz="1100">
              <a:solidFill>
                <a:sysClr val="windowText" lastClr="000000"/>
              </a:solidFill>
              <a:latin typeface="ＭＳ Ｐゴシック"/>
            </a:rPr>
            <a:t>1.3</a:t>
          </a:r>
          <a:r>
            <a:rPr kumimoji="1" lang="ja-JP" altLang="en-US" sz="1100">
              <a:solidFill>
                <a:sysClr val="windowText" lastClr="000000"/>
              </a:solidFill>
              <a:latin typeface="ＭＳ Ｐゴシック"/>
            </a:rPr>
            <a:t>ポイントの減となった。住民税等減税補てん債元金償還金の減額が大きな要因と考えられる。</a:t>
          </a:r>
          <a:endParaRPr kumimoji="1" lang="en-US" altLang="ja-JP" sz="1100">
            <a:solidFill>
              <a:sysClr val="windowText" lastClr="000000"/>
            </a:solidFill>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a:rPr>
            <a:t>　また、</a:t>
          </a:r>
          <a:r>
            <a:rPr lang="ja-JP" altLang="ja-JP" sz="1100">
              <a:solidFill>
                <a:schemeClr val="dk1"/>
              </a:solidFill>
              <a:effectLst/>
              <a:latin typeface="+mn-lt"/>
              <a:ea typeface="+mn-ea"/>
              <a:cs typeface="+mn-cs"/>
            </a:rPr>
            <a:t>公債費にかかる経常収支比率は、ここ数年ほぼ横ばいの推移となっている。</a:t>
          </a:r>
          <a:endParaRPr lang="ja-JP"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a:rPr>
            <a:t>　</a:t>
          </a:r>
          <a:r>
            <a:rPr lang="ja-JP" altLang="ja-JP" sz="1100">
              <a:solidFill>
                <a:schemeClr val="dk1"/>
              </a:solidFill>
              <a:effectLst/>
              <a:latin typeface="+mn-lt"/>
              <a:ea typeface="+mn-ea"/>
              <a:cs typeface="+mn-cs"/>
            </a:rPr>
            <a:t>類似団体と比べて、当市の値は低い水準を維持しており、引き続き世代間負担の公平性に留意しながら、計画的な運用に努めていく。</a:t>
          </a:r>
          <a:endParaRPr lang="ja-JP" altLang="ja-JP">
            <a:effectLst/>
          </a:endParaRPr>
        </a:p>
        <a:p>
          <a:endParaRPr kumimoji="1" lang="ja-JP" altLang="en-US" sz="11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7" name="直線コネクタ 366"/>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8"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9" name="直線コネクタ 368"/>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0"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1" name="直線コネクタ 370"/>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146050</xdr:rowOff>
    </xdr:to>
    <xdr:cxnSp macro="">
      <xdr:nvCxnSpPr>
        <xdr:cNvPr id="372" name="直線コネクタ 371"/>
        <xdr:cNvCxnSpPr/>
      </xdr:nvCxnSpPr>
      <xdr:spPr>
        <a:xfrm flipV="1">
          <a:off x="3987800" y="129057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3"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4" name="フローチャート : 判断 373"/>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75</xdr:row>
      <xdr:rowOff>153670</xdr:rowOff>
    </xdr:to>
    <xdr:cxnSp macro="">
      <xdr:nvCxnSpPr>
        <xdr:cNvPr id="375" name="直線コネクタ 374"/>
        <xdr:cNvCxnSpPr/>
      </xdr:nvCxnSpPr>
      <xdr:spPr>
        <a:xfrm flipV="1">
          <a:off x="3098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6" name="フローチャート : 判断 375"/>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40657</xdr:rowOff>
    </xdr:from>
    <xdr:ext cx="736600" cy="259045"/>
    <xdr:sp macro="" textlink="">
      <xdr:nvSpPr>
        <xdr:cNvPr id="377" name="テキスト ボックス 376"/>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76</xdr:row>
      <xdr:rowOff>58420</xdr:rowOff>
    </xdr:to>
    <xdr:cxnSp macro="">
      <xdr:nvCxnSpPr>
        <xdr:cNvPr id="378" name="直線コネクタ 377"/>
        <xdr:cNvCxnSpPr/>
      </xdr:nvCxnSpPr>
      <xdr:spPr>
        <a:xfrm flipV="1">
          <a:off x="2209800" y="13012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79" name="フローチャート : 判断 378"/>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0" name="テキスト ボックス 379"/>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81280</xdr:rowOff>
    </xdr:to>
    <xdr:cxnSp macro="">
      <xdr:nvCxnSpPr>
        <xdr:cNvPr id="381" name="直線コネクタ 380"/>
        <xdr:cNvCxnSpPr/>
      </xdr:nvCxnSpPr>
      <xdr:spPr>
        <a:xfrm flipV="1">
          <a:off x="1320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2" name="フローチャート : 判断 381"/>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3" name="テキスト ボックス 382"/>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4" name="フローチャート : 判断 383"/>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5" name="テキスト ボックス 384"/>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91" name="円/楕円 390"/>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12717</xdr:rowOff>
    </xdr:from>
    <xdr:ext cx="762000" cy="259045"/>
    <xdr:sp macro="" textlink="">
      <xdr:nvSpPr>
        <xdr:cNvPr id="392"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93" name="円/楕円 392"/>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94" name="テキスト ボックス 393"/>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95" name="円/楕円 394"/>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96" name="テキスト ボックス 395"/>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7" name="円/楕円 396"/>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8" name="テキスト ボックス 397"/>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99" name="円/楕円 398"/>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400" name="テキスト ボックス 399"/>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j-ea"/>
              <a:ea typeface="+mj-ea"/>
              <a:cs typeface="+mn-cs"/>
            </a:rPr>
            <a:t>経常収支比率に占める公債費以外の割合については、人件費が</a:t>
          </a:r>
          <a:r>
            <a:rPr kumimoji="1" lang="en-US" altLang="ja-JP" sz="1100">
              <a:solidFill>
                <a:schemeClr val="dk1"/>
              </a:solidFill>
              <a:effectLst/>
              <a:latin typeface="+mj-ea"/>
              <a:ea typeface="+mj-ea"/>
              <a:cs typeface="+mn-cs"/>
            </a:rPr>
            <a:t>1.5</a:t>
          </a:r>
          <a:r>
            <a:rPr kumimoji="1" lang="ja-JP" altLang="ja-JP" sz="1100">
              <a:solidFill>
                <a:schemeClr val="dk1"/>
              </a:solidFill>
              <a:effectLst/>
              <a:latin typeface="+mj-ea"/>
              <a:ea typeface="+mj-ea"/>
              <a:cs typeface="+mn-cs"/>
            </a:rPr>
            <a:t>ポイント減となるなど、全体として前年度から</a:t>
          </a:r>
          <a:r>
            <a:rPr kumimoji="1" lang="en-US" altLang="ja-JP" sz="1100">
              <a:solidFill>
                <a:schemeClr val="dk1"/>
              </a:solidFill>
              <a:effectLst/>
              <a:latin typeface="+mj-ea"/>
              <a:ea typeface="+mj-ea"/>
              <a:cs typeface="+mn-cs"/>
            </a:rPr>
            <a:t>1.0</a:t>
          </a:r>
          <a:r>
            <a:rPr kumimoji="1" lang="ja-JP" altLang="ja-JP" sz="1100">
              <a:solidFill>
                <a:schemeClr val="dk1"/>
              </a:solidFill>
              <a:effectLst/>
              <a:latin typeface="+mj-ea"/>
              <a:ea typeface="+mj-ea"/>
              <a:cs typeface="+mn-cs"/>
            </a:rPr>
            <a:t>ポイント減少したが、依然として全国平均や埼玉県平均を上回っている。</a:t>
          </a:r>
          <a:endParaRPr kumimoji="1" lang="en-US" altLang="ja-JP" sz="110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今後も歳出の見直しや抑制を図り、数値の適正化に努める。</a:t>
          </a:r>
          <a:endParaRPr lang="ja-JP" altLang="ja-JP" sz="40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6" name="直線コネクタ 425"/>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7"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28" name="直線コネクタ 427"/>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29"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0" name="直線コネクタ 429"/>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79</xdr:row>
      <xdr:rowOff>92711</xdr:rowOff>
    </xdr:to>
    <xdr:cxnSp macro="">
      <xdr:nvCxnSpPr>
        <xdr:cNvPr id="431" name="直線コネクタ 430"/>
        <xdr:cNvCxnSpPr/>
      </xdr:nvCxnSpPr>
      <xdr:spPr>
        <a:xfrm flipV="1">
          <a:off x="15671800" y="13591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2"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3" name="フローチャート : 判断 432"/>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65278</xdr:rowOff>
    </xdr:from>
    <xdr:to>
      <xdr:col>22</xdr:col>
      <xdr:colOff>565150</xdr:colOff>
      <xdr:row>79</xdr:row>
      <xdr:rowOff>92711</xdr:rowOff>
    </xdr:to>
    <xdr:cxnSp macro="">
      <xdr:nvCxnSpPr>
        <xdr:cNvPr id="434" name="直線コネクタ 433"/>
        <xdr:cNvCxnSpPr/>
      </xdr:nvCxnSpPr>
      <xdr:spPr>
        <a:xfrm>
          <a:off x="14782800" y="136098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5" name="フローチャート : 判断 434"/>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6" name="テキスト ボックス 435"/>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24130</xdr:rowOff>
    </xdr:from>
    <xdr:to>
      <xdr:col>21</xdr:col>
      <xdr:colOff>361950</xdr:colOff>
      <xdr:row>79</xdr:row>
      <xdr:rowOff>65278</xdr:rowOff>
    </xdr:to>
    <xdr:cxnSp macro="">
      <xdr:nvCxnSpPr>
        <xdr:cNvPr id="437" name="直線コネクタ 436"/>
        <xdr:cNvCxnSpPr/>
      </xdr:nvCxnSpPr>
      <xdr:spPr>
        <a:xfrm>
          <a:off x="13893800" y="135686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38" name="フローチャート : 判断 437"/>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39" name="テキスト ボックス 438"/>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24130</xdr:rowOff>
    </xdr:from>
    <xdr:to>
      <xdr:col>20</xdr:col>
      <xdr:colOff>158750</xdr:colOff>
      <xdr:row>79</xdr:row>
      <xdr:rowOff>42418</xdr:rowOff>
    </xdr:to>
    <xdr:cxnSp macro="">
      <xdr:nvCxnSpPr>
        <xdr:cNvPr id="440" name="直線コネクタ 439"/>
        <xdr:cNvCxnSpPr/>
      </xdr:nvCxnSpPr>
      <xdr:spPr>
        <a:xfrm flipV="1">
          <a:off x="13004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1" name="フローチャート : 判断 440"/>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2" name="テキスト ボックス 441"/>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3" name="フローチャート : 判断 442"/>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4" name="テキスト ボックス 443"/>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50" name="円/楕円 449"/>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51"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41911</xdr:rowOff>
    </xdr:from>
    <xdr:to>
      <xdr:col>22</xdr:col>
      <xdr:colOff>615950</xdr:colOff>
      <xdr:row>79</xdr:row>
      <xdr:rowOff>143511</xdr:rowOff>
    </xdr:to>
    <xdr:sp macro="" textlink="">
      <xdr:nvSpPr>
        <xdr:cNvPr id="452" name="円/楕円 451"/>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128288</xdr:rowOff>
    </xdr:from>
    <xdr:ext cx="736600" cy="259045"/>
    <xdr:sp macro="" textlink="">
      <xdr:nvSpPr>
        <xdr:cNvPr id="453" name="テキスト ボックス 452"/>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14478</xdr:rowOff>
    </xdr:from>
    <xdr:to>
      <xdr:col>21</xdr:col>
      <xdr:colOff>412750</xdr:colOff>
      <xdr:row>79</xdr:row>
      <xdr:rowOff>116078</xdr:rowOff>
    </xdr:to>
    <xdr:sp macro="" textlink="">
      <xdr:nvSpPr>
        <xdr:cNvPr id="454" name="円/楕円 453"/>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100855</xdr:rowOff>
    </xdr:from>
    <xdr:ext cx="762000" cy="259045"/>
    <xdr:sp macro="" textlink="">
      <xdr:nvSpPr>
        <xdr:cNvPr id="455" name="テキスト ボックス 454"/>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144780</xdr:rowOff>
    </xdr:from>
    <xdr:to>
      <xdr:col>20</xdr:col>
      <xdr:colOff>209550</xdr:colOff>
      <xdr:row>79</xdr:row>
      <xdr:rowOff>74930</xdr:rowOff>
    </xdr:to>
    <xdr:sp macro="" textlink="">
      <xdr:nvSpPr>
        <xdr:cNvPr id="456" name="円/楕円 455"/>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59707</xdr:rowOff>
    </xdr:from>
    <xdr:ext cx="762000" cy="259045"/>
    <xdr:sp macro="" textlink="">
      <xdr:nvSpPr>
        <xdr:cNvPr id="457" name="テキスト ボックス 456"/>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163068</xdr:rowOff>
    </xdr:from>
    <xdr:to>
      <xdr:col>19</xdr:col>
      <xdr:colOff>6350</xdr:colOff>
      <xdr:row>79</xdr:row>
      <xdr:rowOff>93218</xdr:rowOff>
    </xdr:to>
    <xdr:sp macro="" textlink="">
      <xdr:nvSpPr>
        <xdr:cNvPr id="458" name="円/楕円 457"/>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77995</xdr:rowOff>
    </xdr:from>
    <xdr:ext cx="762000" cy="259045"/>
    <xdr:sp macro="" textlink="">
      <xdr:nvSpPr>
        <xdr:cNvPr id="459" name="テキスト ボックス 458"/>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埼玉県所沢市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131452</xdr:rowOff>
    </xdr:from>
    <xdr:to>
      <xdr:col>4</xdr:col>
      <xdr:colOff>1117600</xdr:colOff>
      <xdr:row>16</xdr:row>
      <xdr:rowOff>153757</xdr:rowOff>
    </xdr:to>
    <xdr:cxnSp macro="">
      <xdr:nvCxnSpPr>
        <xdr:cNvPr id="52" name="直線コネクタ 51"/>
        <xdr:cNvCxnSpPr/>
      </xdr:nvCxnSpPr>
      <xdr:spPr bwMode="auto">
        <a:xfrm>
          <a:off x="5003800" y="2922277"/>
          <a:ext cx="647700" cy="2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131452</xdr:rowOff>
    </xdr:from>
    <xdr:to>
      <xdr:col>4</xdr:col>
      <xdr:colOff>469900</xdr:colOff>
      <xdr:row>16</xdr:row>
      <xdr:rowOff>162868</xdr:rowOff>
    </xdr:to>
    <xdr:cxnSp macro="">
      <xdr:nvCxnSpPr>
        <xdr:cNvPr id="55" name="直線コネクタ 54"/>
        <xdr:cNvCxnSpPr/>
      </xdr:nvCxnSpPr>
      <xdr:spPr bwMode="auto">
        <a:xfrm flipV="1">
          <a:off x="4305300" y="2922277"/>
          <a:ext cx="698500" cy="3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168140</xdr:rowOff>
    </xdr:from>
    <xdr:ext cx="736600" cy="259045"/>
    <xdr:sp macro="" textlink="">
      <xdr:nvSpPr>
        <xdr:cNvPr id="57" name="テキスト ボックス 56"/>
        <xdr:cNvSpPr txBox="1"/>
      </xdr:nvSpPr>
      <xdr:spPr>
        <a:xfrm>
          <a:off x="4622800" y="295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158623</xdr:rowOff>
    </xdr:from>
    <xdr:to>
      <xdr:col>3</xdr:col>
      <xdr:colOff>904875</xdr:colOff>
      <xdr:row>16</xdr:row>
      <xdr:rowOff>162868</xdr:rowOff>
    </xdr:to>
    <xdr:cxnSp macro="">
      <xdr:nvCxnSpPr>
        <xdr:cNvPr id="58" name="直線コネクタ 57"/>
        <xdr:cNvCxnSpPr/>
      </xdr:nvCxnSpPr>
      <xdr:spPr bwMode="auto">
        <a:xfrm>
          <a:off x="3606800" y="2949448"/>
          <a:ext cx="698500" cy="4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103824</xdr:rowOff>
    </xdr:from>
    <xdr:to>
      <xdr:col>3</xdr:col>
      <xdr:colOff>206375</xdr:colOff>
      <xdr:row>16</xdr:row>
      <xdr:rowOff>158623</xdr:rowOff>
    </xdr:to>
    <xdr:cxnSp macro="">
      <xdr:nvCxnSpPr>
        <xdr:cNvPr id="61" name="直線コネクタ 60"/>
        <xdr:cNvCxnSpPr/>
      </xdr:nvCxnSpPr>
      <xdr:spPr bwMode="auto">
        <a:xfrm>
          <a:off x="2908300" y="2894649"/>
          <a:ext cx="698500" cy="54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102957</xdr:rowOff>
    </xdr:from>
    <xdr:to>
      <xdr:col>5</xdr:col>
      <xdr:colOff>34925</xdr:colOff>
      <xdr:row>17</xdr:row>
      <xdr:rowOff>33107</xdr:rowOff>
    </xdr:to>
    <xdr:sp macro="" textlink="">
      <xdr:nvSpPr>
        <xdr:cNvPr id="71" name="円/楕円 70"/>
        <xdr:cNvSpPr/>
      </xdr:nvSpPr>
      <xdr:spPr bwMode="auto">
        <a:xfrm>
          <a:off x="5600700" y="289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75034</xdr:rowOff>
    </xdr:from>
    <xdr:ext cx="762000" cy="259045"/>
    <xdr:sp macro="" textlink="">
      <xdr:nvSpPr>
        <xdr:cNvPr id="72" name="人口1人当たり決算額の推移該当値テキスト130"/>
        <xdr:cNvSpPr txBox="1"/>
      </xdr:nvSpPr>
      <xdr:spPr>
        <a:xfrm>
          <a:off x="5740400" y="28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60,389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80652</xdr:rowOff>
    </xdr:from>
    <xdr:to>
      <xdr:col>4</xdr:col>
      <xdr:colOff>520700</xdr:colOff>
      <xdr:row>17</xdr:row>
      <xdr:rowOff>10802</xdr:rowOff>
    </xdr:to>
    <xdr:sp macro="" textlink="">
      <xdr:nvSpPr>
        <xdr:cNvPr id="73" name="円/楕円 72"/>
        <xdr:cNvSpPr/>
      </xdr:nvSpPr>
      <xdr:spPr bwMode="auto">
        <a:xfrm>
          <a:off x="4953000" y="287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20979</xdr:rowOff>
    </xdr:from>
    <xdr:ext cx="736600" cy="259045"/>
    <xdr:sp macro="" textlink="">
      <xdr:nvSpPr>
        <xdr:cNvPr id="74" name="テキスト ボックス 73"/>
        <xdr:cNvSpPr txBox="1"/>
      </xdr:nvSpPr>
      <xdr:spPr>
        <a:xfrm>
          <a:off x="4622800" y="264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112068</xdr:rowOff>
    </xdr:from>
    <xdr:to>
      <xdr:col>3</xdr:col>
      <xdr:colOff>955675</xdr:colOff>
      <xdr:row>17</xdr:row>
      <xdr:rowOff>42218</xdr:rowOff>
    </xdr:to>
    <xdr:sp macro="" textlink="">
      <xdr:nvSpPr>
        <xdr:cNvPr id="75" name="円/楕円 74"/>
        <xdr:cNvSpPr/>
      </xdr:nvSpPr>
      <xdr:spPr bwMode="auto">
        <a:xfrm>
          <a:off x="4254500" y="2902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52395</xdr:rowOff>
    </xdr:from>
    <xdr:ext cx="762000" cy="259045"/>
    <xdr:sp macro="" textlink="">
      <xdr:nvSpPr>
        <xdr:cNvPr id="76" name="テキスト ボックス 75"/>
        <xdr:cNvSpPr txBox="1"/>
      </xdr:nvSpPr>
      <xdr:spPr>
        <a:xfrm>
          <a:off x="3924300" y="267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60,110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107823</xdr:rowOff>
    </xdr:from>
    <xdr:to>
      <xdr:col>3</xdr:col>
      <xdr:colOff>257175</xdr:colOff>
      <xdr:row>17</xdr:row>
      <xdr:rowOff>37973</xdr:rowOff>
    </xdr:to>
    <xdr:sp macro="" textlink="">
      <xdr:nvSpPr>
        <xdr:cNvPr id="77" name="円/楕円 76"/>
        <xdr:cNvSpPr/>
      </xdr:nvSpPr>
      <xdr:spPr bwMode="auto">
        <a:xfrm>
          <a:off x="3556000" y="289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22750</xdr:rowOff>
    </xdr:from>
    <xdr:ext cx="762000" cy="259045"/>
    <xdr:sp macro="" textlink="">
      <xdr:nvSpPr>
        <xdr:cNvPr id="78" name="テキスト ボックス 77"/>
        <xdr:cNvSpPr txBox="1"/>
      </xdr:nvSpPr>
      <xdr:spPr>
        <a:xfrm>
          <a:off x="3225800" y="29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53024</xdr:rowOff>
    </xdr:from>
    <xdr:to>
      <xdr:col>2</xdr:col>
      <xdr:colOff>692150</xdr:colOff>
      <xdr:row>16</xdr:row>
      <xdr:rowOff>154624</xdr:rowOff>
    </xdr:to>
    <xdr:sp macro="" textlink="">
      <xdr:nvSpPr>
        <xdr:cNvPr id="79" name="円/楕円 78"/>
        <xdr:cNvSpPr/>
      </xdr:nvSpPr>
      <xdr:spPr bwMode="auto">
        <a:xfrm>
          <a:off x="2857500" y="284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139401</xdr:rowOff>
    </xdr:from>
    <xdr:ext cx="762000" cy="259045"/>
    <xdr:sp macro="" textlink="">
      <xdr:nvSpPr>
        <xdr:cNvPr id="80" name="テキスト ボックス 79"/>
        <xdr:cNvSpPr txBox="1"/>
      </xdr:nvSpPr>
      <xdr:spPr>
        <a:xfrm>
          <a:off x="2527300" y="2930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131496</xdr:rowOff>
    </xdr:from>
    <xdr:to>
      <xdr:col>4</xdr:col>
      <xdr:colOff>1117600</xdr:colOff>
      <xdr:row>36</xdr:row>
      <xdr:rowOff>169634</xdr:rowOff>
    </xdr:to>
    <xdr:cxnSp macro="">
      <xdr:nvCxnSpPr>
        <xdr:cNvPr id="113" name="直線コネクタ 112"/>
        <xdr:cNvCxnSpPr/>
      </xdr:nvCxnSpPr>
      <xdr:spPr bwMode="auto">
        <a:xfrm flipV="1">
          <a:off x="5003800" y="7084746"/>
          <a:ext cx="647700" cy="3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101549</xdr:rowOff>
    </xdr:from>
    <xdr:to>
      <xdr:col>4</xdr:col>
      <xdr:colOff>469900</xdr:colOff>
      <xdr:row>36</xdr:row>
      <xdr:rowOff>169634</xdr:rowOff>
    </xdr:to>
    <xdr:cxnSp macro="">
      <xdr:nvCxnSpPr>
        <xdr:cNvPr id="116" name="直線コネクタ 115"/>
        <xdr:cNvCxnSpPr/>
      </xdr:nvCxnSpPr>
      <xdr:spPr bwMode="auto">
        <a:xfrm>
          <a:off x="4305300" y="7054799"/>
          <a:ext cx="698500" cy="6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235335</xdr:rowOff>
    </xdr:from>
    <xdr:ext cx="736600" cy="259045"/>
    <xdr:sp macro="" textlink="">
      <xdr:nvSpPr>
        <xdr:cNvPr id="118" name="テキスト ボックス 117"/>
        <xdr:cNvSpPr txBox="1"/>
      </xdr:nvSpPr>
      <xdr:spPr>
        <a:xfrm>
          <a:off x="4622800" y="650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326416</xdr:rowOff>
    </xdr:from>
    <xdr:to>
      <xdr:col>3</xdr:col>
      <xdr:colOff>904875</xdr:colOff>
      <xdr:row>36</xdr:row>
      <xdr:rowOff>101549</xdr:rowOff>
    </xdr:to>
    <xdr:cxnSp macro="">
      <xdr:nvCxnSpPr>
        <xdr:cNvPr id="119" name="直線コネクタ 118"/>
        <xdr:cNvCxnSpPr/>
      </xdr:nvCxnSpPr>
      <xdr:spPr bwMode="auto">
        <a:xfrm>
          <a:off x="3606800" y="6936766"/>
          <a:ext cx="698500" cy="118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326416</xdr:rowOff>
    </xdr:from>
    <xdr:to>
      <xdr:col>3</xdr:col>
      <xdr:colOff>206375</xdr:colOff>
      <xdr:row>36</xdr:row>
      <xdr:rowOff>17691</xdr:rowOff>
    </xdr:to>
    <xdr:cxnSp macro="">
      <xdr:nvCxnSpPr>
        <xdr:cNvPr id="122" name="直線コネクタ 121"/>
        <xdr:cNvCxnSpPr/>
      </xdr:nvCxnSpPr>
      <xdr:spPr bwMode="auto">
        <a:xfrm flipV="1">
          <a:off x="2908300" y="6936766"/>
          <a:ext cx="698500" cy="34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80696</xdr:rowOff>
    </xdr:from>
    <xdr:to>
      <xdr:col>5</xdr:col>
      <xdr:colOff>34925</xdr:colOff>
      <xdr:row>37</xdr:row>
      <xdr:rowOff>10846</xdr:rowOff>
    </xdr:to>
    <xdr:sp macro="" textlink="">
      <xdr:nvSpPr>
        <xdr:cNvPr id="132" name="円/楕円 131"/>
        <xdr:cNvSpPr/>
      </xdr:nvSpPr>
      <xdr:spPr bwMode="auto">
        <a:xfrm>
          <a:off x="5600700" y="703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52773</xdr:rowOff>
    </xdr:from>
    <xdr:ext cx="762000" cy="259045"/>
    <xdr:sp macro="" textlink="">
      <xdr:nvSpPr>
        <xdr:cNvPr id="133" name="人口1人当たり決算額の推移該当値テキスト445"/>
        <xdr:cNvSpPr txBox="1"/>
      </xdr:nvSpPr>
      <xdr:spPr>
        <a:xfrm>
          <a:off x="5740400" y="70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118834</xdr:rowOff>
    </xdr:from>
    <xdr:to>
      <xdr:col>4</xdr:col>
      <xdr:colOff>520700</xdr:colOff>
      <xdr:row>37</xdr:row>
      <xdr:rowOff>48984</xdr:rowOff>
    </xdr:to>
    <xdr:sp macro="" textlink="">
      <xdr:nvSpPr>
        <xdr:cNvPr id="134" name="円/楕円 133"/>
        <xdr:cNvSpPr/>
      </xdr:nvSpPr>
      <xdr:spPr bwMode="auto">
        <a:xfrm>
          <a:off x="4953000" y="7072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33761</xdr:rowOff>
    </xdr:from>
    <xdr:ext cx="736600" cy="259045"/>
    <xdr:sp macro="" textlink="">
      <xdr:nvSpPr>
        <xdr:cNvPr id="135" name="テキスト ボックス 134"/>
        <xdr:cNvSpPr txBox="1"/>
      </xdr:nvSpPr>
      <xdr:spPr>
        <a:xfrm>
          <a:off x="4622800" y="715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50749</xdr:rowOff>
    </xdr:from>
    <xdr:to>
      <xdr:col>3</xdr:col>
      <xdr:colOff>955675</xdr:colOff>
      <xdr:row>36</xdr:row>
      <xdr:rowOff>152349</xdr:rowOff>
    </xdr:to>
    <xdr:sp macro="" textlink="">
      <xdr:nvSpPr>
        <xdr:cNvPr id="136" name="円/楕円 135"/>
        <xdr:cNvSpPr/>
      </xdr:nvSpPr>
      <xdr:spPr bwMode="auto">
        <a:xfrm>
          <a:off x="4254500" y="700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137126</xdr:rowOff>
    </xdr:from>
    <xdr:ext cx="762000" cy="259045"/>
    <xdr:sp macro="" textlink="">
      <xdr:nvSpPr>
        <xdr:cNvPr id="137" name="テキスト ボックス 136"/>
        <xdr:cNvSpPr txBox="1"/>
      </xdr:nvSpPr>
      <xdr:spPr>
        <a:xfrm>
          <a:off x="3924300" y="709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275616</xdr:rowOff>
    </xdr:from>
    <xdr:to>
      <xdr:col>3</xdr:col>
      <xdr:colOff>257175</xdr:colOff>
      <xdr:row>36</xdr:row>
      <xdr:rowOff>34316</xdr:rowOff>
    </xdr:to>
    <xdr:sp macro="" textlink="">
      <xdr:nvSpPr>
        <xdr:cNvPr id="138" name="円/楕円 137"/>
        <xdr:cNvSpPr/>
      </xdr:nvSpPr>
      <xdr:spPr bwMode="auto">
        <a:xfrm>
          <a:off x="3556000" y="688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19093</xdr:rowOff>
    </xdr:from>
    <xdr:ext cx="762000" cy="259045"/>
    <xdr:sp macro="" textlink="">
      <xdr:nvSpPr>
        <xdr:cNvPr id="139" name="テキスト ボックス 138"/>
        <xdr:cNvSpPr txBox="1"/>
      </xdr:nvSpPr>
      <xdr:spPr>
        <a:xfrm>
          <a:off x="3225800" y="697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309791</xdr:rowOff>
    </xdr:from>
    <xdr:to>
      <xdr:col>2</xdr:col>
      <xdr:colOff>692150</xdr:colOff>
      <xdr:row>36</xdr:row>
      <xdr:rowOff>68491</xdr:rowOff>
    </xdr:to>
    <xdr:sp macro="" textlink="">
      <xdr:nvSpPr>
        <xdr:cNvPr id="140" name="円/楕円 139"/>
        <xdr:cNvSpPr/>
      </xdr:nvSpPr>
      <xdr:spPr bwMode="auto">
        <a:xfrm>
          <a:off x="2857500" y="6920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53268</xdr:rowOff>
    </xdr:from>
    <xdr:ext cx="762000" cy="259045"/>
    <xdr:sp macro="" textlink="">
      <xdr:nvSpPr>
        <xdr:cNvPr id="141" name="テキスト ボックス 140"/>
        <xdr:cNvSpPr txBox="1"/>
      </xdr:nvSpPr>
      <xdr:spPr>
        <a:xfrm>
          <a:off x="2527300" y="700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343,390
339,019
72.11
102,565,881
96,655,772
4,332,388
58,380,084
57,244,837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143913</xdr:rowOff>
    </xdr:from>
    <xdr:to>
      <xdr:col>6</xdr:col>
      <xdr:colOff>511175</xdr:colOff>
      <xdr:row>37</xdr:row>
      <xdr:rowOff>160209</xdr:rowOff>
    </xdr:to>
    <xdr:cxnSp macro="">
      <xdr:nvCxnSpPr>
        <xdr:cNvPr id="63" name="直線コネクタ 62"/>
        <xdr:cNvCxnSpPr/>
      </xdr:nvCxnSpPr>
      <xdr:spPr>
        <a:xfrm>
          <a:off x="3797300" y="6487563"/>
          <a:ext cx="8382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134605</xdr:rowOff>
    </xdr:from>
    <xdr:to>
      <xdr:col>5</xdr:col>
      <xdr:colOff>358775</xdr:colOff>
      <xdr:row>37</xdr:row>
      <xdr:rowOff>143913</xdr:rowOff>
    </xdr:to>
    <xdr:cxnSp macro="">
      <xdr:nvCxnSpPr>
        <xdr:cNvPr id="66" name="直線コネクタ 65"/>
        <xdr:cNvCxnSpPr/>
      </xdr:nvCxnSpPr>
      <xdr:spPr>
        <a:xfrm>
          <a:off x="2908300" y="6478255"/>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134528</xdr:rowOff>
    </xdr:from>
    <xdr:ext cx="534377" cy="259045"/>
    <xdr:sp macro="" textlink="">
      <xdr:nvSpPr>
        <xdr:cNvPr id="68" name="テキスト ボックス 67"/>
        <xdr:cNvSpPr txBox="1"/>
      </xdr:nvSpPr>
      <xdr:spPr>
        <a:xfrm>
          <a:off x="3530111" y="5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138851</xdr:rowOff>
    </xdr:from>
    <xdr:to>
      <xdr:col>4</xdr:col>
      <xdr:colOff>155575</xdr:colOff>
      <xdr:row>37</xdr:row>
      <xdr:rowOff>134605</xdr:rowOff>
    </xdr:to>
    <xdr:cxnSp macro="">
      <xdr:nvCxnSpPr>
        <xdr:cNvPr id="69" name="直線コネクタ 68"/>
        <xdr:cNvCxnSpPr/>
      </xdr:nvCxnSpPr>
      <xdr:spPr>
        <a:xfrm>
          <a:off x="2019300" y="6139601"/>
          <a:ext cx="889000" cy="3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52995</xdr:rowOff>
    </xdr:from>
    <xdr:to>
      <xdr:col>2</xdr:col>
      <xdr:colOff>638175</xdr:colOff>
      <xdr:row>35</xdr:row>
      <xdr:rowOff>138851</xdr:rowOff>
    </xdr:to>
    <xdr:cxnSp macro="">
      <xdr:nvCxnSpPr>
        <xdr:cNvPr id="72" name="直線コネクタ 71"/>
        <xdr:cNvCxnSpPr/>
      </xdr:nvCxnSpPr>
      <xdr:spPr>
        <a:xfrm>
          <a:off x="1130300" y="6053745"/>
          <a:ext cx="889000" cy="8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109409</xdr:rowOff>
    </xdr:from>
    <xdr:to>
      <xdr:col>6</xdr:col>
      <xdr:colOff>561975</xdr:colOff>
      <xdr:row>38</xdr:row>
      <xdr:rowOff>39559</xdr:rowOff>
    </xdr:to>
    <xdr:sp macro="" textlink="">
      <xdr:nvSpPr>
        <xdr:cNvPr id="82" name="円/楕円 81"/>
        <xdr:cNvSpPr/>
      </xdr:nvSpPr>
      <xdr:spPr>
        <a:xfrm>
          <a:off x="4584700" y="64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87836</xdr:rowOff>
    </xdr:from>
    <xdr:ext cx="534377" cy="259045"/>
    <xdr:sp macro="" textlink="">
      <xdr:nvSpPr>
        <xdr:cNvPr id="83" name="人件費該当値テキスト"/>
        <xdr:cNvSpPr txBox="1"/>
      </xdr:nvSpPr>
      <xdr:spPr>
        <a:xfrm>
          <a:off x="4686300" y="64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93113</xdr:rowOff>
    </xdr:from>
    <xdr:to>
      <xdr:col>5</xdr:col>
      <xdr:colOff>409575</xdr:colOff>
      <xdr:row>38</xdr:row>
      <xdr:rowOff>23263</xdr:rowOff>
    </xdr:to>
    <xdr:sp macro="" textlink="">
      <xdr:nvSpPr>
        <xdr:cNvPr id="84" name="円/楕円 83"/>
        <xdr:cNvSpPr/>
      </xdr:nvSpPr>
      <xdr:spPr>
        <a:xfrm>
          <a:off x="3746500" y="64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14390</xdr:rowOff>
    </xdr:from>
    <xdr:ext cx="534377" cy="259045"/>
    <xdr:sp macro="" textlink="">
      <xdr:nvSpPr>
        <xdr:cNvPr id="85" name="テキスト ボックス 84"/>
        <xdr:cNvSpPr txBox="1"/>
      </xdr:nvSpPr>
      <xdr:spPr>
        <a:xfrm>
          <a:off x="3530111" y="652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83805</xdr:rowOff>
    </xdr:from>
    <xdr:to>
      <xdr:col>4</xdr:col>
      <xdr:colOff>206375</xdr:colOff>
      <xdr:row>38</xdr:row>
      <xdr:rowOff>13956</xdr:rowOff>
    </xdr:to>
    <xdr:sp macro="" textlink="">
      <xdr:nvSpPr>
        <xdr:cNvPr id="86" name="円/楕円 85"/>
        <xdr:cNvSpPr/>
      </xdr:nvSpPr>
      <xdr:spPr>
        <a:xfrm>
          <a:off x="2857500" y="64274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5083</xdr:rowOff>
    </xdr:from>
    <xdr:ext cx="534377" cy="259045"/>
    <xdr:sp macro="" textlink="">
      <xdr:nvSpPr>
        <xdr:cNvPr id="87" name="テキスト ボックス 86"/>
        <xdr:cNvSpPr txBox="1"/>
      </xdr:nvSpPr>
      <xdr:spPr>
        <a:xfrm>
          <a:off x="2641111" y="652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88051</xdr:rowOff>
    </xdr:from>
    <xdr:to>
      <xdr:col>3</xdr:col>
      <xdr:colOff>3175</xdr:colOff>
      <xdr:row>36</xdr:row>
      <xdr:rowOff>18201</xdr:rowOff>
    </xdr:to>
    <xdr:sp macro="" textlink="">
      <xdr:nvSpPr>
        <xdr:cNvPr id="88" name="円/楕円 87"/>
        <xdr:cNvSpPr/>
      </xdr:nvSpPr>
      <xdr:spPr>
        <a:xfrm>
          <a:off x="1968500" y="608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34728</xdr:rowOff>
    </xdr:from>
    <xdr:ext cx="534377" cy="259045"/>
    <xdr:sp macro="" textlink="">
      <xdr:nvSpPr>
        <xdr:cNvPr id="89" name="テキスト ボックス 88"/>
        <xdr:cNvSpPr txBox="1"/>
      </xdr:nvSpPr>
      <xdr:spPr>
        <a:xfrm>
          <a:off x="1752111" y="586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2195</xdr:rowOff>
    </xdr:from>
    <xdr:to>
      <xdr:col>1</xdr:col>
      <xdr:colOff>485775</xdr:colOff>
      <xdr:row>35</xdr:row>
      <xdr:rowOff>103795</xdr:rowOff>
    </xdr:to>
    <xdr:sp macro="" textlink="">
      <xdr:nvSpPr>
        <xdr:cNvPr id="90" name="円/楕円 89"/>
        <xdr:cNvSpPr/>
      </xdr:nvSpPr>
      <xdr:spPr>
        <a:xfrm>
          <a:off x="1079500" y="60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120322</xdr:rowOff>
    </xdr:from>
    <xdr:ext cx="534377" cy="259045"/>
    <xdr:sp macro="" textlink="">
      <xdr:nvSpPr>
        <xdr:cNvPr id="91" name="テキスト ボックス 90"/>
        <xdr:cNvSpPr txBox="1"/>
      </xdr:nvSpPr>
      <xdr:spPr>
        <a:xfrm>
          <a:off x="863111" y="57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79197</xdr:rowOff>
    </xdr:from>
    <xdr:to>
      <xdr:col>6</xdr:col>
      <xdr:colOff>511175</xdr:colOff>
      <xdr:row>56</xdr:row>
      <xdr:rowOff>123469</xdr:rowOff>
    </xdr:to>
    <xdr:cxnSp macro="">
      <xdr:nvCxnSpPr>
        <xdr:cNvPr id="121" name="直線コネクタ 120"/>
        <xdr:cNvCxnSpPr/>
      </xdr:nvCxnSpPr>
      <xdr:spPr>
        <a:xfrm>
          <a:off x="3797300" y="9680397"/>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47312</xdr:rowOff>
    </xdr:from>
    <xdr:ext cx="534377" cy="259045"/>
    <xdr:sp macro="" textlink="">
      <xdr:nvSpPr>
        <xdr:cNvPr id="122" name="物件費平均値テキスト"/>
        <xdr:cNvSpPr txBox="1"/>
      </xdr:nvSpPr>
      <xdr:spPr>
        <a:xfrm>
          <a:off x="4686300" y="930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79197</xdr:rowOff>
    </xdr:from>
    <xdr:to>
      <xdr:col>5</xdr:col>
      <xdr:colOff>358775</xdr:colOff>
      <xdr:row>57</xdr:row>
      <xdr:rowOff>54318</xdr:rowOff>
    </xdr:to>
    <xdr:cxnSp macro="">
      <xdr:nvCxnSpPr>
        <xdr:cNvPr id="124" name="直線コネクタ 123"/>
        <xdr:cNvCxnSpPr/>
      </xdr:nvCxnSpPr>
      <xdr:spPr>
        <a:xfrm flipV="1">
          <a:off x="2908300" y="9680397"/>
          <a:ext cx="88900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18161</xdr:rowOff>
    </xdr:from>
    <xdr:to>
      <xdr:col>4</xdr:col>
      <xdr:colOff>155575</xdr:colOff>
      <xdr:row>57</xdr:row>
      <xdr:rowOff>54318</xdr:rowOff>
    </xdr:to>
    <xdr:cxnSp macro="">
      <xdr:nvCxnSpPr>
        <xdr:cNvPr id="127" name="直線コネクタ 126"/>
        <xdr:cNvCxnSpPr/>
      </xdr:nvCxnSpPr>
      <xdr:spPr>
        <a:xfrm>
          <a:off x="2019300" y="9790811"/>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140161</xdr:rowOff>
    </xdr:from>
    <xdr:ext cx="534377" cy="259045"/>
    <xdr:sp macro="" textlink="">
      <xdr:nvSpPr>
        <xdr:cNvPr id="129" name="テキスト ボックス 128"/>
        <xdr:cNvSpPr txBox="1"/>
      </xdr:nvSpPr>
      <xdr:spPr>
        <a:xfrm>
          <a:off x="2641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18161</xdr:rowOff>
    </xdr:from>
    <xdr:to>
      <xdr:col>2</xdr:col>
      <xdr:colOff>638175</xdr:colOff>
      <xdr:row>57</xdr:row>
      <xdr:rowOff>20180</xdr:rowOff>
    </xdr:to>
    <xdr:cxnSp macro="">
      <xdr:nvCxnSpPr>
        <xdr:cNvPr id="130" name="直線コネクタ 129"/>
        <xdr:cNvCxnSpPr/>
      </xdr:nvCxnSpPr>
      <xdr:spPr>
        <a:xfrm flipV="1">
          <a:off x="1130300" y="9790811"/>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143933</xdr:rowOff>
    </xdr:from>
    <xdr:ext cx="534377" cy="259045"/>
    <xdr:sp macro="" textlink="">
      <xdr:nvSpPr>
        <xdr:cNvPr id="132" name="テキスト ボックス 131"/>
        <xdr:cNvSpPr txBox="1"/>
      </xdr:nvSpPr>
      <xdr:spPr>
        <a:xfrm>
          <a:off x="1752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115853</xdr:rowOff>
    </xdr:from>
    <xdr:ext cx="534377" cy="259045"/>
    <xdr:sp macro="" textlink="">
      <xdr:nvSpPr>
        <xdr:cNvPr id="134" name="テキスト ボックス 133"/>
        <xdr:cNvSpPr txBox="1"/>
      </xdr:nvSpPr>
      <xdr:spPr>
        <a:xfrm>
          <a:off x="863111" y="93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72669</xdr:rowOff>
    </xdr:from>
    <xdr:to>
      <xdr:col>6</xdr:col>
      <xdr:colOff>561975</xdr:colOff>
      <xdr:row>57</xdr:row>
      <xdr:rowOff>2819</xdr:rowOff>
    </xdr:to>
    <xdr:sp macro="" textlink="">
      <xdr:nvSpPr>
        <xdr:cNvPr id="140" name="円/楕円 139"/>
        <xdr:cNvSpPr/>
      </xdr:nvSpPr>
      <xdr:spPr>
        <a:xfrm>
          <a:off x="4584700" y="96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51096</xdr:rowOff>
    </xdr:from>
    <xdr:ext cx="534377" cy="259045"/>
    <xdr:sp macro="" textlink="">
      <xdr:nvSpPr>
        <xdr:cNvPr id="141" name="物件費該当値テキスト"/>
        <xdr:cNvSpPr txBox="1"/>
      </xdr:nvSpPr>
      <xdr:spPr>
        <a:xfrm>
          <a:off x="4686300" y="96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28397</xdr:rowOff>
    </xdr:from>
    <xdr:to>
      <xdr:col>5</xdr:col>
      <xdr:colOff>409575</xdr:colOff>
      <xdr:row>56</xdr:row>
      <xdr:rowOff>129997</xdr:rowOff>
    </xdr:to>
    <xdr:sp macro="" textlink="">
      <xdr:nvSpPr>
        <xdr:cNvPr id="142" name="円/楕円 141"/>
        <xdr:cNvSpPr/>
      </xdr:nvSpPr>
      <xdr:spPr>
        <a:xfrm>
          <a:off x="3746500" y="96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121124</xdr:rowOff>
    </xdr:from>
    <xdr:ext cx="534377" cy="259045"/>
    <xdr:sp macro="" textlink="">
      <xdr:nvSpPr>
        <xdr:cNvPr id="143" name="テキスト ボックス 142"/>
        <xdr:cNvSpPr txBox="1"/>
      </xdr:nvSpPr>
      <xdr:spPr>
        <a:xfrm>
          <a:off x="3530111" y="97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3518</xdr:rowOff>
    </xdr:from>
    <xdr:to>
      <xdr:col>4</xdr:col>
      <xdr:colOff>206375</xdr:colOff>
      <xdr:row>57</xdr:row>
      <xdr:rowOff>105118</xdr:rowOff>
    </xdr:to>
    <xdr:sp macro="" textlink="">
      <xdr:nvSpPr>
        <xdr:cNvPr id="144" name="円/楕円 143"/>
        <xdr:cNvSpPr/>
      </xdr:nvSpPr>
      <xdr:spPr>
        <a:xfrm>
          <a:off x="2857500" y="97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96245</xdr:rowOff>
    </xdr:from>
    <xdr:ext cx="534377" cy="259045"/>
    <xdr:sp macro="" textlink="">
      <xdr:nvSpPr>
        <xdr:cNvPr id="145" name="テキスト ボックス 144"/>
        <xdr:cNvSpPr txBox="1"/>
      </xdr:nvSpPr>
      <xdr:spPr>
        <a:xfrm>
          <a:off x="2641111" y="98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138811</xdr:rowOff>
    </xdr:from>
    <xdr:to>
      <xdr:col>3</xdr:col>
      <xdr:colOff>3175</xdr:colOff>
      <xdr:row>57</xdr:row>
      <xdr:rowOff>68961</xdr:rowOff>
    </xdr:to>
    <xdr:sp macro="" textlink="">
      <xdr:nvSpPr>
        <xdr:cNvPr id="146" name="円/楕円 145"/>
        <xdr:cNvSpPr/>
      </xdr:nvSpPr>
      <xdr:spPr>
        <a:xfrm>
          <a:off x="1968500" y="97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60088</xdr:rowOff>
    </xdr:from>
    <xdr:ext cx="534377" cy="259045"/>
    <xdr:sp macro="" textlink="">
      <xdr:nvSpPr>
        <xdr:cNvPr id="147" name="テキスト ボックス 146"/>
        <xdr:cNvSpPr txBox="1"/>
      </xdr:nvSpPr>
      <xdr:spPr>
        <a:xfrm>
          <a:off x="1752111" y="98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140830</xdr:rowOff>
    </xdr:from>
    <xdr:to>
      <xdr:col>1</xdr:col>
      <xdr:colOff>485775</xdr:colOff>
      <xdr:row>57</xdr:row>
      <xdr:rowOff>70980</xdr:rowOff>
    </xdr:to>
    <xdr:sp macro="" textlink="">
      <xdr:nvSpPr>
        <xdr:cNvPr id="148" name="円/楕円 147"/>
        <xdr:cNvSpPr/>
      </xdr:nvSpPr>
      <xdr:spPr>
        <a:xfrm>
          <a:off x="1079500" y="97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62107</xdr:rowOff>
    </xdr:from>
    <xdr:ext cx="534377" cy="259045"/>
    <xdr:sp macro="" textlink="">
      <xdr:nvSpPr>
        <xdr:cNvPr id="149" name="テキスト ボックス 148"/>
        <xdr:cNvSpPr txBox="1"/>
      </xdr:nvSpPr>
      <xdr:spPr>
        <a:xfrm>
          <a:off x="863111" y="983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115286</xdr:rowOff>
    </xdr:from>
    <xdr:to>
      <xdr:col>6</xdr:col>
      <xdr:colOff>511175</xdr:colOff>
      <xdr:row>77</xdr:row>
      <xdr:rowOff>30429</xdr:rowOff>
    </xdr:to>
    <xdr:cxnSp macro="">
      <xdr:nvCxnSpPr>
        <xdr:cNvPr id="176" name="直線コネクタ 175"/>
        <xdr:cNvCxnSpPr/>
      </xdr:nvCxnSpPr>
      <xdr:spPr>
        <a:xfrm flipV="1">
          <a:off x="3797300" y="13145486"/>
          <a:ext cx="838200" cy="8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120224</xdr:rowOff>
    </xdr:from>
    <xdr:to>
      <xdr:col>5</xdr:col>
      <xdr:colOff>358775</xdr:colOff>
      <xdr:row>77</xdr:row>
      <xdr:rowOff>30429</xdr:rowOff>
    </xdr:to>
    <xdr:cxnSp macro="">
      <xdr:nvCxnSpPr>
        <xdr:cNvPr id="179" name="直線コネクタ 178"/>
        <xdr:cNvCxnSpPr/>
      </xdr:nvCxnSpPr>
      <xdr:spPr>
        <a:xfrm>
          <a:off x="2908300" y="13150424"/>
          <a:ext cx="889000" cy="8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99741</xdr:rowOff>
    </xdr:from>
    <xdr:to>
      <xdr:col>4</xdr:col>
      <xdr:colOff>155575</xdr:colOff>
      <xdr:row>76</xdr:row>
      <xdr:rowOff>120224</xdr:rowOff>
    </xdr:to>
    <xdr:cxnSp macro="">
      <xdr:nvCxnSpPr>
        <xdr:cNvPr id="182" name="直線コネクタ 181"/>
        <xdr:cNvCxnSpPr/>
      </xdr:nvCxnSpPr>
      <xdr:spPr>
        <a:xfrm>
          <a:off x="2019300" y="13129941"/>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138419</xdr:rowOff>
    </xdr:from>
    <xdr:to>
      <xdr:col>2</xdr:col>
      <xdr:colOff>638175</xdr:colOff>
      <xdr:row>76</xdr:row>
      <xdr:rowOff>99741</xdr:rowOff>
    </xdr:to>
    <xdr:cxnSp macro="">
      <xdr:nvCxnSpPr>
        <xdr:cNvPr id="185" name="直線コネクタ 184"/>
        <xdr:cNvCxnSpPr/>
      </xdr:nvCxnSpPr>
      <xdr:spPr>
        <a:xfrm>
          <a:off x="1130300" y="12997169"/>
          <a:ext cx="889000" cy="1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147338</xdr:rowOff>
    </xdr:from>
    <xdr:ext cx="469744" cy="259045"/>
    <xdr:sp macro="" textlink="">
      <xdr:nvSpPr>
        <xdr:cNvPr id="187" name="テキスト ボックス 186"/>
        <xdr:cNvSpPr txBox="1"/>
      </xdr:nvSpPr>
      <xdr:spPr>
        <a:xfrm>
          <a:off x="1784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122556</xdr:rowOff>
    </xdr:from>
    <xdr:ext cx="469744" cy="259045"/>
    <xdr:sp macro="" textlink="">
      <xdr:nvSpPr>
        <xdr:cNvPr id="189" name="テキスト ボックス 188"/>
        <xdr:cNvSpPr txBox="1"/>
      </xdr:nvSpPr>
      <xdr:spPr>
        <a:xfrm>
          <a:off x="895427" y="131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64486</xdr:rowOff>
    </xdr:from>
    <xdr:to>
      <xdr:col>6</xdr:col>
      <xdr:colOff>561975</xdr:colOff>
      <xdr:row>76</xdr:row>
      <xdr:rowOff>166086</xdr:rowOff>
    </xdr:to>
    <xdr:sp macro="" textlink="">
      <xdr:nvSpPr>
        <xdr:cNvPr id="195" name="円/楕円 194"/>
        <xdr:cNvSpPr/>
      </xdr:nvSpPr>
      <xdr:spPr>
        <a:xfrm>
          <a:off x="4584700" y="130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42913</xdr:rowOff>
    </xdr:from>
    <xdr:ext cx="469744" cy="259045"/>
    <xdr:sp macro="" textlink="">
      <xdr:nvSpPr>
        <xdr:cNvPr id="196" name="維持補修費該当値テキスト"/>
        <xdr:cNvSpPr txBox="1"/>
      </xdr:nvSpPr>
      <xdr:spPr>
        <a:xfrm>
          <a:off x="4686300" y="1307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151079</xdr:rowOff>
    </xdr:from>
    <xdr:to>
      <xdr:col>5</xdr:col>
      <xdr:colOff>409575</xdr:colOff>
      <xdr:row>77</xdr:row>
      <xdr:rowOff>81229</xdr:rowOff>
    </xdr:to>
    <xdr:sp macro="" textlink="">
      <xdr:nvSpPr>
        <xdr:cNvPr id="197" name="円/楕円 196"/>
        <xdr:cNvSpPr/>
      </xdr:nvSpPr>
      <xdr:spPr>
        <a:xfrm>
          <a:off x="3746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72356</xdr:rowOff>
    </xdr:from>
    <xdr:ext cx="469744" cy="259045"/>
    <xdr:sp macro="" textlink="">
      <xdr:nvSpPr>
        <xdr:cNvPr id="198" name="テキスト ボックス 197"/>
        <xdr:cNvSpPr txBox="1"/>
      </xdr:nvSpPr>
      <xdr:spPr>
        <a:xfrm>
          <a:off x="3562427" y="132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69424</xdr:rowOff>
    </xdr:from>
    <xdr:to>
      <xdr:col>4</xdr:col>
      <xdr:colOff>206375</xdr:colOff>
      <xdr:row>76</xdr:row>
      <xdr:rowOff>171024</xdr:rowOff>
    </xdr:to>
    <xdr:sp macro="" textlink="">
      <xdr:nvSpPr>
        <xdr:cNvPr id="199" name="円/楕円 198"/>
        <xdr:cNvSpPr/>
      </xdr:nvSpPr>
      <xdr:spPr>
        <a:xfrm>
          <a:off x="2857500" y="130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162151</xdr:rowOff>
    </xdr:from>
    <xdr:ext cx="469744" cy="259045"/>
    <xdr:sp macro="" textlink="">
      <xdr:nvSpPr>
        <xdr:cNvPr id="200" name="テキスト ボックス 199"/>
        <xdr:cNvSpPr txBox="1"/>
      </xdr:nvSpPr>
      <xdr:spPr>
        <a:xfrm>
          <a:off x="2673427" y="131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48941</xdr:rowOff>
    </xdr:from>
    <xdr:to>
      <xdr:col>3</xdr:col>
      <xdr:colOff>3175</xdr:colOff>
      <xdr:row>76</xdr:row>
      <xdr:rowOff>150541</xdr:rowOff>
    </xdr:to>
    <xdr:sp macro="" textlink="">
      <xdr:nvSpPr>
        <xdr:cNvPr id="201" name="円/楕円 200"/>
        <xdr:cNvSpPr/>
      </xdr:nvSpPr>
      <xdr:spPr>
        <a:xfrm>
          <a:off x="1968500" y="130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167067</xdr:rowOff>
    </xdr:from>
    <xdr:ext cx="469744" cy="259045"/>
    <xdr:sp macro="" textlink="">
      <xdr:nvSpPr>
        <xdr:cNvPr id="202" name="テキスト ボックス 201"/>
        <xdr:cNvSpPr txBox="1"/>
      </xdr:nvSpPr>
      <xdr:spPr>
        <a:xfrm>
          <a:off x="1784427" y="1285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87619</xdr:rowOff>
    </xdr:from>
    <xdr:to>
      <xdr:col>1</xdr:col>
      <xdr:colOff>485775</xdr:colOff>
      <xdr:row>76</xdr:row>
      <xdr:rowOff>17769</xdr:rowOff>
    </xdr:to>
    <xdr:sp macro="" textlink="">
      <xdr:nvSpPr>
        <xdr:cNvPr id="203" name="円/楕円 202"/>
        <xdr:cNvSpPr/>
      </xdr:nvSpPr>
      <xdr:spPr>
        <a:xfrm>
          <a:off x="1079500" y="129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34296</xdr:rowOff>
    </xdr:from>
    <xdr:ext cx="469744" cy="259045"/>
    <xdr:sp macro="" textlink="">
      <xdr:nvSpPr>
        <xdr:cNvPr id="204" name="テキスト ボックス 203"/>
        <xdr:cNvSpPr txBox="1"/>
      </xdr:nvSpPr>
      <xdr:spPr>
        <a:xfrm>
          <a:off x="895427" y="1272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11227</xdr:rowOff>
    </xdr:from>
    <xdr:to>
      <xdr:col>6</xdr:col>
      <xdr:colOff>511175</xdr:colOff>
      <xdr:row>96</xdr:row>
      <xdr:rowOff>120726</xdr:rowOff>
    </xdr:to>
    <xdr:cxnSp macro="">
      <xdr:nvCxnSpPr>
        <xdr:cNvPr id="232" name="直線コネクタ 231"/>
        <xdr:cNvCxnSpPr/>
      </xdr:nvCxnSpPr>
      <xdr:spPr>
        <a:xfrm flipV="1">
          <a:off x="3797300" y="16470427"/>
          <a:ext cx="838200" cy="1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120726</xdr:rowOff>
    </xdr:from>
    <xdr:to>
      <xdr:col>5</xdr:col>
      <xdr:colOff>358775</xdr:colOff>
      <xdr:row>97</xdr:row>
      <xdr:rowOff>43208</xdr:rowOff>
    </xdr:to>
    <xdr:cxnSp macro="">
      <xdr:nvCxnSpPr>
        <xdr:cNvPr id="235" name="直線コネクタ 234"/>
        <xdr:cNvCxnSpPr/>
      </xdr:nvCxnSpPr>
      <xdr:spPr>
        <a:xfrm flipV="1">
          <a:off x="2908300" y="16579926"/>
          <a:ext cx="889000" cy="9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43208</xdr:rowOff>
    </xdr:from>
    <xdr:to>
      <xdr:col>4</xdr:col>
      <xdr:colOff>155575</xdr:colOff>
      <xdr:row>97</xdr:row>
      <xdr:rowOff>59096</xdr:rowOff>
    </xdr:to>
    <xdr:cxnSp macro="">
      <xdr:nvCxnSpPr>
        <xdr:cNvPr id="238" name="直線コネクタ 237"/>
        <xdr:cNvCxnSpPr/>
      </xdr:nvCxnSpPr>
      <xdr:spPr>
        <a:xfrm flipV="1">
          <a:off x="2019300" y="16673858"/>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59096</xdr:rowOff>
    </xdr:from>
    <xdr:to>
      <xdr:col>2</xdr:col>
      <xdr:colOff>638175</xdr:colOff>
      <xdr:row>97</xdr:row>
      <xdr:rowOff>125138</xdr:rowOff>
    </xdr:to>
    <xdr:cxnSp macro="">
      <xdr:nvCxnSpPr>
        <xdr:cNvPr id="241" name="直線コネクタ 240"/>
        <xdr:cNvCxnSpPr/>
      </xdr:nvCxnSpPr>
      <xdr:spPr>
        <a:xfrm flipV="1">
          <a:off x="1130300" y="16689746"/>
          <a:ext cx="889000" cy="6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131877</xdr:rowOff>
    </xdr:from>
    <xdr:to>
      <xdr:col>6</xdr:col>
      <xdr:colOff>561975</xdr:colOff>
      <xdr:row>96</xdr:row>
      <xdr:rowOff>62027</xdr:rowOff>
    </xdr:to>
    <xdr:sp macro="" textlink="">
      <xdr:nvSpPr>
        <xdr:cNvPr id="251" name="円/楕円 250"/>
        <xdr:cNvSpPr/>
      </xdr:nvSpPr>
      <xdr:spPr>
        <a:xfrm>
          <a:off x="4584700" y="164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110304</xdr:rowOff>
    </xdr:from>
    <xdr:ext cx="534377" cy="259045"/>
    <xdr:sp macro="" textlink="">
      <xdr:nvSpPr>
        <xdr:cNvPr id="252" name="扶助費該当値テキスト"/>
        <xdr:cNvSpPr txBox="1"/>
      </xdr:nvSpPr>
      <xdr:spPr>
        <a:xfrm>
          <a:off x="4686300" y="163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69926</xdr:rowOff>
    </xdr:from>
    <xdr:to>
      <xdr:col>5</xdr:col>
      <xdr:colOff>409575</xdr:colOff>
      <xdr:row>97</xdr:row>
      <xdr:rowOff>76</xdr:rowOff>
    </xdr:to>
    <xdr:sp macro="" textlink="">
      <xdr:nvSpPr>
        <xdr:cNvPr id="253" name="円/楕円 252"/>
        <xdr:cNvSpPr/>
      </xdr:nvSpPr>
      <xdr:spPr>
        <a:xfrm>
          <a:off x="3746500" y="165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162653</xdr:rowOff>
    </xdr:from>
    <xdr:ext cx="534377" cy="259045"/>
    <xdr:sp macro="" textlink="">
      <xdr:nvSpPr>
        <xdr:cNvPr id="254" name="テキスト ボックス 253"/>
        <xdr:cNvSpPr txBox="1"/>
      </xdr:nvSpPr>
      <xdr:spPr>
        <a:xfrm>
          <a:off x="3530111" y="166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163858</xdr:rowOff>
    </xdr:from>
    <xdr:to>
      <xdr:col>4</xdr:col>
      <xdr:colOff>206375</xdr:colOff>
      <xdr:row>97</xdr:row>
      <xdr:rowOff>94008</xdr:rowOff>
    </xdr:to>
    <xdr:sp macro="" textlink="">
      <xdr:nvSpPr>
        <xdr:cNvPr id="255" name="円/楕円 254"/>
        <xdr:cNvSpPr/>
      </xdr:nvSpPr>
      <xdr:spPr>
        <a:xfrm>
          <a:off x="2857500" y="166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85135</xdr:rowOff>
    </xdr:from>
    <xdr:ext cx="534377" cy="259045"/>
    <xdr:sp macro="" textlink="">
      <xdr:nvSpPr>
        <xdr:cNvPr id="256" name="テキスト ボックス 255"/>
        <xdr:cNvSpPr txBox="1"/>
      </xdr:nvSpPr>
      <xdr:spPr>
        <a:xfrm>
          <a:off x="2641111" y="167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8296</xdr:rowOff>
    </xdr:from>
    <xdr:to>
      <xdr:col>3</xdr:col>
      <xdr:colOff>3175</xdr:colOff>
      <xdr:row>97</xdr:row>
      <xdr:rowOff>109896</xdr:rowOff>
    </xdr:to>
    <xdr:sp macro="" textlink="">
      <xdr:nvSpPr>
        <xdr:cNvPr id="257" name="円/楕円 256"/>
        <xdr:cNvSpPr/>
      </xdr:nvSpPr>
      <xdr:spPr>
        <a:xfrm>
          <a:off x="1968500" y="166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101023</xdr:rowOff>
    </xdr:from>
    <xdr:ext cx="534377" cy="259045"/>
    <xdr:sp macro="" textlink="">
      <xdr:nvSpPr>
        <xdr:cNvPr id="258" name="テキスト ボックス 257"/>
        <xdr:cNvSpPr txBox="1"/>
      </xdr:nvSpPr>
      <xdr:spPr>
        <a:xfrm>
          <a:off x="1752111" y="1673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74338</xdr:rowOff>
    </xdr:from>
    <xdr:to>
      <xdr:col>1</xdr:col>
      <xdr:colOff>485775</xdr:colOff>
      <xdr:row>98</xdr:row>
      <xdr:rowOff>4488</xdr:rowOff>
    </xdr:to>
    <xdr:sp macro="" textlink="">
      <xdr:nvSpPr>
        <xdr:cNvPr id="259" name="円/楕円 258"/>
        <xdr:cNvSpPr/>
      </xdr:nvSpPr>
      <xdr:spPr>
        <a:xfrm>
          <a:off x="1079500" y="167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167065</xdr:rowOff>
    </xdr:from>
    <xdr:ext cx="534377" cy="259045"/>
    <xdr:sp macro="" textlink="">
      <xdr:nvSpPr>
        <xdr:cNvPr id="260" name="テキスト ボックス 259"/>
        <xdr:cNvSpPr txBox="1"/>
      </xdr:nvSpPr>
      <xdr:spPr>
        <a:xfrm>
          <a:off x="863111" y="1679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155207</xdr:rowOff>
    </xdr:from>
    <xdr:to>
      <xdr:col>15</xdr:col>
      <xdr:colOff>180975</xdr:colOff>
      <xdr:row>35</xdr:row>
      <xdr:rowOff>158312</xdr:rowOff>
    </xdr:to>
    <xdr:cxnSp macro="">
      <xdr:nvCxnSpPr>
        <xdr:cNvPr id="289" name="直線コネクタ 288"/>
        <xdr:cNvCxnSpPr/>
      </xdr:nvCxnSpPr>
      <xdr:spPr>
        <a:xfrm flipV="1">
          <a:off x="9639300" y="6155957"/>
          <a:ext cx="8382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158312</xdr:rowOff>
    </xdr:from>
    <xdr:to>
      <xdr:col>14</xdr:col>
      <xdr:colOff>28575</xdr:colOff>
      <xdr:row>36</xdr:row>
      <xdr:rowOff>17113</xdr:rowOff>
    </xdr:to>
    <xdr:cxnSp macro="">
      <xdr:nvCxnSpPr>
        <xdr:cNvPr id="292" name="直線コネクタ 291"/>
        <xdr:cNvCxnSpPr/>
      </xdr:nvCxnSpPr>
      <xdr:spPr>
        <a:xfrm flipV="1">
          <a:off x="8750300" y="6159062"/>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61441</xdr:rowOff>
    </xdr:from>
    <xdr:ext cx="534377" cy="259045"/>
    <xdr:sp macro="" textlink="">
      <xdr:nvSpPr>
        <xdr:cNvPr id="294" name="テキスト ボックス 293"/>
        <xdr:cNvSpPr txBox="1"/>
      </xdr:nvSpPr>
      <xdr:spPr>
        <a:xfrm>
          <a:off x="9372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17113</xdr:rowOff>
    </xdr:from>
    <xdr:to>
      <xdr:col>12</xdr:col>
      <xdr:colOff>511175</xdr:colOff>
      <xdr:row>38</xdr:row>
      <xdr:rowOff>12294</xdr:rowOff>
    </xdr:to>
    <xdr:cxnSp macro="">
      <xdr:nvCxnSpPr>
        <xdr:cNvPr id="295" name="直線コネクタ 294"/>
        <xdr:cNvCxnSpPr/>
      </xdr:nvCxnSpPr>
      <xdr:spPr>
        <a:xfrm flipV="1">
          <a:off x="7861300" y="6189313"/>
          <a:ext cx="889000" cy="3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6026</xdr:rowOff>
    </xdr:from>
    <xdr:to>
      <xdr:col>11</xdr:col>
      <xdr:colOff>307975</xdr:colOff>
      <xdr:row>38</xdr:row>
      <xdr:rowOff>12294</xdr:rowOff>
    </xdr:to>
    <xdr:cxnSp macro="">
      <xdr:nvCxnSpPr>
        <xdr:cNvPr id="298" name="直線コネクタ 297"/>
        <xdr:cNvCxnSpPr/>
      </xdr:nvCxnSpPr>
      <xdr:spPr>
        <a:xfrm>
          <a:off x="6972300" y="6521126"/>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104407</xdr:rowOff>
    </xdr:from>
    <xdr:to>
      <xdr:col>15</xdr:col>
      <xdr:colOff>231775</xdr:colOff>
      <xdr:row>36</xdr:row>
      <xdr:rowOff>34557</xdr:rowOff>
    </xdr:to>
    <xdr:sp macro="" textlink="">
      <xdr:nvSpPr>
        <xdr:cNvPr id="308" name="円/楕円 307"/>
        <xdr:cNvSpPr/>
      </xdr:nvSpPr>
      <xdr:spPr>
        <a:xfrm>
          <a:off x="10426700" y="61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82834</xdr:rowOff>
    </xdr:from>
    <xdr:ext cx="534377" cy="259045"/>
    <xdr:sp macro="" textlink="">
      <xdr:nvSpPr>
        <xdr:cNvPr id="309" name="補助費等該当値テキスト"/>
        <xdr:cNvSpPr txBox="1"/>
      </xdr:nvSpPr>
      <xdr:spPr>
        <a:xfrm>
          <a:off x="10528300" y="608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30,186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107512</xdr:rowOff>
    </xdr:from>
    <xdr:to>
      <xdr:col>14</xdr:col>
      <xdr:colOff>79375</xdr:colOff>
      <xdr:row>36</xdr:row>
      <xdr:rowOff>37662</xdr:rowOff>
    </xdr:to>
    <xdr:sp macro="" textlink="">
      <xdr:nvSpPr>
        <xdr:cNvPr id="310" name="円/楕円 309"/>
        <xdr:cNvSpPr/>
      </xdr:nvSpPr>
      <xdr:spPr>
        <a:xfrm>
          <a:off x="9588500" y="61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54189</xdr:rowOff>
    </xdr:from>
    <xdr:ext cx="534377" cy="259045"/>
    <xdr:sp macro="" textlink="">
      <xdr:nvSpPr>
        <xdr:cNvPr id="311" name="テキスト ボックス 310"/>
        <xdr:cNvSpPr txBox="1"/>
      </xdr:nvSpPr>
      <xdr:spPr>
        <a:xfrm>
          <a:off x="9372111" y="58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137763</xdr:rowOff>
    </xdr:from>
    <xdr:to>
      <xdr:col>12</xdr:col>
      <xdr:colOff>561975</xdr:colOff>
      <xdr:row>36</xdr:row>
      <xdr:rowOff>67913</xdr:rowOff>
    </xdr:to>
    <xdr:sp macro="" textlink="">
      <xdr:nvSpPr>
        <xdr:cNvPr id="312" name="円/楕円 311"/>
        <xdr:cNvSpPr/>
      </xdr:nvSpPr>
      <xdr:spPr>
        <a:xfrm>
          <a:off x="8699500" y="61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59040</xdr:rowOff>
    </xdr:from>
    <xdr:ext cx="534377" cy="259045"/>
    <xdr:sp macro="" textlink="">
      <xdr:nvSpPr>
        <xdr:cNvPr id="313" name="テキスト ボックス 312"/>
        <xdr:cNvSpPr txBox="1"/>
      </xdr:nvSpPr>
      <xdr:spPr>
        <a:xfrm>
          <a:off x="8483111" y="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132943</xdr:rowOff>
    </xdr:from>
    <xdr:to>
      <xdr:col>11</xdr:col>
      <xdr:colOff>358775</xdr:colOff>
      <xdr:row>38</xdr:row>
      <xdr:rowOff>63094</xdr:rowOff>
    </xdr:to>
    <xdr:sp macro="" textlink="">
      <xdr:nvSpPr>
        <xdr:cNvPr id="314" name="円/楕円 313"/>
        <xdr:cNvSpPr/>
      </xdr:nvSpPr>
      <xdr:spPr>
        <a:xfrm>
          <a:off x="7810500" y="6476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54221</xdr:rowOff>
    </xdr:from>
    <xdr:ext cx="534377" cy="259045"/>
    <xdr:sp macro="" textlink="">
      <xdr:nvSpPr>
        <xdr:cNvPr id="315" name="テキスト ボックス 314"/>
        <xdr:cNvSpPr txBox="1"/>
      </xdr:nvSpPr>
      <xdr:spPr>
        <a:xfrm>
          <a:off x="7594111" y="6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126676</xdr:rowOff>
    </xdr:from>
    <xdr:to>
      <xdr:col>10</xdr:col>
      <xdr:colOff>155575</xdr:colOff>
      <xdr:row>38</xdr:row>
      <xdr:rowOff>56826</xdr:rowOff>
    </xdr:to>
    <xdr:sp macro="" textlink="">
      <xdr:nvSpPr>
        <xdr:cNvPr id="316" name="円/楕円 315"/>
        <xdr:cNvSpPr/>
      </xdr:nvSpPr>
      <xdr:spPr>
        <a:xfrm>
          <a:off x="6921500" y="64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47953</xdr:rowOff>
    </xdr:from>
    <xdr:ext cx="534377" cy="259045"/>
    <xdr:sp macro="" textlink="">
      <xdr:nvSpPr>
        <xdr:cNvPr id="317" name="テキスト ボックス 316"/>
        <xdr:cNvSpPr txBox="1"/>
      </xdr:nvSpPr>
      <xdr:spPr>
        <a:xfrm>
          <a:off x="6705111" y="65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168778</xdr:rowOff>
    </xdr:from>
    <xdr:to>
      <xdr:col>15</xdr:col>
      <xdr:colOff>180975</xdr:colOff>
      <xdr:row>59</xdr:row>
      <xdr:rowOff>46477</xdr:rowOff>
    </xdr:to>
    <xdr:cxnSp macro="">
      <xdr:nvCxnSpPr>
        <xdr:cNvPr id="345" name="直線コネクタ 344"/>
        <xdr:cNvCxnSpPr/>
      </xdr:nvCxnSpPr>
      <xdr:spPr>
        <a:xfrm flipV="1">
          <a:off x="9639300" y="10112878"/>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46477</xdr:rowOff>
    </xdr:from>
    <xdr:to>
      <xdr:col>14</xdr:col>
      <xdr:colOff>28575</xdr:colOff>
      <xdr:row>59</xdr:row>
      <xdr:rowOff>64811</xdr:rowOff>
    </xdr:to>
    <xdr:cxnSp macro="">
      <xdr:nvCxnSpPr>
        <xdr:cNvPr id="348" name="直線コネクタ 347"/>
        <xdr:cNvCxnSpPr/>
      </xdr:nvCxnSpPr>
      <xdr:spPr>
        <a:xfrm flipV="1">
          <a:off x="8750300" y="10162027"/>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50161</xdr:rowOff>
    </xdr:from>
    <xdr:ext cx="534377" cy="259045"/>
    <xdr:sp macro="" textlink="">
      <xdr:nvSpPr>
        <xdr:cNvPr id="350" name="テキスト ボックス 349"/>
        <xdr:cNvSpPr txBox="1"/>
      </xdr:nvSpPr>
      <xdr:spPr>
        <a:xfrm>
          <a:off x="9372111" y="9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156571</xdr:rowOff>
    </xdr:from>
    <xdr:to>
      <xdr:col>12</xdr:col>
      <xdr:colOff>511175</xdr:colOff>
      <xdr:row>59</xdr:row>
      <xdr:rowOff>64811</xdr:rowOff>
    </xdr:to>
    <xdr:cxnSp macro="">
      <xdr:nvCxnSpPr>
        <xdr:cNvPr id="351" name="直線コネクタ 350"/>
        <xdr:cNvCxnSpPr/>
      </xdr:nvCxnSpPr>
      <xdr:spPr>
        <a:xfrm>
          <a:off x="7861300" y="10100671"/>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64495</xdr:rowOff>
    </xdr:from>
    <xdr:ext cx="534377" cy="259045"/>
    <xdr:sp macro="" textlink="">
      <xdr:nvSpPr>
        <xdr:cNvPr id="353" name="テキスト ボックス 352"/>
        <xdr:cNvSpPr txBox="1"/>
      </xdr:nvSpPr>
      <xdr:spPr>
        <a:xfrm>
          <a:off x="8483111" y="9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94666</xdr:rowOff>
    </xdr:from>
    <xdr:to>
      <xdr:col>11</xdr:col>
      <xdr:colOff>307975</xdr:colOff>
      <xdr:row>58</xdr:row>
      <xdr:rowOff>156571</xdr:rowOff>
    </xdr:to>
    <xdr:cxnSp macro="">
      <xdr:nvCxnSpPr>
        <xdr:cNvPr id="354" name="直線コネクタ 353"/>
        <xdr:cNvCxnSpPr/>
      </xdr:nvCxnSpPr>
      <xdr:spPr>
        <a:xfrm>
          <a:off x="6972300" y="10038766"/>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114399</xdr:rowOff>
    </xdr:from>
    <xdr:ext cx="534377" cy="259045"/>
    <xdr:sp macro="" textlink="">
      <xdr:nvSpPr>
        <xdr:cNvPr id="356" name="テキスト ボックス 355"/>
        <xdr:cNvSpPr txBox="1"/>
      </xdr:nvSpPr>
      <xdr:spPr>
        <a:xfrm>
          <a:off x="7594111" y="9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117978</xdr:rowOff>
    </xdr:from>
    <xdr:to>
      <xdr:col>15</xdr:col>
      <xdr:colOff>231775</xdr:colOff>
      <xdr:row>59</xdr:row>
      <xdr:rowOff>48128</xdr:rowOff>
    </xdr:to>
    <xdr:sp macro="" textlink="">
      <xdr:nvSpPr>
        <xdr:cNvPr id="364" name="円/楕円 363"/>
        <xdr:cNvSpPr/>
      </xdr:nvSpPr>
      <xdr:spPr>
        <a:xfrm>
          <a:off x="10426700" y="100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32905</xdr:rowOff>
    </xdr:from>
    <xdr:ext cx="534377" cy="259045"/>
    <xdr:sp macro="" textlink="">
      <xdr:nvSpPr>
        <xdr:cNvPr id="365" name="普通建設事業費該当値テキスト"/>
        <xdr:cNvSpPr txBox="1"/>
      </xdr:nvSpPr>
      <xdr:spPr>
        <a:xfrm>
          <a:off x="10528300" y="9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167127</xdr:rowOff>
    </xdr:from>
    <xdr:to>
      <xdr:col>14</xdr:col>
      <xdr:colOff>79375</xdr:colOff>
      <xdr:row>59</xdr:row>
      <xdr:rowOff>97277</xdr:rowOff>
    </xdr:to>
    <xdr:sp macro="" textlink="">
      <xdr:nvSpPr>
        <xdr:cNvPr id="366" name="円/楕円 365"/>
        <xdr:cNvSpPr/>
      </xdr:nvSpPr>
      <xdr:spPr>
        <a:xfrm>
          <a:off x="9588500" y="101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88404</xdr:rowOff>
    </xdr:from>
    <xdr:ext cx="534377" cy="259045"/>
    <xdr:sp macro="" textlink="">
      <xdr:nvSpPr>
        <xdr:cNvPr id="367" name="テキスト ボックス 366"/>
        <xdr:cNvSpPr txBox="1"/>
      </xdr:nvSpPr>
      <xdr:spPr>
        <a:xfrm>
          <a:off x="9372111" y="1020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14011</xdr:rowOff>
    </xdr:from>
    <xdr:to>
      <xdr:col>12</xdr:col>
      <xdr:colOff>561975</xdr:colOff>
      <xdr:row>59</xdr:row>
      <xdr:rowOff>115611</xdr:rowOff>
    </xdr:to>
    <xdr:sp macro="" textlink="">
      <xdr:nvSpPr>
        <xdr:cNvPr id="368" name="円/楕円 367"/>
        <xdr:cNvSpPr/>
      </xdr:nvSpPr>
      <xdr:spPr>
        <a:xfrm>
          <a:off x="8699500" y="101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106738</xdr:rowOff>
    </xdr:from>
    <xdr:ext cx="534377" cy="259045"/>
    <xdr:sp macro="" textlink="">
      <xdr:nvSpPr>
        <xdr:cNvPr id="369" name="テキスト ボックス 368"/>
        <xdr:cNvSpPr txBox="1"/>
      </xdr:nvSpPr>
      <xdr:spPr>
        <a:xfrm>
          <a:off x="8483111" y="1022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105771</xdr:rowOff>
    </xdr:from>
    <xdr:to>
      <xdr:col>11</xdr:col>
      <xdr:colOff>358775</xdr:colOff>
      <xdr:row>59</xdr:row>
      <xdr:rowOff>35921</xdr:rowOff>
    </xdr:to>
    <xdr:sp macro="" textlink="">
      <xdr:nvSpPr>
        <xdr:cNvPr id="370" name="円/楕円 369"/>
        <xdr:cNvSpPr/>
      </xdr:nvSpPr>
      <xdr:spPr>
        <a:xfrm>
          <a:off x="7810500" y="100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27048</xdr:rowOff>
    </xdr:from>
    <xdr:ext cx="534377" cy="259045"/>
    <xdr:sp macro="" textlink="">
      <xdr:nvSpPr>
        <xdr:cNvPr id="371" name="テキスト ボックス 370"/>
        <xdr:cNvSpPr txBox="1"/>
      </xdr:nvSpPr>
      <xdr:spPr>
        <a:xfrm>
          <a:off x="7594111" y="10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43866</xdr:rowOff>
    </xdr:from>
    <xdr:to>
      <xdr:col>10</xdr:col>
      <xdr:colOff>155575</xdr:colOff>
      <xdr:row>58</xdr:row>
      <xdr:rowOff>145466</xdr:rowOff>
    </xdr:to>
    <xdr:sp macro="" textlink="">
      <xdr:nvSpPr>
        <xdr:cNvPr id="372" name="円/楕円 371"/>
        <xdr:cNvSpPr/>
      </xdr:nvSpPr>
      <xdr:spPr>
        <a:xfrm>
          <a:off x="6921500" y="99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136593</xdr:rowOff>
    </xdr:from>
    <xdr:ext cx="534377" cy="259045"/>
    <xdr:sp macro="" textlink="">
      <xdr:nvSpPr>
        <xdr:cNvPr id="373" name="テキスト ボックス 372"/>
        <xdr:cNvSpPr txBox="1"/>
      </xdr:nvSpPr>
      <xdr:spPr>
        <a:xfrm>
          <a:off x="6705111" y="1008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38385</xdr:rowOff>
    </xdr:from>
    <xdr:to>
      <xdr:col>15</xdr:col>
      <xdr:colOff>180975</xdr:colOff>
      <xdr:row>78</xdr:row>
      <xdr:rowOff>65131</xdr:rowOff>
    </xdr:to>
    <xdr:cxnSp macro="">
      <xdr:nvCxnSpPr>
        <xdr:cNvPr id="400" name="直線コネクタ 399"/>
        <xdr:cNvCxnSpPr/>
      </xdr:nvCxnSpPr>
      <xdr:spPr>
        <a:xfrm flipV="1">
          <a:off x="9639300" y="13411485"/>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159035</xdr:rowOff>
    </xdr:from>
    <xdr:to>
      <xdr:col>15</xdr:col>
      <xdr:colOff>231775</xdr:colOff>
      <xdr:row>78</xdr:row>
      <xdr:rowOff>89185</xdr:rowOff>
    </xdr:to>
    <xdr:sp macro="" textlink="">
      <xdr:nvSpPr>
        <xdr:cNvPr id="410" name="円/楕円 409"/>
        <xdr:cNvSpPr/>
      </xdr:nvSpPr>
      <xdr:spPr>
        <a:xfrm>
          <a:off x="104267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73962</xdr:rowOff>
    </xdr:from>
    <xdr:ext cx="469744" cy="259045"/>
    <xdr:sp macro="" textlink="">
      <xdr:nvSpPr>
        <xdr:cNvPr id="411" name="普通建設事業費 （ うち新規整備　）該当値テキスト"/>
        <xdr:cNvSpPr txBox="1"/>
      </xdr:nvSpPr>
      <xdr:spPr>
        <a:xfrm>
          <a:off x="10528300" y="1327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14331</xdr:rowOff>
    </xdr:from>
    <xdr:to>
      <xdr:col>14</xdr:col>
      <xdr:colOff>79375</xdr:colOff>
      <xdr:row>78</xdr:row>
      <xdr:rowOff>115931</xdr:rowOff>
    </xdr:to>
    <xdr:sp macro="" textlink="">
      <xdr:nvSpPr>
        <xdr:cNvPr id="412" name="円/楕円 411"/>
        <xdr:cNvSpPr/>
      </xdr:nvSpPr>
      <xdr:spPr>
        <a:xfrm>
          <a:off x="9588500" y="13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107058</xdr:rowOff>
    </xdr:from>
    <xdr:ext cx="469744" cy="259045"/>
    <xdr:sp macro="" textlink="">
      <xdr:nvSpPr>
        <xdr:cNvPr id="413" name="テキスト ボックス 412"/>
        <xdr:cNvSpPr txBox="1"/>
      </xdr:nvSpPr>
      <xdr:spPr>
        <a:xfrm>
          <a:off x="9404427" y="134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60925</xdr:rowOff>
    </xdr:from>
    <xdr:to>
      <xdr:col>15</xdr:col>
      <xdr:colOff>180975</xdr:colOff>
      <xdr:row>97</xdr:row>
      <xdr:rowOff>102941</xdr:rowOff>
    </xdr:to>
    <xdr:cxnSp macro="">
      <xdr:nvCxnSpPr>
        <xdr:cNvPr id="440" name="直線コネクタ 439"/>
        <xdr:cNvCxnSpPr/>
      </xdr:nvCxnSpPr>
      <xdr:spPr>
        <a:xfrm flipV="1">
          <a:off x="9639300" y="16691575"/>
          <a:ext cx="8382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29779</xdr:rowOff>
    </xdr:from>
    <xdr:ext cx="534377" cy="259045"/>
    <xdr:sp macro="" textlink="">
      <xdr:nvSpPr>
        <xdr:cNvPr id="441" name="普通建設事業費 （ うち更新整備　）平均値テキスト"/>
        <xdr:cNvSpPr txBox="1"/>
      </xdr:nvSpPr>
      <xdr:spPr>
        <a:xfrm>
          <a:off x="10528300" y="1631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155226</xdr:rowOff>
    </xdr:from>
    <xdr:ext cx="534377" cy="259045"/>
    <xdr:sp macro="" textlink="">
      <xdr:nvSpPr>
        <xdr:cNvPr id="444" name="テキスト ボックス 443"/>
        <xdr:cNvSpPr txBox="1"/>
      </xdr:nvSpPr>
      <xdr:spPr>
        <a:xfrm>
          <a:off x="9372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10125</xdr:rowOff>
    </xdr:from>
    <xdr:to>
      <xdr:col>15</xdr:col>
      <xdr:colOff>231775</xdr:colOff>
      <xdr:row>97</xdr:row>
      <xdr:rowOff>111725</xdr:rowOff>
    </xdr:to>
    <xdr:sp macro="" textlink="">
      <xdr:nvSpPr>
        <xdr:cNvPr id="450" name="円/楕円 449"/>
        <xdr:cNvSpPr/>
      </xdr:nvSpPr>
      <xdr:spPr>
        <a:xfrm>
          <a:off x="10426700" y="166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160002</xdr:rowOff>
    </xdr:from>
    <xdr:ext cx="534377" cy="259045"/>
    <xdr:sp macro="" textlink="">
      <xdr:nvSpPr>
        <xdr:cNvPr id="451" name="普通建設事業費 （ うち更新整備　）該当値テキスト"/>
        <xdr:cNvSpPr txBox="1"/>
      </xdr:nvSpPr>
      <xdr:spPr>
        <a:xfrm>
          <a:off x="10528300" y="1661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52141</xdr:rowOff>
    </xdr:from>
    <xdr:to>
      <xdr:col>14</xdr:col>
      <xdr:colOff>79375</xdr:colOff>
      <xdr:row>97</xdr:row>
      <xdr:rowOff>153741</xdr:rowOff>
    </xdr:to>
    <xdr:sp macro="" textlink="">
      <xdr:nvSpPr>
        <xdr:cNvPr id="452" name="円/楕円 451"/>
        <xdr:cNvSpPr/>
      </xdr:nvSpPr>
      <xdr:spPr>
        <a:xfrm>
          <a:off x="9588500" y="166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97</xdr:row>
      <xdr:rowOff>144868</xdr:rowOff>
    </xdr:from>
    <xdr:ext cx="469744" cy="259045"/>
    <xdr:sp macro="" textlink="">
      <xdr:nvSpPr>
        <xdr:cNvPr id="453" name="テキスト ボックス 452"/>
        <xdr:cNvSpPr txBox="1"/>
      </xdr:nvSpPr>
      <xdr:spPr>
        <a:xfrm>
          <a:off x="9404427" y="1677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0" name="直線コネクタ 47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3" name="直線コネクタ 48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86" name="直線コネクタ 48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89" name="直線コネクタ 48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104157</xdr:rowOff>
    </xdr:from>
    <xdr:ext cx="378565" cy="259045"/>
    <xdr:sp macro="" textlink="">
      <xdr:nvSpPr>
        <xdr:cNvPr id="491" name="テキスト ボックス 490"/>
        <xdr:cNvSpPr txBox="1"/>
      </xdr:nvSpPr>
      <xdr:spPr>
        <a:xfrm>
          <a:off x="13514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499" name="円/楕円 49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3" name="円/楕円 50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4" name="テキスト ボックス 50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5" name="円/楕円 50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6" name="テキスト ボックス 50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07" name="円/楕円 50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08" name="テキスト ボックス 507"/>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8922</xdr:rowOff>
    </xdr:from>
    <xdr:to>
      <xdr:col>23</xdr:col>
      <xdr:colOff>517525</xdr:colOff>
      <xdr:row>77</xdr:row>
      <xdr:rowOff>35249</xdr:rowOff>
    </xdr:to>
    <xdr:cxnSp macro="">
      <xdr:nvCxnSpPr>
        <xdr:cNvPr id="586" name="直線コネクタ 585"/>
        <xdr:cNvCxnSpPr/>
      </xdr:nvCxnSpPr>
      <xdr:spPr>
        <a:xfrm>
          <a:off x="15481300" y="13210572"/>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5207</xdr:rowOff>
    </xdr:from>
    <xdr:to>
      <xdr:col>22</xdr:col>
      <xdr:colOff>365125</xdr:colOff>
      <xdr:row>77</xdr:row>
      <xdr:rowOff>8922</xdr:rowOff>
    </xdr:to>
    <xdr:cxnSp macro="">
      <xdr:nvCxnSpPr>
        <xdr:cNvPr id="589" name="直線コネクタ 588"/>
        <xdr:cNvCxnSpPr/>
      </xdr:nvCxnSpPr>
      <xdr:spPr>
        <a:xfrm>
          <a:off x="14592300" y="13206857"/>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151949</xdr:rowOff>
    </xdr:from>
    <xdr:to>
      <xdr:col>21</xdr:col>
      <xdr:colOff>161925</xdr:colOff>
      <xdr:row>77</xdr:row>
      <xdr:rowOff>5207</xdr:rowOff>
    </xdr:to>
    <xdr:cxnSp macro="">
      <xdr:nvCxnSpPr>
        <xdr:cNvPr id="592" name="直線コネクタ 591"/>
        <xdr:cNvCxnSpPr/>
      </xdr:nvCxnSpPr>
      <xdr:spPr>
        <a:xfrm>
          <a:off x="13703300" y="13182149"/>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141396</xdr:rowOff>
    </xdr:from>
    <xdr:to>
      <xdr:col>19</xdr:col>
      <xdr:colOff>644525</xdr:colOff>
      <xdr:row>76</xdr:row>
      <xdr:rowOff>151949</xdr:rowOff>
    </xdr:to>
    <xdr:cxnSp macro="">
      <xdr:nvCxnSpPr>
        <xdr:cNvPr id="595" name="直線コネクタ 594"/>
        <xdr:cNvCxnSpPr/>
      </xdr:nvCxnSpPr>
      <xdr:spPr>
        <a:xfrm>
          <a:off x="12814300" y="13171596"/>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130027</xdr:rowOff>
    </xdr:from>
    <xdr:ext cx="534377" cy="259045"/>
    <xdr:sp macro="" textlink="">
      <xdr:nvSpPr>
        <xdr:cNvPr id="597" name="テキスト ボックス 596"/>
        <xdr:cNvSpPr txBox="1"/>
      </xdr:nvSpPr>
      <xdr:spPr>
        <a:xfrm>
          <a:off x="13436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130294</xdr:rowOff>
    </xdr:from>
    <xdr:ext cx="534377" cy="259045"/>
    <xdr:sp macro="" textlink="">
      <xdr:nvSpPr>
        <xdr:cNvPr id="599" name="テキスト ボックス 598"/>
        <xdr:cNvSpPr txBox="1"/>
      </xdr:nvSpPr>
      <xdr:spPr>
        <a:xfrm>
          <a:off x="12547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155899</xdr:rowOff>
    </xdr:from>
    <xdr:to>
      <xdr:col>23</xdr:col>
      <xdr:colOff>568325</xdr:colOff>
      <xdr:row>77</xdr:row>
      <xdr:rowOff>86049</xdr:rowOff>
    </xdr:to>
    <xdr:sp macro="" textlink="">
      <xdr:nvSpPr>
        <xdr:cNvPr id="605" name="円/楕円 604"/>
        <xdr:cNvSpPr/>
      </xdr:nvSpPr>
      <xdr:spPr>
        <a:xfrm>
          <a:off x="16268700" y="131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70826</xdr:rowOff>
    </xdr:from>
    <xdr:ext cx="534377" cy="259045"/>
    <xdr:sp macro="" textlink="">
      <xdr:nvSpPr>
        <xdr:cNvPr id="606" name="公債費該当値テキスト"/>
        <xdr:cNvSpPr txBox="1"/>
      </xdr:nvSpPr>
      <xdr:spPr>
        <a:xfrm>
          <a:off x="16370300" y="131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129572</xdr:rowOff>
    </xdr:from>
    <xdr:to>
      <xdr:col>22</xdr:col>
      <xdr:colOff>415925</xdr:colOff>
      <xdr:row>77</xdr:row>
      <xdr:rowOff>59722</xdr:rowOff>
    </xdr:to>
    <xdr:sp macro="" textlink="">
      <xdr:nvSpPr>
        <xdr:cNvPr id="607" name="円/楕円 606"/>
        <xdr:cNvSpPr/>
      </xdr:nvSpPr>
      <xdr:spPr>
        <a:xfrm>
          <a:off x="15430500" y="13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50849</xdr:rowOff>
    </xdr:from>
    <xdr:ext cx="534377" cy="259045"/>
    <xdr:sp macro="" textlink="">
      <xdr:nvSpPr>
        <xdr:cNvPr id="608" name="テキスト ボックス 607"/>
        <xdr:cNvSpPr txBox="1"/>
      </xdr:nvSpPr>
      <xdr:spPr>
        <a:xfrm>
          <a:off x="15214111" y="132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125857</xdr:rowOff>
    </xdr:from>
    <xdr:to>
      <xdr:col>21</xdr:col>
      <xdr:colOff>212725</xdr:colOff>
      <xdr:row>77</xdr:row>
      <xdr:rowOff>56007</xdr:rowOff>
    </xdr:to>
    <xdr:sp macro="" textlink="">
      <xdr:nvSpPr>
        <xdr:cNvPr id="609" name="円/楕円 608"/>
        <xdr:cNvSpPr/>
      </xdr:nvSpPr>
      <xdr:spPr>
        <a:xfrm>
          <a:off x="14541500" y="131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47134</xdr:rowOff>
    </xdr:from>
    <xdr:ext cx="534377" cy="259045"/>
    <xdr:sp macro="" textlink="">
      <xdr:nvSpPr>
        <xdr:cNvPr id="610" name="テキスト ボックス 609"/>
        <xdr:cNvSpPr txBox="1"/>
      </xdr:nvSpPr>
      <xdr:spPr>
        <a:xfrm>
          <a:off x="14325111" y="1324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101149</xdr:rowOff>
    </xdr:from>
    <xdr:to>
      <xdr:col>20</xdr:col>
      <xdr:colOff>9525</xdr:colOff>
      <xdr:row>77</xdr:row>
      <xdr:rowOff>31299</xdr:rowOff>
    </xdr:to>
    <xdr:sp macro="" textlink="">
      <xdr:nvSpPr>
        <xdr:cNvPr id="611" name="円/楕円 610"/>
        <xdr:cNvSpPr/>
      </xdr:nvSpPr>
      <xdr:spPr>
        <a:xfrm>
          <a:off x="13652500" y="131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22426</xdr:rowOff>
    </xdr:from>
    <xdr:ext cx="534377" cy="259045"/>
    <xdr:sp macro="" textlink="">
      <xdr:nvSpPr>
        <xdr:cNvPr id="612" name="テキスト ボックス 611"/>
        <xdr:cNvSpPr txBox="1"/>
      </xdr:nvSpPr>
      <xdr:spPr>
        <a:xfrm>
          <a:off x="13436111" y="132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90596</xdr:rowOff>
    </xdr:from>
    <xdr:to>
      <xdr:col>18</xdr:col>
      <xdr:colOff>492125</xdr:colOff>
      <xdr:row>77</xdr:row>
      <xdr:rowOff>20746</xdr:rowOff>
    </xdr:to>
    <xdr:sp macro="" textlink="">
      <xdr:nvSpPr>
        <xdr:cNvPr id="613" name="円/楕円 612"/>
        <xdr:cNvSpPr/>
      </xdr:nvSpPr>
      <xdr:spPr>
        <a:xfrm>
          <a:off x="12763500" y="131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11873</xdr:rowOff>
    </xdr:from>
    <xdr:ext cx="534377" cy="259045"/>
    <xdr:sp macro="" textlink="">
      <xdr:nvSpPr>
        <xdr:cNvPr id="614" name="テキスト ボックス 613"/>
        <xdr:cNvSpPr txBox="1"/>
      </xdr:nvSpPr>
      <xdr:spPr>
        <a:xfrm>
          <a:off x="12547111" y="132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55118</xdr:rowOff>
    </xdr:from>
    <xdr:to>
      <xdr:col>23</xdr:col>
      <xdr:colOff>517525</xdr:colOff>
      <xdr:row>97</xdr:row>
      <xdr:rowOff>92036</xdr:rowOff>
    </xdr:to>
    <xdr:cxnSp macro="">
      <xdr:nvCxnSpPr>
        <xdr:cNvPr id="643" name="直線コネクタ 642"/>
        <xdr:cNvCxnSpPr/>
      </xdr:nvCxnSpPr>
      <xdr:spPr>
        <a:xfrm>
          <a:off x="15481300" y="16342868"/>
          <a:ext cx="838200" cy="37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36085</xdr:rowOff>
    </xdr:from>
    <xdr:ext cx="469744" cy="259045"/>
    <xdr:sp macro="" textlink="">
      <xdr:nvSpPr>
        <xdr:cNvPr id="644" name="積立金平均値テキスト"/>
        <xdr:cNvSpPr txBox="1"/>
      </xdr:nvSpPr>
      <xdr:spPr>
        <a:xfrm>
          <a:off x="16370300" y="166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55118</xdr:rowOff>
    </xdr:from>
    <xdr:to>
      <xdr:col>22</xdr:col>
      <xdr:colOff>365125</xdr:colOff>
      <xdr:row>98</xdr:row>
      <xdr:rowOff>34620</xdr:rowOff>
    </xdr:to>
    <xdr:cxnSp macro="">
      <xdr:nvCxnSpPr>
        <xdr:cNvPr id="646" name="直線コネクタ 645"/>
        <xdr:cNvCxnSpPr/>
      </xdr:nvCxnSpPr>
      <xdr:spPr>
        <a:xfrm flipV="1">
          <a:off x="14592300" y="16342868"/>
          <a:ext cx="889000" cy="49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35741</xdr:rowOff>
    </xdr:from>
    <xdr:ext cx="469744" cy="259045"/>
    <xdr:sp macro="" textlink="">
      <xdr:nvSpPr>
        <xdr:cNvPr id="648" name="テキスト ボックス 647"/>
        <xdr:cNvSpPr txBox="1"/>
      </xdr:nvSpPr>
      <xdr:spPr>
        <a:xfrm>
          <a:off x="15246427" y="168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34620</xdr:rowOff>
    </xdr:from>
    <xdr:to>
      <xdr:col>21</xdr:col>
      <xdr:colOff>161925</xdr:colOff>
      <xdr:row>98</xdr:row>
      <xdr:rowOff>86016</xdr:rowOff>
    </xdr:to>
    <xdr:cxnSp macro="">
      <xdr:nvCxnSpPr>
        <xdr:cNvPr id="649" name="直線コネクタ 648"/>
        <xdr:cNvCxnSpPr/>
      </xdr:nvCxnSpPr>
      <xdr:spPr>
        <a:xfrm flipV="1">
          <a:off x="13703300" y="16836720"/>
          <a:ext cx="889000" cy="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68414</xdr:rowOff>
    </xdr:from>
    <xdr:to>
      <xdr:col>19</xdr:col>
      <xdr:colOff>644525</xdr:colOff>
      <xdr:row>98</xdr:row>
      <xdr:rowOff>86016</xdr:rowOff>
    </xdr:to>
    <xdr:cxnSp macro="">
      <xdr:nvCxnSpPr>
        <xdr:cNvPr id="652" name="直線コネクタ 651"/>
        <xdr:cNvCxnSpPr/>
      </xdr:nvCxnSpPr>
      <xdr:spPr>
        <a:xfrm>
          <a:off x="12814300" y="1687051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41236</xdr:rowOff>
    </xdr:from>
    <xdr:to>
      <xdr:col>23</xdr:col>
      <xdr:colOff>568325</xdr:colOff>
      <xdr:row>97</xdr:row>
      <xdr:rowOff>142836</xdr:rowOff>
    </xdr:to>
    <xdr:sp macro="" textlink="">
      <xdr:nvSpPr>
        <xdr:cNvPr id="662" name="円/楕円 661"/>
        <xdr:cNvSpPr/>
      </xdr:nvSpPr>
      <xdr:spPr>
        <a:xfrm>
          <a:off x="16268700" y="166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64113</xdr:rowOff>
    </xdr:from>
    <xdr:ext cx="469744" cy="259045"/>
    <xdr:sp macro="" textlink="">
      <xdr:nvSpPr>
        <xdr:cNvPr id="663" name="積立金該当値テキスト"/>
        <xdr:cNvSpPr txBox="1"/>
      </xdr:nvSpPr>
      <xdr:spPr>
        <a:xfrm>
          <a:off x="16370300" y="165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4318</xdr:rowOff>
    </xdr:from>
    <xdr:to>
      <xdr:col>22</xdr:col>
      <xdr:colOff>415925</xdr:colOff>
      <xdr:row>95</xdr:row>
      <xdr:rowOff>105918</xdr:rowOff>
    </xdr:to>
    <xdr:sp macro="" textlink="">
      <xdr:nvSpPr>
        <xdr:cNvPr id="664" name="円/楕円 663"/>
        <xdr:cNvSpPr/>
      </xdr:nvSpPr>
      <xdr:spPr>
        <a:xfrm>
          <a:off x="15430500" y="162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122445</xdr:rowOff>
    </xdr:from>
    <xdr:ext cx="534377" cy="259045"/>
    <xdr:sp macro="" textlink="">
      <xdr:nvSpPr>
        <xdr:cNvPr id="665" name="テキスト ボックス 664"/>
        <xdr:cNvSpPr txBox="1"/>
      </xdr:nvSpPr>
      <xdr:spPr>
        <a:xfrm>
          <a:off x="15214111" y="160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155270</xdr:rowOff>
    </xdr:from>
    <xdr:to>
      <xdr:col>21</xdr:col>
      <xdr:colOff>212725</xdr:colOff>
      <xdr:row>98</xdr:row>
      <xdr:rowOff>85420</xdr:rowOff>
    </xdr:to>
    <xdr:sp macro="" textlink="">
      <xdr:nvSpPr>
        <xdr:cNvPr id="666" name="円/楕円 665"/>
        <xdr:cNvSpPr/>
      </xdr:nvSpPr>
      <xdr:spPr>
        <a:xfrm>
          <a:off x="14541500" y="167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76547</xdr:rowOff>
    </xdr:from>
    <xdr:ext cx="469744" cy="259045"/>
    <xdr:sp macro="" textlink="">
      <xdr:nvSpPr>
        <xdr:cNvPr id="667" name="テキスト ボックス 666"/>
        <xdr:cNvSpPr txBox="1"/>
      </xdr:nvSpPr>
      <xdr:spPr>
        <a:xfrm>
          <a:off x="14357427" y="168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35216</xdr:rowOff>
    </xdr:from>
    <xdr:to>
      <xdr:col>20</xdr:col>
      <xdr:colOff>9525</xdr:colOff>
      <xdr:row>98</xdr:row>
      <xdr:rowOff>136816</xdr:rowOff>
    </xdr:to>
    <xdr:sp macro="" textlink="">
      <xdr:nvSpPr>
        <xdr:cNvPr id="668" name="円/楕円 667"/>
        <xdr:cNvSpPr/>
      </xdr:nvSpPr>
      <xdr:spPr>
        <a:xfrm>
          <a:off x="13652500" y="168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127943</xdr:rowOff>
    </xdr:from>
    <xdr:ext cx="469744" cy="259045"/>
    <xdr:sp macro="" textlink="">
      <xdr:nvSpPr>
        <xdr:cNvPr id="669" name="テキスト ボックス 668"/>
        <xdr:cNvSpPr txBox="1"/>
      </xdr:nvSpPr>
      <xdr:spPr>
        <a:xfrm>
          <a:off x="13468427" y="1693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17614</xdr:rowOff>
    </xdr:from>
    <xdr:to>
      <xdr:col>18</xdr:col>
      <xdr:colOff>492125</xdr:colOff>
      <xdr:row>98</xdr:row>
      <xdr:rowOff>119214</xdr:rowOff>
    </xdr:to>
    <xdr:sp macro="" textlink="">
      <xdr:nvSpPr>
        <xdr:cNvPr id="670" name="円/楕円 669"/>
        <xdr:cNvSpPr/>
      </xdr:nvSpPr>
      <xdr:spPr>
        <a:xfrm>
          <a:off x="12763500" y="168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110341</xdr:rowOff>
    </xdr:from>
    <xdr:ext cx="469744" cy="259045"/>
    <xdr:sp macro="" textlink="">
      <xdr:nvSpPr>
        <xdr:cNvPr id="671" name="テキスト ボックス 670"/>
        <xdr:cNvSpPr txBox="1"/>
      </xdr:nvSpPr>
      <xdr:spPr>
        <a:xfrm>
          <a:off x="12579427" y="1691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0" name="直線コネクタ 69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3" name="直線コネクタ 70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6" name="直線コネクタ 70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9" name="直線コネクタ 70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9" name="円/楕円 71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1" name="円/楕円 72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2" name="テキスト ボックス 72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3" name="円/楕円 72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4" name="テキスト ボックス 72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5" name="円/楕円 72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6" name="テキスト ボックス 72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7" name="円/楕円 72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8" name="テキスト ボックス 72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55" name="直線コネクタ 75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89580</xdr:rowOff>
    </xdr:from>
    <xdr:ext cx="469744" cy="259045"/>
    <xdr:sp macro="" textlink="">
      <xdr:nvSpPr>
        <xdr:cNvPr id="756" name="貸付金平均値テキスト"/>
        <xdr:cNvSpPr txBox="1"/>
      </xdr:nvSpPr>
      <xdr:spPr>
        <a:xfrm>
          <a:off x="22212300" y="9690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58" name="直線コネクタ 75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7642</xdr:rowOff>
    </xdr:from>
    <xdr:ext cx="469744" cy="259045"/>
    <xdr:sp macro="" textlink="">
      <xdr:nvSpPr>
        <xdr:cNvPr id="760" name="テキスト ボックス 759"/>
        <xdr:cNvSpPr txBox="1"/>
      </xdr:nvSpPr>
      <xdr:spPr>
        <a:xfrm>
          <a:off x="21088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61" name="直線コネクタ 76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64" name="直線コネクタ 76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74" name="円/楕円 77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7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76" name="円/楕円 77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77" name="テキスト ボックス 77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78" name="円/楕円 77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79" name="テキスト ボックス 77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80" name="円/楕円 77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81" name="テキスト ボックス 78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82" name="円/楕円 78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83" name="テキスト ボックス 78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121732</xdr:rowOff>
    </xdr:from>
    <xdr:to>
      <xdr:col>32</xdr:col>
      <xdr:colOff>187325</xdr:colOff>
      <xdr:row>76</xdr:row>
      <xdr:rowOff>80721</xdr:rowOff>
    </xdr:to>
    <xdr:cxnSp macro="">
      <xdr:nvCxnSpPr>
        <xdr:cNvPr id="811" name="直線コネクタ 810"/>
        <xdr:cNvCxnSpPr/>
      </xdr:nvCxnSpPr>
      <xdr:spPr>
        <a:xfrm flipV="1">
          <a:off x="21323300" y="12980482"/>
          <a:ext cx="8382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80721</xdr:rowOff>
    </xdr:from>
    <xdr:to>
      <xdr:col>31</xdr:col>
      <xdr:colOff>34925</xdr:colOff>
      <xdr:row>78</xdr:row>
      <xdr:rowOff>60147</xdr:rowOff>
    </xdr:to>
    <xdr:cxnSp macro="">
      <xdr:nvCxnSpPr>
        <xdr:cNvPr id="814" name="直線コネクタ 813"/>
        <xdr:cNvCxnSpPr/>
      </xdr:nvCxnSpPr>
      <xdr:spPr>
        <a:xfrm flipV="1">
          <a:off x="20434300" y="13110921"/>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6" name="テキスト ボックス 815"/>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41311</xdr:rowOff>
    </xdr:from>
    <xdr:to>
      <xdr:col>29</xdr:col>
      <xdr:colOff>517525</xdr:colOff>
      <xdr:row>78</xdr:row>
      <xdr:rowOff>60147</xdr:rowOff>
    </xdr:to>
    <xdr:cxnSp macro="">
      <xdr:nvCxnSpPr>
        <xdr:cNvPr id="817" name="直線コネクタ 816"/>
        <xdr:cNvCxnSpPr/>
      </xdr:nvCxnSpPr>
      <xdr:spPr>
        <a:xfrm>
          <a:off x="19545300" y="13242961"/>
          <a:ext cx="889000" cy="1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41311</xdr:rowOff>
    </xdr:from>
    <xdr:to>
      <xdr:col>28</xdr:col>
      <xdr:colOff>314325</xdr:colOff>
      <xdr:row>77</xdr:row>
      <xdr:rowOff>65314</xdr:rowOff>
    </xdr:to>
    <xdr:cxnSp macro="">
      <xdr:nvCxnSpPr>
        <xdr:cNvPr id="820" name="直線コネクタ 819"/>
        <xdr:cNvCxnSpPr/>
      </xdr:nvCxnSpPr>
      <xdr:spPr>
        <a:xfrm flipV="1">
          <a:off x="18656300" y="1324296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70932</xdr:rowOff>
    </xdr:from>
    <xdr:to>
      <xdr:col>32</xdr:col>
      <xdr:colOff>238125</xdr:colOff>
      <xdr:row>76</xdr:row>
      <xdr:rowOff>1082</xdr:rowOff>
    </xdr:to>
    <xdr:sp macro="" textlink="">
      <xdr:nvSpPr>
        <xdr:cNvPr id="830" name="円/楕円 829"/>
        <xdr:cNvSpPr/>
      </xdr:nvSpPr>
      <xdr:spPr>
        <a:xfrm>
          <a:off x="22110700" y="129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49359</xdr:rowOff>
    </xdr:from>
    <xdr:ext cx="534377" cy="259045"/>
    <xdr:sp macro="" textlink="">
      <xdr:nvSpPr>
        <xdr:cNvPr id="831" name="繰出金該当値テキスト"/>
        <xdr:cNvSpPr txBox="1"/>
      </xdr:nvSpPr>
      <xdr:spPr>
        <a:xfrm>
          <a:off x="22212300" y="1290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29921</xdr:rowOff>
    </xdr:from>
    <xdr:to>
      <xdr:col>31</xdr:col>
      <xdr:colOff>85725</xdr:colOff>
      <xdr:row>76</xdr:row>
      <xdr:rowOff>131521</xdr:rowOff>
    </xdr:to>
    <xdr:sp macro="" textlink="">
      <xdr:nvSpPr>
        <xdr:cNvPr id="832" name="円/楕円 831"/>
        <xdr:cNvSpPr/>
      </xdr:nvSpPr>
      <xdr:spPr>
        <a:xfrm>
          <a:off x="21272500" y="130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122648</xdr:rowOff>
    </xdr:from>
    <xdr:ext cx="534377" cy="259045"/>
    <xdr:sp macro="" textlink="">
      <xdr:nvSpPr>
        <xdr:cNvPr id="833" name="テキスト ボックス 832"/>
        <xdr:cNvSpPr txBox="1"/>
      </xdr:nvSpPr>
      <xdr:spPr>
        <a:xfrm>
          <a:off x="21056111" y="131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9347</xdr:rowOff>
    </xdr:from>
    <xdr:to>
      <xdr:col>29</xdr:col>
      <xdr:colOff>568325</xdr:colOff>
      <xdr:row>78</xdr:row>
      <xdr:rowOff>110947</xdr:rowOff>
    </xdr:to>
    <xdr:sp macro="" textlink="">
      <xdr:nvSpPr>
        <xdr:cNvPr id="834" name="円/楕円 833"/>
        <xdr:cNvSpPr/>
      </xdr:nvSpPr>
      <xdr:spPr>
        <a:xfrm>
          <a:off x="20383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102074</xdr:rowOff>
    </xdr:from>
    <xdr:ext cx="534377" cy="259045"/>
    <xdr:sp macro="" textlink="">
      <xdr:nvSpPr>
        <xdr:cNvPr id="835" name="テキスト ボックス 834"/>
        <xdr:cNvSpPr txBox="1"/>
      </xdr:nvSpPr>
      <xdr:spPr>
        <a:xfrm>
          <a:off x="20167111" y="1347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161961</xdr:rowOff>
    </xdr:from>
    <xdr:to>
      <xdr:col>28</xdr:col>
      <xdr:colOff>365125</xdr:colOff>
      <xdr:row>77</xdr:row>
      <xdr:rowOff>92111</xdr:rowOff>
    </xdr:to>
    <xdr:sp macro="" textlink="">
      <xdr:nvSpPr>
        <xdr:cNvPr id="836" name="円/楕円 835"/>
        <xdr:cNvSpPr/>
      </xdr:nvSpPr>
      <xdr:spPr>
        <a:xfrm>
          <a:off x="19494500" y="131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83238</xdr:rowOff>
    </xdr:from>
    <xdr:ext cx="534377" cy="259045"/>
    <xdr:sp macro="" textlink="">
      <xdr:nvSpPr>
        <xdr:cNvPr id="837" name="テキスト ボックス 836"/>
        <xdr:cNvSpPr txBox="1"/>
      </xdr:nvSpPr>
      <xdr:spPr>
        <a:xfrm>
          <a:off x="19278111" y="132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14514</xdr:rowOff>
    </xdr:from>
    <xdr:to>
      <xdr:col>27</xdr:col>
      <xdr:colOff>161925</xdr:colOff>
      <xdr:row>77</xdr:row>
      <xdr:rowOff>116114</xdr:rowOff>
    </xdr:to>
    <xdr:sp macro="" textlink="">
      <xdr:nvSpPr>
        <xdr:cNvPr id="838" name="円/楕円 837"/>
        <xdr:cNvSpPr/>
      </xdr:nvSpPr>
      <xdr:spPr>
        <a:xfrm>
          <a:off x="18605500" y="132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107241</xdr:rowOff>
    </xdr:from>
    <xdr:ext cx="534377" cy="259045"/>
    <xdr:sp macro="" textlink="">
      <xdr:nvSpPr>
        <xdr:cNvPr id="839" name="テキスト ボックス 838"/>
        <xdr:cNvSpPr txBox="1"/>
      </xdr:nvSpPr>
      <xdr:spPr>
        <a:xfrm>
          <a:off x="18389111" y="1330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j-ea"/>
              <a:ea typeface="+mj-ea"/>
              <a:cs typeface="+mn-cs"/>
            </a:rPr>
            <a:t>類似団体平均と比較すると、積立金を除きすべての数値が下回る結果となった。人口規模等に対し、歳出額が非常に抑制傾向にあると考えられ、中でも普通建設事業費や公債費は平均値と比べ極めて低い数値となっている。当市の場合、扶助費等の増加に対応するため、近年は特に投資的経費の抑制が続いているが、そうした傾向が数値に表れたと考えられる。ただ、今後はクリーンセンターや市民文化センターの改修、市街地の再開発や区画整理などが予定されており、普通建設事業費は増加していくと予想される。</a:t>
          </a:r>
          <a:endParaRPr lang="ja-JP" altLang="ja-JP" sz="1400">
            <a:effectLst/>
            <a:latin typeface="+mj-ea"/>
            <a:ea typeface="+mj-ea"/>
          </a:endParaRPr>
        </a:p>
        <a:p>
          <a:r>
            <a:rPr kumimoji="1" lang="ja-JP" altLang="ja-JP" sz="1400">
              <a:solidFill>
                <a:schemeClr val="dk1"/>
              </a:solidFill>
              <a:effectLst/>
              <a:latin typeface="+mj-ea"/>
              <a:ea typeface="+mj-ea"/>
              <a:cs typeface="+mn-cs"/>
            </a:rPr>
            <a:t>　前年度との比較では、扶助費が子ども・子育て支援新制度の影響や、生活保護費、障害者支援費の増などで引き続き増加しているほか、繰出金が国保会計繰出の増などにより前年を大きく上回っている。一方で、積立金</a:t>
          </a:r>
          <a:r>
            <a:rPr kumimoji="1" lang="ja-JP" altLang="en-US" sz="1400">
              <a:solidFill>
                <a:schemeClr val="dk1"/>
              </a:solidFill>
              <a:effectLst/>
              <a:latin typeface="+mj-ea"/>
              <a:ea typeface="+mj-ea"/>
              <a:cs typeface="+mn-cs"/>
            </a:rPr>
            <a:t>が大きく減となっているが</a:t>
          </a:r>
          <a:r>
            <a:rPr kumimoji="1" lang="ja-JP" altLang="ja-JP" sz="1400">
              <a:solidFill>
                <a:schemeClr val="dk1"/>
              </a:solidFill>
              <a:effectLst/>
              <a:latin typeface="+mj-ea"/>
              <a:ea typeface="+mj-ea"/>
              <a:cs typeface="+mn-cs"/>
            </a:rPr>
            <a:t>、これは前年の平成</a:t>
          </a:r>
          <a:r>
            <a:rPr kumimoji="1" lang="en-US" altLang="ja-JP" sz="1400">
              <a:solidFill>
                <a:schemeClr val="dk1"/>
              </a:solidFill>
              <a:effectLst/>
              <a:latin typeface="+mj-ea"/>
              <a:ea typeface="+mj-ea"/>
              <a:cs typeface="+mn-cs"/>
            </a:rPr>
            <a:t>26</a:t>
          </a:r>
          <a:r>
            <a:rPr kumimoji="1" lang="ja-JP" altLang="ja-JP" sz="1400">
              <a:solidFill>
                <a:schemeClr val="dk1"/>
              </a:solidFill>
              <a:effectLst/>
              <a:latin typeface="+mj-ea"/>
              <a:ea typeface="+mj-ea"/>
              <a:cs typeface="+mn-cs"/>
            </a:rPr>
            <a:t>年度に大規模な市有地売却があり、その収入を特目基金に積み立てたことが影響している。</a:t>
          </a:r>
          <a:endParaRPr lang="ja-JP" altLang="ja-JP" sz="1400">
            <a:effectLst/>
            <a:latin typeface="+mj-ea"/>
            <a:ea typeface="+mj-ea"/>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343,390
339,019
72.11
102,565,881
96,655,772
4,332,388
58,380,084
57,244,837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95069</xdr:rowOff>
    </xdr:from>
    <xdr:to>
      <xdr:col>6</xdr:col>
      <xdr:colOff>511175</xdr:colOff>
      <xdr:row>37</xdr:row>
      <xdr:rowOff>59690</xdr:rowOff>
    </xdr:to>
    <xdr:cxnSp macro="">
      <xdr:nvCxnSpPr>
        <xdr:cNvPr id="63" name="直線コネクタ 62"/>
        <xdr:cNvCxnSpPr/>
      </xdr:nvCxnSpPr>
      <xdr:spPr>
        <a:xfrm>
          <a:off x="3797300" y="6267269"/>
          <a:ext cx="83820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95069</xdr:rowOff>
    </xdr:from>
    <xdr:to>
      <xdr:col>5</xdr:col>
      <xdr:colOff>358775</xdr:colOff>
      <xdr:row>37</xdr:row>
      <xdr:rowOff>44450</xdr:rowOff>
    </xdr:to>
    <xdr:cxnSp macro="">
      <xdr:nvCxnSpPr>
        <xdr:cNvPr id="66" name="直線コネクタ 65"/>
        <xdr:cNvCxnSpPr/>
      </xdr:nvCxnSpPr>
      <xdr:spPr>
        <a:xfrm flipV="1">
          <a:off x="2908300" y="6267269"/>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32855</xdr:rowOff>
    </xdr:from>
    <xdr:ext cx="469744" cy="259045"/>
    <xdr:sp macro="" textlink="">
      <xdr:nvSpPr>
        <xdr:cNvPr id="68" name="テキスト ボックス 67"/>
        <xdr:cNvSpPr txBox="1"/>
      </xdr:nvSpPr>
      <xdr:spPr>
        <a:xfrm>
          <a:off x="3562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116840</xdr:rowOff>
    </xdr:from>
    <xdr:to>
      <xdr:col>4</xdr:col>
      <xdr:colOff>155575</xdr:colOff>
      <xdr:row>37</xdr:row>
      <xdr:rowOff>44450</xdr:rowOff>
    </xdr:to>
    <xdr:cxnSp macro="">
      <xdr:nvCxnSpPr>
        <xdr:cNvPr id="69" name="直線コネクタ 68"/>
        <xdr:cNvCxnSpPr/>
      </xdr:nvCxnSpPr>
      <xdr:spPr>
        <a:xfrm>
          <a:off x="2019300" y="6289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92727</xdr:rowOff>
    </xdr:from>
    <xdr:ext cx="469744" cy="259045"/>
    <xdr:sp macro="" textlink="">
      <xdr:nvSpPr>
        <xdr:cNvPr id="71" name="テキスト ボックス 70"/>
        <xdr:cNvSpPr txBox="1"/>
      </xdr:nvSpPr>
      <xdr:spPr>
        <a:xfrm>
          <a:off x="2673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3628</xdr:rowOff>
    </xdr:from>
    <xdr:to>
      <xdr:col>2</xdr:col>
      <xdr:colOff>638175</xdr:colOff>
      <xdr:row>36</xdr:row>
      <xdr:rowOff>116840</xdr:rowOff>
    </xdr:to>
    <xdr:cxnSp macro="">
      <xdr:nvCxnSpPr>
        <xdr:cNvPr id="72" name="直線コネクタ 71"/>
        <xdr:cNvCxnSpPr/>
      </xdr:nvCxnSpPr>
      <xdr:spPr>
        <a:xfrm>
          <a:off x="1130300" y="6175828"/>
          <a:ext cx="8890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6730</xdr:rowOff>
    </xdr:from>
    <xdr:ext cx="469744" cy="259045"/>
    <xdr:sp macro="" textlink="">
      <xdr:nvSpPr>
        <xdr:cNvPr id="74" name="テキスト ボックス 73"/>
        <xdr:cNvSpPr txBox="1"/>
      </xdr:nvSpPr>
      <xdr:spPr>
        <a:xfrm>
          <a:off x="1784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76" name="テキスト ボックス 75"/>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8890</xdr:rowOff>
    </xdr:from>
    <xdr:to>
      <xdr:col>6</xdr:col>
      <xdr:colOff>561975</xdr:colOff>
      <xdr:row>37</xdr:row>
      <xdr:rowOff>110490</xdr:rowOff>
    </xdr:to>
    <xdr:sp macro="" textlink="">
      <xdr:nvSpPr>
        <xdr:cNvPr id="82" name="円/楕円 81"/>
        <xdr:cNvSpPr/>
      </xdr:nvSpPr>
      <xdr:spPr>
        <a:xfrm>
          <a:off x="45847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158767</xdr:rowOff>
    </xdr:from>
    <xdr:ext cx="469744" cy="259045"/>
    <xdr:sp macro="" textlink="">
      <xdr:nvSpPr>
        <xdr:cNvPr id="83" name="議会費該当値テキスト"/>
        <xdr:cNvSpPr txBox="1"/>
      </xdr:nvSpPr>
      <xdr:spPr>
        <a:xfrm>
          <a:off x="46863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44269</xdr:rowOff>
    </xdr:from>
    <xdr:to>
      <xdr:col>5</xdr:col>
      <xdr:colOff>409575</xdr:colOff>
      <xdr:row>36</xdr:row>
      <xdr:rowOff>145869</xdr:rowOff>
    </xdr:to>
    <xdr:sp macro="" textlink="">
      <xdr:nvSpPr>
        <xdr:cNvPr id="84" name="円/楕円 83"/>
        <xdr:cNvSpPr/>
      </xdr:nvSpPr>
      <xdr:spPr>
        <a:xfrm>
          <a:off x="37465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136996</xdr:rowOff>
    </xdr:from>
    <xdr:ext cx="469744" cy="259045"/>
    <xdr:sp macro="" textlink="">
      <xdr:nvSpPr>
        <xdr:cNvPr id="85" name="テキスト ボックス 84"/>
        <xdr:cNvSpPr txBox="1"/>
      </xdr:nvSpPr>
      <xdr:spPr>
        <a:xfrm>
          <a:off x="35624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165100</xdr:rowOff>
    </xdr:from>
    <xdr:to>
      <xdr:col>4</xdr:col>
      <xdr:colOff>206375</xdr:colOff>
      <xdr:row>37</xdr:row>
      <xdr:rowOff>95250</xdr:rowOff>
    </xdr:to>
    <xdr:sp macro="" textlink="">
      <xdr:nvSpPr>
        <xdr:cNvPr id="86" name="円/楕円 85"/>
        <xdr:cNvSpPr/>
      </xdr:nvSpPr>
      <xdr:spPr>
        <a:xfrm>
          <a:off x="2857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86377</xdr:rowOff>
    </xdr:from>
    <xdr:ext cx="469744" cy="259045"/>
    <xdr:sp macro="" textlink="">
      <xdr:nvSpPr>
        <xdr:cNvPr id="87" name="テキスト ボックス 86"/>
        <xdr:cNvSpPr txBox="1"/>
      </xdr:nvSpPr>
      <xdr:spPr>
        <a:xfrm>
          <a:off x="2673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66040</xdr:rowOff>
    </xdr:from>
    <xdr:to>
      <xdr:col>3</xdr:col>
      <xdr:colOff>3175</xdr:colOff>
      <xdr:row>36</xdr:row>
      <xdr:rowOff>167640</xdr:rowOff>
    </xdr:to>
    <xdr:sp macro="" textlink="">
      <xdr:nvSpPr>
        <xdr:cNvPr id="88" name="円/楕円 87"/>
        <xdr:cNvSpPr/>
      </xdr:nvSpPr>
      <xdr:spPr>
        <a:xfrm>
          <a:off x="1968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158767</xdr:rowOff>
    </xdr:from>
    <xdr:ext cx="469744" cy="259045"/>
    <xdr:sp macro="" textlink="">
      <xdr:nvSpPr>
        <xdr:cNvPr id="89" name="テキスト ボックス 88"/>
        <xdr:cNvSpPr txBox="1"/>
      </xdr:nvSpPr>
      <xdr:spPr>
        <a:xfrm>
          <a:off x="1784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124278</xdr:rowOff>
    </xdr:from>
    <xdr:to>
      <xdr:col>1</xdr:col>
      <xdr:colOff>485775</xdr:colOff>
      <xdr:row>36</xdr:row>
      <xdr:rowOff>54428</xdr:rowOff>
    </xdr:to>
    <xdr:sp macro="" textlink="">
      <xdr:nvSpPr>
        <xdr:cNvPr id="90" name="円/楕円 89"/>
        <xdr:cNvSpPr/>
      </xdr:nvSpPr>
      <xdr:spPr>
        <a:xfrm>
          <a:off x="1079500" y="61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45555</xdr:rowOff>
    </xdr:from>
    <xdr:ext cx="469744" cy="259045"/>
    <xdr:sp macro="" textlink="">
      <xdr:nvSpPr>
        <xdr:cNvPr id="91" name="テキスト ボックス 90"/>
        <xdr:cNvSpPr txBox="1"/>
      </xdr:nvSpPr>
      <xdr:spPr>
        <a:xfrm>
          <a:off x="89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86513</xdr:rowOff>
    </xdr:from>
    <xdr:to>
      <xdr:col>6</xdr:col>
      <xdr:colOff>511175</xdr:colOff>
      <xdr:row>57</xdr:row>
      <xdr:rowOff>145853</xdr:rowOff>
    </xdr:to>
    <xdr:cxnSp macro="">
      <xdr:nvCxnSpPr>
        <xdr:cNvPr id="121" name="直線コネクタ 120"/>
        <xdr:cNvCxnSpPr/>
      </xdr:nvCxnSpPr>
      <xdr:spPr>
        <a:xfrm>
          <a:off x="3797300" y="9859163"/>
          <a:ext cx="838200" cy="5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86513</xdr:rowOff>
    </xdr:from>
    <xdr:to>
      <xdr:col>5</xdr:col>
      <xdr:colOff>358775</xdr:colOff>
      <xdr:row>58</xdr:row>
      <xdr:rowOff>47669</xdr:rowOff>
    </xdr:to>
    <xdr:cxnSp macro="">
      <xdr:nvCxnSpPr>
        <xdr:cNvPr id="124" name="直線コネクタ 123"/>
        <xdr:cNvCxnSpPr/>
      </xdr:nvCxnSpPr>
      <xdr:spPr>
        <a:xfrm flipV="1">
          <a:off x="2908300" y="9859163"/>
          <a:ext cx="889000" cy="1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28696</xdr:rowOff>
    </xdr:from>
    <xdr:to>
      <xdr:col>4</xdr:col>
      <xdr:colOff>155575</xdr:colOff>
      <xdr:row>58</xdr:row>
      <xdr:rowOff>47669</xdr:rowOff>
    </xdr:to>
    <xdr:cxnSp macro="">
      <xdr:nvCxnSpPr>
        <xdr:cNvPr id="127" name="直線コネクタ 126"/>
        <xdr:cNvCxnSpPr/>
      </xdr:nvCxnSpPr>
      <xdr:spPr>
        <a:xfrm>
          <a:off x="2019300" y="9972796"/>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9322</xdr:rowOff>
    </xdr:from>
    <xdr:to>
      <xdr:col>2</xdr:col>
      <xdr:colOff>638175</xdr:colOff>
      <xdr:row>58</xdr:row>
      <xdr:rowOff>28696</xdr:rowOff>
    </xdr:to>
    <xdr:cxnSp macro="">
      <xdr:nvCxnSpPr>
        <xdr:cNvPr id="130" name="直線コネクタ 129"/>
        <xdr:cNvCxnSpPr/>
      </xdr:nvCxnSpPr>
      <xdr:spPr>
        <a:xfrm>
          <a:off x="1130300" y="9953422"/>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4" name="テキスト ボックス 133"/>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95053</xdr:rowOff>
    </xdr:from>
    <xdr:to>
      <xdr:col>6</xdr:col>
      <xdr:colOff>561975</xdr:colOff>
      <xdr:row>58</xdr:row>
      <xdr:rowOff>25203</xdr:rowOff>
    </xdr:to>
    <xdr:sp macro="" textlink="">
      <xdr:nvSpPr>
        <xdr:cNvPr id="140" name="円/楕円 139"/>
        <xdr:cNvSpPr/>
      </xdr:nvSpPr>
      <xdr:spPr>
        <a:xfrm>
          <a:off x="4584700" y="98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73480</xdr:rowOff>
    </xdr:from>
    <xdr:ext cx="534377" cy="259045"/>
    <xdr:sp macro="" textlink="">
      <xdr:nvSpPr>
        <xdr:cNvPr id="141" name="総務費該当値テキスト"/>
        <xdr:cNvSpPr txBox="1"/>
      </xdr:nvSpPr>
      <xdr:spPr>
        <a:xfrm>
          <a:off x="4686300" y="984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35713</xdr:rowOff>
    </xdr:from>
    <xdr:to>
      <xdr:col>5</xdr:col>
      <xdr:colOff>409575</xdr:colOff>
      <xdr:row>57</xdr:row>
      <xdr:rowOff>137313</xdr:rowOff>
    </xdr:to>
    <xdr:sp macro="" textlink="">
      <xdr:nvSpPr>
        <xdr:cNvPr id="142" name="円/楕円 141"/>
        <xdr:cNvSpPr/>
      </xdr:nvSpPr>
      <xdr:spPr>
        <a:xfrm>
          <a:off x="3746500" y="98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128440</xdr:rowOff>
    </xdr:from>
    <xdr:ext cx="534377" cy="259045"/>
    <xdr:sp macro="" textlink="">
      <xdr:nvSpPr>
        <xdr:cNvPr id="143" name="テキスト ボックス 142"/>
        <xdr:cNvSpPr txBox="1"/>
      </xdr:nvSpPr>
      <xdr:spPr>
        <a:xfrm>
          <a:off x="3530111" y="99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168319</xdr:rowOff>
    </xdr:from>
    <xdr:to>
      <xdr:col>4</xdr:col>
      <xdr:colOff>206375</xdr:colOff>
      <xdr:row>58</xdr:row>
      <xdr:rowOff>98469</xdr:rowOff>
    </xdr:to>
    <xdr:sp macro="" textlink="">
      <xdr:nvSpPr>
        <xdr:cNvPr id="144" name="円/楕円 143"/>
        <xdr:cNvSpPr/>
      </xdr:nvSpPr>
      <xdr:spPr>
        <a:xfrm>
          <a:off x="2857500" y="99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89596</xdr:rowOff>
    </xdr:from>
    <xdr:ext cx="534377" cy="259045"/>
    <xdr:sp macro="" textlink="">
      <xdr:nvSpPr>
        <xdr:cNvPr id="145" name="テキスト ボックス 144"/>
        <xdr:cNvSpPr txBox="1"/>
      </xdr:nvSpPr>
      <xdr:spPr>
        <a:xfrm>
          <a:off x="2641111" y="100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149346</xdr:rowOff>
    </xdr:from>
    <xdr:to>
      <xdr:col>3</xdr:col>
      <xdr:colOff>3175</xdr:colOff>
      <xdr:row>58</xdr:row>
      <xdr:rowOff>79496</xdr:rowOff>
    </xdr:to>
    <xdr:sp macro="" textlink="">
      <xdr:nvSpPr>
        <xdr:cNvPr id="146" name="円/楕円 145"/>
        <xdr:cNvSpPr/>
      </xdr:nvSpPr>
      <xdr:spPr>
        <a:xfrm>
          <a:off x="1968500" y="99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70623</xdr:rowOff>
    </xdr:from>
    <xdr:ext cx="534377" cy="259045"/>
    <xdr:sp macro="" textlink="">
      <xdr:nvSpPr>
        <xdr:cNvPr id="147" name="テキスト ボックス 146"/>
        <xdr:cNvSpPr txBox="1"/>
      </xdr:nvSpPr>
      <xdr:spPr>
        <a:xfrm>
          <a:off x="1752111" y="100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129972</xdr:rowOff>
    </xdr:from>
    <xdr:to>
      <xdr:col>1</xdr:col>
      <xdr:colOff>485775</xdr:colOff>
      <xdr:row>58</xdr:row>
      <xdr:rowOff>60122</xdr:rowOff>
    </xdr:to>
    <xdr:sp macro="" textlink="">
      <xdr:nvSpPr>
        <xdr:cNvPr id="148" name="円/楕円 147"/>
        <xdr:cNvSpPr/>
      </xdr:nvSpPr>
      <xdr:spPr>
        <a:xfrm>
          <a:off x="1079500" y="99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51249</xdr:rowOff>
    </xdr:from>
    <xdr:ext cx="534377" cy="259045"/>
    <xdr:sp macro="" textlink="">
      <xdr:nvSpPr>
        <xdr:cNvPr id="149" name="テキスト ボックス 148"/>
        <xdr:cNvSpPr txBox="1"/>
      </xdr:nvSpPr>
      <xdr:spPr>
        <a:xfrm>
          <a:off x="863111" y="999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9093</xdr:rowOff>
    </xdr:from>
    <xdr:to>
      <xdr:col>6</xdr:col>
      <xdr:colOff>511175</xdr:colOff>
      <xdr:row>75</xdr:row>
      <xdr:rowOff>137014</xdr:rowOff>
    </xdr:to>
    <xdr:cxnSp macro="">
      <xdr:nvCxnSpPr>
        <xdr:cNvPr id="179" name="直線コネクタ 178"/>
        <xdr:cNvCxnSpPr/>
      </xdr:nvCxnSpPr>
      <xdr:spPr>
        <a:xfrm flipV="1">
          <a:off x="3797300" y="12867843"/>
          <a:ext cx="838200" cy="1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137014</xdr:rowOff>
    </xdr:from>
    <xdr:to>
      <xdr:col>5</xdr:col>
      <xdr:colOff>358775</xdr:colOff>
      <xdr:row>77</xdr:row>
      <xdr:rowOff>70072</xdr:rowOff>
    </xdr:to>
    <xdr:cxnSp macro="">
      <xdr:nvCxnSpPr>
        <xdr:cNvPr id="182" name="直線コネクタ 181"/>
        <xdr:cNvCxnSpPr/>
      </xdr:nvCxnSpPr>
      <xdr:spPr>
        <a:xfrm flipV="1">
          <a:off x="2908300" y="12995764"/>
          <a:ext cx="889000" cy="2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70072</xdr:rowOff>
    </xdr:from>
    <xdr:to>
      <xdr:col>4</xdr:col>
      <xdr:colOff>155575</xdr:colOff>
      <xdr:row>77</xdr:row>
      <xdr:rowOff>108610</xdr:rowOff>
    </xdr:to>
    <xdr:cxnSp macro="">
      <xdr:nvCxnSpPr>
        <xdr:cNvPr id="185" name="直線コネクタ 184"/>
        <xdr:cNvCxnSpPr/>
      </xdr:nvCxnSpPr>
      <xdr:spPr>
        <a:xfrm flipV="1">
          <a:off x="2019300" y="13271722"/>
          <a:ext cx="889000" cy="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108610</xdr:rowOff>
    </xdr:from>
    <xdr:to>
      <xdr:col>2</xdr:col>
      <xdr:colOff>638175</xdr:colOff>
      <xdr:row>77</xdr:row>
      <xdr:rowOff>138061</xdr:rowOff>
    </xdr:to>
    <xdr:cxnSp macro="">
      <xdr:nvCxnSpPr>
        <xdr:cNvPr id="188" name="直線コネクタ 187"/>
        <xdr:cNvCxnSpPr/>
      </xdr:nvCxnSpPr>
      <xdr:spPr>
        <a:xfrm flipV="1">
          <a:off x="1130300" y="13310260"/>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129743</xdr:rowOff>
    </xdr:from>
    <xdr:to>
      <xdr:col>6</xdr:col>
      <xdr:colOff>561975</xdr:colOff>
      <xdr:row>75</xdr:row>
      <xdr:rowOff>59893</xdr:rowOff>
    </xdr:to>
    <xdr:sp macro="" textlink="">
      <xdr:nvSpPr>
        <xdr:cNvPr id="198" name="円/楕円 197"/>
        <xdr:cNvSpPr/>
      </xdr:nvSpPr>
      <xdr:spPr>
        <a:xfrm>
          <a:off x="4584700" y="128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108170</xdr:rowOff>
    </xdr:from>
    <xdr:ext cx="599010" cy="259045"/>
    <xdr:sp macro="" textlink="">
      <xdr:nvSpPr>
        <xdr:cNvPr id="199" name="民生費該当値テキスト"/>
        <xdr:cNvSpPr txBox="1"/>
      </xdr:nvSpPr>
      <xdr:spPr>
        <a:xfrm>
          <a:off x="4686300" y="1279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137,856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86214</xdr:rowOff>
    </xdr:from>
    <xdr:to>
      <xdr:col>5</xdr:col>
      <xdr:colOff>409575</xdr:colOff>
      <xdr:row>76</xdr:row>
      <xdr:rowOff>16365</xdr:rowOff>
    </xdr:to>
    <xdr:sp macro="" textlink="">
      <xdr:nvSpPr>
        <xdr:cNvPr id="200" name="円/楕円 199"/>
        <xdr:cNvSpPr/>
      </xdr:nvSpPr>
      <xdr:spPr>
        <a:xfrm>
          <a:off x="3746500" y="12944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7490</xdr:rowOff>
    </xdr:from>
    <xdr:ext cx="599010" cy="259045"/>
    <xdr:sp macro="" textlink="">
      <xdr:nvSpPr>
        <xdr:cNvPr id="201" name="テキスト ボックス 200"/>
        <xdr:cNvSpPr txBox="1"/>
      </xdr:nvSpPr>
      <xdr:spPr>
        <a:xfrm>
          <a:off x="3497794" y="1303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131,141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19272</xdr:rowOff>
    </xdr:from>
    <xdr:to>
      <xdr:col>4</xdr:col>
      <xdr:colOff>206375</xdr:colOff>
      <xdr:row>77</xdr:row>
      <xdr:rowOff>120872</xdr:rowOff>
    </xdr:to>
    <xdr:sp macro="" textlink="">
      <xdr:nvSpPr>
        <xdr:cNvPr id="202" name="円/楕円 201"/>
        <xdr:cNvSpPr/>
      </xdr:nvSpPr>
      <xdr:spPr>
        <a:xfrm>
          <a:off x="2857500" y="132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111999</xdr:rowOff>
    </xdr:from>
    <xdr:ext cx="599010" cy="259045"/>
    <xdr:sp macro="" textlink="">
      <xdr:nvSpPr>
        <xdr:cNvPr id="203" name="テキスト ボックス 202"/>
        <xdr:cNvSpPr txBox="1"/>
      </xdr:nvSpPr>
      <xdr:spPr>
        <a:xfrm>
          <a:off x="2608794" y="1331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57810</xdr:rowOff>
    </xdr:from>
    <xdr:to>
      <xdr:col>3</xdr:col>
      <xdr:colOff>3175</xdr:colOff>
      <xdr:row>77</xdr:row>
      <xdr:rowOff>159410</xdr:rowOff>
    </xdr:to>
    <xdr:sp macro="" textlink="">
      <xdr:nvSpPr>
        <xdr:cNvPr id="204" name="円/楕円 203"/>
        <xdr:cNvSpPr/>
      </xdr:nvSpPr>
      <xdr:spPr>
        <a:xfrm>
          <a:off x="19685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150537</xdr:rowOff>
    </xdr:from>
    <xdr:ext cx="599010" cy="259045"/>
    <xdr:sp macro="" textlink="">
      <xdr:nvSpPr>
        <xdr:cNvPr id="205" name="テキスト ボックス 204"/>
        <xdr:cNvSpPr txBox="1"/>
      </xdr:nvSpPr>
      <xdr:spPr>
        <a:xfrm>
          <a:off x="1719794" y="1335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87261</xdr:rowOff>
    </xdr:from>
    <xdr:to>
      <xdr:col>1</xdr:col>
      <xdr:colOff>485775</xdr:colOff>
      <xdr:row>78</xdr:row>
      <xdr:rowOff>17411</xdr:rowOff>
    </xdr:to>
    <xdr:sp macro="" textlink="">
      <xdr:nvSpPr>
        <xdr:cNvPr id="206" name="円/楕円 205"/>
        <xdr:cNvSpPr/>
      </xdr:nvSpPr>
      <xdr:spPr>
        <a:xfrm>
          <a:off x="1079500" y="132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8538</xdr:rowOff>
    </xdr:from>
    <xdr:ext cx="599010" cy="259045"/>
    <xdr:sp macro="" textlink="">
      <xdr:nvSpPr>
        <xdr:cNvPr id="207" name="テキスト ボックス 206"/>
        <xdr:cNvSpPr txBox="1"/>
      </xdr:nvSpPr>
      <xdr:spPr>
        <a:xfrm>
          <a:off x="830794" y="1338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162691</xdr:rowOff>
    </xdr:from>
    <xdr:to>
      <xdr:col>6</xdr:col>
      <xdr:colOff>511175</xdr:colOff>
      <xdr:row>97</xdr:row>
      <xdr:rowOff>93556</xdr:rowOff>
    </xdr:to>
    <xdr:cxnSp macro="">
      <xdr:nvCxnSpPr>
        <xdr:cNvPr id="239" name="直線コネクタ 238"/>
        <xdr:cNvCxnSpPr/>
      </xdr:nvCxnSpPr>
      <xdr:spPr>
        <a:xfrm>
          <a:off x="3797300" y="16621891"/>
          <a:ext cx="838200" cy="10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40"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162691</xdr:rowOff>
    </xdr:from>
    <xdr:to>
      <xdr:col>5</xdr:col>
      <xdr:colOff>358775</xdr:colOff>
      <xdr:row>98</xdr:row>
      <xdr:rowOff>65601</xdr:rowOff>
    </xdr:to>
    <xdr:cxnSp macro="">
      <xdr:nvCxnSpPr>
        <xdr:cNvPr id="242" name="直線コネクタ 241"/>
        <xdr:cNvCxnSpPr/>
      </xdr:nvCxnSpPr>
      <xdr:spPr>
        <a:xfrm flipV="1">
          <a:off x="2908300" y="16621891"/>
          <a:ext cx="889000" cy="2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5475</xdr:rowOff>
    </xdr:from>
    <xdr:ext cx="534377" cy="259045"/>
    <xdr:sp macro="" textlink="">
      <xdr:nvSpPr>
        <xdr:cNvPr id="244" name="テキスト ボックス 243"/>
        <xdr:cNvSpPr txBox="1"/>
      </xdr:nvSpPr>
      <xdr:spPr>
        <a:xfrm>
          <a:off x="3530111" y="168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51788</xdr:rowOff>
    </xdr:from>
    <xdr:to>
      <xdr:col>4</xdr:col>
      <xdr:colOff>155575</xdr:colOff>
      <xdr:row>98</xdr:row>
      <xdr:rowOff>65601</xdr:rowOff>
    </xdr:to>
    <xdr:cxnSp macro="">
      <xdr:nvCxnSpPr>
        <xdr:cNvPr id="245" name="直線コネクタ 244"/>
        <xdr:cNvCxnSpPr/>
      </xdr:nvCxnSpPr>
      <xdr:spPr>
        <a:xfrm>
          <a:off x="2019300" y="16853888"/>
          <a:ext cx="8890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63270</xdr:rowOff>
    </xdr:from>
    <xdr:ext cx="534377" cy="259045"/>
    <xdr:sp macro="" textlink="">
      <xdr:nvSpPr>
        <xdr:cNvPr id="247" name="テキスト ボックス 246"/>
        <xdr:cNvSpPr txBox="1"/>
      </xdr:nvSpPr>
      <xdr:spPr>
        <a:xfrm>
          <a:off x="2641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135488</xdr:rowOff>
    </xdr:from>
    <xdr:to>
      <xdr:col>2</xdr:col>
      <xdr:colOff>638175</xdr:colOff>
      <xdr:row>98</xdr:row>
      <xdr:rowOff>51788</xdr:rowOff>
    </xdr:to>
    <xdr:cxnSp macro="">
      <xdr:nvCxnSpPr>
        <xdr:cNvPr id="248" name="直線コネクタ 247"/>
        <xdr:cNvCxnSpPr/>
      </xdr:nvCxnSpPr>
      <xdr:spPr>
        <a:xfrm>
          <a:off x="1130300" y="16766138"/>
          <a:ext cx="889000" cy="8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50" name="テキスト ボックス 249"/>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42756</xdr:rowOff>
    </xdr:from>
    <xdr:to>
      <xdr:col>6</xdr:col>
      <xdr:colOff>561975</xdr:colOff>
      <xdr:row>97</xdr:row>
      <xdr:rowOff>144356</xdr:rowOff>
    </xdr:to>
    <xdr:sp macro="" textlink="">
      <xdr:nvSpPr>
        <xdr:cNvPr id="258" name="円/楕円 257"/>
        <xdr:cNvSpPr/>
      </xdr:nvSpPr>
      <xdr:spPr>
        <a:xfrm>
          <a:off x="4584700" y="166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21183</xdr:rowOff>
    </xdr:from>
    <xdr:ext cx="534377" cy="259045"/>
    <xdr:sp macro="" textlink="">
      <xdr:nvSpPr>
        <xdr:cNvPr id="259" name="衛生費該当値テキスト"/>
        <xdr:cNvSpPr txBox="1"/>
      </xdr:nvSpPr>
      <xdr:spPr>
        <a:xfrm>
          <a:off x="4686300" y="166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111891</xdr:rowOff>
    </xdr:from>
    <xdr:to>
      <xdr:col>5</xdr:col>
      <xdr:colOff>409575</xdr:colOff>
      <xdr:row>97</xdr:row>
      <xdr:rowOff>42041</xdr:rowOff>
    </xdr:to>
    <xdr:sp macro="" textlink="">
      <xdr:nvSpPr>
        <xdr:cNvPr id="260" name="円/楕円 259"/>
        <xdr:cNvSpPr/>
      </xdr:nvSpPr>
      <xdr:spPr>
        <a:xfrm>
          <a:off x="3746500" y="165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58568</xdr:rowOff>
    </xdr:from>
    <xdr:ext cx="534377" cy="259045"/>
    <xdr:sp macro="" textlink="">
      <xdr:nvSpPr>
        <xdr:cNvPr id="261" name="テキスト ボックス 260"/>
        <xdr:cNvSpPr txBox="1"/>
      </xdr:nvSpPr>
      <xdr:spPr>
        <a:xfrm>
          <a:off x="3530111" y="1634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14801</xdr:rowOff>
    </xdr:from>
    <xdr:to>
      <xdr:col>4</xdr:col>
      <xdr:colOff>206375</xdr:colOff>
      <xdr:row>98</xdr:row>
      <xdr:rowOff>116401</xdr:rowOff>
    </xdr:to>
    <xdr:sp macro="" textlink="">
      <xdr:nvSpPr>
        <xdr:cNvPr id="262" name="円/楕円 261"/>
        <xdr:cNvSpPr/>
      </xdr:nvSpPr>
      <xdr:spPr>
        <a:xfrm>
          <a:off x="2857500" y="1681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107528</xdr:rowOff>
    </xdr:from>
    <xdr:ext cx="534377" cy="259045"/>
    <xdr:sp macro="" textlink="">
      <xdr:nvSpPr>
        <xdr:cNvPr id="263" name="テキスト ボックス 262"/>
        <xdr:cNvSpPr txBox="1"/>
      </xdr:nvSpPr>
      <xdr:spPr>
        <a:xfrm>
          <a:off x="2641111" y="169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988</xdr:rowOff>
    </xdr:from>
    <xdr:to>
      <xdr:col>3</xdr:col>
      <xdr:colOff>3175</xdr:colOff>
      <xdr:row>98</xdr:row>
      <xdr:rowOff>102588</xdr:rowOff>
    </xdr:to>
    <xdr:sp macro="" textlink="">
      <xdr:nvSpPr>
        <xdr:cNvPr id="264" name="円/楕円 263"/>
        <xdr:cNvSpPr/>
      </xdr:nvSpPr>
      <xdr:spPr>
        <a:xfrm>
          <a:off x="1968500" y="168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93715</xdr:rowOff>
    </xdr:from>
    <xdr:ext cx="534377" cy="259045"/>
    <xdr:sp macro="" textlink="">
      <xdr:nvSpPr>
        <xdr:cNvPr id="265" name="テキスト ボックス 264"/>
        <xdr:cNvSpPr txBox="1"/>
      </xdr:nvSpPr>
      <xdr:spPr>
        <a:xfrm>
          <a:off x="1752111" y="168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84688</xdr:rowOff>
    </xdr:from>
    <xdr:to>
      <xdr:col>1</xdr:col>
      <xdr:colOff>485775</xdr:colOff>
      <xdr:row>98</xdr:row>
      <xdr:rowOff>14838</xdr:rowOff>
    </xdr:to>
    <xdr:sp macro="" textlink="">
      <xdr:nvSpPr>
        <xdr:cNvPr id="266" name="円/楕円 265"/>
        <xdr:cNvSpPr/>
      </xdr:nvSpPr>
      <xdr:spPr>
        <a:xfrm>
          <a:off x="1079500" y="167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5965</xdr:rowOff>
    </xdr:from>
    <xdr:ext cx="534377" cy="259045"/>
    <xdr:sp macro="" textlink="">
      <xdr:nvSpPr>
        <xdr:cNvPr id="267" name="テキスト ボックス 266"/>
        <xdr:cNvSpPr txBox="1"/>
      </xdr:nvSpPr>
      <xdr:spPr>
        <a:xfrm>
          <a:off x="863111" y="1680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108331</xdr:rowOff>
    </xdr:from>
    <xdr:to>
      <xdr:col>15</xdr:col>
      <xdr:colOff>180975</xdr:colOff>
      <xdr:row>38</xdr:row>
      <xdr:rowOff>148844</xdr:rowOff>
    </xdr:to>
    <xdr:cxnSp macro="">
      <xdr:nvCxnSpPr>
        <xdr:cNvPr id="296" name="直線コネクタ 295"/>
        <xdr:cNvCxnSpPr/>
      </xdr:nvCxnSpPr>
      <xdr:spPr>
        <a:xfrm flipV="1">
          <a:off x="9639300" y="6623431"/>
          <a:ext cx="838200" cy="4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14241</xdr:rowOff>
    </xdr:from>
    <xdr:ext cx="469744" cy="259045"/>
    <xdr:sp macro="" textlink="">
      <xdr:nvSpPr>
        <xdr:cNvPr id="297" name="労働費平均値テキスト"/>
        <xdr:cNvSpPr txBox="1"/>
      </xdr:nvSpPr>
      <xdr:spPr>
        <a:xfrm>
          <a:off x="10528300" y="63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148844</xdr:rowOff>
    </xdr:from>
    <xdr:to>
      <xdr:col>14</xdr:col>
      <xdr:colOff>28575</xdr:colOff>
      <xdr:row>38</xdr:row>
      <xdr:rowOff>160020</xdr:rowOff>
    </xdr:to>
    <xdr:cxnSp macro="">
      <xdr:nvCxnSpPr>
        <xdr:cNvPr id="299" name="直線コネクタ 298"/>
        <xdr:cNvCxnSpPr/>
      </xdr:nvCxnSpPr>
      <xdr:spPr>
        <a:xfrm flipV="1">
          <a:off x="8750300" y="6663944"/>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108458</xdr:rowOff>
    </xdr:from>
    <xdr:to>
      <xdr:col>12</xdr:col>
      <xdr:colOff>511175</xdr:colOff>
      <xdr:row>38</xdr:row>
      <xdr:rowOff>160020</xdr:rowOff>
    </xdr:to>
    <xdr:cxnSp macro="">
      <xdr:nvCxnSpPr>
        <xdr:cNvPr id="302" name="直線コネクタ 301"/>
        <xdr:cNvCxnSpPr/>
      </xdr:nvCxnSpPr>
      <xdr:spPr>
        <a:xfrm>
          <a:off x="7861300" y="6623558"/>
          <a:ext cx="8890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69740</xdr:rowOff>
    </xdr:from>
    <xdr:ext cx="469744" cy="259045"/>
    <xdr:sp macro="" textlink="">
      <xdr:nvSpPr>
        <xdr:cNvPr id="304" name="テキスト ボックス 303"/>
        <xdr:cNvSpPr txBox="1"/>
      </xdr:nvSpPr>
      <xdr:spPr>
        <a:xfrm>
          <a:off x="8515427" y="62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24130</xdr:rowOff>
    </xdr:from>
    <xdr:to>
      <xdr:col>11</xdr:col>
      <xdr:colOff>307975</xdr:colOff>
      <xdr:row>38</xdr:row>
      <xdr:rowOff>108458</xdr:rowOff>
    </xdr:to>
    <xdr:cxnSp macro="">
      <xdr:nvCxnSpPr>
        <xdr:cNvPr id="305" name="直線コネクタ 304"/>
        <xdr:cNvCxnSpPr/>
      </xdr:nvCxnSpPr>
      <xdr:spPr>
        <a:xfrm>
          <a:off x="6972300" y="6539230"/>
          <a:ext cx="889000" cy="8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22877</xdr:rowOff>
    </xdr:from>
    <xdr:ext cx="469744" cy="259045"/>
    <xdr:sp macro="" textlink="">
      <xdr:nvSpPr>
        <xdr:cNvPr id="307" name="テキスト ボックス 306"/>
        <xdr:cNvSpPr txBox="1"/>
      </xdr:nvSpPr>
      <xdr:spPr>
        <a:xfrm>
          <a:off x="7626427" y="61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115079</xdr:rowOff>
    </xdr:from>
    <xdr:ext cx="469744" cy="259045"/>
    <xdr:sp macro="" textlink="">
      <xdr:nvSpPr>
        <xdr:cNvPr id="309" name="テキスト ボックス 308"/>
        <xdr:cNvSpPr txBox="1"/>
      </xdr:nvSpPr>
      <xdr:spPr>
        <a:xfrm>
          <a:off x="6737427" y="61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57531</xdr:rowOff>
    </xdr:from>
    <xdr:to>
      <xdr:col>15</xdr:col>
      <xdr:colOff>231775</xdr:colOff>
      <xdr:row>38</xdr:row>
      <xdr:rowOff>159131</xdr:rowOff>
    </xdr:to>
    <xdr:sp macro="" textlink="">
      <xdr:nvSpPr>
        <xdr:cNvPr id="315" name="円/楕円 314"/>
        <xdr:cNvSpPr/>
      </xdr:nvSpPr>
      <xdr:spPr>
        <a:xfrm>
          <a:off x="10426700" y="65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143908</xdr:rowOff>
    </xdr:from>
    <xdr:ext cx="378565" cy="259045"/>
    <xdr:sp macro="" textlink="">
      <xdr:nvSpPr>
        <xdr:cNvPr id="316" name="労働費該当値テキスト"/>
        <xdr:cNvSpPr txBox="1"/>
      </xdr:nvSpPr>
      <xdr:spPr>
        <a:xfrm>
          <a:off x="10528300"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98044</xdr:rowOff>
    </xdr:from>
    <xdr:to>
      <xdr:col>14</xdr:col>
      <xdr:colOff>79375</xdr:colOff>
      <xdr:row>39</xdr:row>
      <xdr:rowOff>28194</xdr:rowOff>
    </xdr:to>
    <xdr:sp macro="" textlink="">
      <xdr:nvSpPr>
        <xdr:cNvPr id="317" name="円/楕円 316"/>
        <xdr:cNvSpPr/>
      </xdr:nvSpPr>
      <xdr:spPr>
        <a:xfrm>
          <a:off x="9588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19321</xdr:rowOff>
    </xdr:from>
    <xdr:ext cx="378565" cy="259045"/>
    <xdr:sp macro="" textlink="">
      <xdr:nvSpPr>
        <xdr:cNvPr id="318" name="テキスト ボックス 317"/>
        <xdr:cNvSpPr txBox="1"/>
      </xdr:nvSpPr>
      <xdr:spPr>
        <a:xfrm>
          <a:off x="9450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109220</xdr:rowOff>
    </xdr:from>
    <xdr:to>
      <xdr:col>12</xdr:col>
      <xdr:colOff>561975</xdr:colOff>
      <xdr:row>39</xdr:row>
      <xdr:rowOff>39370</xdr:rowOff>
    </xdr:to>
    <xdr:sp macro="" textlink="">
      <xdr:nvSpPr>
        <xdr:cNvPr id="319" name="円/楕円 318"/>
        <xdr:cNvSpPr/>
      </xdr:nvSpPr>
      <xdr:spPr>
        <a:xfrm>
          <a:off x="8699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30497</xdr:rowOff>
    </xdr:from>
    <xdr:ext cx="378565" cy="259045"/>
    <xdr:sp macro="" textlink="">
      <xdr:nvSpPr>
        <xdr:cNvPr id="320" name="テキスト ボックス 319"/>
        <xdr:cNvSpPr txBox="1"/>
      </xdr:nvSpPr>
      <xdr:spPr>
        <a:xfrm>
          <a:off x="8561017" y="6717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57658</xdr:rowOff>
    </xdr:from>
    <xdr:to>
      <xdr:col>11</xdr:col>
      <xdr:colOff>358775</xdr:colOff>
      <xdr:row>38</xdr:row>
      <xdr:rowOff>159258</xdr:rowOff>
    </xdr:to>
    <xdr:sp macro="" textlink="">
      <xdr:nvSpPr>
        <xdr:cNvPr id="321" name="円/楕円 320"/>
        <xdr:cNvSpPr/>
      </xdr:nvSpPr>
      <xdr:spPr>
        <a:xfrm>
          <a:off x="7810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150385</xdr:rowOff>
    </xdr:from>
    <xdr:ext cx="378565" cy="259045"/>
    <xdr:sp macro="" textlink="">
      <xdr:nvSpPr>
        <xdr:cNvPr id="322" name="テキスト ボックス 321"/>
        <xdr:cNvSpPr txBox="1"/>
      </xdr:nvSpPr>
      <xdr:spPr>
        <a:xfrm>
          <a:off x="7672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144780</xdr:rowOff>
    </xdr:from>
    <xdr:to>
      <xdr:col>10</xdr:col>
      <xdr:colOff>155575</xdr:colOff>
      <xdr:row>38</xdr:row>
      <xdr:rowOff>74930</xdr:rowOff>
    </xdr:to>
    <xdr:sp macro="" textlink="">
      <xdr:nvSpPr>
        <xdr:cNvPr id="323" name="円/楕円 322"/>
        <xdr:cNvSpPr/>
      </xdr:nvSpPr>
      <xdr:spPr>
        <a:xfrm>
          <a:off x="6921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66057</xdr:rowOff>
    </xdr:from>
    <xdr:ext cx="469744" cy="259045"/>
    <xdr:sp macro="" textlink="">
      <xdr:nvSpPr>
        <xdr:cNvPr id="324" name="テキスト ボックス 323"/>
        <xdr:cNvSpPr txBox="1"/>
      </xdr:nvSpPr>
      <xdr:spPr>
        <a:xfrm>
          <a:off x="6737427" y="658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97317</xdr:rowOff>
    </xdr:from>
    <xdr:to>
      <xdr:col>15</xdr:col>
      <xdr:colOff>180975</xdr:colOff>
      <xdr:row>58</xdr:row>
      <xdr:rowOff>104130</xdr:rowOff>
    </xdr:to>
    <xdr:cxnSp macro="">
      <xdr:nvCxnSpPr>
        <xdr:cNvPr id="351" name="直線コネクタ 350"/>
        <xdr:cNvCxnSpPr/>
      </xdr:nvCxnSpPr>
      <xdr:spPr>
        <a:xfrm>
          <a:off x="9639300" y="10041417"/>
          <a:ext cx="8382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11239</xdr:rowOff>
    </xdr:from>
    <xdr:ext cx="469744" cy="259045"/>
    <xdr:sp macro="" textlink="">
      <xdr:nvSpPr>
        <xdr:cNvPr id="352" name="農林水産業費平均値テキスト"/>
        <xdr:cNvSpPr txBox="1"/>
      </xdr:nvSpPr>
      <xdr:spPr>
        <a:xfrm>
          <a:off x="10528300" y="9612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97317</xdr:rowOff>
    </xdr:from>
    <xdr:to>
      <xdr:col>14</xdr:col>
      <xdr:colOff>28575</xdr:colOff>
      <xdr:row>58</xdr:row>
      <xdr:rowOff>109844</xdr:rowOff>
    </xdr:to>
    <xdr:cxnSp macro="">
      <xdr:nvCxnSpPr>
        <xdr:cNvPr id="354" name="直線コネクタ 353"/>
        <xdr:cNvCxnSpPr/>
      </xdr:nvCxnSpPr>
      <xdr:spPr>
        <a:xfrm flipV="1">
          <a:off x="8750300" y="1004141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139270</xdr:rowOff>
    </xdr:from>
    <xdr:ext cx="469744" cy="259045"/>
    <xdr:sp macro="" textlink="">
      <xdr:nvSpPr>
        <xdr:cNvPr id="356" name="テキスト ボックス 355"/>
        <xdr:cNvSpPr txBox="1"/>
      </xdr:nvSpPr>
      <xdr:spPr>
        <a:xfrm>
          <a:off x="9404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109844</xdr:rowOff>
    </xdr:from>
    <xdr:to>
      <xdr:col>12</xdr:col>
      <xdr:colOff>511175</xdr:colOff>
      <xdr:row>58</xdr:row>
      <xdr:rowOff>110759</xdr:rowOff>
    </xdr:to>
    <xdr:cxnSp macro="">
      <xdr:nvCxnSpPr>
        <xdr:cNvPr id="357" name="直線コネクタ 356"/>
        <xdr:cNvCxnSpPr/>
      </xdr:nvCxnSpPr>
      <xdr:spPr>
        <a:xfrm flipV="1">
          <a:off x="7861300" y="1005394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159524</xdr:rowOff>
    </xdr:from>
    <xdr:ext cx="469744" cy="259045"/>
    <xdr:sp macro="" textlink="">
      <xdr:nvSpPr>
        <xdr:cNvPr id="359" name="テキスト ボックス 358"/>
        <xdr:cNvSpPr txBox="1"/>
      </xdr:nvSpPr>
      <xdr:spPr>
        <a:xfrm>
          <a:off x="8515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109571</xdr:rowOff>
    </xdr:from>
    <xdr:to>
      <xdr:col>11</xdr:col>
      <xdr:colOff>307975</xdr:colOff>
      <xdr:row>58</xdr:row>
      <xdr:rowOff>110759</xdr:rowOff>
    </xdr:to>
    <xdr:cxnSp macro="">
      <xdr:nvCxnSpPr>
        <xdr:cNvPr id="360" name="直線コネクタ 359"/>
        <xdr:cNvCxnSpPr/>
      </xdr:nvCxnSpPr>
      <xdr:spPr>
        <a:xfrm>
          <a:off x="6972300" y="10053671"/>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150243</xdr:rowOff>
    </xdr:from>
    <xdr:ext cx="469744" cy="259045"/>
    <xdr:sp macro="" textlink="">
      <xdr:nvSpPr>
        <xdr:cNvPr id="362" name="テキスト ボックス 361"/>
        <xdr:cNvSpPr txBox="1"/>
      </xdr:nvSpPr>
      <xdr:spPr>
        <a:xfrm>
          <a:off x="7626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1516</xdr:rowOff>
    </xdr:from>
    <xdr:ext cx="469744" cy="259045"/>
    <xdr:sp macro="" textlink="">
      <xdr:nvSpPr>
        <xdr:cNvPr id="364" name="テキスト ボックス 363"/>
        <xdr:cNvSpPr txBox="1"/>
      </xdr:nvSpPr>
      <xdr:spPr>
        <a:xfrm>
          <a:off x="6737427"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53330</xdr:rowOff>
    </xdr:from>
    <xdr:to>
      <xdr:col>15</xdr:col>
      <xdr:colOff>231775</xdr:colOff>
      <xdr:row>58</xdr:row>
      <xdr:rowOff>154930</xdr:rowOff>
    </xdr:to>
    <xdr:sp macro="" textlink="">
      <xdr:nvSpPr>
        <xdr:cNvPr id="370" name="円/楕円 369"/>
        <xdr:cNvSpPr/>
      </xdr:nvSpPr>
      <xdr:spPr>
        <a:xfrm>
          <a:off x="104267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139707</xdr:rowOff>
    </xdr:from>
    <xdr:ext cx="378565" cy="259045"/>
    <xdr:sp macro="" textlink="">
      <xdr:nvSpPr>
        <xdr:cNvPr id="371" name="農林水産業費該当値テキスト"/>
        <xdr:cNvSpPr txBox="1"/>
      </xdr:nvSpPr>
      <xdr:spPr>
        <a:xfrm>
          <a:off x="10528300" y="9912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46517</xdr:rowOff>
    </xdr:from>
    <xdr:to>
      <xdr:col>14</xdr:col>
      <xdr:colOff>79375</xdr:colOff>
      <xdr:row>58</xdr:row>
      <xdr:rowOff>148117</xdr:rowOff>
    </xdr:to>
    <xdr:sp macro="" textlink="">
      <xdr:nvSpPr>
        <xdr:cNvPr id="372" name="円/楕円 371"/>
        <xdr:cNvSpPr/>
      </xdr:nvSpPr>
      <xdr:spPr>
        <a:xfrm>
          <a:off x="9588500" y="99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139244</xdr:rowOff>
    </xdr:from>
    <xdr:ext cx="378565" cy="259045"/>
    <xdr:sp macro="" textlink="">
      <xdr:nvSpPr>
        <xdr:cNvPr id="373" name="テキスト ボックス 372"/>
        <xdr:cNvSpPr txBox="1"/>
      </xdr:nvSpPr>
      <xdr:spPr>
        <a:xfrm>
          <a:off x="9450017" y="1008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59044</xdr:rowOff>
    </xdr:from>
    <xdr:to>
      <xdr:col>12</xdr:col>
      <xdr:colOff>561975</xdr:colOff>
      <xdr:row>58</xdr:row>
      <xdr:rowOff>160644</xdr:rowOff>
    </xdr:to>
    <xdr:sp macro="" textlink="">
      <xdr:nvSpPr>
        <xdr:cNvPr id="374" name="円/楕円 373"/>
        <xdr:cNvSpPr/>
      </xdr:nvSpPr>
      <xdr:spPr>
        <a:xfrm>
          <a:off x="8699500" y="100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151771</xdr:rowOff>
    </xdr:from>
    <xdr:ext cx="378565" cy="259045"/>
    <xdr:sp macro="" textlink="">
      <xdr:nvSpPr>
        <xdr:cNvPr id="375" name="テキスト ボックス 374"/>
        <xdr:cNvSpPr txBox="1"/>
      </xdr:nvSpPr>
      <xdr:spPr>
        <a:xfrm>
          <a:off x="8561017" y="1009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59959</xdr:rowOff>
    </xdr:from>
    <xdr:to>
      <xdr:col>11</xdr:col>
      <xdr:colOff>358775</xdr:colOff>
      <xdr:row>58</xdr:row>
      <xdr:rowOff>161559</xdr:rowOff>
    </xdr:to>
    <xdr:sp macro="" textlink="">
      <xdr:nvSpPr>
        <xdr:cNvPr id="376" name="円/楕円 375"/>
        <xdr:cNvSpPr/>
      </xdr:nvSpPr>
      <xdr:spPr>
        <a:xfrm>
          <a:off x="7810500" y="100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152686</xdr:rowOff>
    </xdr:from>
    <xdr:ext cx="378565" cy="259045"/>
    <xdr:sp macro="" textlink="">
      <xdr:nvSpPr>
        <xdr:cNvPr id="377" name="テキスト ボックス 376"/>
        <xdr:cNvSpPr txBox="1"/>
      </xdr:nvSpPr>
      <xdr:spPr>
        <a:xfrm>
          <a:off x="7672017" y="1009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58771</xdr:rowOff>
    </xdr:from>
    <xdr:to>
      <xdr:col>10</xdr:col>
      <xdr:colOff>155575</xdr:colOff>
      <xdr:row>58</xdr:row>
      <xdr:rowOff>160371</xdr:rowOff>
    </xdr:to>
    <xdr:sp macro="" textlink="">
      <xdr:nvSpPr>
        <xdr:cNvPr id="378" name="円/楕円 377"/>
        <xdr:cNvSpPr/>
      </xdr:nvSpPr>
      <xdr:spPr>
        <a:xfrm>
          <a:off x="6921500" y="100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151498</xdr:rowOff>
    </xdr:from>
    <xdr:ext cx="378565" cy="259045"/>
    <xdr:sp macro="" textlink="">
      <xdr:nvSpPr>
        <xdr:cNvPr id="379" name="テキスト ボックス 378"/>
        <xdr:cNvSpPr txBox="1"/>
      </xdr:nvSpPr>
      <xdr:spPr>
        <a:xfrm>
          <a:off x="6783017" y="10095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69886</xdr:rowOff>
    </xdr:from>
    <xdr:to>
      <xdr:col>15</xdr:col>
      <xdr:colOff>180975</xdr:colOff>
      <xdr:row>78</xdr:row>
      <xdr:rowOff>89522</xdr:rowOff>
    </xdr:to>
    <xdr:cxnSp macro="">
      <xdr:nvCxnSpPr>
        <xdr:cNvPr id="406" name="直線コネクタ 405"/>
        <xdr:cNvCxnSpPr/>
      </xdr:nvCxnSpPr>
      <xdr:spPr>
        <a:xfrm>
          <a:off x="9639300" y="13442986"/>
          <a:ext cx="838200" cy="1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29573</xdr:rowOff>
    </xdr:from>
    <xdr:ext cx="534377" cy="259045"/>
    <xdr:sp macro="" textlink="">
      <xdr:nvSpPr>
        <xdr:cNvPr id="407" name="商工費平均値テキスト"/>
        <xdr:cNvSpPr txBox="1"/>
      </xdr:nvSpPr>
      <xdr:spPr>
        <a:xfrm>
          <a:off x="10528300" y="1305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69886</xdr:rowOff>
    </xdr:from>
    <xdr:to>
      <xdr:col>14</xdr:col>
      <xdr:colOff>28575</xdr:colOff>
      <xdr:row>78</xdr:row>
      <xdr:rowOff>115354</xdr:rowOff>
    </xdr:to>
    <xdr:cxnSp macro="">
      <xdr:nvCxnSpPr>
        <xdr:cNvPr id="409" name="直線コネクタ 408"/>
        <xdr:cNvCxnSpPr/>
      </xdr:nvCxnSpPr>
      <xdr:spPr>
        <a:xfrm flipV="1">
          <a:off x="8750300" y="13442986"/>
          <a:ext cx="889000" cy="4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146150</xdr:rowOff>
    </xdr:from>
    <xdr:ext cx="534377" cy="259045"/>
    <xdr:sp macro="" textlink="">
      <xdr:nvSpPr>
        <xdr:cNvPr id="411" name="テキスト ボックス 410"/>
        <xdr:cNvSpPr txBox="1"/>
      </xdr:nvSpPr>
      <xdr:spPr>
        <a:xfrm>
          <a:off x="9372111" y="130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115354</xdr:rowOff>
    </xdr:from>
    <xdr:to>
      <xdr:col>12</xdr:col>
      <xdr:colOff>511175</xdr:colOff>
      <xdr:row>78</xdr:row>
      <xdr:rowOff>120177</xdr:rowOff>
    </xdr:to>
    <xdr:cxnSp macro="">
      <xdr:nvCxnSpPr>
        <xdr:cNvPr id="412" name="直線コネクタ 411"/>
        <xdr:cNvCxnSpPr/>
      </xdr:nvCxnSpPr>
      <xdr:spPr>
        <a:xfrm flipV="1">
          <a:off x="7861300" y="13488454"/>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151523</xdr:rowOff>
    </xdr:from>
    <xdr:ext cx="469744" cy="259045"/>
    <xdr:sp macro="" textlink="">
      <xdr:nvSpPr>
        <xdr:cNvPr id="414" name="テキスト ボックス 413"/>
        <xdr:cNvSpPr txBox="1"/>
      </xdr:nvSpPr>
      <xdr:spPr>
        <a:xfrm>
          <a:off x="8515427" y="1301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120177</xdr:rowOff>
    </xdr:from>
    <xdr:to>
      <xdr:col>11</xdr:col>
      <xdr:colOff>307975</xdr:colOff>
      <xdr:row>78</xdr:row>
      <xdr:rowOff>123172</xdr:rowOff>
    </xdr:to>
    <xdr:cxnSp macro="">
      <xdr:nvCxnSpPr>
        <xdr:cNvPr id="415" name="直線コネクタ 414"/>
        <xdr:cNvCxnSpPr/>
      </xdr:nvCxnSpPr>
      <xdr:spPr>
        <a:xfrm flipV="1">
          <a:off x="6972300" y="13493277"/>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140550</xdr:rowOff>
    </xdr:from>
    <xdr:ext cx="534377" cy="259045"/>
    <xdr:sp macro="" textlink="">
      <xdr:nvSpPr>
        <xdr:cNvPr id="417" name="テキスト ボックス 416"/>
        <xdr:cNvSpPr txBox="1"/>
      </xdr:nvSpPr>
      <xdr:spPr>
        <a:xfrm>
          <a:off x="7594111" y="129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38722</xdr:rowOff>
    </xdr:from>
    <xdr:to>
      <xdr:col>15</xdr:col>
      <xdr:colOff>231775</xdr:colOff>
      <xdr:row>78</xdr:row>
      <xdr:rowOff>140322</xdr:rowOff>
    </xdr:to>
    <xdr:sp macro="" textlink="">
      <xdr:nvSpPr>
        <xdr:cNvPr id="425" name="円/楕円 424"/>
        <xdr:cNvSpPr/>
      </xdr:nvSpPr>
      <xdr:spPr>
        <a:xfrm>
          <a:off x="104267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125099</xdr:rowOff>
    </xdr:from>
    <xdr:ext cx="469744" cy="259045"/>
    <xdr:sp macro="" textlink="">
      <xdr:nvSpPr>
        <xdr:cNvPr id="426" name="商工費該当値テキスト"/>
        <xdr:cNvSpPr txBox="1"/>
      </xdr:nvSpPr>
      <xdr:spPr>
        <a:xfrm>
          <a:off x="10528300" y="1332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19086</xdr:rowOff>
    </xdr:from>
    <xdr:to>
      <xdr:col>14</xdr:col>
      <xdr:colOff>79375</xdr:colOff>
      <xdr:row>78</xdr:row>
      <xdr:rowOff>120686</xdr:rowOff>
    </xdr:to>
    <xdr:sp macro="" textlink="">
      <xdr:nvSpPr>
        <xdr:cNvPr id="427" name="円/楕円 426"/>
        <xdr:cNvSpPr/>
      </xdr:nvSpPr>
      <xdr:spPr>
        <a:xfrm>
          <a:off x="9588500" y="133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111813</xdr:rowOff>
    </xdr:from>
    <xdr:ext cx="469744" cy="259045"/>
    <xdr:sp macro="" textlink="">
      <xdr:nvSpPr>
        <xdr:cNvPr id="428" name="テキスト ボックス 427"/>
        <xdr:cNvSpPr txBox="1"/>
      </xdr:nvSpPr>
      <xdr:spPr>
        <a:xfrm>
          <a:off x="9404427" y="1348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64554</xdr:rowOff>
    </xdr:from>
    <xdr:to>
      <xdr:col>12</xdr:col>
      <xdr:colOff>561975</xdr:colOff>
      <xdr:row>78</xdr:row>
      <xdr:rowOff>166154</xdr:rowOff>
    </xdr:to>
    <xdr:sp macro="" textlink="">
      <xdr:nvSpPr>
        <xdr:cNvPr id="429" name="円/楕円 428"/>
        <xdr:cNvSpPr/>
      </xdr:nvSpPr>
      <xdr:spPr>
        <a:xfrm>
          <a:off x="8699500" y="134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157281</xdr:rowOff>
    </xdr:from>
    <xdr:ext cx="469744" cy="259045"/>
    <xdr:sp macro="" textlink="">
      <xdr:nvSpPr>
        <xdr:cNvPr id="430" name="テキスト ボックス 429"/>
        <xdr:cNvSpPr txBox="1"/>
      </xdr:nvSpPr>
      <xdr:spPr>
        <a:xfrm>
          <a:off x="8515427" y="1353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69377</xdr:rowOff>
    </xdr:from>
    <xdr:to>
      <xdr:col>11</xdr:col>
      <xdr:colOff>358775</xdr:colOff>
      <xdr:row>78</xdr:row>
      <xdr:rowOff>170977</xdr:rowOff>
    </xdr:to>
    <xdr:sp macro="" textlink="">
      <xdr:nvSpPr>
        <xdr:cNvPr id="431" name="円/楕円 430"/>
        <xdr:cNvSpPr/>
      </xdr:nvSpPr>
      <xdr:spPr>
        <a:xfrm>
          <a:off x="7810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162104</xdr:rowOff>
    </xdr:from>
    <xdr:ext cx="378565" cy="259045"/>
    <xdr:sp macro="" textlink="">
      <xdr:nvSpPr>
        <xdr:cNvPr id="432" name="テキスト ボックス 431"/>
        <xdr:cNvSpPr txBox="1"/>
      </xdr:nvSpPr>
      <xdr:spPr>
        <a:xfrm>
          <a:off x="7672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72372</xdr:rowOff>
    </xdr:from>
    <xdr:to>
      <xdr:col>10</xdr:col>
      <xdr:colOff>155575</xdr:colOff>
      <xdr:row>79</xdr:row>
      <xdr:rowOff>2522</xdr:rowOff>
    </xdr:to>
    <xdr:sp macro="" textlink="">
      <xdr:nvSpPr>
        <xdr:cNvPr id="433" name="円/楕円 432"/>
        <xdr:cNvSpPr/>
      </xdr:nvSpPr>
      <xdr:spPr>
        <a:xfrm>
          <a:off x="6921500" y="134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165099</xdr:rowOff>
    </xdr:from>
    <xdr:ext cx="378565" cy="259045"/>
    <xdr:sp macro="" textlink="">
      <xdr:nvSpPr>
        <xdr:cNvPr id="434" name="テキスト ボックス 433"/>
        <xdr:cNvSpPr txBox="1"/>
      </xdr:nvSpPr>
      <xdr:spPr>
        <a:xfrm>
          <a:off x="6783017" y="13538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34468</xdr:rowOff>
    </xdr:from>
    <xdr:to>
      <xdr:col>15</xdr:col>
      <xdr:colOff>180975</xdr:colOff>
      <xdr:row>99</xdr:row>
      <xdr:rowOff>70396</xdr:rowOff>
    </xdr:to>
    <xdr:cxnSp macro="">
      <xdr:nvCxnSpPr>
        <xdr:cNvPr id="464" name="直線コネクタ 463"/>
        <xdr:cNvCxnSpPr/>
      </xdr:nvCxnSpPr>
      <xdr:spPr>
        <a:xfrm>
          <a:off x="9639300" y="17008018"/>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10464</xdr:rowOff>
    </xdr:from>
    <xdr:to>
      <xdr:col>14</xdr:col>
      <xdr:colOff>28575</xdr:colOff>
      <xdr:row>99</xdr:row>
      <xdr:rowOff>34468</xdr:rowOff>
    </xdr:to>
    <xdr:cxnSp macro="">
      <xdr:nvCxnSpPr>
        <xdr:cNvPr id="467" name="直線コネクタ 466"/>
        <xdr:cNvCxnSpPr/>
      </xdr:nvCxnSpPr>
      <xdr:spPr>
        <a:xfrm>
          <a:off x="8750300" y="16984014"/>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10464</xdr:rowOff>
    </xdr:from>
    <xdr:to>
      <xdr:col>12</xdr:col>
      <xdr:colOff>511175</xdr:colOff>
      <xdr:row>99</xdr:row>
      <xdr:rowOff>64357</xdr:rowOff>
    </xdr:to>
    <xdr:cxnSp macro="">
      <xdr:nvCxnSpPr>
        <xdr:cNvPr id="470" name="直線コネクタ 469"/>
        <xdr:cNvCxnSpPr/>
      </xdr:nvCxnSpPr>
      <xdr:spPr>
        <a:xfrm flipV="1">
          <a:off x="7861300" y="16984014"/>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64357</xdr:rowOff>
    </xdr:from>
    <xdr:to>
      <xdr:col>11</xdr:col>
      <xdr:colOff>307975</xdr:colOff>
      <xdr:row>99</xdr:row>
      <xdr:rowOff>73349</xdr:rowOff>
    </xdr:to>
    <xdr:cxnSp macro="">
      <xdr:nvCxnSpPr>
        <xdr:cNvPr id="473" name="直線コネクタ 472"/>
        <xdr:cNvCxnSpPr/>
      </xdr:nvCxnSpPr>
      <xdr:spPr>
        <a:xfrm flipV="1">
          <a:off x="6972300" y="17037907"/>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19596</xdr:rowOff>
    </xdr:from>
    <xdr:to>
      <xdr:col>15</xdr:col>
      <xdr:colOff>231775</xdr:colOff>
      <xdr:row>99</xdr:row>
      <xdr:rowOff>121196</xdr:rowOff>
    </xdr:to>
    <xdr:sp macro="" textlink="">
      <xdr:nvSpPr>
        <xdr:cNvPr id="483" name="円/楕円 482"/>
        <xdr:cNvSpPr/>
      </xdr:nvSpPr>
      <xdr:spPr>
        <a:xfrm>
          <a:off x="10426700" y="169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105973</xdr:rowOff>
    </xdr:from>
    <xdr:ext cx="534377" cy="259045"/>
    <xdr:sp macro="" textlink="">
      <xdr:nvSpPr>
        <xdr:cNvPr id="484" name="土木費該当値テキスト"/>
        <xdr:cNvSpPr txBox="1"/>
      </xdr:nvSpPr>
      <xdr:spPr>
        <a:xfrm>
          <a:off x="10528300" y="1690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155118</xdr:rowOff>
    </xdr:from>
    <xdr:to>
      <xdr:col>14</xdr:col>
      <xdr:colOff>79375</xdr:colOff>
      <xdr:row>99</xdr:row>
      <xdr:rowOff>85268</xdr:rowOff>
    </xdr:to>
    <xdr:sp macro="" textlink="">
      <xdr:nvSpPr>
        <xdr:cNvPr id="485" name="円/楕円 484"/>
        <xdr:cNvSpPr/>
      </xdr:nvSpPr>
      <xdr:spPr>
        <a:xfrm>
          <a:off x="9588500" y="169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76395</xdr:rowOff>
    </xdr:from>
    <xdr:ext cx="534377" cy="259045"/>
    <xdr:sp macro="" textlink="">
      <xdr:nvSpPr>
        <xdr:cNvPr id="486" name="テキスト ボックス 485"/>
        <xdr:cNvSpPr txBox="1"/>
      </xdr:nvSpPr>
      <xdr:spPr>
        <a:xfrm>
          <a:off x="9372111" y="170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131114</xdr:rowOff>
    </xdr:from>
    <xdr:to>
      <xdr:col>12</xdr:col>
      <xdr:colOff>561975</xdr:colOff>
      <xdr:row>99</xdr:row>
      <xdr:rowOff>61264</xdr:rowOff>
    </xdr:to>
    <xdr:sp macro="" textlink="">
      <xdr:nvSpPr>
        <xdr:cNvPr id="487" name="円/楕円 486"/>
        <xdr:cNvSpPr/>
      </xdr:nvSpPr>
      <xdr:spPr>
        <a:xfrm>
          <a:off x="8699500" y="169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52391</xdr:rowOff>
    </xdr:from>
    <xdr:ext cx="534377" cy="259045"/>
    <xdr:sp macro="" textlink="">
      <xdr:nvSpPr>
        <xdr:cNvPr id="488" name="テキスト ボックス 487"/>
        <xdr:cNvSpPr txBox="1"/>
      </xdr:nvSpPr>
      <xdr:spPr>
        <a:xfrm>
          <a:off x="8483111" y="170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21,784</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13557</xdr:rowOff>
    </xdr:from>
    <xdr:to>
      <xdr:col>11</xdr:col>
      <xdr:colOff>358775</xdr:colOff>
      <xdr:row>99</xdr:row>
      <xdr:rowOff>115157</xdr:rowOff>
    </xdr:to>
    <xdr:sp macro="" textlink="">
      <xdr:nvSpPr>
        <xdr:cNvPr id="489" name="円/楕円 488"/>
        <xdr:cNvSpPr/>
      </xdr:nvSpPr>
      <xdr:spPr>
        <a:xfrm>
          <a:off x="7810500" y="1698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106284</xdr:rowOff>
    </xdr:from>
    <xdr:ext cx="534377" cy="259045"/>
    <xdr:sp macro="" textlink="">
      <xdr:nvSpPr>
        <xdr:cNvPr id="490" name="テキスト ボックス 489"/>
        <xdr:cNvSpPr txBox="1"/>
      </xdr:nvSpPr>
      <xdr:spPr>
        <a:xfrm>
          <a:off x="7594111" y="1707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18,955</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22549</xdr:rowOff>
    </xdr:from>
    <xdr:to>
      <xdr:col>10</xdr:col>
      <xdr:colOff>155575</xdr:colOff>
      <xdr:row>99</xdr:row>
      <xdr:rowOff>124149</xdr:rowOff>
    </xdr:to>
    <xdr:sp macro="" textlink="">
      <xdr:nvSpPr>
        <xdr:cNvPr id="491" name="円/楕円 490"/>
        <xdr:cNvSpPr/>
      </xdr:nvSpPr>
      <xdr:spPr>
        <a:xfrm>
          <a:off x="6921500" y="169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115276</xdr:rowOff>
    </xdr:from>
    <xdr:ext cx="534377" cy="259045"/>
    <xdr:sp macro="" textlink="">
      <xdr:nvSpPr>
        <xdr:cNvPr id="492" name="テキスト ボックス 491"/>
        <xdr:cNvSpPr txBox="1"/>
      </xdr:nvSpPr>
      <xdr:spPr>
        <a:xfrm>
          <a:off x="6705111" y="170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122784</xdr:rowOff>
    </xdr:from>
    <xdr:to>
      <xdr:col>23</xdr:col>
      <xdr:colOff>517525</xdr:colOff>
      <xdr:row>36</xdr:row>
      <xdr:rowOff>143292</xdr:rowOff>
    </xdr:to>
    <xdr:cxnSp macro="">
      <xdr:nvCxnSpPr>
        <xdr:cNvPr id="524" name="直線コネクタ 523"/>
        <xdr:cNvCxnSpPr/>
      </xdr:nvCxnSpPr>
      <xdr:spPr>
        <a:xfrm flipV="1">
          <a:off x="15481300" y="6294984"/>
          <a:ext cx="8382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143292</xdr:rowOff>
    </xdr:from>
    <xdr:to>
      <xdr:col>22</xdr:col>
      <xdr:colOff>365125</xdr:colOff>
      <xdr:row>37</xdr:row>
      <xdr:rowOff>7373</xdr:rowOff>
    </xdr:to>
    <xdr:cxnSp macro="">
      <xdr:nvCxnSpPr>
        <xdr:cNvPr id="527" name="直線コネクタ 526"/>
        <xdr:cNvCxnSpPr/>
      </xdr:nvCxnSpPr>
      <xdr:spPr>
        <a:xfrm flipV="1">
          <a:off x="14592300" y="6315492"/>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111</xdr:rowOff>
    </xdr:from>
    <xdr:ext cx="534377" cy="259045"/>
    <xdr:sp macro="" textlink="">
      <xdr:nvSpPr>
        <xdr:cNvPr id="529" name="テキスト ボックス 528"/>
        <xdr:cNvSpPr txBox="1"/>
      </xdr:nvSpPr>
      <xdr:spPr>
        <a:xfrm>
          <a:off x="15214111" y="60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92151</xdr:rowOff>
    </xdr:from>
    <xdr:to>
      <xdr:col>21</xdr:col>
      <xdr:colOff>161925</xdr:colOff>
      <xdr:row>37</xdr:row>
      <xdr:rowOff>7373</xdr:rowOff>
    </xdr:to>
    <xdr:cxnSp macro="">
      <xdr:nvCxnSpPr>
        <xdr:cNvPr id="530" name="直線コネクタ 529"/>
        <xdr:cNvCxnSpPr/>
      </xdr:nvCxnSpPr>
      <xdr:spPr>
        <a:xfrm>
          <a:off x="13703300" y="6264351"/>
          <a:ext cx="8890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2" name="テキスト ボックス 531"/>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92151</xdr:rowOff>
    </xdr:from>
    <xdr:to>
      <xdr:col>19</xdr:col>
      <xdr:colOff>644525</xdr:colOff>
      <xdr:row>37</xdr:row>
      <xdr:rowOff>101557</xdr:rowOff>
    </xdr:to>
    <xdr:cxnSp macro="">
      <xdr:nvCxnSpPr>
        <xdr:cNvPr id="533" name="直線コネクタ 532"/>
        <xdr:cNvCxnSpPr/>
      </xdr:nvCxnSpPr>
      <xdr:spPr>
        <a:xfrm flipV="1">
          <a:off x="12814300" y="6264351"/>
          <a:ext cx="889000" cy="18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5" name="テキスト ボックス 534"/>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68038</xdr:rowOff>
    </xdr:from>
    <xdr:ext cx="534377" cy="259045"/>
    <xdr:sp macro="" textlink="">
      <xdr:nvSpPr>
        <xdr:cNvPr id="537" name="テキスト ボックス 536"/>
        <xdr:cNvSpPr txBox="1"/>
      </xdr:nvSpPr>
      <xdr:spPr>
        <a:xfrm>
          <a:off x="12547111" y="6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71984</xdr:rowOff>
    </xdr:from>
    <xdr:to>
      <xdr:col>23</xdr:col>
      <xdr:colOff>568325</xdr:colOff>
      <xdr:row>37</xdr:row>
      <xdr:rowOff>2134</xdr:rowOff>
    </xdr:to>
    <xdr:sp macro="" textlink="">
      <xdr:nvSpPr>
        <xdr:cNvPr id="543" name="円/楕円 542"/>
        <xdr:cNvSpPr/>
      </xdr:nvSpPr>
      <xdr:spPr>
        <a:xfrm>
          <a:off x="162687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50411</xdr:rowOff>
    </xdr:from>
    <xdr:ext cx="534377" cy="259045"/>
    <xdr:sp macro="" textlink="">
      <xdr:nvSpPr>
        <xdr:cNvPr id="544" name="消防費該当値テキスト"/>
        <xdr:cNvSpPr txBox="1"/>
      </xdr:nvSpPr>
      <xdr:spPr>
        <a:xfrm>
          <a:off x="16370300" y="622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92492</xdr:rowOff>
    </xdr:from>
    <xdr:to>
      <xdr:col>22</xdr:col>
      <xdr:colOff>415925</xdr:colOff>
      <xdr:row>37</xdr:row>
      <xdr:rowOff>22642</xdr:rowOff>
    </xdr:to>
    <xdr:sp macro="" textlink="">
      <xdr:nvSpPr>
        <xdr:cNvPr id="545" name="円/楕円 544"/>
        <xdr:cNvSpPr/>
      </xdr:nvSpPr>
      <xdr:spPr>
        <a:xfrm>
          <a:off x="15430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13769</xdr:rowOff>
    </xdr:from>
    <xdr:ext cx="534377" cy="259045"/>
    <xdr:sp macro="" textlink="">
      <xdr:nvSpPr>
        <xdr:cNvPr id="546" name="テキスト ボックス 545"/>
        <xdr:cNvSpPr txBox="1"/>
      </xdr:nvSpPr>
      <xdr:spPr>
        <a:xfrm>
          <a:off x="15214111" y="63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128023</xdr:rowOff>
    </xdr:from>
    <xdr:to>
      <xdr:col>21</xdr:col>
      <xdr:colOff>212725</xdr:colOff>
      <xdr:row>37</xdr:row>
      <xdr:rowOff>58173</xdr:rowOff>
    </xdr:to>
    <xdr:sp macro="" textlink="">
      <xdr:nvSpPr>
        <xdr:cNvPr id="547" name="円/楕円 546"/>
        <xdr:cNvSpPr/>
      </xdr:nvSpPr>
      <xdr:spPr>
        <a:xfrm>
          <a:off x="14541500" y="630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49300</xdr:rowOff>
    </xdr:from>
    <xdr:ext cx="534377" cy="259045"/>
    <xdr:sp macro="" textlink="">
      <xdr:nvSpPr>
        <xdr:cNvPr id="548" name="テキスト ボックス 547"/>
        <xdr:cNvSpPr txBox="1"/>
      </xdr:nvSpPr>
      <xdr:spPr>
        <a:xfrm>
          <a:off x="14325111" y="639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41351</xdr:rowOff>
    </xdr:from>
    <xdr:to>
      <xdr:col>20</xdr:col>
      <xdr:colOff>9525</xdr:colOff>
      <xdr:row>36</xdr:row>
      <xdr:rowOff>142951</xdr:rowOff>
    </xdr:to>
    <xdr:sp macro="" textlink="">
      <xdr:nvSpPr>
        <xdr:cNvPr id="549" name="円/楕円 548"/>
        <xdr:cNvSpPr/>
      </xdr:nvSpPr>
      <xdr:spPr>
        <a:xfrm>
          <a:off x="13652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159478</xdr:rowOff>
    </xdr:from>
    <xdr:ext cx="534377" cy="259045"/>
    <xdr:sp macro="" textlink="">
      <xdr:nvSpPr>
        <xdr:cNvPr id="550" name="テキスト ボックス 549"/>
        <xdr:cNvSpPr txBox="1"/>
      </xdr:nvSpPr>
      <xdr:spPr>
        <a:xfrm>
          <a:off x="13436111" y="59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50757</xdr:rowOff>
    </xdr:from>
    <xdr:to>
      <xdr:col>18</xdr:col>
      <xdr:colOff>492125</xdr:colOff>
      <xdr:row>37</xdr:row>
      <xdr:rowOff>152357</xdr:rowOff>
    </xdr:to>
    <xdr:sp macro="" textlink="">
      <xdr:nvSpPr>
        <xdr:cNvPr id="551" name="円/楕円 550"/>
        <xdr:cNvSpPr/>
      </xdr:nvSpPr>
      <xdr:spPr>
        <a:xfrm>
          <a:off x="12763500" y="63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143484</xdr:rowOff>
    </xdr:from>
    <xdr:ext cx="534377" cy="259045"/>
    <xdr:sp macro="" textlink="">
      <xdr:nvSpPr>
        <xdr:cNvPr id="552" name="テキスト ボックス 551"/>
        <xdr:cNvSpPr txBox="1"/>
      </xdr:nvSpPr>
      <xdr:spPr>
        <a:xfrm>
          <a:off x="12547111" y="64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107762</xdr:rowOff>
    </xdr:from>
    <xdr:to>
      <xdr:col>23</xdr:col>
      <xdr:colOff>517525</xdr:colOff>
      <xdr:row>58</xdr:row>
      <xdr:rowOff>146656</xdr:rowOff>
    </xdr:to>
    <xdr:cxnSp macro="">
      <xdr:nvCxnSpPr>
        <xdr:cNvPr id="584" name="直線コネクタ 583"/>
        <xdr:cNvCxnSpPr/>
      </xdr:nvCxnSpPr>
      <xdr:spPr>
        <a:xfrm flipV="1">
          <a:off x="15481300" y="10051862"/>
          <a:ext cx="8382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167392</xdr:rowOff>
    </xdr:from>
    <xdr:ext cx="534377" cy="259045"/>
    <xdr:sp macro="" textlink="">
      <xdr:nvSpPr>
        <xdr:cNvPr id="585" name="教育費平均値テキスト"/>
        <xdr:cNvSpPr txBox="1"/>
      </xdr:nvSpPr>
      <xdr:spPr>
        <a:xfrm>
          <a:off x="16370300" y="9425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96396</xdr:rowOff>
    </xdr:from>
    <xdr:to>
      <xdr:col>22</xdr:col>
      <xdr:colOff>365125</xdr:colOff>
      <xdr:row>58</xdr:row>
      <xdr:rowOff>146656</xdr:rowOff>
    </xdr:to>
    <xdr:cxnSp macro="">
      <xdr:nvCxnSpPr>
        <xdr:cNvPr id="587" name="直線コネクタ 586"/>
        <xdr:cNvCxnSpPr/>
      </xdr:nvCxnSpPr>
      <xdr:spPr>
        <a:xfrm>
          <a:off x="14592300" y="10040496"/>
          <a:ext cx="889000" cy="5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106606</xdr:rowOff>
    </xdr:from>
    <xdr:ext cx="534377" cy="259045"/>
    <xdr:sp macro="" textlink="">
      <xdr:nvSpPr>
        <xdr:cNvPr id="589" name="テキスト ボックス 588"/>
        <xdr:cNvSpPr txBox="1"/>
      </xdr:nvSpPr>
      <xdr:spPr>
        <a:xfrm>
          <a:off x="15214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69945</xdr:rowOff>
    </xdr:from>
    <xdr:to>
      <xdr:col>21</xdr:col>
      <xdr:colOff>161925</xdr:colOff>
      <xdr:row>58</xdr:row>
      <xdr:rowOff>96396</xdr:rowOff>
    </xdr:to>
    <xdr:cxnSp macro="">
      <xdr:nvCxnSpPr>
        <xdr:cNvPr id="590" name="直線コネクタ 589"/>
        <xdr:cNvCxnSpPr/>
      </xdr:nvCxnSpPr>
      <xdr:spPr>
        <a:xfrm>
          <a:off x="13703300" y="10014045"/>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15133</xdr:rowOff>
    </xdr:from>
    <xdr:ext cx="534377" cy="259045"/>
    <xdr:sp macro="" textlink="">
      <xdr:nvSpPr>
        <xdr:cNvPr id="592" name="テキスト ボックス 591"/>
        <xdr:cNvSpPr txBox="1"/>
      </xdr:nvSpPr>
      <xdr:spPr>
        <a:xfrm>
          <a:off x="14325111" y="94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89571</xdr:rowOff>
    </xdr:from>
    <xdr:to>
      <xdr:col>19</xdr:col>
      <xdr:colOff>644525</xdr:colOff>
      <xdr:row>58</xdr:row>
      <xdr:rowOff>69945</xdr:rowOff>
    </xdr:to>
    <xdr:cxnSp macro="">
      <xdr:nvCxnSpPr>
        <xdr:cNvPr id="593" name="直線コネクタ 592"/>
        <xdr:cNvCxnSpPr/>
      </xdr:nvCxnSpPr>
      <xdr:spPr>
        <a:xfrm>
          <a:off x="12814300" y="9862221"/>
          <a:ext cx="889000" cy="1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39920</xdr:rowOff>
    </xdr:from>
    <xdr:ext cx="534377" cy="259045"/>
    <xdr:sp macro="" textlink="">
      <xdr:nvSpPr>
        <xdr:cNvPr id="595" name="テキスト ボックス 594"/>
        <xdr:cNvSpPr txBox="1"/>
      </xdr:nvSpPr>
      <xdr:spPr>
        <a:xfrm>
          <a:off x="13436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7" name="テキスト ボックス 596"/>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56962</xdr:rowOff>
    </xdr:from>
    <xdr:to>
      <xdr:col>23</xdr:col>
      <xdr:colOff>568325</xdr:colOff>
      <xdr:row>58</xdr:row>
      <xdr:rowOff>158562</xdr:rowOff>
    </xdr:to>
    <xdr:sp macro="" textlink="">
      <xdr:nvSpPr>
        <xdr:cNvPr id="603" name="円/楕円 602"/>
        <xdr:cNvSpPr/>
      </xdr:nvSpPr>
      <xdr:spPr>
        <a:xfrm>
          <a:off x="16268700" y="100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143339</xdr:rowOff>
    </xdr:from>
    <xdr:ext cx="534377" cy="259045"/>
    <xdr:sp macro="" textlink="">
      <xdr:nvSpPr>
        <xdr:cNvPr id="604" name="教育費該当値テキスト"/>
        <xdr:cNvSpPr txBox="1"/>
      </xdr:nvSpPr>
      <xdr:spPr>
        <a:xfrm>
          <a:off x="16370300" y="991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24,978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95856</xdr:rowOff>
    </xdr:from>
    <xdr:to>
      <xdr:col>22</xdr:col>
      <xdr:colOff>415925</xdr:colOff>
      <xdr:row>59</xdr:row>
      <xdr:rowOff>26006</xdr:rowOff>
    </xdr:to>
    <xdr:sp macro="" textlink="">
      <xdr:nvSpPr>
        <xdr:cNvPr id="605" name="円/楕円 604"/>
        <xdr:cNvSpPr/>
      </xdr:nvSpPr>
      <xdr:spPr>
        <a:xfrm>
          <a:off x="15430500" y="100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17133</xdr:rowOff>
    </xdr:from>
    <xdr:ext cx="534377" cy="259045"/>
    <xdr:sp macro="" textlink="">
      <xdr:nvSpPr>
        <xdr:cNvPr id="606" name="テキスト ボックス 605"/>
        <xdr:cNvSpPr txBox="1"/>
      </xdr:nvSpPr>
      <xdr:spPr>
        <a:xfrm>
          <a:off x="15214111" y="1013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45596</xdr:rowOff>
    </xdr:from>
    <xdr:to>
      <xdr:col>21</xdr:col>
      <xdr:colOff>212725</xdr:colOff>
      <xdr:row>58</xdr:row>
      <xdr:rowOff>147196</xdr:rowOff>
    </xdr:to>
    <xdr:sp macro="" textlink="">
      <xdr:nvSpPr>
        <xdr:cNvPr id="607" name="円/楕円 606"/>
        <xdr:cNvSpPr/>
      </xdr:nvSpPr>
      <xdr:spPr>
        <a:xfrm>
          <a:off x="14541500" y="99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138323</xdr:rowOff>
    </xdr:from>
    <xdr:ext cx="534377" cy="259045"/>
    <xdr:sp macro="" textlink="">
      <xdr:nvSpPr>
        <xdr:cNvPr id="608" name="テキスト ボックス 607"/>
        <xdr:cNvSpPr txBox="1"/>
      </xdr:nvSpPr>
      <xdr:spPr>
        <a:xfrm>
          <a:off x="14325111" y="1008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19145</xdr:rowOff>
    </xdr:from>
    <xdr:to>
      <xdr:col>20</xdr:col>
      <xdr:colOff>9525</xdr:colOff>
      <xdr:row>58</xdr:row>
      <xdr:rowOff>120745</xdr:rowOff>
    </xdr:to>
    <xdr:sp macro="" textlink="">
      <xdr:nvSpPr>
        <xdr:cNvPr id="609" name="円/楕円 608"/>
        <xdr:cNvSpPr/>
      </xdr:nvSpPr>
      <xdr:spPr>
        <a:xfrm>
          <a:off x="13652500" y="99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111872</xdr:rowOff>
    </xdr:from>
    <xdr:ext cx="534377" cy="259045"/>
    <xdr:sp macro="" textlink="">
      <xdr:nvSpPr>
        <xdr:cNvPr id="610" name="テキスト ボックス 609"/>
        <xdr:cNvSpPr txBox="1"/>
      </xdr:nvSpPr>
      <xdr:spPr>
        <a:xfrm>
          <a:off x="13436111" y="1005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38771</xdr:rowOff>
    </xdr:from>
    <xdr:to>
      <xdr:col>18</xdr:col>
      <xdr:colOff>492125</xdr:colOff>
      <xdr:row>57</xdr:row>
      <xdr:rowOff>140371</xdr:rowOff>
    </xdr:to>
    <xdr:sp macro="" textlink="">
      <xdr:nvSpPr>
        <xdr:cNvPr id="611" name="円/楕円 610"/>
        <xdr:cNvSpPr/>
      </xdr:nvSpPr>
      <xdr:spPr>
        <a:xfrm>
          <a:off x="12763500" y="981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131498</xdr:rowOff>
    </xdr:from>
    <xdr:ext cx="534377" cy="259045"/>
    <xdr:sp macro="" textlink="">
      <xdr:nvSpPr>
        <xdr:cNvPr id="612" name="テキスト ボックス 611"/>
        <xdr:cNvSpPr txBox="1"/>
      </xdr:nvSpPr>
      <xdr:spPr>
        <a:xfrm>
          <a:off x="12547111" y="990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104157</xdr:rowOff>
    </xdr:from>
    <xdr:ext cx="378565" cy="259045"/>
    <xdr:sp macro="" textlink="">
      <xdr:nvSpPr>
        <xdr:cNvPr id="650" name="テキスト ボックス 649"/>
        <xdr:cNvSpPr txBox="1"/>
      </xdr:nvSpPr>
      <xdr:spPr>
        <a:xfrm>
          <a:off x="13514017" y="1279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4" name="円/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5" name="テキスト ボックス 66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6" name="円/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7" name="テキスト ボックス 666"/>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8922</xdr:rowOff>
    </xdr:from>
    <xdr:to>
      <xdr:col>23</xdr:col>
      <xdr:colOff>517525</xdr:colOff>
      <xdr:row>97</xdr:row>
      <xdr:rowOff>35249</xdr:rowOff>
    </xdr:to>
    <xdr:cxnSp macro="">
      <xdr:nvCxnSpPr>
        <xdr:cNvPr id="696" name="直線コネクタ 695"/>
        <xdr:cNvCxnSpPr/>
      </xdr:nvCxnSpPr>
      <xdr:spPr>
        <a:xfrm>
          <a:off x="15481300" y="16639572"/>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5207</xdr:rowOff>
    </xdr:from>
    <xdr:to>
      <xdr:col>22</xdr:col>
      <xdr:colOff>365125</xdr:colOff>
      <xdr:row>97</xdr:row>
      <xdr:rowOff>8922</xdr:rowOff>
    </xdr:to>
    <xdr:cxnSp macro="">
      <xdr:nvCxnSpPr>
        <xdr:cNvPr id="699" name="直線コネクタ 698"/>
        <xdr:cNvCxnSpPr/>
      </xdr:nvCxnSpPr>
      <xdr:spPr>
        <a:xfrm>
          <a:off x="14592300" y="16635857"/>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151949</xdr:rowOff>
    </xdr:from>
    <xdr:to>
      <xdr:col>21</xdr:col>
      <xdr:colOff>161925</xdr:colOff>
      <xdr:row>97</xdr:row>
      <xdr:rowOff>5207</xdr:rowOff>
    </xdr:to>
    <xdr:cxnSp macro="">
      <xdr:nvCxnSpPr>
        <xdr:cNvPr id="702" name="直線コネクタ 701"/>
        <xdr:cNvCxnSpPr/>
      </xdr:nvCxnSpPr>
      <xdr:spPr>
        <a:xfrm>
          <a:off x="13703300" y="16611149"/>
          <a:ext cx="889000" cy="2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141396</xdr:rowOff>
    </xdr:from>
    <xdr:to>
      <xdr:col>19</xdr:col>
      <xdr:colOff>644525</xdr:colOff>
      <xdr:row>96</xdr:row>
      <xdr:rowOff>151949</xdr:rowOff>
    </xdr:to>
    <xdr:cxnSp macro="">
      <xdr:nvCxnSpPr>
        <xdr:cNvPr id="705" name="直線コネクタ 704"/>
        <xdr:cNvCxnSpPr/>
      </xdr:nvCxnSpPr>
      <xdr:spPr>
        <a:xfrm>
          <a:off x="12814300" y="16600596"/>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130008</xdr:rowOff>
    </xdr:from>
    <xdr:ext cx="534377" cy="259045"/>
    <xdr:sp macro="" textlink="">
      <xdr:nvSpPr>
        <xdr:cNvPr id="707" name="テキスト ボックス 706"/>
        <xdr:cNvSpPr txBox="1"/>
      </xdr:nvSpPr>
      <xdr:spPr>
        <a:xfrm>
          <a:off x="13436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130255</xdr:rowOff>
    </xdr:from>
    <xdr:ext cx="534377" cy="259045"/>
    <xdr:sp macro="" textlink="">
      <xdr:nvSpPr>
        <xdr:cNvPr id="709" name="テキスト ボックス 708"/>
        <xdr:cNvSpPr txBox="1"/>
      </xdr:nvSpPr>
      <xdr:spPr>
        <a:xfrm>
          <a:off x="12547111" y="16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155899</xdr:rowOff>
    </xdr:from>
    <xdr:to>
      <xdr:col>23</xdr:col>
      <xdr:colOff>568325</xdr:colOff>
      <xdr:row>97</xdr:row>
      <xdr:rowOff>86049</xdr:rowOff>
    </xdr:to>
    <xdr:sp macro="" textlink="">
      <xdr:nvSpPr>
        <xdr:cNvPr id="715" name="円/楕円 714"/>
        <xdr:cNvSpPr/>
      </xdr:nvSpPr>
      <xdr:spPr>
        <a:xfrm>
          <a:off x="16268700" y="166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70826</xdr:rowOff>
    </xdr:from>
    <xdr:ext cx="534377" cy="259045"/>
    <xdr:sp macro="" textlink="">
      <xdr:nvSpPr>
        <xdr:cNvPr id="716" name="公債費該当値テキスト"/>
        <xdr:cNvSpPr txBox="1"/>
      </xdr:nvSpPr>
      <xdr:spPr>
        <a:xfrm>
          <a:off x="16370300" y="1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129572</xdr:rowOff>
    </xdr:from>
    <xdr:to>
      <xdr:col>22</xdr:col>
      <xdr:colOff>415925</xdr:colOff>
      <xdr:row>97</xdr:row>
      <xdr:rowOff>59722</xdr:rowOff>
    </xdr:to>
    <xdr:sp macro="" textlink="">
      <xdr:nvSpPr>
        <xdr:cNvPr id="717" name="円/楕円 716"/>
        <xdr:cNvSpPr/>
      </xdr:nvSpPr>
      <xdr:spPr>
        <a:xfrm>
          <a:off x="15430500" y="165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50849</xdr:rowOff>
    </xdr:from>
    <xdr:ext cx="534377" cy="259045"/>
    <xdr:sp macro="" textlink="">
      <xdr:nvSpPr>
        <xdr:cNvPr id="718" name="テキスト ボックス 717"/>
        <xdr:cNvSpPr txBox="1"/>
      </xdr:nvSpPr>
      <xdr:spPr>
        <a:xfrm>
          <a:off x="15214111" y="1668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125857</xdr:rowOff>
    </xdr:from>
    <xdr:to>
      <xdr:col>21</xdr:col>
      <xdr:colOff>212725</xdr:colOff>
      <xdr:row>97</xdr:row>
      <xdr:rowOff>56007</xdr:rowOff>
    </xdr:to>
    <xdr:sp macro="" textlink="">
      <xdr:nvSpPr>
        <xdr:cNvPr id="719" name="円/楕円 718"/>
        <xdr:cNvSpPr/>
      </xdr:nvSpPr>
      <xdr:spPr>
        <a:xfrm>
          <a:off x="14541500" y="165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47134</xdr:rowOff>
    </xdr:from>
    <xdr:ext cx="534377" cy="259045"/>
    <xdr:sp macro="" textlink="">
      <xdr:nvSpPr>
        <xdr:cNvPr id="720" name="テキスト ボックス 719"/>
        <xdr:cNvSpPr txBox="1"/>
      </xdr:nvSpPr>
      <xdr:spPr>
        <a:xfrm>
          <a:off x="14325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101149</xdr:rowOff>
    </xdr:from>
    <xdr:to>
      <xdr:col>20</xdr:col>
      <xdr:colOff>9525</xdr:colOff>
      <xdr:row>97</xdr:row>
      <xdr:rowOff>31299</xdr:rowOff>
    </xdr:to>
    <xdr:sp macro="" textlink="">
      <xdr:nvSpPr>
        <xdr:cNvPr id="721" name="円/楕円 720"/>
        <xdr:cNvSpPr/>
      </xdr:nvSpPr>
      <xdr:spPr>
        <a:xfrm>
          <a:off x="13652500" y="165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22426</xdr:rowOff>
    </xdr:from>
    <xdr:ext cx="534377" cy="259045"/>
    <xdr:sp macro="" textlink="">
      <xdr:nvSpPr>
        <xdr:cNvPr id="722" name="テキスト ボックス 721"/>
        <xdr:cNvSpPr txBox="1"/>
      </xdr:nvSpPr>
      <xdr:spPr>
        <a:xfrm>
          <a:off x="13436111" y="1665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90596</xdr:rowOff>
    </xdr:from>
    <xdr:to>
      <xdr:col>18</xdr:col>
      <xdr:colOff>492125</xdr:colOff>
      <xdr:row>97</xdr:row>
      <xdr:rowOff>20746</xdr:rowOff>
    </xdr:to>
    <xdr:sp macro="" textlink="">
      <xdr:nvSpPr>
        <xdr:cNvPr id="723" name="円/楕円 722"/>
        <xdr:cNvSpPr/>
      </xdr:nvSpPr>
      <xdr:spPr>
        <a:xfrm>
          <a:off x="12763500" y="165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11873</xdr:rowOff>
    </xdr:from>
    <xdr:ext cx="534377" cy="259045"/>
    <xdr:sp macro="" textlink="">
      <xdr:nvSpPr>
        <xdr:cNvPr id="724" name="テキスト ボックス 723"/>
        <xdr:cNvSpPr txBox="1"/>
      </xdr:nvSpPr>
      <xdr:spPr>
        <a:xfrm>
          <a:off x="12547111" y="166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51689</xdr:rowOff>
    </xdr:from>
    <xdr:to>
      <xdr:col>29</xdr:col>
      <xdr:colOff>517525</xdr:colOff>
      <xdr:row>39</xdr:row>
      <xdr:rowOff>44450</xdr:rowOff>
    </xdr:to>
    <xdr:cxnSp macro="">
      <xdr:nvCxnSpPr>
        <xdr:cNvPr id="759" name="直線コネクタ 758"/>
        <xdr:cNvCxnSpPr/>
      </xdr:nvCxnSpPr>
      <xdr:spPr>
        <a:xfrm>
          <a:off x="19545300" y="6566789"/>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51689</xdr:rowOff>
    </xdr:from>
    <xdr:to>
      <xdr:col>28</xdr:col>
      <xdr:colOff>314325</xdr:colOff>
      <xdr:row>38</xdr:row>
      <xdr:rowOff>96266</xdr:rowOff>
    </xdr:to>
    <xdr:cxnSp macro="">
      <xdr:nvCxnSpPr>
        <xdr:cNvPr id="762" name="直線コネクタ 761"/>
        <xdr:cNvCxnSpPr/>
      </xdr:nvCxnSpPr>
      <xdr:spPr>
        <a:xfrm flipV="1">
          <a:off x="18656300" y="6566789"/>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xdr:rowOff>
    </xdr:from>
    <xdr:to>
      <xdr:col>28</xdr:col>
      <xdr:colOff>365125</xdr:colOff>
      <xdr:row>38</xdr:row>
      <xdr:rowOff>102489</xdr:rowOff>
    </xdr:to>
    <xdr:sp macro="" textlink="">
      <xdr:nvSpPr>
        <xdr:cNvPr id="778" name="円/楕円 777"/>
        <xdr:cNvSpPr/>
      </xdr:nvSpPr>
      <xdr:spPr>
        <a:xfrm>
          <a:off x="19494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93616</xdr:rowOff>
    </xdr:from>
    <xdr:ext cx="378565" cy="259045"/>
    <xdr:sp macro="" textlink="">
      <xdr:nvSpPr>
        <xdr:cNvPr id="779" name="テキスト ボックス 778"/>
        <xdr:cNvSpPr txBox="1"/>
      </xdr:nvSpPr>
      <xdr:spPr>
        <a:xfrm>
          <a:off x="19356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45466</xdr:rowOff>
    </xdr:from>
    <xdr:to>
      <xdr:col>27</xdr:col>
      <xdr:colOff>161925</xdr:colOff>
      <xdr:row>38</xdr:row>
      <xdr:rowOff>147066</xdr:rowOff>
    </xdr:to>
    <xdr:sp macro="" textlink="">
      <xdr:nvSpPr>
        <xdr:cNvPr id="780" name="円/楕円 779"/>
        <xdr:cNvSpPr/>
      </xdr:nvSpPr>
      <xdr:spPr>
        <a:xfrm>
          <a:off x="18605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138193</xdr:rowOff>
    </xdr:from>
    <xdr:ext cx="378565" cy="259045"/>
    <xdr:sp macro="" textlink="">
      <xdr:nvSpPr>
        <xdr:cNvPr id="781" name="テキスト ボックス 780"/>
        <xdr:cNvSpPr txBox="1"/>
      </xdr:nvSpPr>
      <xdr:spPr>
        <a:xfrm>
          <a:off x="18467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総務費は、国勢調査やマイナンバー関係の経費の増があるものの、老朽化した公共施設の整備に充てる施設整備基金等の各種特定目的基金積立金の減などにより減となった。民生費は、総合福祉センターの建設費や子ども子育て新制度関連経費の増、加えて社会保障関連経費の増などにより前年度に引き続き増となった。衛生費は、前年度に市有地売り払い収入を緑の基金及びマチごとエコタウン推進基金に積立てたが、単発的な事業であったため、本年度は減となった。土木費は、北野下富線道路築造費の用地購入費の減、下水道事業会計負担金の減、橋りょう新設改良費の工事費の減などにより減となった。教育費は、小中学校トイレ改修工事等により増、公債費は、衛生債元金償還金の減や住民税減税補てん債の減などにより減となった。</a:t>
          </a:r>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財政調整基金残高は前年比微増し、対標準財政規模比も</a:t>
          </a:r>
          <a:r>
            <a:rPr kumimoji="1" lang="en-US" altLang="ja-JP" sz="1300">
              <a:solidFill>
                <a:sysClr val="windowText" lastClr="000000"/>
              </a:solidFill>
              <a:latin typeface="ＭＳ ゴシック" pitchFamily="49" charset="-128"/>
              <a:ea typeface="ＭＳ ゴシック" pitchFamily="49" charset="-128"/>
            </a:rPr>
            <a:t>0.04</a:t>
          </a:r>
          <a:r>
            <a:rPr kumimoji="1" lang="ja-JP" altLang="en-US" sz="1300">
              <a:solidFill>
                <a:sysClr val="windowText" lastClr="000000"/>
              </a:solidFill>
              <a:latin typeface="ＭＳ ゴシック" pitchFamily="49" charset="-128"/>
              <a:ea typeface="ＭＳ ゴシック" pitchFamily="49" charset="-128"/>
            </a:rPr>
            <a:t>ポイント改善したものの、依然として目安とされている</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％を下回っており、引き続き厳しい財政状況が続いている。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実質収支額の割合は、前年度繰越金が前年度比</a:t>
          </a:r>
          <a:r>
            <a:rPr kumimoji="1" lang="en-US" altLang="ja-JP" sz="1300">
              <a:solidFill>
                <a:sysClr val="windowText" lastClr="000000"/>
              </a:solidFill>
              <a:latin typeface="ＭＳ ゴシック" pitchFamily="49" charset="-128"/>
              <a:ea typeface="ＭＳ ゴシック" pitchFamily="49" charset="-128"/>
            </a:rPr>
            <a:t>7.7</a:t>
          </a:r>
          <a:r>
            <a:rPr kumimoji="1" lang="ja-JP" altLang="en-US" sz="1300">
              <a:solidFill>
                <a:sysClr val="windowText" lastClr="000000"/>
              </a:solidFill>
              <a:latin typeface="ＭＳ ゴシック" pitchFamily="49" charset="-128"/>
              <a:ea typeface="ＭＳ ゴシック" pitchFamily="49" charset="-128"/>
            </a:rPr>
            <a:t>億円の増となったことにより、</a:t>
          </a:r>
          <a:r>
            <a:rPr kumimoji="1" lang="en-US" altLang="ja-JP" sz="1300">
              <a:solidFill>
                <a:sysClr val="windowText" lastClr="000000"/>
              </a:solidFill>
              <a:latin typeface="ＭＳ ゴシック" pitchFamily="49" charset="-128"/>
              <a:ea typeface="ＭＳ ゴシック" pitchFamily="49" charset="-128"/>
            </a:rPr>
            <a:t>1.21</a:t>
          </a:r>
          <a:r>
            <a:rPr kumimoji="1" lang="ja-JP" altLang="en-US" sz="1300">
              <a:solidFill>
                <a:sysClr val="windowText" lastClr="000000"/>
              </a:solidFill>
              <a:latin typeface="ＭＳ ゴシック" pitchFamily="49" charset="-128"/>
              <a:ea typeface="ＭＳ ゴシック" pitchFamily="49" charset="-128"/>
            </a:rPr>
            <a:t>ポイントの増となった。実質収支割合が近年</a:t>
          </a:r>
          <a:r>
            <a:rPr kumimoji="1" lang="en-US" altLang="ja-JP" sz="1300">
              <a:solidFill>
                <a:sysClr val="windowText" lastClr="000000"/>
              </a:solidFill>
              <a:latin typeface="ＭＳ ゴシック" pitchFamily="49" charset="-128"/>
              <a:ea typeface="ＭＳ ゴシック" pitchFamily="49" charset="-128"/>
            </a:rPr>
            <a:t>5</a:t>
          </a:r>
          <a:r>
            <a:rPr kumimoji="1" lang="ja-JP" altLang="en-US" sz="1300">
              <a:solidFill>
                <a:sysClr val="windowText" lastClr="000000"/>
              </a:solidFill>
              <a:latin typeface="ＭＳ ゴシック" pitchFamily="49" charset="-128"/>
              <a:ea typeface="ＭＳ ゴシック" pitchFamily="49" charset="-128"/>
            </a:rPr>
            <a:t>％を超える水準で推移しており、より効率的な予算執行の余地がある。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実質単年度収支の割合は、前年度繰越金の増や財政調整基金取崩しの減により、前年度のマイナスからプラスに転じた。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国民健康保険特別会計の赤字が解消され、全会計で黒字を計上した。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構成比としては、水道事業の資金剰余額が約</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億円減少したが、連結黒字額の約</a:t>
          </a:r>
          <a:r>
            <a:rPr kumimoji="1" lang="en-US" altLang="ja-JP" sz="1400">
              <a:solidFill>
                <a:sysClr val="windowText" lastClr="000000"/>
              </a:solidFill>
              <a:latin typeface="ＭＳ ゴシック" pitchFamily="49" charset="-128"/>
              <a:ea typeface="ＭＳ ゴシック" pitchFamily="49" charset="-128"/>
            </a:rPr>
            <a:t>40</a:t>
          </a:r>
          <a:r>
            <a:rPr kumimoji="1" lang="ja-JP" altLang="en-US" sz="1400">
              <a:solidFill>
                <a:sysClr val="windowText" lastClr="000000"/>
              </a:solidFill>
              <a:latin typeface="ＭＳ ゴシック" pitchFamily="49" charset="-128"/>
              <a:ea typeface="ＭＳ ゴシック" pitchFamily="49" charset="-128"/>
            </a:rPr>
            <a:t>％を占めている。一般会計は前年度繰越金の増により実質黒字額が約</a:t>
          </a:r>
          <a:r>
            <a:rPr kumimoji="1" lang="en-US" altLang="ja-JP" sz="1400">
              <a:solidFill>
                <a:sysClr val="windowText" lastClr="000000"/>
              </a:solidFill>
              <a:latin typeface="ＭＳ ゴシック" pitchFamily="49" charset="-128"/>
              <a:ea typeface="ＭＳ ゴシック" pitchFamily="49" charset="-128"/>
            </a:rPr>
            <a:t>7.7</a:t>
          </a:r>
          <a:r>
            <a:rPr kumimoji="1" lang="ja-JP" altLang="en-US" sz="1400">
              <a:solidFill>
                <a:sysClr val="windowText" lastClr="000000"/>
              </a:solidFill>
              <a:latin typeface="ＭＳ ゴシック" pitchFamily="49" charset="-128"/>
              <a:ea typeface="ＭＳ ゴシック" pitchFamily="49" charset="-128"/>
            </a:rPr>
            <a:t>億円の増となり、連結黒字額に占める割合も前年の</a:t>
          </a:r>
          <a:r>
            <a:rPr kumimoji="1" lang="en-US" altLang="ja-JP" sz="1400">
              <a:solidFill>
                <a:sysClr val="windowText" lastClr="000000"/>
              </a:solidFill>
              <a:latin typeface="ＭＳ ゴシック" pitchFamily="49" charset="-128"/>
              <a:ea typeface="ＭＳ ゴシック" pitchFamily="49" charset="-128"/>
            </a:rPr>
            <a:t>27.5</a:t>
          </a:r>
          <a:r>
            <a:rPr kumimoji="1" lang="ja-JP" altLang="en-US" sz="1400">
              <a:solidFill>
                <a:sysClr val="windowText" lastClr="000000"/>
              </a:solidFill>
              <a:latin typeface="ＭＳ ゴシック" pitchFamily="49" charset="-128"/>
              <a:ea typeface="ＭＳ ゴシック" pitchFamily="49" charset="-128"/>
            </a:rPr>
            <a:t>％から約</a:t>
          </a:r>
          <a:r>
            <a:rPr kumimoji="1" lang="en-US" altLang="ja-JP" sz="1400">
              <a:solidFill>
                <a:sysClr val="windowText" lastClr="000000"/>
              </a:solidFill>
              <a:latin typeface="ＭＳ ゴシック" pitchFamily="49" charset="-128"/>
              <a:ea typeface="ＭＳ ゴシック" pitchFamily="49" charset="-128"/>
            </a:rPr>
            <a:t>31</a:t>
          </a:r>
          <a:r>
            <a:rPr kumimoji="1" lang="ja-JP" altLang="en-US" sz="1400">
              <a:solidFill>
                <a:sysClr val="windowText" lastClr="000000"/>
              </a:solidFill>
              <a:latin typeface="ＭＳ ゴシック" pitchFamily="49" charset="-128"/>
              <a:ea typeface="ＭＳ ゴシック" pitchFamily="49" charset="-128"/>
            </a:rPr>
            <a:t>％に増加した。この２会計で全体の</a:t>
          </a:r>
          <a:r>
            <a:rPr kumimoji="1" lang="en-US" altLang="ja-JP" sz="1400">
              <a:solidFill>
                <a:sysClr val="windowText" lastClr="000000"/>
              </a:solidFill>
              <a:latin typeface="ＭＳ ゴシック" pitchFamily="49" charset="-128"/>
              <a:ea typeface="ＭＳ ゴシック" pitchFamily="49" charset="-128"/>
            </a:rPr>
            <a:t>70</a:t>
          </a:r>
          <a:r>
            <a:rPr kumimoji="1" lang="ja-JP" altLang="en-US" sz="1400">
              <a:solidFill>
                <a:sysClr val="windowText" lastClr="000000"/>
              </a:solidFill>
              <a:latin typeface="ＭＳ ゴシック" pitchFamily="49" charset="-128"/>
              <a:ea typeface="ＭＳ ゴシック" pitchFamily="49" charset="-128"/>
            </a:rPr>
            <a:t>％以上を構成している。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この２会計以外の主な会計の構成割合は以下のとおり</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下水道事業会計　　　　　</a:t>
          </a:r>
          <a:r>
            <a:rPr kumimoji="1" lang="en-US" altLang="ja-JP" sz="1400">
              <a:solidFill>
                <a:sysClr val="windowText" lastClr="000000"/>
              </a:solidFill>
              <a:latin typeface="ＭＳ ゴシック" pitchFamily="49" charset="-128"/>
              <a:ea typeface="ＭＳ ゴシック" pitchFamily="49" charset="-128"/>
            </a:rPr>
            <a:t>12.9</a:t>
          </a:r>
          <a:r>
            <a:rPr kumimoji="1" lang="ja-JP" altLang="en-US" sz="1400">
              <a:solidFill>
                <a:sysClr val="windowText" lastClr="000000"/>
              </a:solidFill>
              <a:latin typeface="ＭＳ ゴシック" pitchFamily="49" charset="-128"/>
              <a:ea typeface="ＭＳ ゴシック" pitchFamily="49" charset="-128"/>
            </a:rPr>
            <a:t>％</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国民健康保険特別会計　　 </a:t>
          </a:r>
          <a:r>
            <a:rPr kumimoji="1" lang="en-US" altLang="ja-JP" sz="1400">
              <a:solidFill>
                <a:sysClr val="windowText" lastClr="000000"/>
              </a:solidFill>
              <a:latin typeface="ＭＳ ゴシック" pitchFamily="49" charset="-128"/>
              <a:ea typeface="ＭＳ ゴシック" pitchFamily="49" charset="-128"/>
            </a:rPr>
            <a:t>7.3</a:t>
          </a:r>
          <a:r>
            <a:rPr kumimoji="1" lang="ja-JP" altLang="en-US" sz="1400">
              <a:solidFill>
                <a:sysClr val="windowText" lastClr="000000"/>
              </a:solidFill>
              <a:latin typeface="ＭＳ ゴシック" pitchFamily="49" charset="-128"/>
              <a:ea typeface="ＭＳ ゴシック" pitchFamily="49" charset="-128"/>
            </a:rPr>
            <a:t>％　</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介護保険特別会計　       </a:t>
          </a:r>
          <a:r>
            <a:rPr kumimoji="1" lang="en-US" altLang="ja-JP" sz="1400">
              <a:solidFill>
                <a:sysClr val="windowText" lastClr="000000"/>
              </a:solidFill>
              <a:latin typeface="ＭＳ ゴシック" pitchFamily="49" charset="-128"/>
              <a:ea typeface="ＭＳ ゴシック" pitchFamily="49" charset="-128"/>
            </a:rPr>
            <a:t>5.2</a:t>
          </a:r>
          <a:r>
            <a:rPr kumimoji="1" lang="ja-JP" altLang="en-US" sz="1400">
              <a:solidFill>
                <a:sysClr val="windowText" lastClr="000000"/>
              </a:solidFill>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元利償還金」及び準元利償還金「公営企業債の元利償還金に対する繰入金」ともに減少したものの、交付税算入対象となる公債費の減少の割合が高かったことから、控除額である「算入公債費等」が約８４８百万円減少し、「実質公債費比率の分子」としては昨年度より３４６百万円増加した。</a:t>
          </a:r>
          <a:endParaRPr kumimoji="1" lang="en-US" altLang="ja-JP" sz="14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j-ea"/>
              <a:ea typeface="+mj-ea"/>
              <a:cs typeface="+mn-cs"/>
            </a:rPr>
            <a:t>将来負担額（</a:t>
          </a:r>
          <a:r>
            <a:rPr kumimoji="1" lang="en-US" altLang="ja-JP" sz="1400">
              <a:solidFill>
                <a:schemeClr val="dk1"/>
              </a:solidFill>
              <a:effectLst/>
              <a:latin typeface="+mj-ea"/>
              <a:ea typeface="+mj-ea"/>
              <a:cs typeface="+mn-cs"/>
            </a:rPr>
            <a:t>A)</a:t>
          </a:r>
          <a:r>
            <a:rPr kumimoji="1" lang="ja-JP" altLang="ja-JP" sz="1400">
              <a:solidFill>
                <a:schemeClr val="dk1"/>
              </a:solidFill>
              <a:effectLst/>
              <a:latin typeface="+mj-ea"/>
              <a:ea typeface="+mj-ea"/>
              <a:cs typeface="+mn-cs"/>
            </a:rPr>
            <a:t>については、公営企業債等繰入見込額が主に下水道事業の繰入見込額の減により１</a:t>
          </a:r>
          <a:r>
            <a:rPr kumimoji="1" lang="ja-JP" altLang="en-US" sz="1400">
              <a:solidFill>
                <a:schemeClr val="dk1"/>
              </a:solidFill>
              <a:effectLst/>
              <a:latin typeface="+mj-ea"/>
              <a:ea typeface="+mj-ea"/>
              <a:cs typeface="+mn-cs"/>
            </a:rPr>
            <a:t>，</a:t>
          </a:r>
          <a:r>
            <a:rPr kumimoji="1" lang="ja-JP" altLang="ja-JP" sz="1400">
              <a:solidFill>
                <a:schemeClr val="dk1"/>
              </a:solidFill>
              <a:effectLst/>
              <a:latin typeface="+mj-ea"/>
              <a:ea typeface="+mj-ea"/>
              <a:cs typeface="+mn-cs"/>
            </a:rPr>
            <a:t>８６</a:t>
          </a:r>
          <a:r>
            <a:rPr kumimoji="1" lang="ja-JP" altLang="en-US" sz="1400">
              <a:solidFill>
                <a:schemeClr val="dk1"/>
              </a:solidFill>
              <a:effectLst/>
              <a:latin typeface="+mj-ea"/>
              <a:ea typeface="+mj-ea"/>
              <a:cs typeface="+mn-cs"/>
            </a:rPr>
            <a:t>７百万円</a:t>
          </a:r>
          <a:r>
            <a:rPr kumimoji="1" lang="ja-JP" altLang="ja-JP" sz="1400">
              <a:solidFill>
                <a:schemeClr val="dk1"/>
              </a:solidFill>
              <a:effectLst/>
              <a:latin typeface="+mj-ea"/>
              <a:ea typeface="+mj-ea"/>
              <a:cs typeface="+mn-cs"/>
            </a:rPr>
            <a:t>、退職手当負担見込額が、対象職員数の減や国の基準に準じた退職手当支給率の引き下げにより１</a:t>
          </a:r>
          <a:r>
            <a:rPr kumimoji="1" lang="ja-JP" altLang="en-US" sz="1400">
              <a:solidFill>
                <a:schemeClr val="dk1"/>
              </a:solidFill>
              <a:effectLst/>
              <a:latin typeface="+mj-ea"/>
              <a:ea typeface="+mj-ea"/>
              <a:cs typeface="+mn-cs"/>
            </a:rPr>
            <a:t>，</a:t>
          </a:r>
          <a:r>
            <a:rPr kumimoji="1" lang="ja-JP" altLang="ja-JP" sz="1400">
              <a:solidFill>
                <a:schemeClr val="dk1"/>
              </a:solidFill>
              <a:effectLst/>
              <a:latin typeface="+mj-ea"/>
              <a:ea typeface="+mj-ea"/>
              <a:cs typeface="+mn-cs"/>
            </a:rPr>
            <a:t>１</a:t>
          </a:r>
          <a:r>
            <a:rPr kumimoji="1" lang="ja-JP" altLang="en-US" sz="1400">
              <a:solidFill>
                <a:schemeClr val="dk1"/>
              </a:solidFill>
              <a:effectLst/>
              <a:latin typeface="+mj-ea"/>
              <a:ea typeface="+mj-ea"/>
              <a:cs typeface="+mn-cs"/>
            </a:rPr>
            <a:t>６２百</a:t>
          </a:r>
          <a:r>
            <a:rPr kumimoji="1" lang="ja-JP" altLang="ja-JP" sz="1400">
              <a:solidFill>
                <a:schemeClr val="dk1"/>
              </a:solidFill>
              <a:effectLst/>
              <a:latin typeface="+mj-ea"/>
              <a:ea typeface="+mj-ea"/>
              <a:cs typeface="+mn-cs"/>
            </a:rPr>
            <a:t>万円減少し、全体として約２</a:t>
          </a:r>
          <a:r>
            <a:rPr kumimoji="1" lang="ja-JP" altLang="en-US" sz="1400">
              <a:solidFill>
                <a:schemeClr val="dk1"/>
              </a:solidFill>
              <a:effectLst/>
              <a:latin typeface="+mj-ea"/>
              <a:ea typeface="+mj-ea"/>
              <a:cs typeface="+mn-cs"/>
            </a:rPr>
            <a:t>，</a:t>
          </a:r>
          <a:r>
            <a:rPr kumimoji="1" lang="ja-JP" altLang="ja-JP" sz="1400">
              <a:solidFill>
                <a:schemeClr val="dk1"/>
              </a:solidFill>
              <a:effectLst/>
              <a:latin typeface="+mj-ea"/>
              <a:ea typeface="+mj-ea"/>
              <a:cs typeface="+mn-cs"/>
            </a:rPr>
            <a:t>９３</a:t>
          </a:r>
          <a:r>
            <a:rPr kumimoji="1" lang="ja-JP" altLang="en-US" sz="1400">
              <a:solidFill>
                <a:schemeClr val="dk1"/>
              </a:solidFill>
              <a:effectLst/>
              <a:latin typeface="+mj-ea"/>
              <a:ea typeface="+mj-ea"/>
              <a:cs typeface="+mn-cs"/>
            </a:rPr>
            <a:t>０百</a:t>
          </a:r>
          <a:r>
            <a:rPr kumimoji="1" lang="ja-JP" altLang="ja-JP" sz="1400">
              <a:solidFill>
                <a:schemeClr val="dk1"/>
              </a:solidFill>
              <a:effectLst/>
              <a:latin typeface="+mj-ea"/>
              <a:ea typeface="+mj-ea"/>
              <a:cs typeface="+mn-cs"/>
            </a:rPr>
            <a:t>万円減少した。</a:t>
          </a:r>
          <a:endParaRPr lang="ja-JP" altLang="ja-JP" sz="1400">
            <a:effectLst/>
            <a:latin typeface="+mj-ea"/>
            <a:ea typeface="+mj-ea"/>
          </a:endParaRPr>
        </a:p>
        <a:p>
          <a:r>
            <a:rPr kumimoji="1" lang="ja-JP" altLang="ja-JP" sz="1400">
              <a:solidFill>
                <a:schemeClr val="dk1"/>
              </a:solidFill>
              <a:effectLst/>
              <a:latin typeface="+mj-ea"/>
              <a:ea typeface="+mj-ea"/>
              <a:cs typeface="+mn-cs"/>
            </a:rPr>
            <a:t>　一方、将来負担額から差し引く充当可能財源等（</a:t>
          </a:r>
          <a:r>
            <a:rPr kumimoji="1" lang="en-US" altLang="ja-JP" sz="1400">
              <a:solidFill>
                <a:schemeClr val="dk1"/>
              </a:solidFill>
              <a:effectLst/>
              <a:latin typeface="+mj-ea"/>
              <a:ea typeface="+mj-ea"/>
              <a:cs typeface="+mn-cs"/>
            </a:rPr>
            <a:t>B)</a:t>
          </a:r>
          <a:r>
            <a:rPr kumimoji="1" lang="ja-JP" altLang="ja-JP" sz="1400">
              <a:solidFill>
                <a:schemeClr val="dk1"/>
              </a:solidFill>
              <a:effectLst/>
              <a:latin typeface="+mj-ea"/>
              <a:ea typeface="+mj-ea"/>
              <a:cs typeface="+mn-cs"/>
            </a:rPr>
            <a:t>については、充当可能基金が、国民健康保険給付費支払基金の取り崩し（５２</a:t>
          </a:r>
          <a:r>
            <a:rPr kumimoji="1" lang="ja-JP" altLang="en-US" sz="1400">
              <a:solidFill>
                <a:schemeClr val="dk1"/>
              </a:solidFill>
              <a:effectLst/>
              <a:latin typeface="+mj-ea"/>
              <a:ea typeface="+mj-ea"/>
              <a:cs typeface="+mn-cs"/>
            </a:rPr>
            <a:t>８百</a:t>
          </a:r>
          <a:r>
            <a:rPr kumimoji="1" lang="ja-JP" altLang="ja-JP" sz="1400">
              <a:solidFill>
                <a:schemeClr val="dk1"/>
              </a:solidFill>
              <a:effectLst/>
              <a:latin typeface="+mj-ea"/>
              <a:ea typeface="+mj-ea"/>
              <a:cs typeface="+mn-cs"/>
            </a:rPr>
            <a:t>万円）などにより５４９</a:t>
          </a:r>
          <a:r>
            <a:rPr kumimoji="1" lang="ja-JP" altLang="en-US" sz="1400">
              <a:solidFill>
                <a:schemeClr val="dk1"/>
              </a:solidFill>
              <a:effectLst/>
              <a:latin typeface="+mj-ea"/>
              <a:ea typeface="+mj-ea"/>
              <a:cs typeface="+mn-cs"/>
            </a:rPr>
            <a:t>百</a:t>
          </a:r>
          <a:r>
            <a:rPr kumimoji="1" lang="ja-JP" altLang="ja-JP" sz="1400">
              <a:solidFill>
                <a:schemeClr val="dk1"/>
              </a:solidFill>
              <a:effectLst/>
              <a:latin typeface="+mj-ea"/>
              <a:ea typeface="+mj-ea"/>
              <a:cs typeface="+mn-cs"/>
            </a:rPr>
            <a:t>万円、充当可能特定歳入が都市計画事業に係る地方債に現在高等の減による都市計画税収の充当見込みの減により１</a:t>
          </a:r>
          <a:r>
            <a:rPr kumimoji="1" lang="ja-JP" altLang="en-US" sz="1400">
              <a:solidFill>
                <a:schemeClr val="dk1"/>
              </a:solidFill>
              <a:effectLst/>
              <a:latin typeface="+mj-ea"/>
              <a:ea typeface="+mj-ea"/>
              <a:cs typeface="+mn-cs"/>
            </a:rPr>
            <a:t>，</a:t>
          </a:r>
          <a:r>
            <a:rPr kumimoji="1" lang="ja-JP" altLang="ja-JP" sz="1400">
              <a:solidFill>
                <a:schemeClr val="dk1"/>
              </a:solidFill>
              <a:effectLst/>
              <a:latin typeface="+mj-ea"/>
              <a:ea typeface="+mj-ea"/>
              <a:cs typeface="+mn-cs"/>
            </a:rPr>
            <a:t>５</a:t>
          </a:r>
          <a:r>
            <a:rPr kumimoji="1" lang="ja-JP" altLang="en-US" sz="1400">
              <a:solidFill>
                <a:schemeClr val="dk1"/>
              </a:solidFill>
              <a:effectLst/>
              <a:latin typeface="+mj-ea"/>
              <a:ea typeface="+mj-ea"/>
              <a:cs typeface="+mn-cs"/>
            </a:rPr>
            <a:t>６７百</a:t>
          </a:r>
          <a:r>
            <a:rPr kumimoji="1" lang="ja-JP" altLang="ja-JP" sz="1400">
              <a:solidFill>
                <a:schemeClr val="dk1"/>
              </a:solidFill>
              <a:effectLst/>
              <a:latin typeface="+mj-ea"/>
              <a:ea typeface="+mj-ea"/>
              <a:cs typeface="+mn-cs"/>
            </a:rPr>
            <a:t>万円、基準財政需要額算入見込額が５</a:t>
          </a:r>
          <a:r>
            <a:rPr kumimoji="1" lang="ja-JP" altLang="en-US" sz="1400">
              <a:solidFill>
                <a:schemeClr val="dk1"/>
              </a:solidFill>
              <a:effectLst/>
              <a:latin typeface="+mj-ea"/>
              <a:ea typeface="+mj-ea"/>
              <a:cs typeface="+mn-cs"/>
            </a:rPr>
            <a:t>０</a:t>
          </a:r>
          <a:r>
            <a:rPr kumimoji="1" lang="ja-JP" altLang="ja-JP" sz="1400">
              <a:solidFill>
                <a:schemeClr val="dk1"/>
              </a:solidFill>
              <a:effectLst/>
              <a:latin typeface="+mj-ea"/>
              <a:ea typeface="+mj-ea"/>
              <a:cs typeface="+mn-cs"/>
            </a:rPr>
            <a:t>１</a:t>
          </a:r>
          <a:r>
            <a:rPr kumimoji="1" lang="ja-JP" altLang="en-US" sz="1400">
              <a:solidFill>
                <a:schemeClr val="dk1"/>
              </a:solidFill>
              <a:effectLst/>
              <a:latin typeface="+mj-ea"/>
              <a:ea typeface="+mj-ea"/>
              <a:cs typeface="+mn-cs"/>
            </a:rPr>
            <a:t>百</a:t>
          </a:r>
          <a:r>
            <a:rPr kumimoji="1" lang="ja-JP" altLang="ja-JP" sz="1400">
              <a:solidFill>
                <a:schemeClr val="dk1"/>
              </a:solidFill>
              <a:effectLst/>
              <a:latin typeface="+mj-ea"/>
              <a:ea typeface="+mj-ea"/>
              <a:cs typeface="+mn-cs"/>
            </a:rPr>
            <a:t>万円、それぞれ減少し、全体として約２</a:t>
          </a:r>
          <a:r>
            <a:rPr kumimoji="1" lang="ja-JP" altLang="en-US" sz="1400">
              <a:solidFill>
                <a:schemeClr val="dk1"/>
              </a:solidFill>
              <a:effectLst/>
              <a:latin typeface="+mj-ea"/>
              <a:ea typeface="+mj-ea"/>
              <a:cs typeface="+mn-cs"/>
            </a:rPr>
            <a:t>，</a:t>
          </a:r>
          <a:r>
            <a:rPr kumimoji="1" lang="ja-JP" altLang="ja-JP" sz="1400">
              <a:solidFill>
                <a:schemeClr val="dk1"/>
              </a:solidFill>
              <a:effectLst/>
              <a:latin typeface="+mj-ea"/>
              <a:ea typeface="+mj-ea"/>
              <a:cs typeface="+mn-cs"/>
            </a:rPr>
            <a:t>６</a:t>
          </a:r>
          <a:r>
            <a:rPr kumimoji="1" lang="ja-JP" altLang="en-US" sz="1400">
              <a:solidFill>
                <a:schemeClr val="dk1"/>
              </a:solidFill>
              <a:effectLst/>
              <a:latin typeface="+mj-ea"/>
              <a:ea typeface="+mj-ea"/>
              <a:cs typeface="+mn-cs"/>
            </a:rPr>
            <a:t>１７百</a:t>
          </a:r>
          <a:r>
            <a:rPr kumimoji="1" lang="ja-JP" altLang="ja-JP" sz="1400">
              <a:solidFill>
                <a:schemeClr val="dk1"/>
              </a:solidFill>
              <a:effectLst/>
              <a:latin typeface="+mj-ea"/>
              <a:ea typeface="+mj-ea"/>
              <a:cs typeface="+mn-cs"/>
            </a:rPr>
            <a:t>万円の減となった。</a:t>
          </a:r>
          <a:endParaRPr lang="ja-JP" altLang="ja-JP" sz="1400">
            <a:effectLst/>
            <a:latin typeface="+mj-ea"/>
            <a:ea typeface="+mj-ea"/>
          </a:endParaRPr>
        </a:p>
        <a:p>
          <a:endParaRPr kumimoji="1" lang="ja-JP" altLang="en-US" sz="4000">
            <a:solidFill>
              <a:schemeClr val="accent6">
                <a:lumMod val="60000"/>
                <a:lumOff val="40000"/>
              </a:schemeClr>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343,390
339,019
72.11
102,565,881
96,655,772
4,332,388
58,380,084
57,244,837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343,390
339,019
72.11
102,565,881
96,655,772
4,332,388
58,380,084
57,244,837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埼玉県所沢市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343,390
339,019
72.11
102,565,881
96,655,772
4,332,388
58,380,084
57,244,837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102565881</v>
      </c>
      <c r="BO4" s="409"/>
      <c r="BP4" s="409"/>
      <c r="BQ4" s="409"/>
      <c r="BR4" s="409"/>
      <c r="BS4" s="409"/>
      <c r="BT4" s="409"/>
      <c r="BU4" s="410"/>
      <c r="BV4" s="408">
        <v>101397388</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7.4</v>
      </c>
      <c r="CU4" s="586"/>
      <c r="CV4" s="586"/>
      <c r="CW4" s="586"/>
      <c r="CX4" s="586"/>
      <c r="CY4" s="586"/>
      <c r="CZ4" s="586"/>
      <c r="DA4" s="587"/>
      <c r="DB4" s="585">
        <v>6.2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96655772</v>
      </c>
      <c r="BO5" s="414"/>
      <c r="BP5" s="414"/>
      <c r="BQ5" s="414"/>
      <c r="BR5" s="414"/>
      <c r="BS5" s="414"/>
      <c r="BT5" s="414"/>
      <c r="BU5" s="415"/>
      <c r="BV5" s="413">
        <v>97293396</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92.2</v>
      </c>
      <c r="CU5" s="384"/>
      <c r="CV5" s="384"/>
      <c r="CW5" s="384"/>
      <c r="CX5" s="384"/>
      <c r="CY5" s="384"/>
      <c r="CZ5" s="384"/>
      <c r="DA5" s="385"/>
      <c r="DB5" s="383">
        <v>94.5</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5910109</v>
      </c>
      <c r="BO6" s="414"/>
      <c r="BP6" s="414"/>
      <c r="BQ6" s="414"/>
      <c r="BR6" s="414"/>
      <c r="BS6" s="414"/>
      <c r="BT6" s="414"/>
      <c r="BU6" s="415"/>
      <c r="BV6" s="413">
        <v>4103992</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97.4</v>
      </c>
      <c r="CU6" s="560"/>
      <c r="CV6" s="560"/>
      <c r="CW6" s="560"/>
      <c r="CX6" s="560"/>
      <c r="CY6" s="560"/>
      <c r="CZ6" s="560"/>
      <c r="DA6" s="561"/>
      <c r="DB6" s="559">
        <v>100.8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1577721</v>
      </c>
      <c r="BO7" s="414"/>
      <c r="BP7" s="414"/>
      <c r="BQ7" s="414"/>
      <c r="BR7" s="414"/>
      <c r="BS7" s="414"/>
      <c r="BT7" s="414"/>
      <c r="BU7" s="415"/>
      <c r="BV7" s="413">
        <v>544674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58380084</v>
      </c>
      <c r="CU7" s="414"/>
      <c r="CV7" s="414"/>
      <c r="CW7" s="414"/>
      <c r="CX7" s="414"/>
      <c r="CY7" s="414"/>
      <c r="CZ7" s="414"/>
      <c r="DA7" s="415"/>
      <c r="DB7" s="413">
        <v>57355651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4332388</v>
      </c>
      <c r="BO8" s="414"/>
      <c r="BP8" s="414"/>
      <c r="BQ8" s="414"/>
      <c r="BR8" s="414"/>
      <c r="BS8" s="414"/>
      <c r="BT8" s="414"/>
      <c r="BU8" s="415"/>
      <c r="BV8" s="413">
        <v>3559318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0.96</v>
      </c>
      <c r="CU8" s="523"/>
      <c r="CV8" s="523"/>
      <c r="CW8" s="523"/>
      <c r="CX8" s="523"/>
      <c r="CY8" s="523"/>
      <c r="CZ8" s="523"/>
      <c r="DA8" s="524"/>
      <c r="DB8" s="522">
        <v>0.95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340386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773070</v>
      </c>
      <c r="BO9" s="414"/>
      <c r="BP9" s="414"/>
      <c r="BQ9" s="414"/>
      <c r="BR9" s="414"/>
      <c r="BS9" s="414"/>
      <c r="BT9" s="414"/>
      <c r="BU9" s="415"/>
      <c r="BV9" s="413">
        <v>-161392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8.6</v>
      </c>
      <c r="CU9" s="384"/>
      <c r="CV9" s="384"/>
      <c r="CW9" s="384"/>
      <c r="CX9" s="384"/>
      <c r="CY9" s="384"/>
      <c r="CZ9" s="384"/>
      <c r="DA9" s="385"/>
      <c r="DB9" s="383">
        <v>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341924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1785257</v>
      </c>
      <c r="BO10" s="414"/>
      <c r="BP10" s="414"/>
      <c r="BQ10" s="414"/>
      <c r="BR10" s="414"/>
      <c r="BS10" s="414"/>
      <c r="BT10" s="414"/>
      <c r="BU10" s="415"/>
      <c r="BV10" s="413">
        <v>2064138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343390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1713458</v>
      </c>
      <c r="BO12" s="414"/>
      <c r="BP12" s="414"/>
      <c r="BQ12" s="414"/>
      <c r="BR12" s="414"/>
      <c r="BS12" s="414"/>
      <c r="BT12" s="414"/>
      <c r="BU12" s="415"/>
      <c r="BV12" s="413">
        <v>2739995</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339019</v>
      </c>
      <c r="S13" s="515"/>
      <c r="T13" s="515"/>
      <c r="U13" s="515"/>
      <c r="V13" s="516"/>
      <c r="W13" s="502" t="s">
        <v>121</v>
      </c>
      <c r="X13" s="426"/>
      <c r="Y13" s="426"/>
      <c r="Z13" s="426"/>
      <c r="AA13" s="426"/>
      <c r="AB13" s="427"/>
      <c r="AC13" s="389">
        <v>2069</v>
      </c>
      <c r="AD13" s="390"/>
      <c r="AE13" s="390"/>
      <c r="AF13" s="390"/>
      <c r="AG13" s="391"/>
      <c r="AH13" s="389">
        <v>2449</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844869</v>
      </c>
      <c r="BO13" s="414"/>
      <c r="BP13" s="414"/>
      <c r="BQ13" s="414"/>
      <c r="BR13" s="414"/>
      <c r="BS13" s="414"/>
      <c r="BT13" s="414"/>
      <c r="BU13" s="415"/>
      <c r="BV13" s="413">
        <v>-837249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1.5</v>
      </c>
      <c r="CU13" s="384"/>
      <c r="CV13" s="384"/>
      <c r="CW13" s="384"/>
      <c r="CX13" s="384"/>
      <c r="CY13" s="384"/>
      <c r="CZ13" s="384"/>
      <c r="DA13" s="385"/>
      <c r="DB13" s="383">
        <v>2.4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343083</v>
      </c>
      <c r="S14" s="515"/>
      <c r="T14" s="515"/>
      <c r="U14" s="515"/>
      <c r="V14" s="516"/>
      <c r="W14" s="517"/>
      <c r="X14" s="429"/>
      <c r="Y14" s="429"/>
      <c r="Z14" s="429"/>
      <c r="AA14" s="429"/>
      <c r="AB14" s="430"/>
      <c r="AC14" s="507">
        <v>1.4</v>
      </c>
      <c r="AD14" s="508"/>
      <c r="AE14" s="508"/>
      <c r="AF14" s="508"/>
      <c r="AG14" s="509"/>
      <c r="AH14" s="507">
        <v>1.5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0.5</v>
      </c>
      <c r="CU14" s="486"/>
      <c r="CV14" s="486"/>
      <c r="CW14" s="486"/>
      <c r="CX14" s="486"/>
      <c r="CY14" s="486"/>
      <c r="CZ14" s="486"/>
      <c r="DA14" s="487"/>
      <c r="DB14" s="518">
        <v>1.1000000000000001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338959</v>
      </c>
      <c r="S15" s="515"/>
      <c r="T15" s="515"/>
      <c r="U15" s="515"/>
      <c r="V15" s="516"/>
      <c r="W15" s="502" t="s">
        <v>128</v>
      </c>
      <c r="X15" s="426"/>
      <c r="Y15" s="426"/>
      <c r="Z15" s="426"/>
      <c r="AA15" s="426"/>
      <c r="AB15" s="427"/>
      <c r="AC15" s="389">
        <v>29694</v>
      </c>
      <c r="AD15" s="390"/>
      <c r="AE15" s="390"/>
      <c r="AF15" s="390"/>
      <c r="AG15" s="391"/>
      <c r="AH15" s="389">
        <v>33771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41478297</v>
      </c>
      <c r="BO15" s="409"/>
      <c r="BP15" s="409"/>
      <c r="BQ15" s="409"/>
      <c r="BR15" s="409"/>
      <c r="BS15" s="409"/>
      <c r="BT15" s="409"/>
      <c r="BU15" s="410"/>
      <c r="BV15" s="408">
        <v>40139130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20.6</v>
      </c>
      <c r="AD16" s="508"/>
      <c r="AE16" s="508"/>
      <c r="AF16" s="508"/>
      <c r="AG16" s="509"/>
      <c r="AH16" s="507">
        <v>21.3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43237149</v>
      </c>
      <c r="BO16" s="414"/>
      <c r="BP16" s="414"/>
      <c r="BQ16" s="414"/>
      <c r="BR16" s="414"/>
      <c r="BS16" s="414"/>
      <c r="BT16" s="414"/>
      <c r="BU16" s="415"/>
      <c r="BV16" s="413">
        <v>41778774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112303</v>
      </c>
      <c r="AD17" s="390"/>
      <c r="AE17" s="390"/>
      <c r="AF17" s="390"/>
      <c r="AG17" s="391"/>
      <c r="AH17" s="389">
        <v>116998</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53298275</v>
      </c>
      <c r="BO17" s="414"/>
      <c r="BP17" s="414"/>
      <c r="BQ17" s="414"/>
      <c r="BR17" s="414"/>
      <c r="BS17" s="414"/>
      <c r="BT17" s="414"/>
      <c r="BU17" s="415"/>
      <c r="BV17" s="413">
        <v>52060291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72.11</v>
      </c>
      <c r="M18" s="478"/>
      <c r="N18" s="478"/>
      <c r="O18" s="478"/>
      <c r="P18" s="478"/>
      <c r="Q18" s="478"/>
      <c r="R18" s="479"/>
      <c r="S18" s="479"/>
      <c r="T18" s="479"/>
      <c r="U18" s="479"/>
      <c r="V18" s="480"/>
      <c r="W18" s="494"/>
      <c r="X18" s="495"/>
      <c r="Y18" s="495"/>
      <c r="Z18" s="495"/>
      <c r="AA18" s="495"/>
      <c r="AB18" s="503"/>
      <c r="AC18" s="377">
        <v>78</v>
      </c>
      <c r="AD18" s="378"/>
      <c r="AE18" s="378"/>
      <c r="AF18" s="378"/>
      <c r="AG18" s="481"/>
      <c r="AH18" s="377">
        <v>73.900000000000006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56727367</v>
      </c>
      <c r="BO18" s="414"/>
      <c r="BP18" s="414"/>
      <c r="BQ18" s="414"/>
      <c r="BR18" s="414"/>
      <c r="BS18" s="414"/>
      <c r="BT18" s="414"/>
      <c r="BU18" s="415"/>
      <c r="BV18" s="413">
        <v>55694830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4720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73630191</v>
      </c>
      <c r="BO19" s="414"/>
      <c r="BP19" s="414"/>
      <c r="BQ19" s="414"/>
      <c r="BR19" s="414"/>
      <c r="BS19" s="414"/>
      <c r="BT19" s="414"/>
      <c r="BU19" s="415"/>
      <c r="BV19" s="413">
        <v>74797457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145834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57244837</v>
      </c>
      <c r="BO23" s="414"/>
      <c r="BP23" s="414"/>
      <c r="BQ23" s="414"/>
      <c r="BR23" s="414"/>
      <c r="BS23" s="414"/>
      <c r="BT23" s="414"/>
      <c r="BU23" s="415"/>
      <c r="BV23" s="413">
        <v>57190577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10290</v>
      </c>
      <c r="R24" s="390"/>
      <c r="S24" s="390"/>
      <c r="T24" s="390"/>
      <c r="U24" s="390"/>
      <c r="V24" s="391"/>
      <c r="W24" s="455"/>
      <c r="X24" s="446"/>
      <c r="Y24" s="447"/>
      <c r="Z24" s="386" t="s">
        <v>152</v>
      </c>
      <c r="AA24" s="387"/>
      <c r="AB24" s="387"/>
      <c r="AC24" s="387"/>
      <c r="AD24" s="387"/>
      <c r="AE24" s="387"/>
      <c r="AF24" s="387"/>
      <c r="AG24" s="388"/>
      <c r="AH24" s="389">
        <v>1815</v>
      </c>
      <c r="AI24" s="390"/>
      <c r="AJ24" s="390"/>
      <c r="AK24" s="390"/>
      <c r="AL24" s="391"/>
      <c r="AM24" s="389">
        <v>5795295</v>
      </c>
      <c r="AN24" s="390"/>
      <c r="AO24" s="390"/>
      <c r="AP24" s="390"/>
      <c r="AQ24" s="390"/>
      <c r="AR24" s="391"/>
      <c r="AS24" s="389">
        <v>3193</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47387324</v>
      </c>
      <c r="BO24" s="414"/>
      <c r="BP24" s="414"/>
      <c r="BQ24" s="414"/>
      <c r="BR24" s="414"/>
      <c r="BS24" s="414"/>
      <c r="BT24" s="414"/>
      <c r="BU24" s="415"/>
      <c r="BV24" s="413">
        <v>48514717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2</v>
      </c>
      <c r="M25" s="390"/>
      <c r="N25" s="390"/>
      <c r="O25" s="390"/>
      <c r="P25" s="391"/>
      <c r="Q25" s="389">
        <v>8760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19368648</v>
      </c>
      <c r="BO25" s="409"/>
      <c r="BP25" s="409"/>
      <c r="BQ25" s="409"/>
      <c r="BR25" s="409"/>
      <c r="BS25" s="409"/>
      <c r="BT25" s="409"/>
      <c r="BU25" s="410"/>
      <c r="BV25" s="408">
        <v>19006990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7810</v>
      </c>
      <c r="R26" s="390"/>
      <c r="S26" s="390"/>
      <c r="T26" s="390"/>
      <c r="U26" s="390"/>
      <c r="V26" s="391"/>
      <c r="W26" s="455"/>
      <c r="X26" s="446"/>
      <c r="Y26" s="447"/>
      <c r="Z26" s="386" t="s">
        <v>158</v>
      </c>
      <c r="AA26" s="468"/>
      <c r="AB26" s="468"/>
      <c r="AC26" s="468"/>
      <c r="AD26" s="468"/>
      <c r="AE26" s="468"/>
      <c r="AF26" s="468"/>
      <c r="AG26" s="469"/>
      <c r="AH26" s="389">
        <v>227</v>
      </c>
      <c r="AI26" s="390"/>
      <c r="AJ26" s="390"/>
      <c r="AK26" s="390"/>
      <c r="AL26" s="391"/>
      <c r="AM26" s="389">
        <v>824237</v>
      </c>
      <c r="AN26" s="390"/>
      <c r="AO26" s="390"/>
      <c r="AP26" s="390"/>
      <c r="AQ26" s="390"/>
      <c r="AR26" s="391"/>
      <c r="AS26" s="389">
        <v>3631</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6600</v>
      </c>
      <c r="R27" s="390"/>
      <c r="S27" s="390"/>
      <c r="T27" s="390"/>
      <c r="U27" s="390"/>
      <c r="V27" s="391"/>
      <c r="W27" s="455"/>
      <c r="X27" s="446"/>
      <c r="Y27" s="447"/>
      <c r="Z27" s="386" t="s">
        <v>161</v>
      </c>
      <c r="AA27" s="387"/>
      <c r="AB27" s="387"/>
      <c r="AC27" s="387"/>
      <c r="AD27" s="387"/>
      <c r="AE27" s="387"/>
      <c r="AF27" s="387"/>
      <c r="AG27" s="388"/>
      <c r="AH27" s="389">
        <v>40</v>
      </c>
      <c r="AI27" s="390"/>
      <c r="AJ27" s="390"/>
      <c r="AK27" s="390"/>
      <c r="AL27" s="391"/>
      <c r="AM27" s="389">
        <v>154500</v>
      </c>
      <c r="AN27" s="390"/>
      <c r="AO27" s="390"/>
      <c r="AP27" s="390"/>
      <c r="AQ27" s="390"/>
      <c r="AR27" s="391"/>
      <c r="AS27" s="389">
        <v>3863</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100000</v>
      </c>
      <c r="BO27" s="417"/>
      <c r="BP27" s="417"/>
      <c r="BQ27" s="417"/>
      <c r="BR27" s="417"/>
      <c r="BS27" s="417"/>
      <c r="BT27" s="417"/>
      <c r="BU27" s="418"/>
      <c r="BV27" s="416">
        <v>100000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5800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2548110</v>
      </c>
      <c r="BO28" s="409"/>
      <c r="BP28" s="409"/>
      <c r="BQ28" s="409"/>
      <c r="BR28" s="409"/>
      <c r="BS28" s="409"/>
      <c r="BT28" s="409"/>
      <c r="BU28" s="410"/>
      <c r="BV28" s="408">
        <v>2476311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35</v>
      </c>
      <c r="M29" s="390"/>
      <c r="N29" s="390"/>
      <c r="O29" s="390"/>
      <c r="P29" s="391"/>
      <c r="Q29" s="389">
        <v>5600</v>
      </c>
      <c r="R29" s="390"/>
      <c r="S29" s="390"/>
      <c r="T29" s="390"/>
      <c r="U29" s="390"/>
      <c r="V29" s="391"/>
      <c r="W29" s="456"/>
      <c r="X29" s="457"/>
      <c r="Y29" s="458"/>
      <c r="Z29" s="386" t="s">
        <v>168</v>
      </c>
      <c r="AA29" s="387"/>
      <c r="AB29" s="387"/>
      <c r="AC29" s="387"/>
      <c r="AD29" s="387"/>
      <c r="AE29" s="387"/>
      <c r="AF29" s="387"/>
      <c r="AG29" s="388"/>
      <c r="AH29" s="389">
        <v>1855</v>
      </c>
      <c r="AI29" s="390"/>
      <c r="AJ29" s="390"/>
      <c r="AK29" s="390"/>
      <c r="AL29" s="391"/>
      <c r="AM29" s="389">
        <v>5949795</v>
      </c>
      <c r="AN29" s="390"/>
      <c r="AO29" s="390"/>
      <c r="AP29" s="390"/>
      <c r="AQ29" s="390"/>
      <c r="AR29" s="391"/>
      <c r="AS29" s="389">
        <v>3207</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t="s">
        <v>119</v>
      </c>
      <c r="BO29" s="414"/>
      <c r="BP29" s="414"/>
      <c r="BQ29" s="414"/>
      <c r="BR29" s="414"/>
      <c r="BS29" s="414"/>
      <c r="BT29" s="414"/>
      <c r="BU29" s="415"/>
      <c r="BV29" s="413" t="s">
        <v>119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101.3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5132641</v>
      </c>
      <c r="BO30" s="417"/>
      <c r="BP30" s="417"/>
      <c r="BQ30" s="417"/>
      <c r="BR30" s="417"/>
      <c r="BS30" s="417"/>
      <c r="BT30" s="417"/>
      <c r="BU30" s="418"/>
      <c r="BV30" s="416">
        <v>5420305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所沢市交通災害共済特別会計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所沢市水道事業会計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埼玉西部消防組合</v>
      </c>
      <c r="BZ34" s="372"/>
      <c r="CA34" s="372"/>
      <c r="CB34" s="372"/>
      <c r="CC34" s="372"/>
      <c r="CD34" s="372"/>
      <c r="CE34" s="372"/>
      <c r="CF34" s="372"/>
      <c r="CG34" s="372"/>
      <c r="CH34" s="372"/>
      <c r="CI34" s="372"/>
      <c r="CJ34" s="372"/>
      <c r="CK34" s="372"/>
      <c r="CL34" s="372"/>
      <c r="CM34" s="372"/>
      <c r="CN34" s="165"/>
      <c r="CO34" s="373">
        <f>IF(CQ34="","",MAX(C34:D43,U34:V43,AM34:AN43,BE34:BF43,BW34:BX43)+1)</f>
        <v>11</v>
      </c>
      <c r="CP34" s="373"/>
      <c r="CQ34" s="372" t="str">
        <f>IF('各会計、関係団体の財政状況及び健全化判断比率'!BS7="","",'各会計、関係団体の財政状況及び健全化判断比率'!BS7)</f>
        <v>所沢市土地開発公社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所沢市所沢都市計画事業狭山ヶ丘土地区画整理会計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所沢市国民健康保険特別会計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所沢市下水道事業特別会計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t="str">
        <f t="shared" ref="BW35:BW43" si="2">IF(BY35="","",BW34+1)</f>
        <v/>
      </c>
      <c r="BX35" s="373"/>
      <c r="BY35" s="372" t="str">
        <f>IF('各会計、関係団体の財政状況及び健全化判断比率'!B69="","",'各会計、関係団体の財政状況及び健全化判断比率'!B69)</f>
        <v/>
      </c>
      <c r="BZ35" s="372"/>
      <c r="CA35" s="372"/>
      <c r="CB35" s="372"/>
      <c r="CC35" s="372"/>
      <c r="CD35" s="372"/>
      <c r="CE35" s="372"/>
      <c r="CF35" s="372"/>
      <c r="CG35" s="372"/>
      <c r="CH35" s="372"/>
      <c r="CI35" s="372"/>
      <c r="CJ35" s="372"/>
      <c r="CK35" s="372"/>
      <c r="CL35" s="372"/>
      <c r="CM35" s="372"/>
      <c r="CN35" s="165"/>
      <c r="CO35" s="373">
        <f t="shared" ref="CO35:CO43" si="3">IF(CQ35="","",CO34+1)</f>
        <v>12</v>
      </c>
      <c r="CP35" s="373"/>
      <c r="CQ35" s="372" t="str">
        <f>IF('各会計、関係団体の財政状況及び健全化判断比率'!BS8="","",'各会計、関係団体の財政状況及び健全化判断比率'!BS8)</f>
        <v>ワルツ所沢</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所沢市介護保険特別会計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IF('各会計、関係団体の財政状況及び健全化判断比率'!B34="","",'各会計、関係団体の財政状況及び健全化判断比率'!B34)</f>
        <v>所沢市病院事業会計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t="str">
        <f t="shared" si="2"/>
        <v/>
      </c>
      <c r="BX36" s="373"/>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65"/>
      <c r="CO36" s="373">
        <f t="shared" si="3"/>
        <v>13</v>
      </c>
      <c r="CP36" s="373"/>
      <c r="CQ36" s="372" t="str">
        <f>IF('各会計、関係団体の財政状況及び健全化判断比率'!BS9="","",'各会計、関係団体の財政状況及び健全化判断比率'!BS9)</f>
        <v>所沢市公共施設管理公社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所沢市後期高齢者医療特別会計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f t="shared" si="3"/>
        <v>14</v>
      </c>
      <c r="CP37" s="373"/>
      <c r="CQ37" s="372" t="str">
        <f>IF('各会計、関係団体の財政状況及び健全化判断比率'!BS10="","",'各会計、関係団体の財政状況及び健全化判断比率'!BS10)</f>
        <v>所沢市文化振興事業団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15</v>
      </c>
      <c r="CP38" s="373"/>
      <c r="CQ38" s="372" t="str">
        <f>IF('各会計、関係団体の財政状況及び健全化判断比率'!BS11="","",'各会計、関係団体の財政状況及び健全化判断比率'!BS11)</f>
        <v>埼玉西部食品流通センター</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G1" zoomScaleNormal="100" workbookViewId="0">
      <selection activeCell="DL36" sqref="DL36:DV36"/>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52092781</v>
      </c>
      <c r="S5" s="669"/>
      <c r="T5" s="669"/>
      <c r="U5" s="669"/>
      <c r="V5" s="669"/>
      <c r="W5" s="669"/>
      <c r="X5" s="669"/>
      <c r="Y5" s="716"/>
      <c r="Z5" s="729">
        <v>50.8</v>
      </c>
      <c r="AA5" s="729"/>
      <c r="AB5" s="729"/>
      <c r="AC5" s="729"/>
      <c r="AD5" s="730">
        <v>48330925</v>
      </c>
      <c r="AE5" s="730"/>
      <c r="AF5" s="730"/>
      <c r="AG5" s="730"/>
      <c r="AH5" s="730"/>
      <c r="AI5" s="730"/>
      <c r="AJ5" s="730"/>
      <c r="AK5" s="730"/>
      <c r="AL5" s="717">
        <v>83</v>
      </c>
      <c r="AM5" s="686"/>
      <c r="AN5" s="686"/>
      <c r="AO5" s="718"/>
      <c r="AP5" s="705" t="s">
        <v>207</v>
      </c>
      <c r="AQ5" s="706"/>
      <c r="AR5" s="706"/>
      <c r="AS5" s="706"/>
      <c r="AT5" s="706"/>
      <c r="AU5" s="706"/>
      <c r="AV5" s="706"/>
      <c r="AW5" s="706"/>
      <c r="AX5" s="706"/>
      <c r="AY5" s="706"/>
      <c r="AZ5" s="706"/>
      <c r="BA5" s="706"/>
      <c r="BB5" s="706"/>
      <c r="BC5" s="706"/>
      <c r="BD5" s="706"/>
      <c r="BE5" s="706"/>
      <c r="BF5" s="707"/>
      <c r="BG5" s="618">
        <v>47620026</v>
      </c>
      <c r="BH5" s="619"/>
      <c r="BI5" s="619"/>
      <c r="BJ5" s="619"/>
      <c r="BK5" s="619"/>
      <c r="BL5" s="619"/>
      <c r="BM5" s="619"/>
      <c r="BN5" s="620"/>
      <c r="BO5" s="671">
        <v>91.4</v>
      </c>
      <c r="BP5" s="671"/>
      <c r="BQ5" s="671"/>
      <c r="BR5" s="671"/>
      <c r="BS5" s="672">
        <v>467045</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589881</v>
      </c>
      <c r="S6" s="619"/>
      <c r="T6" s="619"/>
      <c r="U6" s="619"/>
      <c r="V6" s="619"/>
      <c r="W6" s="619"/>
      <c r="X6" s="619"/>
      <c r="Y6" s="620"/>
      <c r="Z6" s="671">
        <v>0.6</v>
      </c>
      <c r="AA6" s="671"/>
      <c r="AB6" s="671"/>
      <c r="AC6" s="671"/>
      <c r="AD6" s="672">
        <v>589881</v>
      </c>
      <c r="AE6" s="672"/>
      <c r="AF6" s="672"/>
      <c r="AG6" s="672"/>
      <c r="AH6" s="672"/>
      <c r="AI6" s="672"/>
      <c r="AJ6" s="672"/>
      <c r="AK6" s="672"/>
      <c r="AL6" s="641">
        <v>1</v>
      </c>
      <c r="AM6" s="673"/>
      <c r="AN6" s="673"/>
      <c r="AO6" s="674"/>
      <c r="AP6" s="615" t="s">
        <v>212</v>
      </c>
      <c r="AQ6" s="616"/>
      <c r="AR6" s="616"/>
      <c r="AS6" s="616"/>
      <c r="AT6" s="616"/>
      <c r="AU6" s="616"/>
      <c r="AV6" s="616"/>
      <c r="AW6" s="616"/>
      <c r="AX6" s="616"/>
      <c r="AY6" s="616"/>
      <c r="AZ6" s="616"/>
      <c r="BA6" s="616"/>
      <c r="BB6" s="616"/>
      <c r="BC6" s="616"/>
      <c r="BD6" s="616"/>
      <c r="BE6" s="616"/>
      <c r="BF6" s="617"/>
      <c r="BG6" s="618">
        <v>47620026</v>
      </c>
      <c r="BH6" s="619"/>
      <c r="BI6" s="619"/>
      <c r="BJ6" s="619"/>
      <c r="BK6" s="619"/>
      <c r="BL6" s="619"/>
      <c r="BM6" s="619"/>
      <c r="BN6" s="620"/>
      <c r="BO6" s="671">
        <v>91.4</v>
      </c>
      <c r="BP6" s="671"/>
      <c r="BQ6" s="671"/>
      <c r="BR6" s="671"/>
      <c r="BS6" s="672">
        <v>467045</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635777</v>
      </c>
      <c r="CS6" s="619"/>
      <c r="CT6" s="619"/>
      <c r="CU6" s="619"/>
      <c r="CV6" s="619"/>
      <c r="CW6" s="619"/>
      <c r="CX6" s="619"/>
      <c r="CY6" s="620"/>
      <c r="CZ6" s="671">
        <v>0.7</v>
      </c>
      <c r="DA6" s="671"/>
      <c r="DB6" s="671"/>
      <c r="DC6" s="671"/>
      <c r="DD6" s="624" t="s">
        <v>214</v>
      </c>
      <c r="DE6" s="619"/>
      <c r="DF6" s="619"/>
      <c r="DG6" s="619"/>
      <c r="DH6" s="619"/>
      <c r="DI6" s="619"/>
      <c r="DJ6" s="619"/>
      <c r="DK6" s="619"/>
      <c r="DL6" s="619"/>
      <c r="DM6" s="619"/>
      <c r="DN6" s="619"/>
      <c r="DO6" s="619"/>
      <c r="DP6" s="620"/>
      <c r="DQ6" s="624">
        <v>635777</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78327</v>
      </c>
      <c r="S7" s="619"/>
      <c r="T7" s="619"/>
      <c r="U7" s="619"/>
      <c r="V7" s="619"/>
      <c r="W7" s="619"/>
      <c r="X7" s="619"/>
      <c r="Y7" s="620"/>
      <c r="Z7" s="671">
        <v>0.1</v>
      </c>
      <c r="AA7" s="671"/>
      <c r="AB7" s="671"/>
      <c r="AC7" s="671"/>
      <c r="AD7" s="672">
        <v>78327</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25684342</v>
      </c>
      <c r="BH7" s="619"/>
      <c r="BI7" s="619"/>
      <c r="BJ7" s="619"/>
      <c r="BK7" s="619"/>
      <c r="BL7" s="619"/>
      <c r="BM7" s="619"/>
      <c r="BN7" s="620"/>
      <c r="BO7" s="671">
        <v>49.3</v>
      </c>
      <c r="BP7" s="671"/>
      <c r="BQ7" s="671"/>
      <c r="BR7" s="671"/>
      <c r="BS7" s="672">
        <v>467045</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11220812</v>
      </c>
      <c r="CS7" s="619"/>
      <c r="CT7" s="619"/>
      <c r="CU7" s="619"/>
      <c r="CV7" s="619"/>
      <c r="CW7" s="619"/>
      <c r="CX7" s="619"/>
      <c r="CY7" s="620"/>
      <c r="CZ7" s="671">
        <v>11.6</v>
      </c>
      <c r="DA7" s="671"/>
      <c r="DB7" s="671"/>
      <c r="DC7" s="671"/>
      <c r="DD7" s="624">
        <v>73021</v>
      </c>
      <c r="DE7" s="619"/>
      <c r="DF7" s="619"/>
      <c r="DG7" s="619"/>
      <c r="DH7" s="619"/>
      <c r="DI7" s="619"/>
      <c r="DJ7" s="619"/>
      <c r="DK7" s="619"/>
      <c r="DL7" s="619"/>
      <c r="DM7" s="619"/>
      <c r="DN7" s="619"/>
      <c r="DO7" s="619"/>
      <c r="DP7" s="620"/>
      <c r="DQ7" s="624">
        <v>9886722</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316056</v>
      </c>
      <c r="S8" s="619"/>
      <c r="T8" s="619"/>
      <c r="U8" s="619"/>
      <c r="V8" s="619"/>
      <c r="W8" s="619"/>
      <c r="X8" s="619"/>
      <c r="Y8" s="620"/>
      <c r="Z8" s="671">
        <v>0.3</v>
      </c>
      <c r="AA8" s="671"/>
      <c r="AB8" s="671"/>
      <c r="AC8" s="671"/>
      <c r="AD8" s="672">
        <v>316056</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587463</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47338337</v>
      </c>
      <c r="CS8" s="619"/>
      <c r="CT8" s="619"/>
      <c r="CU8" s="619"/>
      <c r="CV8" s="619"/>
      <c r="CW8" s="619"/>
      <c r="CX8" s="619"/>
      <c r="CY8" s="620"/>
      <c r="CZ8" s="671">
        <v>49</v>
      </c>
      <c r="DA8" s="671"/>
      <c r="DB8" s="671"/>
      <c r="DC8" s="671"/>
      <c r="DD8" s="624">
        <v>1176798</v>
      </c>
      <c r="DE8" s="619"/>
      <c r="DF8" s="619"/>
      <c r="DG8" s="619"/>
      <c r="DH8" s="619"/>
      <c r="DI8" s="619"/>
      <c r="DJ8" s="619"/>
      <c r="DK8" s="619"/>
      <c r="DL8" s="619"/>
      <c r="DM8" s="619"/>
      <c r="DN8" s="619"/>
      <c r="DO8" s="619"/>
      <c r="DP8" s="620"/>
      <c r="DQ8" s="624">
        <v>25245337</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319715</v>
      </c>
      <c r="S9" s="619"/>
      <c r="T9" s="619"/>
      <c r="U9" s="619"/>
      <c r="V9" s="619"/>
      <c r="W9" s="619"/>
      <c r="X9" s="619"/>
      <c r="Y9" s="620"/>
      <c r="Z9" s="671">
        <v>0.3</v>
      </c>
      <c r="AA9" s="671"/>
      <c r="AB9" s="671"/>
      <c r="AC9" s="671"/>
      <c r="AD9" s="672">
        <v>319715</v>
      </c>
      <c r="AE9" s="672"/>
      <c r="AF9" s="672"/>
      <c r="AG9" s="672"/>
      <c r="AH9" s="672"/>
      <c r="AI9" s="672"/>
      <c r="AJ9" s="672"/>
      <c r="AK9" s="672"/>
      <c r="AL9" s="641">
        <v>0.5</v>
      </c>
      <c r="AM9" s="673"/>
      <c r="AN9" s="673"/>
      <c r="AO9" s="674"/>
      <c r="AP9" s="615" t="s">
        <v>222</v>
      </c>
      <c r="AQ9" s="616"/>
      <c r="AR9" s="616"/>
      <c r="AS9" s="616"/>
      <c r="AT9" s="616"/>
      <c r="AU9" s="616"/>
      <c r="AV9" s="616"/>
      <c r="AW9" s="616"/>
      <c r="AX9" s="616"/>
      <c r="AY9" s="616"/>
      <c r="AZ9" s="616"/>
      <c r="BA9" s="616"/>
      <c r="BB9" s="616"/>
      <c r="BC9" s="616"/>
      <c r="BD9" s="616"/>
      <c r="BE9" s="616"/>
      <c r="BF9" s="617"/>
      <c r="BG9" s="618">
        <v>21557072</v>
      </c>
      <c r="BH9" s="619"/>
      <c r="BI9" s="619"/>
      <c r="BJ9" s="619"/>
      <c r="BK9" s="619"/>
      <c r="BL9" s="619"/>
      <c r="BM9" s="619"/>
      <c r="BN9" s="620"/>
      <c r="BO9" s="671">
        <v>41.4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10529536</v>
      </c>
      <c r="CS9" s="619"/>
      <c r="CT9" s="619"/>
      <c r="CU9" s="619"/>
      <c r="CV9" s="619"/>
      <c r="CW9" s="619"/>
      <c r="CX9" s="619"/>
      <c r="CY9" s="620"/>
      <c r="CZ9" s="671">
        <v>10.9</v>
      </c>
      <c r="DA9" s="671"/>
      <c r="DB9" s="671"/>
      <c r="DC9" s="671"/>
      <c r="DD9" s="624">
        <v>2039059</v>
      </c>
      <c r="DE9" s="619"/>
      <c r="DF9" s="619"/>
      <c r="DG9" s="619"/>
      <c r="DH9" s="619"/>
      <c r="DI9" s="619"/>
      <c r="DJ9" s="619"/>
      <c r="DK9" s="619"/>
      <c r="DL9" s="619"/>
      <c r="DM9" s="619"/>
      <c r="DN9" s="619"/>
      <c r="DO9" s="619"/>
      <c r="DP9" s="620"/>
      <c r="DQ9" s="624">
        <v>8218424</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5386017</v>
      </c>
      <c r="S10" s="619"/>
      <c r="T10" s="619"/>
      <c r="U10" s="619"/>
      <c r="V10" s="619"/>
      <c r="W10" s="619"/>
      <c r="X10" s="619"/>
      <c r="Y10" s="620"/>
      <c r="Z10" s="671">
        <v>5.3</v>
      </c>
      <c r="AA10" s="671"/>
      <c r="AB10" s="671"/>
      <c r="AC10" s="671"/>
      <c r="AD10" s="672">
        <v>5386017</v>
      </c>
      <c r="AE10" s="672"/>
      <c r="AF10" s="672"/>
      <c r="AG10" s="672"/>
      <c r="AH10" s="672"/>
      <c r="AI10" s="672"/>
      <c r="AJ10" s="672"/>
      <c r="AK10" s="672"/>
      <c r="AL10" s="641">
        <v>9.3000000000000007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779730</v>
      </c>
      <c r="BH10" s="619"/>
      <c r="BI10" s="619"/>
      <c r="BJ10" s="619"/>
      <c r="BK10" s="619"/>
      <c r="BL10" s="619"/>
      <c r="BM10" s="619"/>
      <c r="BN10" s="620"/>
      <c r="BO10" s="671">
        <v>1.5</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290897</v>
      </c>
      <c r="CS10" s="619"/>
      <c r="CT10" s="619"/>
      <c r="CU10" s="619"/>
      <c r="CV10" s="619"/>
      <c r="CW10" s="619"/>
      <c r="CX10" s="619"/>
      <c r="CY10" s="620"/>
      <c r="CZ10" s="671">
        <v>0.3</v>
      </c>
      <c r="DA10" s="671"/>
      <c r="DB10" s="671"/>
      <c r="DC10" s="671"/>
      <c r="DD10" s="624">
        <v>138456</v>
      </c>
      <c r="DE10" s="619"/>
      <c r="DF10" s="619"/>
      <c r="DG10" s="619"/>
      <c r="DH10" s="619"/>
      <c r="DI10" s="619"/>
      <c r="DJ10" s="619"/>
      <c r="DK10" s="619"/>
      <c r="DL10" s="619"/>
      <c r="DM10" s="619"/>
      <c r="DN10" s="619"/>
      <c r="DO10" s="619"/>
      <c r="DP10" s="620"/>
      <c r="DQ10" s="624">
        <v>113521</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24736</v>
      </c>
      <c r="S11" s="619"/>
      <c r="T11" s="619"/>
      <c r="U11" s="619"/>
      <c r="V11" s="619"/>
      <c r="W11" s="619"/>
      <c r="X11" s="619"/>
      <c r="Y11" s="620"/>
      <c r="Z11" s="671">
        <v>0</v>
      </c>
      <c r="AA11" s="671"/>
      <c r="AB11" s="671"/>
      <c r="AC11" s="671"/>
      <c r="AD11" s="672">
        <v>24736</v>
      </c>
      <c r="AE11" s="672"/>
      <c r="AF11" s="672"/>
      <c r="AG11" s="672"/>
      <c r="AH11" s="672"/>
      <c r="AI11" s="672"/>
      <c r="AJ11" s="672"/>
      <c r="AK11" s="672"/>
      <c r="AL11" s="641">
        <v>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2760077</v>
      </c>
      <c r="BH11" s="619"/>
      <c r="BI11" s="619"/>
      <c r="BJ11" s="619"/>
      <c r="BK11" s="619"/>
      <c r="BL11" s="619"/>
      <c r="BM11" s="619"/>
      <c r="BN11" s="620"/>
      <c r="BO11" s="671">
        <v>5.3</v>
      </c>
      <c r="BP11" s="671"/>
      <c r="BQ11" s="671"/>
      <c r="BR11" s="671"/>
      <c r="BS11" s="624">
        <v>467045</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267205</v>
      </c>
      <c r="CS11" s="619"/>
      <c r="CT11" s="619"/>
      <c r="CU11" s="619"/>
      <c r="CV11" s="619"/>
      <c r="CW11" s="619"/>
      <c r="CX11" s="619"/>
      <c r="CY11" s="620"/>
      <c r="CZ11" s="671">
        <v>0.3</v>
      </c>
      <c r="DA11" s="671"/>
      <c r="DB11" s="671"/>
      <c r="DC11" s="671"/>
      <c r="DD11" s="624">
        <v>39997</v>
      </c>
      <c r="DE11" s="619"/>
      <c r="DF11" s="619"/>
      <c r="DG11" s="619"/>
      <c r="DH11" s="619"/>
      <c r="DI11" s="619"/>
      <c r="DJ11" s="619"/>
      <c r="DK11" s="619"/>
      <c r="DL11" s="619"/>
      <c r="DM11" s="619"/>
      <c r="DN11" s="619"/>
      <c r="DO11" s="619"/>
      <c r="DP11" s="620"/>
      <c r="DQ11" s="624">
        <v>208282</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19579537</v>
      </c>
      <c r="BH12" s="619"/>
      <c r="BI12" s="619"/>
      <c r="BJ12" s="619"/>
      <c r="BK12" s="619"/>
      <c r="BL12" s="619"/>
      <c r="BM12" s="619"/>
      <c r="BN12" s="620"/>
      <c r="BO12" s="671">
        <v>37.6</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753703</v>
      </c>
      <c r="CS12" s="619"/>
      <c r="CT12" s="619"/>
      <c r="CU12" s="619"/>
      <c r="CV12" s="619"/>
      <c r="CW12" s="619"/>
      <c r="CX12" s="619"/>
      <c r="CY12" s="620"/>
      <c r="CZ12" s="671">
        <v>0.8</v>
      </c>
      <c r="DA12" s="671"/>
      <c r="DB12" s="671"/>
      <c r="DC12" s="671"/>
      <c r="DD12" s="624">
        <v>61665</v>
      </c>
      <c r="DE12" s="619"/>
      <c r="DF12" s="619"/>
      <c r="DG12" s="619"/>
      <c r="DH12" s="619"/>
      <c r="DI12" s="619"/>
      <c r="DJ12" s="619"/>
      <c r="DK12" s="619"/>
      <c r="DL12" s="619"/>
      <c r="DM12" s="619"/>
      <c r="DN12" s="619"/>
      <c r="DO12" s="619"/>
      <c r="DP12" s="620"/>
      <c r="DQ12" s="624">
        <v>710496</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177286</v>
      </c>
      <c r="S13" s="619"/>
      <c r="T13" s="619"/>
      <c r="U13" s="619"/>
      <c r="V13" s="619"/>
      <c r="W13" s="619"/>
      <c r="X13" s="619"/>
      <c r="Y13" s="620"/>
      <c r="Z13" s="671">
        <v>0.2</v>
      </c>
      <c r="AA13" s="671"/>
      <c r="AB13" s="671"/>
      <c r="AC13" s="671"/>
      <c r="AD13" s="672">
        <v>177286</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19385316</v>
      </c>
      <c r="BH13" s="619"/>
      <c r="BI13" s="619"/>
      <c r="BJ13" s="619"/>
      <c r="BK13" s="619"/>
      <c r="BL13" s="619"/>
      <c r="BM13" s="619"/>
      <c r="BN13" s="620"/>
      <c r="BO13" s="671">
        <v>37.200000000000003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6400080</v>
      </c>
      <c r="CS13" s="619"/>
      <c r="CT13" s="619"/>
      <c r="CU13" s="619"/>
      <c r="CV13" s="619"/>
      <c r="CW13" s="619"/>
      <c r="CX13" s="619"/>
      <c r="CY13" s="620"/>
      <c r="CZ13" s="671">
        <v>6.6</v>
      </c>
      <c r="DA13" s="671"/>
      <c r="DB13" s="671"/>
      <c r="DC13" s="671"/>
      <c r="DD13" s="624">
        <v>1519176</v>
      </c>
      <c r="DE13" s="619"/>
      <c r="DF13" s="619"/>
      <c r="DG13" s="619"/>
      <c r="DH13" s="619"/>
      <c r="DI13" s="619"/>
      <c r="DJ13" s="619"/>
      <c r="DK13" s="619"/>
      <c r="DL13" s="619"/>
      <c r="DM13" s="619"/>
      <c r="DN13" s="619"/>
      <c r="DO13" s="619"/>
      <c r="DP13" s="620"/>
      <c r="DQ13" s="624">
        <v>5050118</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318840</v>
      </c>
      <c r="BH14" s="619"/>
      <c r="BI14" s="619"/>
      <c r="BJ14" s="619"/>
      <c r="BK14" s="619"/>
      <c r="BL14" s="619"/>
      <c r="BM14" s="619"/>
      <c r="BN14" s="620"/>
      <c r="BO14" s="671">
        <v>0.6</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4295459</v>
      </c>
      <c r="CS14" s="619"/>
      <c r="CT14" s="619"/>
      <c r="CU14" s="619"/>
      <c r="CV14" s="619"/>
      <c r="CW14" s="619"/>
      <c r="CX14" s="619"/>
      <c r="CY14" s="620"/>
      <c r="CZ14" s="671">
        <v>4.4000000000000004</v>
      </c>
      <c r="DA14" s="671"/>
      <c r="DB14" s="671"/>
      <c r="DC14" s="671"/>
      <c r="DD14" s="624">
        <v>299530</v>
      </c>
      <c r="DE14" s="619"/>
      <c r="DF14" s="619"/>
      <c r="DG14" s="619"/>
      <c r="DH14" s="619"/>
      <c r="DI14" s="619"/>
      <c r="DJ14" s="619"/>
      <c r="DK14" s="619"/>
      <c r="DL14" s="619"/>
      <c r="DM14" s="619"/>
      <c r="DN14" s="619"/>
      <c r="DO14" s="619"/>
      <c r="DP14" s="620"/>
      <c r="DQ14" s="624">
        <v>4020132</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240113</v>
      </c>
      <c r="S15" s="619"/>
      <c r="T15" s="619"/>
      <c r="U15" s="619"/>
      <c r="V15" s="619"/>
      <c r="W15" s="619"/>
      <c r="X15" s="619"/>
      <c r="Y15" s="620"/>
      <c r="Z15" s="671">
        <v>0.2</v>
      </c>
      <c r="AA15" s="671"/>
      <c r="AB15" s="671"/>
      <c r="AC15" s="671"/>
      <c r="AD15" s="672">
        <v>240113</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2037307</v>
      </c>
      <c r="BH15" s="619"/>
      <c r="BI15" s="619"/>
      <c r="BJ15" s="619"/>
      <c r="BK15" s="619"/>
      <c r="BL15" s="619"/>
      <c r="BM15" s="619"/>
      <c r="BN15" s="620"/>
      <c r="BO15" s="671">
        <v>3.9</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8577185</v>
      </c>
      <c r="CS15" s="619"/>
      <c r="CT15" s="619"/>
      <c r="CU15" s="619"/>
      <c r="CV15" s="619"/>
      <c r="CW15" s="619"/>
      <c r="CX15" s="619"/>
      <c r="CY15" s="620"/>
      <c r="CZ15" s="671">
        <v>8.9</v>
      </c>
      <c r="DA15" s="671"/>
      <c r="DB15" s="671"/>
      <c r="DC15" s="671"/>
      <c r="DD15" s="624">
        <v>1083417</v>
      </c>
      <c r="DE15" s="619"/>
      <c r="DF15" s="619"/>
      <c r="DG15" s="619"/>
      <c r="DH15" s="619"/>
      <c r="DI15" s="619"/>
      <c r="DJ15" s="619"/>
      <c r="DK15" s="619"/>
      <c r="DL15" s="619"/>
      <c r="DM15" s="619"/>
      <c r="DN15" s="619"/>
      <c r="DO15" s="619"/>
      <c r="DP15" s="620"/>
      <c r="DQ15" s="624">
        <v>7334618</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1949790</v>
      </c>
      <c r="S16" s="619"/>
      <c r="T16" s="619"/>
      <c r="U16" s="619"/>
      <c r="V16" s="619"/>
      <c r="W16" s="619"/>
      <c r="X16" s="619"/>
      <c r="Y16" s="620"/>
      <c r="Z16" s="671">
        <v>1.9</v>
      </c>
      <c r="AA16" s="671"/>
      <c r="AB16" s="671"/>
      <c r="AC16" s="671"/>
      <c r="AD16" s="672">
        <v>1758852</v>
      </c>
      <c r="AE16" s="672"/>
      <c r="AF16" s="672"/>
      <c r="AG16" s="672"/>
      <c r="AH16" s="672"/>
      <c r="AI16" s="672"/>
      <c r="AJ16" s="672"/>
      <c r="AK16" s="672"/>
      <c r="AL16" s="641">
        <v>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1758852</v>
      </c>
      <c r="S17" s="619"/>
      <c r="T17" s="619"/>
      <c r="U17" s="619"/>
      <c r="V17" s="619"/>
      <c r="W17" s="619"/>
      <c r="X17" s="619"/>
      <c r="Y17" s="620"/>
      <c r="Z17" s="671">
        <v>1.7</v>
      </c>
      <c r="AA17" s="671"/>
      <c r="AB17" s="671"/>
      <c r="AC17" s="671"/>
      <c r="AD17" s="672">
        <v>1758852</v>
      </c>
      <c r="AE17" s="672"/>
      <c r="AF17" s="672"/>
      <c r="AG17" s="672"/>
      <c r="AH17" s="672"/>
      <c r="AI17" s="672"/>
      <c r="AJ17" s="672"/>
      <c r="AK17" s="672"/>
      <c r="AL17" s="641">
        <v>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6346781</v>
      </c>
      <c r="CS17" s="619"/>
      <c r="CT17" s="619"/>
      <c r="CU17" s="619"/>
      <c r="CV17" s="619"/>
      <c r="CW17" s="619"/>
      <c r="CX17" s="619"/>
      <c r="CY17" s="620"/>
      <c r="CZ17" s="671">
        <v>6.6</v>
      </c>
      <c r="DA17" s="671"/>
      <c r="DB17" s="671"/>
      <c r="DC17" s="671"/>
      <c r="DD17" s="624" t="s">
        <v>109</v>
      </c>
      <c r="DE17" s="619"/>
      <c r="DF17" s="619"/>
      <c r="DG17" s="619"/>
      <c r="DH17" s="619"/>
      <c r="DI17" s="619"/>
      <c r="DJ17" s="619"/>
      <c r="DK17" s="619"/>
      <c r="DL17" s="619"/>
      <c r="DM17" s="619"/>
      <c r="DN17" s="619"/>
      <c r="DO17" s="619"/>
      <c r="DP17" s="620"/>
      <c r="DQ17" s="624">
        <v>6296655</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190675</v>
      </c>
      <c r="S18" s="619"/>
      <c r="T18" s="619"/>
      <c r="U18" s="619"/>
      <c r="V18" s="619"/>
      <c r="W18" s="619"/>
      <c r="X18" s="619"/>
      <c r="Y18" s="620"/>
      <c r="Z18" s="671">
        <v>0.2</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263</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4472755</v>
      </c>
      <c r="BH19" s="619"/>
      <c r="BI19" s="619"/>
      <c r="BJ19" s="619"/>
      <c r="BK19" s="619"/>
      <c r="BL19" s="619"/>
      <c r="BM19" s="619"/>
      <c r="BN19" s="620"/>
      <c r="BO19" s="671">
        <v>8.6</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61174702</v>
      </c>
      <c r="S20" s="619"/>
      <c r="T20" s="619"/>
      <c r="U20" s="619"/>
      <c r="V20" s="619"/>
      <c r="W20" s="619"/>
      <c r="X20" s="619"/>
      <c r="Y20" s="620"/>
      <c r="Z20" s="671">
        <v>59.6</v>
      </c>
      <c r="AA20" s="671"/>
      <c r="AB20" s="671"/>
      <c r="AC20" s="671"/>
      <c r="AD20" s="672">
        <v>57221908</v>
      </c>
      <c r="AE20" s="672"/>
      <c r="AF20" s="672"/>
      <c r="AG20" s="672"/>
      <c r="AH20" s="672"/>
      <c r="AI20" s="672"/>
      <c r="AJ20" s="672"/>
      <c r="AK20" s="672"/>
      <c r="AL20" s="641">
        <v>98.3</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4472755</v>
      </c>
      <c r="BH20" s="619"/>
      <c r="BI20" s="619"/>
      <c r="BJ20" s="619"/>
      <c r="BK20" s="619"/>
      <c r="BL20" s="619"/>
      <c r="BM20" s="619"/>
      <c r="BN20" s="620"/>
      <c r="BO20" s="671">
        <v>8.6</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96655772</v>
      </c>
      <c r="CS20" s="619"/>
      <c r="CT20" s="619"/>
      <c r="CU20" s="619"/>
      <c r="CV20" s="619"/>
      <c r="CW20" s="619"/>
      <c r="CX20" s="619"/>
      <c r="CY20" s="620"/>
      <c r="CZ20" s="671">
        <v>100</v>
      </c>
      <c r="DA20" s="671"/>
      <c r="DB20" s="671"/>
      <c r="DC20" s="671"/>
      <c r="DD20" s="624">
        <v>6431119</v>
      </c>
      <c r="DE20" s="619"/>
      <c r="DF20" s="619"/>
      <c r="DG20" s="619"/>
      <c r="DH20" s="619"/>
      <c r="DI20" s="619"/>
      <c r="DJ20" s="619"/>
      <c r="DK20" s="619"/>
      <c r="DL20" s="619"/>
      <c r="DM20" s="619"/>
      <c r="DN20" s="619"/>
      <c r="DO20" s="619"/>
      <c r="DP20" s="620"/>
      <c r="DQ20" s="624">
        <v>67720082</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44686</v>
      </c>
      <c r="S21" s="619"/>
      <c r="T21" s="619"/>
      <c r="U21" s="619"/>
      <c r="V21" s="619"/>
      <c r="W21" s="619"/>
      <c r="X21" s="619"/>
      <c r="Y21" s="620"/>
      <c r="Z21" s="671">
        <v>0</v>
      </c>
      <c r="AA21" s="671"/>
      <c r="AB21" s="671"/>
      <c r="AC21" s="671"/>
      <c r="AD21" s="672">
        <v>44686</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999973</v>
      </c>
      <c r="S22" s="619"/>
      <c r="T22" s="619"/>
      <c r="U22" s="619"/>
      <c r="V22" s="619"/>
      <c r="W22" s="619"/>
      <c r="X22" s="619"/>
      <c r="Y22" s="620"/>
      <c r="Z22" s="671">
        <v>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v>710899</v>
      </c>
      <c r="BH22" s="619"/>
      <c r="BI22" s="619"/>
      <c r="BJ22" s="619"/>
      <c r="BK22" s="619"/>
      <c r="BL22" s="619"/>
      <c r="BM22" s="619"/>
      <c r="BN22" s="620"/>
      <c r="BO22" s="671">
        <v>1.4</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1442127</v>
      </c>
      <c r="S23" s="619"/>
      <c r="T23" s="619"/>
      <c r="U23" s="619"/>
      <c r="V23" s="619"/>
      <c r="W23" s="619"/>
      <c r="X23" s="619"/>
      <c r="Y23" s="620"/>
      <c r="Z23" s="671">
        <v>1.4</v>
      </c>
      <c r="AA23" s="671"/>
      <c r="AB23" s="671"/>
      <c r="AC23" s="671"/>
      <c r="AD23" s="672">
        <v>219155</v>
      </c>
      <c r="AE23" s="672"/>
      <c r="AF23" s="672"/>
      <c r="AG23" s="672"/>
      <c r="AH23" s="672"/>
      <c r="AI23" s="672"/>
      <c r="AJ23" s="672"/>
      <c r="AK23" s="672"/>
      <c r="AL23" s="641">
        <v>0.4</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3761856</v>
      </c>
      <c r="BH23" s="619"/>
      <c r="BI23" s="619"/>
      <c r="BJ23" s="619"/>
      <c r="BK23" s="619"/>
      <c r="BL23" s="619"/>
      <c r="BM23" s="619"/>
      <c r="BN23" s="620"/>
      <c r="BO23" s="671">
        <v>7.2</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614514</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50727108</v>
      </c>
      <c r="CS24" s="669"/>
      <c r="CT24" s="669"/>
      <c r="CU24" s="669"/>
      <c r="CV24" s="669"/>
      <c r="CW24" s="669"/>
      <c r="CX24" s="669"/>
      <c r="CY24" s="716"/>
      <c r="CZ24" s="720">
        <v>52.5</v>
      </c>
      <c r="DA24" s="721"/>
      <c r="DB24" s="721"/>
      <c r="DC24" s="722"/>
      <c r="DD24" s="715">
        <v>31130501</v>
      </c>
      <c r="DE24" s="669"/>
      <c r="DF24" s="669"/>
      <c r="DG24" s="669"/>
      <c r="DH24" s="669"/>
      <c r="DI24" s="669"/>
      <c r="DJ24" s="669"/>
      <c r="DK24" s="716"/>
      <c r="DL24" s="715">
        <v>31010210</v>
      </c>
      <c r="DM24" s="669"/>
      <c r="DN24" s="669"/>
      <c r="DO24" s="669"/>
      <c r="DP24" s="669"/>
      <c r="DQ24" s="669"/>
      <c r="DR24" s="669"/>
      <c r="DS24" s="669"/>
      <c r="DT24" s="669"/>
      <c r="DU24" s="669"/>
      <c r="DV24" s="716"/>
      <c r="DW24" s="717">
        <v>50.4</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17236646</v>
      </c>
      <c r="S25" s="619"/>
      <c r="T25" s="619"/>
      <c r="U25" s="619"/>
      <c r="V25" s="619"/>
      <c r="W25" s="619"/>
      <c r="X25" s="619"/>
      <c r="Y25" s="620"/>
      <c r="Z25" s="671">
        <v>16.8</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16696298</v>
      </c>
      <c r="CS25" s="637"/>
      <c r="CT25" s="637"/>
      <c r="CU25" s="637"/>
      <c r="CV25" s="637"/>
      <c r="CW25" s="637"/>
      <c r="CX25" s="637"/>
      <c r="CY25" s="638"/>
      <c r="CZ25" s="621">
        <v>17.3</v>
      </c>
      <c r="DA25" s="639"/>
      <c r="DB25" s="639"/>
      <c r="DC25" s="640"/>
      <c r="DD25" s="624">
        <v>15414494</v>
      </c>
      <c r="DE25" s="637"/>
      <c r="DF25" s="637"/>
      <c r="DG25" s="637"/>
      <c r="DH25" s="637"/>
      <c r="DI25" s="637"/>
      <c r="DJ25" s="637"/>
      <c r="DK25" s="638"/>
      <c r="DL25" s="624">
        <v>15294944</v>
      </c>
      <c r="DM25" s="637"/>
      <c r="DN25" s="637"/>
      <c r="DO25" s="637"/>
      <c r="DP25" s="637"/>
      <c r="DQ25" s="637"/>
      <c r="DR25" s="637"/>
      <c r="DS25" s="637"/>
      <c r="DT25" s="637"/>
      <c r="DU25" s="637"/>
      <c r="DV25" s="638"/>
      <c r="DW25" s="641">
        <v>24.9</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v>460375</v>
      </c>
      <c r="S26" s="619"/>
      <c r="T26" s="619"/>
      <c r="U26" s="619"/>
      <c r="V26" s="619"/>
      <c r="W26" s="619"/>
      <c r="X26" s="619"/>
      <c r="Y26" s="620"/>
      <c r="Z26" s="671">
        <v>0.4</v>
      </c>
      <c r="AA26" s="671"/>
      <c r="AB26" s="671"/>
      <c r="AC26" s="671"/>
      <c r="AD26" s="672">
        <v>460375</v>
      </c>
      <c r="AE26" s="672"/>
      <c r="AF26" s="672"/>
      <c r="AG26" s="672"/>
      <c r="AH26" s="672"/>
      <c r="AI26" s="672"/>
      <c r="AJ26" s="672"/>
      <c r="AK26" s="672"/>
      <c r="AL26" s="641">
        <v>0.8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11659734</v>
      </c>
      <c r="CS26" s="619"/>
      <c r="CT26" s="619"/>
      <c r="CU26" s="619"/>
      <c r="CV26" s="619"/>
      <c r="CW26" s="619"/>
      <c r="CX26" s="619"/>
      <c r="CY26" s="620"/>
      <c r="CZ26" s="621">
        <v>12.1</v>
      </c>
      <c r="DA26" s="639"/>
      <c r="DB26" s="639"/>
      <c r="DC26" s="640"/>
      <c r="DD26" s="624">
        <v>10549338</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5876172</v>
      </c>
      <c r="S27" s="619"/>
      <c r="T27" s="619"/>
      <c r="U27" s="619"/>
      <c r="V27" s="619"/>
      <c r="W27" s="619"/>
      <c r="X27" s="619"/>
      <c r="Y27" s="620"/>
      <c r="Z27" s="671">
        <v>5.7</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52092781</v>
      </c>
      <c r="BH27" s="619"/>
      <c r="BI27" s="619"/>
      <c r="BJ27" s="619"/>
      <c r="BK27" s="619"/>
      <c r="BL27" s="619"/>
      <c r="BM27" s="619"/>
      <c r="BN27" s="620"/>
      <c r="BO27" s="671">
        <v>100</v>
      </c>
      <c r="BP27" s="671"/>
      <c r="BQ27" s="671"/>
      <c r="BR27" s="671"/>
      <c r="BS27" s="624">
        <v>467045</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27684029</v>
      </c>
      <c r="CS27" s="637"/>
      <c r="CT27" s="637"/>
      <c r="CU27" s="637"/>
      <c r="CV27" s="637"/>
      <c r="CW27" s="637"/>
      <c r="CX27" s="637"/>
      <c r="CY27" s="638"/>
      <c r="CZ27" s="621">
        <v>28.6</v>
      </c>
      <c r="DA27" s="639"/>
      <c r="DB27" s="639"/>
      <c r="DC27" s="640"/>
      <c r="DD27" s="624">
        <v>9419352</v>
      </c>
      <c r="DE27" s="637"/>
      <c r="DF27" s="637"/>
      <c r="DG27" s="637"/>
      <c r="DH27" s="637"/>
      <c r="DI27" s="637"/>
      <c r="DJ27" s="637"/>
      <c r="DK27" s="638"/>
      <c r="DL27" s="624">
        <v>9418611</v>
      </c>
      <c r="DM27" s="637"/>
      <c r="DN27" s="637"/>
      <c r="DO27" s="637"/>
      <c r="DP27" s="637"/>
      <c r="DQ27" s="637"/>
      <c r="DR27" s="637"/>
      <c r="DS27" s="637"/>
      <c r="DT27" s="637"/>
      <c r="DU27" s="637"/>
      <c r="DV27" s="638"/>
      <c r="DW27" s="641">
        <v>15.3</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228658</v>
      </c>
      <c r="S28" s="619"/>
      <c r="T28" s="619"/>
      <c r="U28" s="619"/>
      <c r="V28" s="619"/>
      <c r="W28" s="619"/>
      <c r="X28" s="619"/>
      <c r="Y28" s="620"/>
      <c r="Z28" s="671">
        <v>0.2</v>
      </c>
      <c r="AA28" s="671"/>
      <c r="AB28" s="671"/>
      <c r="AC28" s="671"/>
      <c r="AD28" s="672">
        <v>129363</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6346781</v>
      </c>
      <c r="CS28" s="619"/>
      <c r="CT28" s="619"/>
      <c r="CU28" s="619"/>
      <c r="CV28" s="619"/>
      <c r="CW28" s="619"/>
      <c r="CX28" s="619"/>
      <c r="CY28" s="620"/>
      <c r="CZ28" s="621">
        <v>6.6</v>
      </c>
      <c r="DA28" s="639"/>
      <c r="DB28" s="639"/>
      <c r="DC28" s="640"/>
      <c r="DD28" s="624">
        <v>6296655</v>
      </c>
      <c r="DE28" s="619"/>
      <c r="DF28" s="619"/>
      <c r="DG28" s="619"/>
      <c r="DH28" s="619"/>
      <c r="DI28" s="619"/>
      <c r="DJ28" s="619"/>
      <c r="DK28" s="620"/>
      <c r="DL28" s="624">
        <v>6296655</v>
      </c>
      <c r="DM28" s="619"/>
      <c r="DN28" s="619"/>
      <c r="DO28" s="619"/>
      <c r="DP28" s="619"/>
      <c r="DQ28" s="619"/>
      <c r="DR28" s="619"/>
      <c r="DS28" s="619"/>
      <c r="DT28" s="619"/>
      <c r="DU28" s="619"/>
      <c r="DV28" s="620"/>
      <c r="DW28" s="641">
        <v>10.199999999999999</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40267</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6346584</v>
      </c>
      <c r="CS29" s="637"/>
      <c r="CT29" s="637"/>
      <c r="CU29" s="637"/>
      <c r="CV29" s="637"/>
      <c r="CW29" s="637"/>
      <c r="CX29" s="637"/>
      <c r="CY29" s="638"/>
      <c r="CZ29" s="621">
        <v>6.6</v>
      </c>
      <c r="DA29" s="639"/>
      <c r="DB29" s="639"/>
      <c r="DC29" s="640"/>
      <c r="DD29" s="624">
        <v>6296458</v>
      </c>
      <c r="DE29" s="637"/>
      <c r="DF29" s="637"/>
      <c r="DG29" s="637"/>
      <c r="DH29" s="637"/>
      <c r="DI29" s="637"/>
      <c r="DJ29" s="637"/>
      <c r="DK29" s="638"/>
      <c r="DL29" s="624">
        <v>6296458</v>
      </c>
      <c r="DM29" s="637"/>
      <c r="DN29" s="637"/>
      <c r="DO29" s="637"/>
      <c r="DP29" s="637"/>
      <c r="DQ29" s="637"/>
      <c r="DR29" s="637"/>
      <c r="DS29" s="637"/>
      <c r="DT29" s="637"/>
      <c r="DU29" s="637"/>
      <c r="DV29" s="638"/>
      <c r="DW29" s="641">
        <v>10.199999999999999</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3117994</v>
      </c>
      <c r="S30" s="619"/>
      <c r="T30" s="619"/>
      <c r="U30" s="619"/>
      <c r="V30" s="619"/>
      <c r="W30" s="619"/>
      <c r="X30" s="619"/>
      <c r="Y30" s="620"/>
      <c r="Z30" s="671">
        <v>3</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98.3</v>
      </c>
      <c r="BH30" s="685"/>
      <c r="BI30" s="685"/>
      <c r="BJ30" s="685"/>
      <c r="BK30" s="685"/>
      <c r="BL30" s="685"/>
      <c r="BM30" s="686">
        <v>92.2</v>
      </c>
      <c r="BN30" s="685"/>
      <c r="BO30" s="685"/>
      <c r="BP30" s="685"/>
      <c r="BQ30" s="687"/>
      <c r="BR30" s="684">
        <v>98</v>
      </c>
      <c r="BS30" s="685"/>
      <c r="BT30" s="685"/>
      <c r="BU30" s="685"/>
      <c r="BV30" s="685"/>
      <c r="BW30" s="685"/>
      <c r="BX30" s="686">
        <v>91.8</v>
      </c>
      <c r="BY30" s="685"/>
      <c r="BZ30" s="685"/>
      <c r="CA30" s="685"/>
      <c r="CB30" s="687"/>
      <c r="CD30" s="690"/>
      <c r="CE30" s="691"/>
      <c r="CF30" s="655" t="s">
        <v>291</v>
      </c>
      <c r="CG30" s="652"/>
      <c r="CH30" s="652"/>
      <c r="CI30" s="652"/>
      <c r="CJ30" s="652"/>
      <c r="CK30" s="652"/>
      <c r="CL30" s="652"/>
      <c r="CM30" s="652"/>
      <c r="CN30" s="652"/>
      <c r="CO30" s="652"/>
      <c r="CP30" s="652"/>
      <c r="CQ30" s="653"/>
      <c r="CR30" s="618">
        <v>5804840</v>
      </c>
      <c r="CS30" s="619"/>
      <c r="CT30" s="619"/>
      <c r="CU30" s="619"/>
      <c r="CV30" s="619"/>
      <c r="CW30" s="619"/>
      <c r="CX30" s="619"/>
      <c r="CY30" s="620"/>
      <c r="CZ30" s="621">
        <v>6</v>
      </c>
      <c r="DA30" s="639"/>
      <c r="DB30" s="639"/>
      <c r="DC30" s="640"/>
      <c r="DD30" s="624">
        <v>5762557</v>
      </c>
      <c r="DE30" s="619"/>
      <c r="DF30" s="619"/>
      <c r="DG30" s="619"/>
      <c r="DH30" s="619"/>
      <c r="DI30" s="619"/>
      <c r="DJ30" s="619"/>
      <c r="DK30" s="620"/>
      <c r="DL30" s="624">
        <v>5762557</v>
      </c>
      <c r="DM30" s="619"/>
      <c r="DN30" s="619"/>
      <c r="DO30" s="619"/>
      <c r="DP30" s="619"/>
      <c r="DQ30" s="619"/>
      <c r="DR30" s="619"/>
      <c r="DS30" s="619"/>
      <c r="DT30" s="619"/>
      <c r="DU30" s="619"/>
      <c r="DV30" s="620"/>
      <c r="DW30" s="641">
        <v>9.4</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4103992</v>
      </c>
      <c r="S31" s="619"/>
      <c r="T31" s="619"/>
      <c r="U31" s="619"/>
      <c r="V31" s="619"/>
      <c r="W31" s="619"/>
      <c r="X31" s="619"/>
      <c r="Y31" s="620"/>
      <c r="Z31" s="671">
        <v>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v>
      </c>
      <c r="BH31" s="637"/>
      <c r="BI31" s="637"/>
      <c r="BJ31" s="637"/>
      <c r="BK31" s="637"/>
      <c r="BL31" s="637"/>
      <c r="BM31" s="673">
        <v>90.9</v>
      </c>
      <c r="BN31" s="683"/>
      <c r="BO31" s="683"/>
      <c r="BP31" s="683"/>
      <c r="BQ31" s="647"/>
      <c r="BR31" s="682">
        <v>97.7</v>
      </c>
      <c r="BS31" s="637"/>
      <c r="BT31" s="637"/>
      <c r="BU31" s="637"/>
      <c r="BV31" s="637"/>
      <c r="BW31" s="637"/>
      <c r="BX31" s="673">
        <v>90.4</v>
      </c>
      <c r="BY31" s="683"/>
      <c r="BZ31" s="683"/>
      <c r="CA31" s="683"/>
      <c r="CB31" s="647"/>
      <c r="CD31" s="690"/>
      <c r="CE31" s="691"/>
      <c r="CF31" s="655" t="s">
        <v>295</v>
      </c>
      <c r="CG31" s="652"/>
      <c r="CH31" s="652"/>
      <c r="CI31" s="652"/>
      <c r="CJ31" s="652"/>
      <c r="CK31" s="652"/>
      <c r="CL31" s="652"/>
      <c r="CM31" s="652"/>
      <c r="CN31" s="652"/>
      <c r="CO31" s="652"/>
      <c r="CP31" s="652"/>
      <c r="CQ31" s="653"/>
      <c r="CR31" s="618">
        <v>541744</v>
      </c>
      <c r="CS31" s="637"/>
      <c r="CT31" s="637"/>
      <c r="CU31" s="637"/>
      <c r="CV31" s="637"/>
      <c r="CW31" s="637"/>
      <c r="CX31" s="637"/>
      <c r="CY31" s="638"/>
      <c r="CZ31" s="621">
        <v>0.6</v>
      </c>
      <c r="DA31" s="639"/>
      <c r="DB31" s="639"/>
      <c r="DC31" s="640"/>
      <c r="DD31" s="624">
        <v>533901</v>
      </c>
      <c r="DE31" s="637"/>
      <c r="DF31" s="637"/>
      <c r="DG31" s="637"/>
      <c r="DH31" s="637"/>
      <c r="DI31" s="637"/>
      <c r="DJ31" s="637"/>
      <c r="DK31" s="638"/>
      <c r="DL31" s="624">
        <v>533901</v>
      </c>
      <c r="DM31" s="637"/>
      <c r="DN31" s="637"/>
      <c r="DO31" s="637"/>
      <c r="DP31" s="637"/>
      <c r="DQ31" s="637"/>
      <c r="DR31" s="637"/>
      <c r="DS31" s="637"/>
      <c r="DT31" s="637"/>
      <c r="DU31" s="637"/>
      <c r="DV31" s="638"/>
      <c r="DW31" s="641">
        <v>0.9</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1366675</v>
      </c>
      <c r="S32" s="619"/>
      <c r="T32" s="619"/>
      <c r="U32" s="619"/>
      <c r="V32" s="619"/>
      <c r="W32" s="619"/>
      <c r="X32" s="619"/>
      <c r="Y32" s="620"/>
      <c r="Z32" s="671">
        <v>1.3</v>
      </c>
      <c r="AA32" s="671"/>
      <c r="AB32" s="671"/>
      <c r="AC32" s="671"/>
      <c r="AD32" s="672">
        <v>146842</v>
      </c>
      <c r="AE32" s="672"/>
      <c r="AF32" s="672"/>
      <c r="AG32" s="672"/>
      <c r="AH32" s="672"/>
      <c r="AI32" s="672"/>
      <c r="AJ32" s="672"/>
      <c r="AK32" s="672"/>
      <c r="AL32" s="641">
        <v>0.3</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98.5</v>
      </c>
      <c r="BH32" s="603"/>
      <c r="BI32" s="603"/>
      <c r="BJ32" s="603"/>
      <c r="BK32" s="603"/>
      <c r="BL32" s="603"/>
      <c r="BM32" s="666">
        <v>92.9</v>
      </c>
      <c r="BN32" s="603"/>
      <c r="BO32" s="603"/>
      <c r="BP32" s="603"/>
      <c r="BQ32" s="660"/>
      <c r="BR32" s="681">
        <v>98.2</v>
      </c>
      <c r="BS32" s="603"/>
      <c r="BT32" s="603"/>
      <c r="BU32" s="603"/>
      <c r="BV32" s="603"/>
      <c r="BW32" s="603"/>
      <c r="BX32" s="666">
        <v>92.6</v>
      </c>
      <c r="BY32" s="603"/>
      <c r="BZ32" s="603"/>
      <c r="CA32" s="603"/>
      <c r="CB32" s="660"/>
      <c r="CD32" s="692"/>
      <c r="CE32" s="693"/>
      <c r="CF32" s="655" t="s">
        <v>298</v>
      </c>
      <c r="CG32" s="652"/>
      <c r="CH32" s="652"/>
      <c r="CI32" s="652"/>
      <c r="CJ32" s="652"/>
      <c r="CK32" s="652"/>
      <c r="CL32" s="652"/>
      <c r="CM32" s="652"/>
      <c r="CN32" s="652"/>
      <c r="CO32" s="652"/>
      <c r="CP32" s="652"/>
      <c r="CQ32" s="653"/>
      <c r="CR32" s="618">
        <v>197</v>
      </c>
      <c r="CS32" s="619"/>
      <c r="CT32" s="619"/>
      <c r="CU32" s="619"/>
      <c r="CV32" s="619"/>
      <c r="CW32" s="619"/>
      <c r="CX32" s="619"/>
      <c r="CY32" s="620"/>
      <c r="CZ32" s="621">
        <v>0</v>
      </c>
      <c r="DA32" s="639"/>
      <c r="DB32" s="639"/>
      <c r="DC32" s="640"/>
      <c r="DD32" s="624">
        <v>197</v>
      </c>
      <c r="DE32" s="619"/>
      <c r="DF32" s="619"/>
      <c r="DG32" s="619"/>
      <c r="DH32" s="619"/>
      <c r="DI32" s="619"/>
      <c r="DJ32" s="619"/>
      <c r="DK32" s="620"/>
      <c r="DL32" s="624">
        <v>197</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5859100</v>
      </c>
      <c r="S33" s="619"/>
      <c r="T33" s="619"/>
      <c r="U33" s="619"/>
      <c r="V33" s="619"/>
      <c r="W33" s="619"/>
      <c r="X33" s="619"/>
      <c r="Y33" s="620"/>
      <c r="Z33" s="671">
        <v>5.7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39497545</v>
      </c>
      <c r="CS33" s="637"/>
      <c r="CT33" s="637"/>
      <c r="CU33" s="637"/>
      <c r="CV33" s="637"/>
      <c r="CW33" s="637"/>
      <c r="CX33" s="637"/>
      <c r="CY33" s="638"/>
      <c r="CZ33" s="621">
        <v>40.9</v>
      </c>
      <c r="DA33" s="639"/>
      <c r="DB33" s="639"/>
      <c r="DC33" s="640"/>
      <c r="DD33" s="624">
        <v>34740548</v>
      </c>
      <c r="DE33" s="637"/>
      <c r="DF33" s="637"/>
      <c r="DG33" s="637"/>
      <c r="DH33" s="637"/>
      <c r="DI33" s="637"/>
      <c r="DJ33" s="637"/>
      <c r="DK33" s="638"/>
      <c r="DL33" s="624">
        <v>25717157</v>
      </c>
      <c r="DM33" s="637"/>
      <c r="DN33" s="637"/>
      <c r="DO33" s="637"/>
      <c r="DP33" s="637"/>
      <c r="DQ33" s="637"/>
      <c r="DR33" s="637"/>
      <c r="DS33" s="637"/>
      <c r="DT33" s="637"/>
      <c r="DU33" s="637"/>
      <c r="DV33" s="638"/>
      <c r="DW33" s="641">
        <v>41.8</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14225162</v>
      </c>
      <c r="CS34" s="619"/>
      <c r="CT34" s="619"/>
      <c r="CU34" s="619"/>
      <c r="CV34" s="619"/>
      <c r="CW34" s="619"/>
      <c r="CX34" s="619"/>
      <c r="CY34" s="620"/>
      <c r="CZ34" s="621">
        <v>14.7</v>
      </c>
      <c r="DA34" s="639"/>
      <c r="DB34" s="639"/>
      <c r="DC34" s="640"/>
      <c r="DD34" s="624">
        <v>11733819</v>
      </c>
      <c r="DE34" s="619"/>
      <c r="DF34" s="619"/>
      <c r="DG34" s="619"/>
      <c r="DH34" s="619"/>
      <c r="DI34" s="619"/>
      <c r="DJ34" s="619"/>
      <c r="DK34" s="620"/>
      <c r="DL34" s="624">
        <v>10935702</v>
      </c>
      <c r="DM34" s="619"/>
      <c r="DN34" s="619"/>
      <c r="DO34" s="619"/>
      <c r="DP34" s="619"/>
      <c r="DQ34" s="619"/>
      <c r="DR34" s="619"/>
      <c r="DS34" s="619"/>
      <c r="DT34" s="619"/>
      <c r="DU34" s="619"/>
      <c r="DV34" s="620"/>
      <c r="DW34" s="641">
        <v>17.8</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3322000</v>
      </c>
      <c r="S35" s="619"/>
      <c r="T35" s="619"/>
      <c r="U35" s="619"/>
      <c r="V35" s="619"/>
      <c r="W35" s="619"/>
      <c r="X35" s="619"/>
      <c r="Y35" s="620"/>
      <c r="Z35" s="671">
        <v>3.2</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13237234</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1029391</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1379463</v>
      </c>
      <c r="CS35" s="637"/>
      <c r="CT35" s="637"/>
      <c r="CU35" s="637"/>
      <c r="CV35" s="637"/>
      <c r="CW35" s="637"/>
      <c r="CX35" s="637"/>
      <c r="CY35" s="638"/>
      <c r="CZ35" s="621">
        <v>1.4</v>
      </c>
      <c r="DA35" s="639"/>
      <c r="DB35" s="639"/>
      <c r="DC35" s="640"/>
      <c r="DD35" s="624">
        <v>1311124</v>
      </c>
      <c r="DE35" s="637"/>
      <c r="DF35" s="637"/>
      <c r="DG35" s="637"/>
      <c r="DH35" s="637"/>
      <c r="DI35" s="637"/>
      <c r="DJ35" s="637"/>
      <c r="DK35" s="638"/>
      <c r="DL35" s="624">
        <v>1311124</v>
      </c>
      <c r="DM35" s="637"/>
      <c r="DN35" s="637"/>
      <c r="DO35" s="637"/>
      <c r="DP35" s="637"/>
      <c r="DQ35" s="637"/>
      <c r="DR35" s="637"/>
      <c r="DS35" s="637"/>
      <c r="DT35" s="637"/>
      <c r="DU35" s="637"/>
      <c r="DV35" s="638"/>
      <c r="DW35" s="641">
        <v>2.1</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102565881</v>
      </c>
      <c r="S36" s="659"/>
      <c r="T36" s="659"/>
      <c r="U36" s="659"/>
      <c r="V36" s="659"/>
      <c r="W36" s="659"/>
      <c r="X36" s="659"/>
      <c r="Y36" s="662"/>
      <c r="Z36" s="663">
        <v>100</v>
      </c>
      <c r="AA36" s="663"/>
      <c r="AB36" s="663"/>
      <c r="AC36" s="663"/>
      <c r="AD36" s="664">
        <v>58222329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1961568</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-2216323</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10365519</v>
      </c>
      <c r="CS36" s="619"/>
      <c r="CT36" s="619"/>
      <c r="CU36" s="619"/>
      <c r="CV36" s="619"/>
      <c r="CW36" s="619"/>
      <c r="CX36" s="619"/>
      <c r="CY36" s="620"/>
      <c r="CZ36" s="621">
        <v>10.7</v>
      </c>
      <c r="DA36" s="639"/>
      <c r="DB36" s="639"/>
      <c r="DC36" s="640"/>
      <c r="DD36" s="624">
        <v>9443367</v>
      </c>
      <c r="DE36" s="619"/>
      <c r="DF36" s="619"/>
      <c r="DG36" s="619"/>
      <c r="DH36" s="619"/>
      <c r="DI36" s="619"/>
      <c r="DJ36" s="619"/>
      <c r="DK36" s="620"/>
      <c r="DL36" s="624">
        <v>6986631</v>
      </c>
      <c r="DM36" s="619"/>
      <c r="DN36" s="619"/>
      <c r="DO36" s="619"/>
      <c r="DP36" s="619"/>
      <c r="DQ36" s="619"/>
      <c r="DR36" s="619"/>
      <c r="DS36" s="619"/>
      <c r="DT36" s="619"/>
      <c r="DU36" s="619"/>
      <c r="DV36" s="620"/>
      <c r="DW36" s="641">
        <v>11.4</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404680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54785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3872215</v>
      </c>
      <c r="CS37" s="637"/>
      <c r="CT37" s="637"/>
      <c r="CU37" s="637"/>
      <c r="CV37" s="637"/>
      <c r="CW37" s="637"/>
      <c r="CX37" s="637"/>
      <c r="CY37" s="638"/>
      <c r="CZ37" s="621">
        <v>4</v>
      </c>
      <c r="DA37" s="639"/>
      <c r="DB37" s="639"/>
      <c r="DC37" s="640"/>
      <c r="DD37" s="624">
        <v>3872215</v>
      </c>
      <c r="DE37" s="637"/>
      <c r="DF37" s="637"/>
      <c r="DG37" s="637"/>
      <c r="DH37" s="637"/>
      <c r="DI37" s="637"/>
      <c r="DJ37" s="637"/>
      <c r="DK37" s="638"/>
      <c r="DL37" s="624">
        <v>3823077</v>
      </c>
      <c r="DM37" s="637"/>
      <c r="DN37" s="637"/>
      <c r="DO37" s="637"/>
      <c r="DP37" s="637"/>
      <c r="DQ37" s="637"/>
      <c r="DR37" s="637"/>
      <c r="DS37" s="637"/>
      <c r="DT37" s="637"/>
      <c r="DU37" s="637"/>
      <c r="DV37" s="638"/>
      <c r="DW37" s="641">
        <v>6.2</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5104</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89926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10865882</v>
      </c>
      <c r="CS38" s="619"/>
      <c r="CT38" s="619"/>
      <c r="CU38" s="619"/>
      <c r="CV38" s="619"/>
      <c r="CW38" s="619"/>
      <c r="CX38" s="619"/>
      <c r="CY38" s="620"/>
      <c r="CZ38" s="621">
        <v>11.2</v>
      </c>
      <c r="DA38" s="639"/>
      <c r="DB38" s="639"/>
      <c r="DC38" s="640"/>
      <c r="DD38" s="624">
        <v>9634914</v>
      </c>
      <c r="DE38" s="619"/>
      <c r="DF38" s="619"/>
      <c r="DG38" s="619"/>
      <c r="DH38" s="619"/>
      <c r="DI38" s="619"/>
      <c r="DJ38" s="619"/>
      <c r="DK38" s="620"/>
      <c r="DL38" s="624">
        <v>6483700</v>
      </c>
      <c r="DM38" s="619"/>
      <c r="DN38" s="619"/>
      <c r="DO38" s="619"/>
      <c r="DP38" s="619"/>
      <c r="DQ38" s="619"/>
      <c r="DR38" s="619"/>
      <c r="DS38" s="619"/>
      <c r="DT38" s="619"/>
      <c r="DU38" s="619"/>
      <c r="DV38" s="620"/>
      <c r="DW38" s="641">
        <v>10.5</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320</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99</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2661519</v>
      </c>
      <c r="CS39" s="637"/>
      <c r="CT39" s="637"/>
      <c r="CU39" s="637"/>
      <c r="CV39" s="637"/>
      <c r="CW39" s="637"/>
      <c r="CX39" s="637"/>
      <c r="CY39" s="638"/>
      <c r="CZ39" s="621">
        <v>2.8</v>
      </c>
      <c r="DA39" s="639"/>
      <c r="DB39" s="639"/>
      <c r="DC39" s="640"/>
      <c r="DD39" s="624">
        <v>2617324</v>
      </c>
      <c r="DE39" s="637"/>
      <c r="DF39" s="637"/>
      <c r="DG39" s="637"/>
      <c r="DH39" s="637"/>
      <c r="DI39" s="637"/>
      <c r="DJ39" s="637"/>
      <c r="DK39" s="638"/>
      <c r="DL39" s="624" t="s">
        <v>320</v>
      </c>
      <c r="DM39" s="637"/>
      <c r="DN39" s="637"/>
      <c r="DO39" s="637"/>
      <c r="DP39" s="637"/>
      <c r="DQ39" s="637"/>
      <c r="DR39" s="637"/>
      <c r="DS39" s="637"/>
      <c r="DT39" s="637"/>
      <c r="DU39" s="637"/>
      <c r="DV39" s="638"/>
      <c r="DW39" s="641" t="s">
        <v>320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4850210</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84</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t="s">
        <v>320</v>
      </c>
      <c r="CS40" s="619"/>
      <c r="CT40" s="619"/>
      <c r="CU40" s="619"/>
      <c r="CV40" s="619"/>
      <c r="CW40" s="619"/>
      <c r="CX40" s="619"/>
      <c r="CY40" s="620"/>
      <c r="CZ40" s="621" t="s">
        <v>320</v>
      </c>
      <c r="DA40" s="639"/>
      <c r="DB40" s="639"/>
      <c r="DC40" s="640"/>
      <c r="DD40" s="624" t="s">
        <v>320</v>
      </c>
      <c r="DE40" s="619"/>
      <c r="DF40" s="619"/>
      <c r="DG40" s="619"/>
      <c r="DH40" s="619"/>
      <c r="DI40" s="619"/>
      <c r="DJ40" s="619"/>
      <c r="DK40" s="620"/>
      <c r="DL40" s="624" t="s">
        <v>320</v>
      </c>
      <c r="DM40" s="619"/>
      <c r="DN40" s="619"/>
      <c r="DO40" s="619"/>
      <c r="DP40" s="619"/>
      <c r="DQ40" s="619"/>
      <c r="DR40" s="619"/>
      <c r="DS40" s="619"/>
      <c r="DT40" s="619"/>
      <c r="DU40" s="619"/>
      <c r="DV40" s="620"/>
      <c r="DW40" s="641" t="s">
        <v>320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6015672</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264</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6431119</v>
      </c>
      <c r="CS42" s="619"/>
      <c r="CT42" s="619"/>
      <c r="CU42" s="619"/>
      <c r="CV42" s="619"/>
      <c r="CW42" s="619"/>
      <c r="CX42" s="619"/>
      <c r="CY42" s="620"/>
      <c r="CZ42" s="621">
        <v>6.7</v>
      </c>
      <c r="DA42" s="622"/>
      <c r="DB42" s="622"/>
      <c r="DC42" s="623"/>
      <c r="DD42" s="624">
        <v>1849033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127708</v>
      </c>
      <c r="CS43" s="637"/>
      <c r="CT43" s="637"/>
      <c r="CU43" s="637"/>
      <c r="CV43" s="637"/>
      <c r="CW43" s="637"/>
      <c r="CX43" s="637"/>
      <c r="CY43" s="638"/>
      <c r="CZ43" s="621">
        <v>0.1</v>
      </c>
      <c r="DA43" s="639"/>
      <c r="DB43" s="639"/>
      <c r="DC43" s="640"/>
      <c r="DD43" s="624">
        <v>117183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335</v>
      </c>
      <c r="CD44" s="631" t="s">
        <v>286</v>
      </c>
      <c r="CE44" s="632"/>
      <c r="CF44" s="615" t="s">
        <v>336</v>
      </c>
      <c r="CG44" s="616"/>
      <c r="CH44" s="616"/>
      <c r="CI44" s="616"/>
      <c r="CJ44" s="616"/>
      <c r="CK44" s="616"/>
      <c r="CL44" s="616"/>
      <c r="CM44" s="616"/>
      <c r="CN44" s="616"/>
      <c r="CO44" s="616"/>
      <c r="CP44" s="616"/>
      <c r="CQ44" s="617"/>
      <c r="CR44" s="618">
        <v>6431119</v>
      </c>
      <c r="CS44" s="619"/>
      <c r="CT44" s="619"/>
      <c r="CU44" s="619"/>
      <c r="CV44" s="619"/>
      <c r="CW44" s="619"/>
      <c r="CX44" s="619"/>
      <c r="CY44" s="620"/>
      <c r="CZ44" s="621">
        <v>6.7</v>
      </c>
      <c r="DA44" s="622"/>
      <c r="DB44" s="622"/>
      <c r="DC44" s="623"/>
      <c r="DD44" s="624">
        <v>1849033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337</v>
      </c>
      <c r="CG45" s="616"/>
      <c r="CH45" s="616"/>
      <c r="CI45" s="616"/>
      <c r="CJ45" s="616"/>
      <c r="CK45" s="616"/>
      <c r="CL45" s="616"/>
      <c r="CM45" s="616"/>
      <c r="CN45" s="616"/>
      <c r="CO45" s="616"/>
      <c r="CP45" s="616"/>
      <c r="CQ45" s="617"/>
      <c r="CR45" s="618">
        <v>1514591</v>
      </c>
      <c r="CS45" s="637"/>
      <c r="CT45" s="637"/>
      <c r="CU45" s="637"/>
      <c r="CV45" s="637"/>
      <c r="CW45" s="637"/>
      <c r="CX45" s="637"/>
      <c r="CY45" s="638"/>
      <c r="CZ45" s="621">
        <v>1.6</v>
      </c>
      <c r="DA45" s="639"/>
      <c r="DB45" s="639"/>
      <c r="DC45" s="640"/>
      <c r="DD45" s="624">
        <v>147717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338</v>
      </c>
      <c r="CG46" s="616"/>
      <c r="CH46" s="616"/>
      <c r="CI46" s="616"/>
      <c r="CJ46" s="616"/>
      <c r="CK46" s="616"/>
      <c r="CL46" s="616"/>
      <c r="CM46" s="616"/>
      <c r="CN46" s="616"/>
      <c r="CO46" s="616"/>
      <c r="CP46" s="616"/>
      <c r="CQ46" s="617"/>
      <c r="CR46" s="618">
        <v>4885528</v>
      </c>
      <c r="CS46" s="619"/>
      <c r="CT46" s="619"/>
      <c r="CU46" s="619"/>
      <c r="CV46" s="619"/>
      <c r="CW46" s="619"/>
      <c r="CX46" s="619"/>
      <c r="CY46" s="620"/>
      <c r="CZ46" s="621">
        <v>5.0999999999999996</v>
      </c>
      <c r="DA46" s="622"/>
      <c r="DB46" s="622"/>
      <c r="DC46" s="623"/>
      <c r="DD46" s="624">
        <v>1670316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339</v>
      </c>
      <c r="CG47" s="616"/>
      <c r="CH47" s="616"/>
      <c r="CI47" s="616"/>
      <c r="CJ47" s="616"/>
      <c r="CK47" s="616"/>
      <c r="CL47" s="616"/>
      <c r="CM47" s="616"/>
      <c r="CN47" s="616"/>
      <c r="CO47" s="616"/>
      <c r="CP47" s="616"/>
      <c r="CQ47" s="617"/>
      <c r="CR47" s="618" t="s">
        <v>109</v>
      </c>
      <c r="CS47" s="637"/>
      <c r="CT47" s="637"/>
      <c r="CU47" s="637"/>
      <c r="CV47" s="637"/>
      <c r="CW47" s="637"/>
      <c r="CX47" s="637"/>
      <c r="CY47" s="638"/>
      <c r="CZ47" s="621" t="s">
        <v>109</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340</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341</v>
      </c>
      <c r="CE49" s="600"/>
      <c r="CF49" s="600"/>
      <c r="CG49" s="600"/>
      <c r="CH49" s="600"/>
      <c r="CI49" s="600"/>
      <c r="CJ49" s="600"/>
      <c r="CK49" s="600"/>
      <c r="CL49" s="600"/>
      <c r="CM49" s="600"/>
      <c r="CN49" s="600"/>
      <c r="CO49" s="600"/>
      <c r="CP49" s="600"/>
      <c r="CQ49" s="601"/>
      <c r="CR49" s="602">
        <v>96655772</v>
      </c>
      <c r="CS49" s="603"/>
      <c r="CT49" s="603"/>
      <c r="CU49" s="603"/>
      <c r="CV49" s="603"/>
      <c r="CW49" s="603"/>
      <c r="CX49" s="603"/>
      <c r="CY49" s="604"/>
      <c r="CZ49" s="605">
        <v>100</v>
      </c>
      <c r="DA49" s="606"/>
      <c r="DB49" s="606"/>
      <c r="DC49" s="607"/>
      <c r="DD49" s="608">
        <v>67720082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AK20" sqref="AK20:AO2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364</v>
      </c>
      <c r="C7" s="1077"/>
      <c r="D7" s="1077"/>
      <c r="E7" s="1077"/>
      <c r="F7" s="1077"/>
      <c r="G7" s="1077"/>
      <c r="H7" s="1077"/>
      <c r="I7" s="1077"/>
      <c r="J7" s="1077"/>
      <c r="K7" s="1077"/>
      <c r="L7" s="1077"/>
      <c r="M7" s="1077"/>
      <c r="N7" s="1077"/>
      <c r="O7" s="1077"/>
      <c r="P7" s="1078"/>
      <c r="Q7" s="1130">
        <v>102375</v>
      </c>
      <c r="R7" s="1131"/>
      <c r="S7" s="1131"/>
      <c r="T7" s="1131"/>
      <c r="U7" s="1131"/>
      <c r="V7" s="1131">
        <v>96765</v>
      </c>
      <c r="W7" s="1131"/>
      <c r="X7" s="1131"/>
      <c r="Y7" s="1131"/>
      <c r="Z7" s="1131"/>
      <c r="AA7" s="1131">
        <v>5610</v>
      </c>
      <c r="AB7" s="1131"/>
      <c r="AC7" s="1131"/>
      <c r="AD7" s="1131"/>
      <c r="AE7" s="1132"/>
      <c r="AF7" s="1133">
        <v>4327</v>
      </c>
      <c r="AG7" s="1134"/>
      <c r="AH7" s="1134"/>
      <c r="AI7" s="1134"/>
      <c r="AJ7" s="1135"/>
      <c r="AK7" s="1117">
        <v>3118</v>
      </c>
      <c r="AL7" s="1118"/>
      <c r="AM7" s="1118"/>
      <c r="AN7" s="1118"/>
      <c r="AO7" s="1118"/>
      <c r="AP7" s="1118">
        <v>55850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539</v>
      </c>
      <c r="BS7" s="1121" t="s">
        <v>534</v>
      </c>
      <c r="BT7" s="1122"/>
      <c r="BU7" s="1122"/>
      <c r="BV7" s="1122"/>
      <c r="BW7" s="1122"/>
      <c r="BX7" s="1122"/>
      <c r="BY7" s="1122"/>
      <c r="BZ7" s="1122"/>
      <c r="CA7" s="1122"/>
      <c r="CB7" s="1122"/>
      <c r="CC7" s="1122"/>
      <c r="CD7" s="1122"/>
      <c r="CE7" s="1122"/>
      <c r="CF7" s="1122"/>
      <c r="CG7" s="1123"/>
      <c r="CH7" s="1114">
        <v>-0.4</v>
      </c>
      <c r="CI7" s="1115"/>
      <c r="CJ7" s="1115"/>
      <c r="CK7" s="1115"/>
      <c r="CL7" s="1116"/>
      <c r="CM7" s="1114">
        <v>46</v>
      </c>
      <c r="CN7" s="1115"/>
      <c r="CO7" s="1115"/>
      <c r="CP7" s="1115"/>
      <c r="CQ7" s="1116"/>
      <c r="CR7" s="1114">
        <v>5</v>
      </c>
      <c r="CS7" s="1115"/>
      <c r="CT7" s="1115"/>
      <c r="CU7" s="1115"/>
      <c r="CV7" s="1116"/>
      <c r="CW7" s="1114">
        <v>0</v>
      </c>
      <c r="CX7" s="1115"/>
      <c r="CY7" s="1115"/>
      <c r="CZ7" s="1115"/>
      <c r="DA7" s="1116"/>
      <c r="DB7" s="1114">
        <v>0</v>
      </c>
      <c r="DC7" s="1115"/>
      <c r="DD7" s="1115"/>
      <c r="DE7" s="1115"/>
      <c r="DF7" s="1116"/>
      <c r="DG7" s="1114">
        <v>489</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x14ac:dyDescent="0.15">
      <c r="A8" s="212">
        <v>2</v>
      </c>
      <c r="B8" s="1063" t="s">
        <v>365</v>
      </c>
      <c r="C8" s="1064"/>
      <c r="D8" s="1064"/>
      <c r="E8" s="1064"/>
      <c r="F8" s="1064"/>
      <c r="G8" s="1064"/>
      <c r="H8" s="1064"/>
      <c r="I8" s="1064"/>
      <c r="J8" s="1064"/>
      <c r="K8" s="1064"/>
      <c r="L8" s="1064"/>
      <c r="M8" s="1064"/>
      <c r="N8" s="1064"/>
      <c r="O8" s="1064"/>
      <c r="P8" s="1065"/>
      <c r="Q8" s="1069">
        <v>500</v>
      </c>
      <c r="R8" s="1070"/>
      <c r="S8" s="1070"/>
      <c r="T8" s="1070"/>
      <c r="U8" s="1070"/>
      <c r="V8" s="1070">
        <v>200</v>
      </c>
      <c r="W8" s="1070"/>
      <c r="X8" s="1070"/>
      <c r="Y8" s="1070"/>
      <c r="Z8" s="1070"/>
      <c r="AA8" s="1070">
        <v>300</v>
      </c>
      <c r="AB8" s="1070"/>
      <c r="AC8" s="1070"/>
      <c r="AD8" s="1070"/>
      <c r="AE8" s="1071"/>
      <c r="AF8" s="1045">
        <v>5</v>
      </c>
      <c r="AG8" s="1046"/>
      <c r="AH8" s="1046"/>
      <c r="AI8" s="1046"/>
      <c r="AJ8" s="1047"/>
      <c r="AK8" s="1112">
        <v>202</v>
      </c>
      <c r="AL8" s="1113"/>
      <c r="AM8" s="1113"/>
      <c r="AN8" s="1113"/>
      <c r="AO8" s="1113"/>
      <c r="AP8" s="1113">
        <v>1393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540</v>
      </c>
      <c r="BS8" s="1040" t="s">
        <v>535</v>
      </c>
      <c r="BT8" s="1041"/>
      <c r="BU8" s="1041"/>
      <c r="BV8" s="1041"/>
      <c r="BW8" s="1041"/>
      <c r="BX8" s="1041"/>
      <c r="BY8" s="1041"/>
      <c r="BZ8" s="1041"/>
      <c r="CA8" s="1041"/>
      <c r="CB8" s="1041"/>
      <c r="CC8" s="1041"/>
      <c r="CD8" s="1041"/>
      <c r="CE8" s="1041"/>
      <c r="CF8" s="1041"/>
      <c r="CG8" s="1042"/>
      <c r="CH8" s="1015">
        <v>16</v>
      </c>
      <c r="CI8" s="1016"/>
      <c r="CJ8" s="1016"/>
      <c r="CK8" s="1016"/>
      <c r="CL8" s="1017"/>
      <c r="CM8" s="1015">
        <v>615</v>
      </c>
      <c r="CN8" s="1016"/>
      <c r="CO8" s="1016"/>
      <c r="CP8" s="1016"/>
      <c r="CQ8" s="1017"/>
      <c r="CR8" s="1015">
        <v>50</v>
      </c>
      <c r="CS8" s="1016"/>
      <c r="CT8" s="1016"/>
      <c r="CU8" s="1016"/>
      <c r="CV8" s="1017"/>
      <c r="CW8" s="1015">
        <v>0</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540</v>
      </c>
      <c r="BS9" s="1040" t="s">
        <v>536</v>
      </c>
      <c r="BT9" s="1041"/>
      <c r="BU9" s="1041"/>
      <c r="BV9" s="1041"/>
      <c r="BW9" s="1041"/>
      <c r="BX9" s="1041"/>
      <c r="BY9" s="1041"/>
      <c r="BZ9" s="1041"/>
      <c r="CA9" s="1041"/>
      <c r="CB9" s="1041"/>
      <c r="CC9" s="1041"/>
      <c r="CD9" s="1041"/>
      <c r="CE9" s="1041"/>
      <c r="CF9" s="1041"/>
      <c r="CG9" s="1042"/>
      <c r="CH9" s="1015">
        <v>17</v>
      </c>
      <c r="CI9" s="1016"/>
      <c r="CJ9" s="1016"/>
      <c r="CK9" s="1016"/>
      <c r="CL9" s="1017"/>
      <c r="CM9" s="1015">
        <v>99</v>
      </c>
      <c r="CN9" s="1016"/>
      <c r="CO9" s="1016"/>
      <c r="CP9" s="1016"/>
      <c r="CQ9" s="1017"/>
      <c r="CR9" s="1015">
        <v>50</v>
      </c>
      <c r="CS9" s="1016"/>
      <c r="CT9" s="1016"/>
      <c r="CU9" s="1016"/>
      <c r="CV9" s="1017"/>
      <c r="CW9" s="1015">
        <v>0</v>
      </c>
      <c r="CX9" s="1016"/>
      <c r="CY9" s="1016"/>
      <c r="CZ9" s="1016"/>
      <c r="DA9" s="1017"/>
      <c r="DB9" s="1015">
        <v>0</v>
      </c>
      <c r="DC9" s="1016"/>
      <c r="DD9" s="1016"/>
      <c r="DE9" s="1016"/>
      <c r="DF9" s="1017"/>
      <c r="DG9" s="1015">
        <v>0</v>
      </c>
      <c r="DH9" s="1016"/>
      <c r="DI9" s="1016"/>
      <c r="DJ9" s="1016"/>
      <c r="DK9" s="1017"/>
      <c r="DL9" s="1015">
        <v>0</v>
      </c>
      <c r="DM9" s="1016"/>
      <c r="DN9" s="1016"/>
      <c r="DO9" s="1016"/>
      <c r="DP9" s="1017"/>
      <c r="DQ9" s="1015">
        <v>0</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t="s">
        <v>540</v>
      </c>
      <c r="BS10" s="1040" t="s">
        <v>537</v>
      </c>
      <c r="BT10" s="1041"/>
      <c r="BU10" s="1041"/>
      <c r="BV10" s="1041"/>
      <c r="BW10" s="1041"/>
      <c r="BX10" s="1041"/>
      <c r="BY10" s="1041"/>
      <c r="BZ10" s="1041"/>
      <c r="CA10" s="1041"/>
      <c r="CB10" s="1041"/>
      <c r="CC10" s="1041"/>
      <c r="CD10" s="1041"/>
      <c r="CE10" s="1041"/>
      <c r="CF10" s="1041"/>
      <c r="CG10" s="1042"/>
      <c r="CH10" s="1015">
        <v>3</v>
      </c>
      <c r="CI10" s="1016"/>
      <c r="CJ10" s="1016"/>
      <c r="CK10" s="1016"/>
      <c r="CL10" s="1017"/>
      <c r="CM10" s="1015">
        <v>385</v>
      </c>
      <c r="CN10" s="1016"/>
      <c r="CO10" s="1016"/>
      <c r="CP10" s="1016"/>
      <c r="CQ10" s="1017"/>
      <c r="CR10" s="1015">
        <v>200</v>
      </c>
      <c r="CS10" s="1016"/>
      <c r="CT10" s="1016"/>
      <c r="CU10" s="1016"/>
      <c r="CV10" s="1017"/>
      <c r="CW10" s="1015">
        <v>0</v>
      </c>
      <c r="CX10" s="1016"/>
      <c r="CY10" s="1016"/>
      <c r="CZ10" s="1016"/>
      <c r="DA10" s="1017"/>
      <c r="DB10" s="1015">
        <v>0</v>
      </c>
      <c r="DC10" s="1016"/>
      <c r="DD10" s="1016"/>
      <c r="DE10" s="1016"/>
      <c r="DF10" s="1017"/>
      <c r="DG10" s="1015">
        <v>0</v>
      </c>
      <c r="DH10" s="1016"/>
      <c r="DI10" s="1016"/>
      <c r="DJ10" s="1016"/>
      <c r="DK10" s="1017"/>
      <c r="DL10" s="1015">
        <v>0</v>
      </c>
      <c r="DM10" s="1016"/>
      <c r="DN10" s="1016"/>
      <c r="DO10" s="1016"/>
      <c r="DP10" s="1017"/>
      <c r="DQ10" s="1015">
        <v>0</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t="s">
        <v>540</v>
      </c>
      <c r="BS11" s="1040" t="s">
        <v>538</v>
      </c>
      <c r="BT11" s="1041"/>
      <c r="BU11" s="1041"/>
      <c r="BV11" s="1041"/>
      <c r="BW11" s="1041"/>
      <c r="BX11" s="1041"/>
      <c r="BY11" s="1041"/>
      <c r="BZ11" s="1041"/>
      <c r="CA11" s="1041"/>
      <c r="CB11" s="1041"/>
      <c r="CC11" s="1041"/>
      <c r="CD11" s="1041"/>
      <c r="CE11" s="1041"/>
      <c r="CF11" s="1041"/>
      <c r="CG11" s="1042"/>
      <c r="CH11" s="1015">
        <v>10</v>
      </c>
      <c r="CI11" s="1016"/>
      <c r="CJ11" s="1016"/>
      <c r="CK11" s="1016"/>
      <c r="CL11" s="1017"/>
      <c r="CM11" s="1015">
        <v>1370</v>
      </c>
      <c r="CN11" s="1016"/>
      <c r="CO11" s="1016"/>
      <c r="CP11" s="1016"/>
      <c r="CQ11" s="1017"/>
      <c r="CR11" s="1015">
        <v>1292</v>
      </c>
      <c r="CS11" s="1016"/>
      <c r="CT11" s="1016"/>
      <c r="CU11" s="1016"/>
      <c r="CV11" s="1017"/>
      <c r="CW11" s="1015">
        <v>0</v>
      </c>
      <c r="CX11" s="1016"/>
      <c r="CY11" s="1016"/>
      <c r="CZ11" s="1016"/>
      <c r="DA11" s="1017"/>
      <c r="DB11" s="1015">
        <v>113</v>
      </c>
      <c r="DC11" s="1016"/>
      <c r="DD11" s="1016"/>
      <c r="DE11" s="1016"/>
      <c r="DF11" s="1017"/>
      <c r="DG11" s="1015">
        <v>0</v>
      </c>
      <c r="DH11" s="1016"/>
      <c r="DI11" s="1016"/>
      <c r="DJ11" s="1016"/>
      <c r="DK11" s="1017"/>
      <c r="DL11" s="1015">
        <v>0</v>
      </c>
      <c r="DM11" s="1016"/>
      <c r="DN11" s="1016"/>
      <c r="DO11" s="1016"/>
      <c r="DP11" s="1017"/>
      <c r="DQ11" s="1015">
        <v>0</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367</v>
      </c>
      <c r="B23" s="970" t="s">
        <v>368</v>
      </c>
      <c r="C23" s="971"/>
      <c r="D23" s="971"/>
      <c r="E23" s="971"/>
      <c r="F23" s="971"/>
      <c r="G23" s="971"/>
      <c r="H23" s="971"/>
      <c r="I23" s="971"/>
      <c r="J23" s="971"/>
      <c r="K23" s="971"/>
      <c r="L23" s="971"/>
      <c r="M23" s="971"/>
      <c r="N23" s="971"/>
      <c r="O23" s="971"/>
      <c r="P23" s="972"/>
      <c r="Q23" s="1094">
        <v>102875</v>
      </c>
      <c r="R23" s="1095"/>
      <c r="S23" s="1095"/>
      <c r="T23" s="1095"/>
      <c r="U23" s="1095"/>
      <c r="V23" s="1095">
        <v>96965</v>
      </c>
      <c r="W23" s="1095"/>
      <c r="X23" s="1095"/>
      <c r="Y23" s="1095"/>
      <c r="Z23" s="1095"/>
      <c r="AA23" s="1095">
        <v>5910</v>
      </c>
      <c r="AB23" s="1095"/>
      <c r="AC23" s="1095"/>
      <c r="AD23" s="1095"/>
      <c r="AE23" s="1096"/>
      <c r="AF23" s="1097">
        <v>4332</v>
      </c>
      <c r="AG23" s="1095"/>
      <c r="AH23" s="1095"/>
      <c r="AI23" s="1095"/>
      <c r="AJ23" s="1098"/>
      <c r="AK23" s="1099"/>
      <c r="AL23" s="1100"/>
      <c r="AM23" s="1100"/>
      <c r="AN23" s="1100"/>
      <c r="AO23" s="1100"/>
      <c r="AP23" s="1095">
        <v>57243</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347</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379</v>
      </c>
      <c r="C28" s="1077"/>
      <c r="D28" s="1077"/>
      <c r="E28" s="1077"/>
      <c r="F28" s="1077"/>
      <c r="G28" s="1077"/>
      <c r="H28" s="1077"/>
      <c r="I28" s="1077"/>
      <c r="J28" s="1077"/>
      <c r="K28" s="1077"/>
      <c r="L28" s="1077"/>
      <c r="M28" s="1077"/>
      <c r="N28" s="1077"/>
      <c r="O28" s="1077"/>
      <c r="P28" s="1078"/>
      <c r="Q28" s="1079">
        <v>52</v>
      </c>
      <c r="R28" s="1080"/>
      <c r="S28" s="1080"/>
      <c r="T28" s="1080"/>
      <c r="U28" s="1080"/>
      <c r="V28" s="1080">
        <v>30</v>
      </c>
      <c r="W28" s="1080"/>
      <c r="X28" s="1080"/>
      <c r="Y28" s="1080"/>
      <c r="Z28" s="1080"/>
      <c r="AA28" s="1080">
        <v>22</v>
      </c>
      <c r="AB28" s="1080"/>
      <c r="AC28" s="1080"/>
      <c r="AD28" s="1080"/>
      <c r="AE28" s="1081"/>
      <c r="AF28" s="1082">
        <v>22</v>
      </c>
      <c r="AG28" s="1080"/>
      <c r="AH28" s="1080"/>
      <c r="AI28" s="1080"/>
      <c r="AJ28" s="1083"/>
      <c r="AK28" s="1084">
        <v>0</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42542</v>
      </c>
      <c r="R29" s="1070"/>
      <c r="S29" s="1070"/>
      <c r="T29" s="1070"/>
      <c r="U29" s="1070"/>
      <c r="V29" s="1070">
        <v>41512</v>
      </c>
      <c r="W29" s="1070"/>
      <c r="X29" s="1070"/>
      <c r="Y29" s="1070"/>
      <c r="Z29" s="1070"/>
      <c r="AA29" s="1070">
        <v>1029</v>
      </c>
      <c r="AB29" s="1070"/>
      <c r="AC29" s="1070"/>
      <c r="AD29" s="1070"/>
      <c r="AE29" s="1071"/>
      <c r="AF29" s="1045">
        <v>1029</v>
      </c>
      <c r="AG29" s="1046"/>
      <c r="AH29" s="1046"/>
      <c r="AI29" s="1046"/>
      <c r="AJ29" s="1047"/>
      <c r="AK29" s="1006">
        <v>5072</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19897</v>
      </c>
      <c r="R30" s="1070"/>
      <c r="S30" s="1070"/>
      <c r="T30" s="1070"/>
      <c r="U30" s="1070"/>
      <c r="V30" s="1070">
        <v>19169</v>
      </c>
      <c r="W30" s="1070"/>
      <c r="X30" s="1070"/>
      <c r="Y30" s="1070"/>
      <c r="Z30" s="1070"/>
      <c r="AA30" s="1070">
        <v>728</v>
      </c>
      <c r="AB30" s="1070"/>
      <c r="AC30" s="1070"/>
      <c r="AD30" s="1070"/>
      <c r="AE30" s="1071"/>
      <c r="AF30" s="1045">
        <v>728</v>
      </c>
      <c r="AG30" s="1046"/>
      <c r="AH30" s="1046"/>
      <c r="AI30" s="1046"/>
      <c r="AJ30" s="1047"/>
      <c r="AK30" s="1006">
        <v>3090</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3723</v>
      </c>
      <c r="R31" s="1070"/>
      <c r="S31" s="1070"/>
      <c r="T31" s="1070"/>
      <c r="U31" s="1070"/>
      <c r="V31" s="1070">
        <v>3705</v>
      </c>
      <c r="W31" s="1070"/>
      <c r="X31" s="1070"/>
      <c r="Y31" s="1070"/>
      <c r="Z31" s="1070"/>
      <c r="AA31" s="1070">
        <v>18</v>
      </c>
      <c r="AB31" s="1070"/>
      <c r="AC31" s="1070"/>
      <c r="AD31" s="1070"/>
      <c r="AE31" s="1071"/>
      <c r="AF31" s="1045">
        <v>18</v>
      </c>
      <c r="AG31" s="1046"/>
      <c r="AH31" s="1046"/>
      <c r="AI31" s="1046"/>
      <c r="AJ31" s="1047"/>
      <c r="AK31" s="1006">
        <v>480</v>
      </c>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6709</v>
      </c>
      <c r="R32" s="1070"/>
      <c r="S32" s="1070"/>
      <c r="T32" s="1070"/>
      <c r="U32" s="1070"/>
      <c r="V32" s="1070">
        <v>5613</v>
      </c>
      <c r="W32" s="1070"/>
      <c r="X32" s="1070"/>
      <c r="Y32" s="1070"/>
      <c r="Z32" s="1070"/>
      <c r="AA32" s="1070">
        <v>1095</v>
      </c>
      <c r="AB32" s="1070"/>
      <c r="AC32" s="1070"/>
      <c r="AD32" s="1070"/>
      <c r="AE32" s="1071"/>
      <c r="AF32" s="1045">
        <v>5712</v>
      </c>
      <c r="AG32" s="1046"/>
      <c r="AH32" s="1046"/>
      <c r="AI32" s="1046"/>
      <c r="AJ32" s="1047"/>
      <c r="AK32" s="1006">
        <v>44</v>
      </c>
      <c r="AL32" s="997"/>
      <c r="AM32" s="997"/>
      <c r="AN32" s="997"/>
      <c r="AO32" s="997"/>
      <c r="AP32" s="997">
        <v>3982</v>
      </c>
      <c r="AQ32" s="997"/>
      <c r="AR32" s="997"/>
      <c r="AS32" s="997"/>
      <c r="AT32" s="997"/>
      <c r="AU32" s="997">
        <v>0</v>
      </c>
      <c r="AV32" s="997"/>
      <c r="AW32" s="997"/>
      <c r="AX32" s="997"/>
      <c r="AY32" s="997"/>
      <c r="AZ32" s="1068"/>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385</v>
      </c>
      <c r="C33" s="1064"/>
      <c r="D33" s="1064"/>
      <c r="E33" s="1064"/>
      <c r="F33" s="1064"/>
      <c r="G33" s="1064"/>
      <c r="H33" s="1064"/>
      <c r="I33" s="1064"/>
      <c r="J33" s="1064"/>
      <c r="K33" s="1064"/>
      <c r="L33" s="1064"/>
      <c r="M33" s="1064"/>
      <c r="N33" s="1064"/>
      <c r="O33" s="1064"/>
      <c r="P33" s="1065"/>
      <c r="Q33" s="1069">
        <v>5491</v>
      </c>
      <c r="R33" s="1070"/>
      <c r="S33" s="1070"/>
      <c r="T33" s="1070"/>
      <c r="U33" s="1070"/>
      <c r="V33" s="1070">
        <v>5479</v>
      </c>
      <c r="W33" s="1070"/>
      <c r="X33" s="1070"/>
      <c r="Y33" s="1070"/>
      <c r="Z33" s="1070"/>
      <c r="AA33" s="1070">
        <v>13</v>
      </c>
      <c r="AB33" s="1070"/>
      <c r="AC33" s="1070"/>
      <c r="AD33" s="1070"/>
      <c r="AE33" s="1071"/>
      <c r="AF33" s="1045">
        <v>1821</v>
      </c>
      <c r="AG33" s="1046"/>
      <c r="AH33" s="1046"/>
      <c r="AI33" s="1046"/>
      <c r="AJ33" s="1047"/>
      <c r="AK33" s="1006">
        <v>1962</v>
      </c>
      <c r="AL33" s="997"/>
      <c r="AM33" s="997"/>
      <c r="AN33" s="997"/>
      <c r="AO33" s="997"/>
      <c r="AP33" s="997">
        <v>18496</v>
      </c>
      <c r="AQ33" s="997"/>
      <c r="AR33" s="997"/>
      <c r="AS33" s="997"/>
      <c r="AT33" s="997"/>
      <c r="AU33" s="997">
        <v>2400</v>
      </c>
      <c r="AV33" s="997"/>
      <c r="AW33" s="997"/>
      <c r="AX33" s="997"/>
      <c r="AY33" s="997"/>
      <c r="AZ33" s="1068"/>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386</v>
      </c>
      <c r="C34" s="1064"/>
      <c r="D34" s="1064"/>
      <c r="E34" s="1064"/>
      <c r="F34" s="1064"/>
      <c r="G34" s="1064"/>
      <c r="H34" s="1064"/>
      <c r="I34" s="1064"/>
      <c r="J34" s="1064"/>
      <c r="K34" s="1064"/>
      <c r="L34" s="1064"/>
      <c r="M34" s="1064"/>
      <c r="N34" s="1064"/>
      <c r="O34" s="1064"/>
      <c r="P34" s="1065"/>
      <c r="Q34" s="1069">
        <v>1739</v>
      </c>
      <c r="R34" s="1070"/>
      <c r="S34" s="1070"/>
      <c r="T34" s="1070"/>
      <c r="U34" s="1070"/>
      <c r="V34" s="1070">
        <v>1680</v>
      </c>
      <c r="W34" s="1070"/>
      <c r="X34" s="1070"/>
      <c r="Y34" s="1070"/>
      <c r="Z34" s="1070"/>
      <c r="AA34" s="1070">
        <v>58</v>
      </c>
      <c r="AB34" s="1070"/>
      <c r="AC34" s="1070"/>
      <c r="AD34" s="1070"/>
      <c r="AE34" s="1071"/>
      <c r="AF34" s="1045">
        <v>389</v>
      </c>
      <c r="AG34" s="1046"/>
      <c r="AH34" s="1046"/>
      <c r="AI34" s="1046"/>
      <c r="AJ34" s="1047"/>
      <c r="AK34" s="1006">
        <v>405</v>
      </c>
      <c r="AL34" s="997"/>
      <c r="AM34" s="997"/>
      <c r="AN34" s="997"/>
      <c r="AO34" s="997"/>
      <c r="AP34" s="997">
        <v>116</v>
      </c>
      <c r="AQ34" s="997"/>
      <c r="AR34" s="997"/>
      <c r="AS34" s="997"/>
      <c r="AT34" s="997"/>
      <c r="AU34" s="997">
        <v>0</v>
      </c>
      <c r="AV34" s="997"/>
      <c r="AW34" s="997"/>
      <c r="AX34" s="997"/>
      <c r="AY34" s="997"/>
      <c r="AZ34" s="1068"/>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367</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9720</v>
      </c>
      <c r="AG63" s="985"/>
      <c r="AH63" s="985"/>
      <c r="AI63" s="985"/>
      <c r="AJ63" s="1056"/>
      <c r="AK63" s="1057"/>
      <c r="AL63" s="989"/>
      <c r="AM63" s="989"/>
      <c r="AN63" s="989"/>
      <c r="AO63" s="989"/>
      <c r="AP63" s="985">
        <v>22594</v>
      </c>
      <c r="AQ63" s="985"/>
      <c r="AR63" s="985"/>
      <c r="AS63" s="985"/>
      <c r="AT63" s="985"/>
      <c r="AU63" s="985">
        <v>2400</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390</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391</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10540</v>
      </c>
      <c r="R68" s="1008"/>
      <c r="S68" s="1008"/>
      <c r="T68" s="1008"/>
      <c r="U68" s="1008"/>
      <c r="V68" s="1008">
        <v>10222</v>
      </c>
      <c r="W68" s="1008"/>
      <c r="X68" s="1008"/>
      <c r="Y68" s="1008"/>
      <c r="Z68" s="1008"/>
      <c r="AA68" s="1008">
        <v>317</v>
      </c>
      <c r="AB68" s="1008"/>
      <c r="AC68" s="1008"/>
      <c r="AD68" s="1008"/>
      <c r="AE68" s="1008"/>
      <c r="AF68" s="1008">
        <v>317</v>
      </c>
      <c r="AG68" s="1008"/>
      <c r="AH68" s="1008"/>
      <c r="AI68" s="1008"/>
      <c r="AJ68" s="1008"/>
      <c r="AK68" s="1008">
        <v>0</v>
      </c>
      <c r="AL68" s="1008"/>
      <c r="AM68" s="1008"/>
      <c r="AN68" s="1008"/>
      <c r="AO68" s="1008"/>
      <c r="AP68" s="1008">
        <v>3207</v>
      </c>
      <c r="AQ68" s="1008"/>
      <c r="AR68" s="1008"/>
      <c r="AS68" s="1008"/>
      <c r="AT68" s="1008"/>
      <c r="AU68" s="1008">
        <v>952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c r="C69" s="1001"/>
      <c r="D69" s="1001"/>
      <c r="E69" s="1001"/>
      <c r="F69" s="1001"/>
      <c r="G69" s="1001"/>
      <c r="H69" s="1001"/>
      <c r="I69" s="1001"/>
      <c r="J69" s="1001"/>
      <c r="K69" s="1001"/>
      <c r="L69" s="1001"/>
      <c r="M69" s="1001"/>
      <c r="N69" s="1001"/>
      <c r="O69" s="1001"/>
      <c r="P69" s="1002"/>
      <c r="Q69" s="1003"/>
      <c r="R69" s="997"/>
      <c r="S69" s="997"/>
      <c r="T69" s="997"/>
      <c r="U69" s="997"/>
      <c r="V69" s="997"/>
      <c r="W69" s="997"/>
      <c r="X69" s="997"/>
      <c r="Y69" s="997"/>
      <c r="Z69" s="997"/>
      <c r="AA69" s="997"/>
      <c r="AB69" s="997"/>
      <c r="AC69" s="997"/>
      <c r="AD69" s="997"/>
      <c r="AE69" s="997"/>
      <c r="AF69" s="997"/>
      <c r="AG69" s="997"/>
      <c r="AH69" s="997"/>
      <c r="AI69" s="997"/>
      <c r="AJ69" s="997"/>
      <c r="AK69" s="997"/>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c r="C70" s="1001"/>
      <c r="D70" s="1001"/>
      <c r="E70" s="1001"/>
      <c r="F70" s="1001"/>
      <c r="G70" s="1001"/>
      <c r="H70" s="1001"/>
      <c r="I70" s="1001"/>
      <c r="J70" s="1001"/>
      <c r="K70" s="1001"/>
      <c r="L70" s="1001"/>
      <c r="M70" s="1001"/>
      <c r="N70" s="1001"/>
      <c r="O70" s="1001"/>
      <c r="P70" s="1002"/>
      <c r="Q70" s="1003"/>
      <c r="R70" s="997"/>
      <c r="S70" s="997"/>
      <c r="T70" s="997"/>
      <c r="U70" s="997"/>
      <c r="V70" s="997"/>
      <c r="W70" s="997"/>
      <c r="X70" s="997"/>
      <c r="Y70" s="997"/>
      <c r="Z70" s="997"/>
      <c r="AA70" s="997"/>
      <c r="AB70" s="997"/>
      <c r="AC70" s="997"/>
      <c r="AD70" s="997"/>
      <c r="AE70" s="997"/>
      <c r="AF70" s="997"/>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367</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317</v>
      </c>
      <c r="AG88" s="985"/>
      <c r="AH88" s="985"/>
      <c r="AI88" s="985"/>
      <c r="AJ88" s="985"/>
      <c r="AK88" s="989"/>
      <c r="AL88" s="989"/>
      <c r="AM88" s="989"/>
      <c r="AN88" s="989"/>
      <c r="AO88" s="989"/>
      <c r="AP88" s="985">
        <v>3207</v>
      </c>
      <c r="AQ88" s="985"/>
      <c r="AR88" s="985"/>
      <c r="AS88" s="985"/>
      <c r="AT88" s="985"/>
      <c r="AU88" s="985">
        <v>952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1597</v>
      </c>
      <c r="CS102" s="977"/>
      <c r="CT102" s="977"/>
      <c r="CU102" s="977"/>
      <c r="CV102" s="978"/>
      <c r="CW102" s="976"/>
      <c r="CX102" s="977"/>
      <c r="CY102" s="977"/>
      <c r="CZ102" s="977"/>
      <c r="DA102" s="978"/>
      <c r="DB102" s="976">
        <v>113</v>
      </c>
      <c r="DC102" s="977"/>
      <c r="DD102" s="977"/>
      <c r="DE102" s="977"/>
      <c r="DF102" s="978"/>
      <c r="DG102" s="976">
        <v>489</v>
      </c>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285</v>
      </c>
      <c r="AG109" s="918"/>
      <c r="AH109" s="918"/>
      <c r="AI109" s="918"/>
      <c r="AJ109" s="919"/>
      <c r="AK109" s="920" t="s">
        <v>284</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285</v>
      </c>
      <c r="BW109" s="918"/>
      <c r="BX109" s="918"/>
      <c r="BY109" s="918"/>
      <c r="BZ109" s="919"/>
      <c r="CA109" s="920" t="s">
        <v>284</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285</v>
      </c>
      <c r="DM109" s="918"/>
      <c r="DN109" s="918"/>
      <c r="DO109" s="918"/>
      <c r="DP109" s="919"/>
      <c r="DQ109" s="920" t="s">
        <v>284</v>
      </c>
      <c r="DR109" s="918"/>
      <c r="DS109" s="918"/>
      <c r="DT109" s="918"/>
      <c r="DU109" s="919"/>
      <c r="DV109" s="920" t="s">
        <v>402</v>
      </c>
      <c r="DW109" s="918"/>
      <c r="DX109" s="918"/>
      <c r="DY109" s="918"/>
      <c r="DZ109" s="949"/>
    </row>
    <row r="110" spans="1:131" s="197" customFormat="1" ht="26.25" customHeight="1" x14ac:dyDescent="0.15">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6878483</v>
      </c>
      <c r="AB110" s="903"/>
      <c r="AC110" s="903"/>
      <c r="AD110" s="903"/>
      <c r="AE110" s="904"/>
      <c r="AF110" s="905">
        <v>6814805</v>
      </c>
      <c r="AG110" s="903"/>
      <c r="AH110" s="903"/>
      <c r="AI110" s="903"/>
      <c r="AJ110" s="904"/>
      <c r="AK110" s="905">
        <v>6346584</v>
      </c>
      <c r="AL110" s="903"/>
      <c r="AM110" s="903"/>
      <c r="AN110" s="903"/>
      <c r="AO110" s="904"/>
      <c r="AP110" s="906">
        <v>11.9</v>
      </c>
      <c r="AQ110" s="907"/>
      <c r="AR110" s="907"/>
      <c r="AS110" s="907"/>
      <c r="AT110" s="908"/>
      <c r="AU110" s="950" t="s">
        <v>59</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58002262</v>
      </c>
      <c r="BR110" s="830"/>
      <c r="BS110" s="830"/>
      <c r="BT110" s="830"/>
      <c r="BU110" s="830"/>
      <c r="BV110" s="830">
        <v>57190577</v>
      </c>
      <c r="BW110" s="830"/>
      <c r="BX110" s="830"/>
      <c r="BY110" s="830"/>
      <c r="BZ110" s="830"/>
      <c r="CA110" s="830">
        <v>57242977</v>
      </c>
      <c r="CB110" s="830"/>
      <c r="CC110" s="830"/>
      <c r="CD110" s="830"/>
      <c r="CE110" s="830"/>
      <c r="CF110" s="891">
        <v>107.6</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4446012</v>
      </c>
      <c r="BR111" s="801"/>
      <c r="BS111" s="801"/>
      <c r="BT111" s="801"/>
      <c r="BU111" s="801"/>
      <c r="BV111" s="801">
        <v>4262129</v>
      </c>
      <c r="BW111" s="801"/>
      <c r="BX111" s="801"/>
      <c r="BY111" s="801"/>
      <c r="BZ111" s="801"/>
      <c r="CA111" s="801">
        <v>4193377</v>
      </c>
      <c r="CB111" s="801"/>
      <c r="CC111" s="801"/>
      <c r="CD111" s="801"/>
      <c r="CE111" s="801"/>
      <c r="CF111" s="878">
        <v>7.9</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4033436</v>
      </c>
      <c r="DH111" s="801"/>
      <c r="DI111" s="801"/>
      <c r="DJ111" s="801"/>
      <c r="DK111" s="801"/>
      <c r="DL111" s="801">
        <v>3870422</v>
      </c>
      <c r="DM111" s="801"/>
      <c r="DN111" s="801"/>
      <c r="DO111" s="801"/>
      <c r="DP111" s="801"/>
      <c r="DQ111" s="801">
        <v>3704790</v>
      </c>
      <c r="DR111" s="801"/>
      <c r="DS111" s="801"/>
      <c r="DT111" s="801"/>
      <c r="DU111" s="801"/>
      <c r="DV111" s="853">
        <v>7</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8507391</v>
      </c>
      <c r="BR112" s="801"/>
      <c r="BS112" s="801"/>
      <c r="BT112" s="801"/>
      <c r="BU112" s="801"/>
      <c r="BV112" s="801">
        <v>4267026</v>
      </c>
      <c r="BW112" s="801"/>
      <c r="BX112" s="801"/>
      <c r="BY112" s="801"/>
      <c r="BZ112" s="801"/>
      <c r="CA112" s="801">
        <v>2400117</v>
      </c>
      <c r="CB112" s="801"/>
      <c r="CC112" s="801"/>
      <c r="CD112" s="801"/>
      <c r="CE112" s="801"/>
      <c r="CF112" s="878">
        <v>4.5</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1344529</v>
      </c>
      <c r="AB113" s="939"/>
      <c r="AC113" s="939"/>
      <c r="AD113" s="939"/>
      <c r="AE113" s="940"/>
      <c r="AF113" s="941">
        <v>1100645</v>
      </c>
      <c r="AG113" s="939"/>
      <c r="AH113" s="939"/>
      <c r="AI113" s="939"/>
      <c r="AJ113" s="940"/>
      <c r="AK113" s="941">
        <v>1038884</v>
      </c>
      <c r="AL113" s="939"/>
      <c r="AM113" s="939"/>
      <c r="AN113" s="939"/>
      <c r="AO113" s="940"/>
      <c r="AP113" s="942">
        <v>2</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584012</v>
      </c>
      <c r="BR113" s="801"/>
      <c r="BS113" s="801"/>
      <c r="BT113" s="801"/>
      <c r="BU113" s="801"/>
      <c r="BV113" s="801">
        <v>833855</v>
      </c>
      <c r="BW113" s="801"/>
      <c r="BX113" s="801"/>
      <c r="BY113" s="801"/>
      <c r="BZ113" s="801"/>
      <c r="CA113" s="801">
        <v>951782</v>
      </c>
      <c r="CB113" s="801"/>
      <c r="CC113" s="801"/>
      <c r="CD113" s="801"/>
      <c r="CE113" s="801"/>
      <c r="CF113" s="878">
        <v>1.8</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66165</v>
      </c>
      <c r="AB114" s="814"/>
      <c r="AC114" s="814"/>
      <c r="AD114" s="814"/>
      <c r="AE114" s="815"/>
      <c r="AF114" s="816">
        <v>88926</v>
      </c>
      <c r="AG114" s="814"/>
      <c r="AH114" s="814"/>
      <c r="AI114" s="814"/>
      <c r="AJ114" s="815"/>
      <c r="AK114" s="816">
        <v>116731</v>
      </c>
      <c r="AL114" s="814"/>
      <c r="AM114" s="814"/>
      <c r="AN114" s="814"/>
      <c r="AO114" s="815"/>
      <c r="AP114" s="784">
        <v>0.2</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11319148</v>
      </c>
      <c r="BR114" s="801"/>
      <c r="BS114" s="801"/>
      <c r="BT114" s="801"/>
      <c r="BU114" s="801"/>
      <c r="BV114" s="801">
        <v>9855835</v>
      </c>
      <c r="BW114" s="801"/>
      <c r="BX114" s="801"/>
      <c r="BY114" s="801"/>
      <c r="BZ114" s="801"/>
      <c r="CA114" s="801">
        <v>8693882</v>
      </c>
      <c r="CB114" s="801"/>
      <c r="CC114" s="801"/>
      <c r="CD114" s="801"/>
      <c r="CE114" s="801"/>
      <c r="CF114" s="878">
        <v>16.3</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231228</v>
      </c>
      <c r="AB115" s="939"/>
      <c r="AC115" s="939"/>
      <c r="AD115" s="939"/>
      <c r="AE115" s="940"/>
      <c r="AF115" s="941">
        <v>231138</v>
      </c>
      <c r="AG115" s="939"/>
      <c r="AH115" s="939"/>
      <c r="AI115" s="939"/>
      <c r="AJ115" s="940"/>
      <c r="AK115" s="941">
        <v>230999</v>
      </c>
      <c r="AL115" s="939"/>
      <c r="AM115" s="939"/>
      <c r="AN115" s="939"/>
      <c r="AO115" s="940"/>
      <c r="AP115" s="942">
        <v>0.4</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1265</v>
      </c>
      <c r="BR115" s="801"/>
      <c r="BS115" s="801"/>
      <c r="BT115" s="801"/>
      <c r="BU115" s="801"/>
      <c r="BV115" s="801">
        <v>1173</v>
      </c>
      <c r="BW115" s="801"/>
      <c r="BX115" s="801"/>
      <c r="BY115" s="801"/>
      <c r="BZ115" s="801"/>
      <c r="CA115" s="801">
        <v>1938</v>
      </c>
      <c r="CB115" s="801"/>
      <c r="CC115" s="801"/>
      <c r="CD115" s="801"/>
      <c r="CE115" s="801"/>
      <c r="CF115" s="878">
        <v>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412576</v>
      </c>
      <c r="DH115" s="814"/>
      <c r="DI115" s="814"/>
      <c r="DJ115" s="814"/>
      <c r="DK115" s="815"/>
      <c r="DL115" s="816">
        <v>391707</v>
      </c>
      <c r="DM115" s="814"/>
      <c r="DN115" s="814"/>
      <c r="DO115" s="814"/>
      <c r="DP115" s="815"/>
      <c r="DQ115" s="816">
        <v>488587</v>
      </c>
      <c r="DR115" s="814"/>
      <c r="DS115" s="814"/>
      <c r="DT115" s="814"/>
      <c r="DU115" s="815"/>
      <c r="DV115" s="784">
        <v>0.9</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11</v>
      </c>
      <c r="AB116" s="814"/>
      <c r="AC116" s="814"/>
      <c r="AD116" s="814"/>
      <c r="AE116" s="815"/>
      <c r="AF116" s="816">
        <v>414</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8520416</v>
      </c>
      <c r="AB117" s="925"/>
      <c r="AC117" s="925"/>
      <c r="AD117" s="925"/>
      <c r="AE117" s="926"/>
      <c r="AF117" s="928">
        <v>8235928</v>
      </c>
      <c r="AG117" s="925"/>
      <c r="AH117" s="925"/>
      <c r="AI117" s="925"/>
      <c r="AJ117" s="926"/>
      <c r="AK117" s="928">
        <v>7733198</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285</v>
      </c>
      <c r="AG118" s="918"/>
      <c r="AH118" s="918"/>
      <c r="AI118" s="918"/>
      <c r="AJ118" s="919"/>
      <c r="AK118" s="920" t="s">
        <v>284</v>
      </c>
      <c r="AL118" s="918"/>
      <c r="AM118" s="918"/>
      <c r="AN118" s="918"/>
      <c r="AO118" s="919"/>
      <c r="AP118" s="921" t="s">
        <v>402</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82860090</v>
      </c>
      <c r="BR118" s="888"/>
      <c r="BS118" s="888"/>
      <c r="BT118" s="888"/>
      <c r="BU118" s="888"/>
      <c r="BV118" s="888">
        <v>76410595</v>
      </c>
      <c r="BW118" s="888"/>
      <c r="BX118" s="888"/>
      <c r="BY118" s="888"/>
      <c r="BZ118" s="888"/>
      <c r="CA118" s="888">
        <v>73484073</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7194315</v>
      </c>
      <c r="BR119" s="830"/>
      <c r="BS119" s="830"/>
      <c r="BT119" s="830"/>
      <c r="BU119" s="830"/>
      <c r="BV119" s="830">
        <v>9890265</v>
      </c>
      <c r="BW119" s="830"/>
      <c r="BX119" s="830"/>
      <c r="BY119" s="830"/>
      <c r="BZ119" s="830"/>
      <c r="CA119" s="830">
        <v>9341230</v>
      </c>
      <c r="CB119" s="830"/>
      <c r="CC119" s="830"/>
      <c r="CD119" s="830"/>
      <c r="CE119" s="830"/>
      <c r="CF119" s="891">
        <v>17.600000000000001</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13715111</v>
      </c>
      <c r="BR120" s="801"/>
      <c r="BS120" s="801"/>
      <c r="BT120" s="801"/>
      <c r="BU120" s="801"/>
      <c r="BV120" s="801">
        <v>8876331</v>
      </c>
      <c r="BW120" s="801"/>
      <c r="BX120" s="801"/>
      <c r="BY120" s="801"/>
      <c r="BZ120" s="801"/>
      <c r="CA120" s="801">
        <v>7308686</v>
      </c>
      <c r="CB120" s="801"/>
      <c r="CC120" s="801"/>
      <c r="CD120" s="801"/>
      <c r="CE120" s="801"/>
      <c r="CF120" s="878">
        <v>13.7</v>
      </c>
      <c r="CG120" s="879"/>
      <c r="CH120" s="879"/>
      <c r="CI120" s="879"/>
      <c r="CJ120" s="879"/>
      <c r="CK120" s="880" t="s">
        <v>436</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8507391</v>
      </c>
      <c r="DH120" s="830"/>
      <c r="DI120" s="830"/>
      <c r="DJ120" s="830"/>
      <c r="DK120" s="830"/>
      <c r="DL120" s="830">
        <v>4267026</v>
      </c>
      <c r="DM120" s="830"/>
      <c r="DN120" s="830"/>
      <c r="DO120" s="830"/>
      <c r="DP120" s="830"/>
      <c r="DQ120" s="830">
        <v>2400117</v>
      </c>
      <c r="DR120" s="830"/>
      <c r="DS120" s="830"/>
      <c r="DT120" s="830"/>
      <c r="DU120" s="830"/>
      <c r="DV120" s="831">
        <v>4.5</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57977824</v>
      </c>
      <c r="BR121" s="888"/>
      <c r="BS121" s="888"/>
      <c r="BT121" s="888"/>
      <c r="BU121" s="888"/>
      <c r="BV121" s="888">
        <v>57031305</v>
      </c>
      <c r="BW121" s="888"/>
      <c r="BX121" s="888"/>
      <c r="BY121" s="888"/>
      <c r="BZ121" s="888"/>
      <c r="CA121" s="888">
        <v>56530228</v>
      </c>
      <c r="CB121" s="888"/>
      <c r="CC121" s="888"/>
      <c r="CD121" s="888"/>
      <c r="CE121" s="888"/>
      <c r="CF121" s="889">
        <v>106.3</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78887250</v>
      </c>
      <c r="BR122" s="870"/>
      <c r="BS122" s="870"/>
      <c r="BT122" s="870"/>
      <c r="BU122" s="870"/>
      <c r="BV122" s="870">
        <v>75797901</v>
      </c>
      <c r="BW122" s="870"/>
      <c r="BX122" s="870"/>
      <c r="BY122" s="870"/>
      <c r="BZ122" s="870"/>
      <c r="CA122" s="870">
        <v>73180144</v>
      </c>
      <c r="CB122" s="870"/>
      <c r="CC122" s="870"/>
      <c r="CD122" s="870"/>
      <c r="CE122" s="870"/>
      <c r="CF122" s="773"/>
      <c r="CG122" s="774"/>
      <c r="CH122" s="774"/>
      <c r="CI122" s="774"/>
      <c r="CJ122" s="871"/>
      <c r="CK122" s="881"/>
      <c r="CL122" s="842"/>
      <c r="CM122" s="842"/>
      <c r="CN122" s="842"/>
      <c r="CO122" s="843"/>
      <c r="CP122" s="858" t="s">
        <v>386</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7.6</v>
      </c>
      <c r="BR123" s="862"/>
      <c r="BS123" s="862"/>
      <c r="BT123" s="862"/>
      <c r="BU123" s="862"/>
      <c r="BV123" s="862">
        <v>1.1000000000000001</v>
      </c>
      <c r="BW123" s="862"/>
      <c r="BX123" s="862"/>
      <c r="BY123" s="862"/>
      <c r="BZ123" s="862"/>
      <c r="CA123" s="862">
        <v>0.5</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231054</v>
      </c>
      <c r="AB126" s="814"/>
      <c r="AC126" s="814"/>
      <c r="AD126" s="814"/>
      <c r="AE126" s="815"/>
      <c r="AF126" s="816">
        <v>230892</v>
      </c>
      <c r="AG126" s="814"/>
      <c r="AH126" s="814"/>
      <c r="AI126" s="814"/>
      <c r="AJ126" s="815"/>
      <c r="AK126" s="816">
        <v>230729</v>
      </c>
      <c r="AL126" s="814"/>
      <c r="AM126" s="814"/>
      <c r="AN126" s="814"/>
      <c r="AO126" s="815"/>
      <c r="AP126" s="784">
        <v>0.4</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174</v>
      </c>
      <c r="AB127" s="814"/>
      <c r="AC127" s="814"/>
      <c r="AD127" s="814"/>
      <c r="AE127" s="815"/>
      <c r="AF127" s="816">
        <v>246</v>
      </c>
      <c r="AG127" s="814"/>
      <c r="AH127" s="814"/>
      <c r="AI127" s="814"/>
      <c r="AJ127" s="815"/>
      <c r="AK127" s="816">
        <v>270</v>
      </c>
      <c r="AL127" s="814"/>
      <c r="AM127" s="814"/>
      <c r="AN127" s="814"/>
      <c r="AO127" s="815"/>
      <c r="AP127" s="784">
        <v>0</v>
      </c>
      <c r="AQ127" s="785"/>
      <c r="AR127" s="785"/>
      <c r="AS127" s="785"/>
      <c r="AT127" s="786"/>
      <c r="AU127" s="233"/>
      <c r="AV127" s="233"/>
      <c r="AW127" s="233"/>
      <c r="AX127" s="787" t="s">
        <v>450</v>
      </c>
      <c r="AY127" s="788"/>
      <c r="AZ127" s="788"/>
      <c r="BA127" s="788"/>
      <c r="BB127" s="788"/>
      <c r="BC127" s="788"/>
      <c r="BD127" s="788"/>
      <c r="BE127" s="789"/>
      <c r="BF127" s="790" t="s">
        <v>109</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v>1265</v>
      </c>
      <c r="DH127" s="850"/>
      <c r="DI127" s="850"/>
      <c r="DJ127" s="850"/>
      <c r="DK127" s="850"/>
      <c r="DL127" s="850">
        <v>1173</v>
      </c>
      <c r="DM127" s="850"/>
      <c r="DN127" s="850"/>
      <c r="DO127" s="850"/>
      <c r="DP127" s="850"/>
      <c r="DQ127" s="850">
        <v>1938</v>
      </c>
      <c r="DR127" s="850"/>
      <c r="DS127" s="850"/>
      <c r="DT127" s="850"/>
      <c r="DU127" s="850"/>
      <c r="DV127" s="851">
        <v>0</v>
      </c>
      <c r="DW127" s="851"/>
      <c r="DX127" s="851"/>
      <c r="DY127" s="851"/>
      <c r="DZ127" s="852"/>
    </row>
    <row r="128" spans="1:130" s="197" customFormat="1" ht="26.25" customHeight="1" x14ac:dyDescent="0.15">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1783190</v>
      </c>
      <c r="AB128" s="754"/>
      <c r="AC128" s="754"/>
      <c r="AD128" s="754"/>
      <c r="AE128" s="755"/>
      <c r="AF128" s="756">
        <v>1801224</v>
      </c>
      <c r="AG128" s="754"/>
      <c r="AH128" s="754"/>
      <c r="AI128" s="754"/>
      <c r="AJ128" s="755"/>
      <c r="AK128" s="756">
        <v>1723406</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109</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57543630</v>
      </c>
      <c r="AB129" s="814"/>
      <c r="AC129" s="814"/>
      <c r="AD129" s="814"/>
      <c r="AE129" s="815"/>
      <c r="AF129" s="816">
        <v>57355651</v>
      </c>
      <c r="AG129" s="814"/>
      <c r="AH129" s="814"/>
      <c r="AI129" s="814"/>
      <c r="AJ129" s="815"/>
      <c r="AK129" s="816">
        <v>58380084</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1.5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5650971</v>
      </c>
      <c r="AB130" s="814"/>
      <c r="AC130" s="814"/>
      <c r="AD130" s="814"/>
      <c r="AE130" s="815"/>
      <c r="AF130" s="816">
        <v>5960887</v>
      </c>
      <c r="AG130" s="814"/>
      <c r="AH130" s="814"/>
      <c r="AI130" s="814"/>
      <c r="AJ130" s="815"/>
      <c r="AK130" s="816">
        <v>5191783</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v>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51892659</v>
      </c>
      <c r="AB131" s="747"/>
      <c r="AC131" s="747"/>
      <c r="AD131" s="747"/>
      <c r="AE131" s="748"/>
      <c r="AF131" s="749">
        <v>51394764</v>
      </c>
      <c r="AG131" s="747"/>
      <c r="AH131" s="747"/>
      <c r="AI131" s="747"/>
      <c r="AJ131" s="748"/>
      <c r="AK131" s="749">
        <v>53188301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2.0932729619999999</v>
      </c>
      <c r="AB132" s="770"/>
      <c r="AC132" s="770"/>
      <c r="AD132" s="770"/>
      <c r="AE132" s="771"/>
      <c r="AF132" s="772">
        <v>0.92191687099999997</v>
      </c>
      <c r="AG132" s="770"/>
      <c r="AH132" s="770"/>
      <c r="AI132" s="770"/>
      <c r="AJ132" s="771"/>
      <c r="AK132" s="772">
        <v>1.5379494570000001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3.2</v>
      </c>
      <c r="AB133" s="779"/>
      <c r="AC133" s="779"/>
      <c r="AD133" s="779"/>
      <c r="AE133" s="780"/>
      <c r="AF133" s="778">
        <v>2.4</v>
      </c>
      <c r="AG133" s="779"/>
      <c r="AH133" s="779"/>
      <c r="AI133" s="779"/>
      <c r="AJ133" s="780"/>
      <c r="AK133" s="778">
        <v>1.5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fitToHeight="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5"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1" zoomScale="80" zoomScaleNormal="80" zoomScaleSheetLayoutView="55" workbookViewId="0">
      <selection activeCell="B5" sqref="B5"/>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zoomScale="80" zoomScaleSheetLayoutView="80" workbookViewId="0">
      <selection activeCell="G12" sqref="G12:J12"/>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9" t="s">
        <v>466</v>
      </c>
      <c r="L7" s="254"/>
      <c r="M7" s="255" t="s">
        <v>467</v>
      </c>
      <c r="N7" s="256"/>
    </row>
    <row r="8" spans="1:16" x14ac:dyDescent="0.15">
      <c r="A8" s="248"/>
      <c r="B8" s="244"/>
      <c r="C8" s="244"/>
      <c r="D8" s="244"/>
      <c r="E8" s="244"/>
      <c r="F8" s="244"/>
      <c r="G8" s="257"/>
      <c r="H8" s="258"/>
      <c r="I8" s="258"/>
      <c r="J8" s="259"/>
      <c r="K8" s="1150"/>
      <c r="L8" s="260" t="s">
        <v>468</v>
      </c>
      <c r="M8" s="261" t="s">
        <v>469</v>
      </c>
      <c r="N8" s="262" t="s">
        <v>470</v>
      </c>
    </row>
    <row r="9" spans="1:16" x14ac:dyDescent="0.15">
      <c r="A9" s="248"/>
      <c r="B9" s="244"/>
      <c r="C9" s="244"/>
      <c r="D9" s="244"/>
      <c r="E9" s="244"/>
      <c r="F9" s="244"/>
      <c r="G9" s="1163" t="s">
        <v>471</v>
      </c>
      <c r="H9" s="1164"/>
      <c r="I9" s="1164"/>
      <c r="J9" s="1165"/>
      <c r="K9" s="263">
        <v>16696298</v>
      </c>
      <c r="L9" s="264">
        <v>48622</v>
      </c>
      <c r="M9" s="265">
        <v>57432</v>
      </c>
      <c r="N9" s="266">
        <v>-15.3</v>
      </c>
    </row>
    <row r="10" spans="1:16" x14ac:dyDescent="0.15">
      <c r="A10" s="248"/>
      <c r="B10" s="244"/>
      <c r="C10" s="244"/>
      <c r="D10" s="244"/>
      <c r="E10" s="244"/>
      <c r="F10" s="244"/>
      <c r="G10" s="1163" t="s">
        <v>472</v>
      </c>
      <c r="H10" s="1164"/>
      <c r="I10" s="1164"/>
      <c r="J10" s="1165"/>
      <c r="K10" s="267">
        <v>1229792</v>
      </c>
      <c r="L10" s="268">
        <v>3581</v>
      </c>
      <c r="M10" s="269">
        <v>3554</v>
      </c>
      <c r="N10" s="270">
        <v>0.8</v>
      </c>
    </row>
    <row r="11" spans="1:16" ht="13.5" customHeight="1" x14ac:dyDescent="0.15">
      <c r="A11" s="248"/>
      <c r="B11" s="244"/>
      <c r="C11" s="244"/>
      <c r="D11" s="244"/>
      <c r="E11" s="244"/>
      <c r="F11" s="244"/>
      <c r="G11" s="1163" t="s">
        <v>473</v>
      </c>
      <c r="H11" s="1164"/>
      <c r="I11" s="1164"/>
      <c r="J11" s="1165"/>
      <c r="K11" s="267">
        <v>3258605</v>
      </c>
      <c r="L11" s="268">
        <v>9490</v>
      </c>
      <c r="M11" s="269">
        <v>1872</v>
      </c>
      <c r="N11" s="270">
        <v>406.9</v>
      </c>
    </row>
    <row r="12" spans="1:16" ht="13.5" customHeight="1" x14ac:dyDescent="0.15">
      <c r="A12" s="248"/>
      <c r="B12" s="244"/>
      <c r="C12" s="244"/>
      <c r="D12" s="244"/>
      <c r="E12" s="244"/>
      <c r="F12" s="244"/>
      <c r="G12" s="1163" t="s">
        <v>474</v>
      </c>
      <c r="H12" s="1164"/>
      <c r="I12" s="1164"/>
      <c r="J12" s="1165"/>
      <c r="K12" s="267">
        <v>446218</v>
      </c>
      <c r="L12" s="268">
        <v>1299</v>
      </c>
      <c r="M12" s="269">
        <v>1337</v>
      </c>
      <c r="N12" s="270">
        <v>-2.8</v>
      </c>
    </row>
    <row r="13" spans="1:16" ht="13.5" customHeight="1" x14ac:dyDescent="0.15">
      <c r="A13" s="248"/>
      <c r="B13" s="244"/>
      <c r="C13" s="244"/>
      <c r="D13" s="244"/>
      <c r="E13" s="244"/>
      <c r="F13" s="244"/>
      <c r="G13" s="1163" t="s">
        <v>475</v>
      </c>
      <c r="H13" s="1164"/>
      <c r="I13" s="1164"/>
      <c r="J13" s="1165"/>
      <c r="K13" s="267" t="s">
        <v>476</v>
      </c>
      <c r="L13" s="268" t="s">
        <v>476</v>
      </c>
      <c r="M13" s="269">
        <v>100</v>
      </c>
      <c r="N13" s="270" t="s">
        <v>476</v>
      </c>
    </row>
    <row r="14" spans="1:16" ht="13.5" customHeight="1" x14ac:dyDescent="0.15">
      <c r="A14" s="248"/>
      <c r="B14" s="244"/>
      <c r="C14" s="244"/>
      <c r="D14" s="244"/>
      <c r="E14" s="244"/>
      <c r="F14" s="244"/>
      <c r="G14" s="1163" t="s">
        <v>477</v>
      </c>
      <c r="H14" s="1164"/>
      <c r="I14" s="1164"/>
      <c r="J14" s="1165"/>
      <c r="K14" s="267">
        <v>543973</v>
      </c>
      <c r="L14" s="268">
        <v>1584</v>
      </c>
      <c r="M14" s="269">
        <v>1938</v>
      </c>
      <c r="N14" s="270">
        <v>-18.3</v>
      </c>
    </row>
    <row r="15" spans="1:16" ht="13.5" customHeight="1" x14ac:dyDescent="0.15">
      <c r="A15" s="248"/>
      <c r="B15" s="244"/>
      <c r="C15" s="244"/>
      <c r="D15" s="244"/>
      <c r="E15" s="244"/>
      <c r="F15" s="244"/>
      <c r="G15" s="1163" t="s">
        <v>478</v>
      </c>
      <c r="H15" s="1164"/>
      <c r="I15" s="1164"/>
      <c r="J15" s="1165"/>
      <c r="K15" s="267">
        <v>127708</v>
      </c>
      <c r="L15" s="268">
        <v>372</v>
      </c>
      <c r="M15" s="269">
        <v>1186</v>
      </c>
      <c r="N15" s="270">
        <v>-68.599999999999994</v>
      </c>
    </row>
    <row r="16" spans="1:16" x14ac:dyDescent="0.15">
      <c r="A16" s="248"/>
      <c r="B16" s="244"/>
      <c r="C16" s="244"/>
      <c r="D16" s="244"/>
      <c r="E16" s="244"/>
      <c r="F16" s="244"/>
      <c r="G16" s="1166" t="s">
        <v>479</v>
      </c>
      <c r="H16" s="1167"/>
      <c r="I16" s="1167"/>
      <c r="J16" s="1168"/>
      <c r="K16" s="268">
        <v>-1565586</v>
      </c>
      <c r="L16" s="268">
        <v>-4559</v>
      </c>
      <c r="M16" s="269">
        <v>-5101</v>
      </c>
      <c r="N16" s="270">
        <v>-10.6</v>
      </c>
    </row>
    <row r="17" spans="1:16" x14ac:dyDescent="0.15">
      <c r="A17" s="248"/>
      <c r="B17" s="244"/>
      <c r="C17" s="244"/>
      <c r="D17" s="244"/>
      <c r="E17" s="244"/>
      <c r="F17" s="244"/>
      <c r="G17" s="1166" t="s">
        <v>168</v>
      </c>
      <c r="H17" s="1167"/>
      <c r="I17" s="1167"/>
      <c r="J17" s="1168"/>
      <c r="K17" s="268">
        <v>20737008</v>
      </c>
      <c r="L17" s="268">
        <v>60389</v>
      </c>
      <c r="M17" s="269">
        <v>62317</v>
      </c>
      <c r="N17" s="270">
        <v>-3.1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60" t="s">
        <v>484</v>
      </c>
      <c r="H21" s="1161"/>
      <c r="I21" s="1161"/>
      <c r="J21" s="1162"/>
      <c r="K21" s="280">
        <v>5.4</v>
      </c>
      <c r="L21" s="281">
        <v>6.15</v>
      </c>
      <c r="M21" s="282">
        <v>-0.75</v>
      </c>
      <c r="N21" s="249"/>
      <c r="O21" s="283"/>
      <c r="P21" s="279"/>
    </row>
    <row r="22" spans="1:16" s="284" customFormat="1" x14ac:dyDescent="0.15">
      <c r="A22" s="279"/>
      <c r="B22" s="249"/>
      <c r="C22" s="249"/>
      <c r="D22" s="249"/>
      <c r="E22" s="249"/>
      <c r="F22" s="249"/>
      <c r="G22" s="1160" t="s">
        <v>485</v>
      </c>
      <c r="H22" s="1161"/>
      <c r="I22" s="1161"/>
      <c r="J22" s="1162"/>
      <c r="K22" s="285">
        <v>101.3</v>
      </c>
      <c r="L22" s="286">
        <v>100.2</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9" t="s">
        <v>466</v>
      </c>
      <c r="L30" s="254"/>
      <c r="M30" s="255" t="s">
        <v>467</v>
      </c>
      <c r="N30" s="256"/>
    </row>
    <row r="31" spans="1:16" x14ac:dyDescent="0.15">
      <c r="A31" s="248"/>
      <c r="B31" s="244"/>
      <c r="C31" s="244"/>
      <c r="D31" s="244"/>
      <c r="E31" s="244"/>
      <c r="F31" s="244"/>
      <c r="G31" s="257"/>
      <c r="H31" s="258"/>
      <c r="I31" s="258"/>
      <c r="J31" s="259"/>
      <c r="K31" s="1150"/>
      <c r="L31" s="260" t="s">
        <v>468</v>
      </c>
      <c r="M31" s="261" t="s">
        <v>469</v>
      </c>
      <c r="N31" s="262" t="s">
        <v>470</v>
      </c>
    </row>
    <row r="32" spans="1:16" ht="27" customHeight="1" x14ac:dyDescent="0.15">
      <c r="A32" s="248"/>
      <c r="B32" s="244"/>
      <c r="C32" s="244"/>
      <c r="D32" s="244"/>
      <c r="E32" s="244"/>
      <c r="F32" s="244"/>
      <c r="G32" s="1151" t="s">
        <v>489</v>
      </c>
      <c r="H32" s="1152"/>
      <c r="I32" s="1152"/>
      <c r="J32" s="1153"/>
      <c r="K32" s="294">
        <v>6346584</v>
      </c>
      <c r="L32" s="294">
        <v>18482</v>
      </c>
      <c r="M32" s="295">
        <v>33247</v>
      </c>
      <c r="N32" s="296">
        <v>-44.4</v>
      </c>
    </row>
    <row r="33" spans="1:16" ht="13.5" customHeight="1" x14ac:dyDescent="0.15">
      <c r="A33" s="248"/>
      <c r="B33" s="244"/>
      <c r="C33" s="244"/>
      <c r="D33" s="244"/>
      <c r="E33" s="244"/>
      <c r="F33" s="244"/>
      <c r="G33" s="1151" t="s">
        <v>490</v>
      </c>
      <c r="H33" s="1152"/>
      <c r="I33" s="1152"/>
      <c r="J33" s="1153"/>
      <c r="K33" s="294" t="s">
        <v>476</v>
      </c>
      <c r="L33" s="294" t="s">
        <v>476</v>
      </c>
      <c r="M33" s="295">
        <v>7</v>
      </c>
      <c r="N33" s="296" t="s">
        <v>476</v>
      </c>
    </row>
    <row r="34" spans="1:16" ht="27" customHeight="1" x14ac:dyDescent="0.15">
      <c r="A34" s="248"/>
      <c r="B34" s="244"/>
      <c r="C34" s="244"/>
      <c r="D34" s="244"/>
      <c r="E34" s="244"/>
      <c r="F34" s="244"/>
      <c r="G34" s="1151" t="s">
        <v>491</v>
      </c>
      <c r="H34" s="1152"/>
      <c r="I34" s="1152"/>
      <c r="J34" s="1153"/>
      <c r="K34" s="294" t="s">
        <v>476</v>
      </c>
      <c r="L34" s="294" t="s">
        <v>476</v>
      </c>
      <c r="M34" s="295">
        <v>75</v>
      </c>
      <c r="N34" s="296" t="s">
        <v>476</v>
      </c>
    </row>
    <row r="35" spans="1:16" ht="27" customHeight="1" x14ac:dyDescent="0.15">
      <c r="A35" s="248"/>
      <c r="B35" s="244"/>
      <c r="C35" s="244"/>
      <c r="D35" s="244"/>
      <c r="E35" s="244"/>
      <c r="F35" s="244"/>
      <c r="G35" s="1151" t="s">
        <v>492</v>
      </c>
      <c r="H35" s="1152"/>
      <c r="I35" s="1152"/>
      <c r="J35" s="1153"/>
      <c r="K35" s="294">
        <v>1038884</v>
      </c>
      <c r="L35" s="294">
        <v>3025</v>
      </c>
      <c r="M35" s="295">
        <v>11550</v>
      </c>
      <c r="N35" s="296">
        <v>-73.8</v>
      </c>
    </row>
    <row r="36" spans="1:16" ht="27" customHeight="1" x14ac:dyDescent="0.15">
      <c r="A36" s="248"/>
      <c r="B36" s="244"/>
      <c r="C36" s="244"/>
      <c r="D36" s="244"/>
      <c r="E36" s="244"/>
      <c r="F36" s="244"/>
      <c r="G36" s="1151" t="s">
        <v>493</v>
      </c>
      <c r="H36" s="1152"/>
      <c r="I36" s="1152"/>
      <c r="J36" s="1153"/>
      <c r="K36" s="294">
        <v>116731</v>
      </c>
      <c r="L36" s="294">
        <v>340</v>
      </c>
      <c r="M36" s="295">
        <v>437</v>
      </c>
      <c r="N36" s="296">
        <v>-22.2</v>
      </c>
    </row>
    <row r="37" spans="1:16" ht="13.5" customHeight="1" x14ac:dyDescent="0.15">
      <c r="A37" s="248"/>
      <c r="B37" s="244"/>
      <c r="C37" s="244"/>
      <c r="D37" s="244"/>
      <c r="E37" s="244"/>
      <c r="F37" s="244"/>
      <c r="G37" s="1151" t="s">
        <v>494</v>
      </c>
      <c r="H37" s="1152"/>
      <c r="I37" s="1152"/>
      <c r="J37" s="1153"/>
      <c r="K37" s="294">
        <v>230999</v>
      </c>
      <c r="L37" s="294">
        <v>673</v>
      </c>
      <c r="M37" s="295">
        <v>1068</v>
      </c>
      <c r="N37" s="296">
        <v>-37</v>
      </c>
    </row>
    <row r="38" spans="1:16" ht="27" customHeight="1" x14ac:dyDescent="0.15">
      <c r="A38" s="248"/>
      <c r="B38" s="244"/>
      <c r="C38" s="244"/>
      <c r="D38" s="244"/>
      <c r="E38" s="244"/>
      <c r="F38" s="244"/>
      <c r="G38" s="1154" t="s">
        <v>495</v>
      </c>
      <c r="H38" s="1155"/>
      <c r="I38" s="1155"/>
      <c r="J38" s="1156"/>
      <c r="K38" s="297" t="s">
        <v>476</v>
      </c>
      <c r="L38" s="297" t="s">
        <v>476</v>
      </c>
      <c r="M38" s="298">
        <v>2</v>
      </c>
      <c r="N38" s="299" t="s">
        <v>476</v>
      </c>
      <c r="O38" s="293"/>
    </row>
    <row r="39" spans="1:16" x14ac:dyDescent="0.15">
      <c r="A39" s="248"/>
      <c r="B39" s="244"/>
      <c r="C39" s="244"/>
      <c r="D39" s="244"/>
      <c r="E39" s="244"/>
      <c r="F39" s="244"/>
      <c r="G39" s="1154" t="s">
        <v>496</v>
      </c>
      <c r="H39" s="1155"/>
      <c r="I39" s="1155"/>
      <c r="J39" s="1156"/>
      <c r="K39" s="300">
        <v>-1723406</v>
      </c>
      <c r="L39" s="300">
        <v>-5019</v>
      </c>
      <c r="M39" s="301">
        <v>-8067</v>
      </c>
      <c r="N39" s="302">
        <v>-37.799999999999997</v>
      </c>
      <c r="O39" s="293"/>
    </row>
    <row r="40" spans="1:16" ht="27" customHeight="1" x14ac:dyDescent="0.15">
      <c r="A40" s="248"/>
      <c r="B40" s="244"/>
      <c r="C40" s="244"/>
      <c r="D40" s="244"/>
      <c r="E40" s="244"/>
      <c r="F40" s="244"/>
      <c r="G40" s="1151" t="s">
        <v>497</v>
      </c>
      <c r="H40" s="1152"/>
      <c r="I40" s="1152"/>
      <c r="J40" s="1153"/>
      <c r="K40" s="300">
        <v>-5191783</v>
      </c>
      <c r="L40" s="300">
        <v>-15119</v>
      </c>
      <c r="M40" s="301">
        <v>-28419</v>
      </c>
      <c r="N40" s="302">
        <v>-46.8</v>
      </c>
      <c r="O40" s="293"/>
    </row>
    <row r="41" spans="1:16" x14ac:dyDescent="0.15">
      <c r="A41" s="248"/>
      <c r="B41" s="244"/>
      <c r="C41" s="244"/>
      <c r="D41" s="244"/>
      <c r="E41" s="244"/>
      <c r="F41" s="244"/>
      <c r="G41" s="1157" t="s">
        <v>279</v>
      </c>
      <c r="H41" s="1158"/>
      <c r="I41" s="1158"/>
      <c r="J41" s="1159"/>
      <c r="K41" s="294">
        <v>818009</v>
      </c>
      <c r="L41" s="300">
        <v>2382</v>
      </c>
      <c r="M41" s="301">
        <v>9899</v>
      </c>
      <c r="N41" s="302">
        <v>-75.900000000000006</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44" t="s">
        <v>466</v>
      </c>
      <c r="J49" s="1146" t="s">
        <v>501</v>
      </c>
      <c r="K49" s="1147"/>
      <c r="L49" s="1147"/>
      <c r="M49" s="1147"/>
      <c r="N49" s="1148"/>
    </row>
    <row r="50" spans="1:14" x14ac:dyDescent="0.15">
      <c r="A50" s="248"/>
      <c r="B50" s="244"/>
      <c r="C50" s="244"/>
      <c r="D50" s="244"/>
      <c r="E50" s="244"/>
      <c r="F50" s="244"/>
      <c r="G50" s="312"/>
      <c r="H50" s="313"/>
      <c r="I50" s="1145"/>
      <c r="J50" s="314" t="s">
        <v>502</v>
      </c>
      <c r="K50" s="315" t="s">
        <v>503</v>
      </c>
      <c r="L50" s="316" t="s">
        <v>504</v>
      </c>
      <c r="M50" s="317" t="s">
        <v>505</v>
      </c>
      <c r="N50" s="318" t="s">
        <v>506</v>
      </c>
    </row>
    <row r="51" spans="1:14" x14ac:dyDescent="0.15">
      <c r="A51" s="248"/>
      <c r="B51" s="244"/>
      <c r="C51" s="244"/>
      <c r="D51" s="244"/>
      <c r="E51" s="244"/>
      <c r="F51" s="244"/>
      <c r="G51" s="310" t="s">
        <v>507</v>
      </c>
      <c r="H51" s="311"/>
      <c r="I51" s="319">
        <v>7438860</v>
      </c>
      <c r="J51" s="320">
        <v>21970</v>
      </c>
      <c r="K51" s="321">
        <v>-4.5</v>
      </c>
      <c r="L51" s="322">
        <v>36765</v>
      </c>
      <c r="M51" s="323">
        <v>-11.9</v>
      </c>
      <c r="N51" s="324">
        <v>7.4</v>
      </c>
    </row>
    <row r="52" spans="1:14" x14ac:dyDescent="0.15">
      <c r="A52" s="248"/>
      <c r="B52" s="244"/>
      <c r="C52" s="244"/>
      <c r="D52" s="244"/>
      <c r="E52" s="244"/>
      <c r="F52" s="244"/>
      <c r="G52" s="325"/>
      <c r="H52" s="326" t="s">
        <v>508</v>
      </c>
      <c r="I52" s="327">
        <v>5556781</v>
      </c>
      <c r="J52" s="328">
        <v>16411</v>
      </c>
      <c r="K52" s="329">
        <v>-8.8000000000000007</v>
      </c>
      <c r="L52" s="330">
        <v>20975</v>
      </c>
      <c r="M52" s="331">
        <v>-14.8</v>
      </c>
      <c r="N52" s="332">
        <v>6</v>
      </c>
    </row>
    <row r="53" spans="1:14" x14ac:dyDescent="0.15">
      <c r="A53" s="248"/>
      <c r="B53" s="244"/>
      <c r="C53" s="244"/>
      <c r="D53" s="244"/>
      <c r="E53" s="244"/>
      <c r="F53" s="244"/>
      <c r="G53" s="310" t="s">
        <v>509</v>
      </c>
      <c r="H53" s="311"/>
      <c r="I53" s="319">
        <v>6607179</v>
      </c>
      <c r="J53" s="320">
        <v>19262</v>
      </c>
      <c r="K53" s="321">
        <v>-12.3</v>
      </c>
      <c r="L53" s="322">
        <v>39052</v>
      </c>
      <c r="M53" s="323">
        <v>6.2</v>
      </c>
      <c r="N53" s="324">
        <v>-18.5</v>
      </c>
    </row>
    <row r="54" spans="1:14" x14ac:dyDescent="0.15">
      <c r="A54" s="248"/>
      <c r="B54" s="244"/>
      <c r="C54" s="244"/>
      <c r="D54" s="244"/>
      <c r="E54" s="244"/>
      <c r="F54" s="244"/>
      <c r="G54" s="325"/>
      <c r="H54" s="326" t="s">
        <v>508</v>
      </c>
      <c r="I54" s="327">
        <v>5451625</v>
      </c>
      <c r="J54" s="328">
        <v>15893</v>
      </c>
      <c r="K54" s="329">
        <v>-3.2</v>
      </c>
      <c r="L54" s="330">
        <v>21186</v>
      </c>
      <c r="M54" s="331">
        <v>1</v>
      </c>
      <c r="N54" s="332">
        <v>-4.2</v>
      </c>
    </row>
    <row r="55" spans="1:14" x14ac:dyDescent="0.15">
      <c r="A55" s="248"/>
      <c r="B55" s="244"/>
      <c r="C55" s="244"/>
      <c r="D55" s="244"/>
      <c r="E55" s="244"/>
      <c r="F55" s="244"/>
      <c r="G55" s="310" t="s">
        <v>510</v>
      </c>
      <c r="H55" s="311"/>
      <c r="I55" s="319">
        <v>5409989</v>
      </c>
      <c r="J55" s="320">
        <v>15776</v>
      </c>
      <c r="K55" s="321">
        <v>-18.100000000000001</v>
      </c>
      <c r="L55" s="322">
        <v>41235</v>
      </c>
      <c r="M55" s="323">
        <v>5.6</v>
      </c>
      <c r="N55" s="324">
        <v>-23.7</v>
      </c>
    </row>
    <row r="56" spans="1:14" x14ac:dyDescent="0.15">
      <c r="A56" s="248"/>
      <c r="B56" s="244"/>
      <c r="C56" s="244"/>
      <c r="D56" s="244"/>
      <c r="E56" s="244"/>
      <c r="F56" s="244"/>
      <c r="G56" s="325"/>
      <c r="H56" s="326" t="s">
        <v>508</v>
      </c>
      <c r="I56" s="327">
        <v>4186449</v>
      </c>
      <c r="J56" s="328">
        <v>12208</v>
      </c>
      <c r="K56" s="329">
        <v>-23.2</v>
      </c>
      <c r="L56" s="330">
        <v>22086</v>
      </c>
      <c r="M56" s="331">
        <v>4.2</v>
      </c>
      <c r="N56" s="332">
        <v>-27.4</v>
      </c>
    </row>
    <row r="57" spans="1:14" x14ac:dyDescent="0.15">
      <c r="A57" s="248"/>
      <c r="B57" s="244"/>
      <c r="C57" s="244"/>
      <c r="D57" s="244"/>
      <c r="E57" s="244"/>
      <c r="F57" s="244"/>
      <c r="G57" s="310" t="s">
        <v>511</v>
      </c>
      <c r="H57" s="311"/>
      <c r="I57" s="319">
        <v>5687766</v>
      </c>
      <c r="J57" s="320">
        <v>16578</v>
      </c>
      <c r="K57" s="321">
        <v>5.0999999999999996</v>
      </c>
      <c r="L57" s="322">
        <v>41862</v>
      </c>
      <c r="M57" s="323">
        <v>1.5</v>
      </c>
      <c r="N57" s="324">
        <v>3.6</v>
      </c>
    </row>
    <row r="58" spans="1:14" x14ac:dyDescent="0.15">
      <c r="A58" s="248"/>
      <c r="B58" s="244"/>
      <c r="C58" s="244"/>
      <c r="D58" s="244"/>
      <c r="E58" s="244"/>
      <c r="F58" s="244"/>
      <c r="G58" s="325"/>
      <c r="H58" s="326" t="s">
        <v>508</v>
      </c>
      <c r="I58" s="327">
        <v>4653986</v>
      </c>
      <c r="J58" s="328">
        <v>13565</v>
      </c>
      <c r="K58" s="329">
        <v>11.1</v>
      </c>
      <c r="L58" s="330">
        <v>23710</v>
      </c>
      <c r="M58" s="331">
        <v>7.4</v>
      </c>
      <c r="N58" s="332">
        <v>3.7</v>
      </c>
    </row>
    <row r="59" spans="1:14" x14ac:dyDescent="0.15">
      <c r="A59" s="248"/>
      <c r="B59" s="244"/>
      <c r="C59" s="244"/>
      <c r="D59" s="244"/>
      <c r="E59" s="244"/>
      <c r="F59" s="244"/>
      <c r="G59" s="310" t="s">
        <v>512</v>
      </c>
      <c r="H59" s="311"/>
      <c r="I59" s="319">
        <v>6431119</v>
      </c>
      <c r="J59" s="320">
        <v>18728</v>
      </c>
      <c r="K59" s="321">
        <v>13</v>
      </c>
      <c r="L59" s="322">
        <v>43554</v>
      </c>
      <c r="M59" s="323">
        <v>4</v>
      </c>
      <c r="N59" s="324">
        <v>9</v>
      </c>
    </row>
    <row r="60" spans="1:14" x14ac:dyDescent="0.15">
      <c r="A60" s="248"/>
      <c r="B60" s="244"/>
      <c r="C60" s="244"/>
      <c r="D60" s="244"/>
      <c r="E60" s="244"/>
      <c r="F60" s="244"/>
      <c r="G60" s="325"/>
      <c r="H60" s="326" t="s">
        <v>508</v>
      </c>
      <c r="I60" s="333">
        <v>4885528</v>
      </c>
      <c r="J60" s="328">
        <v>14227</v>
      </c>
      <c r="K60" s="329">
        <v>4.9000000000000004</v>
      </c>
      <c r="L60" s="330">
        <v>24811</v>
      </c>
      <c r="M60" s="331">
        <v>4.5999999999999996</v>
      </c>
      <c r="N60" s="332">
        <v>0.3</v>
      </c>
    </row>
    <row r="61" spans="1:14" x14ac:dyDescent="0.15">
      <c r="A61" s="248"/>
      <c r="B61" s="244"/>
      <c r="C61" s="244"/>
      <c r="D61" s="244"/>
      <c r="E61" s="244"/>
      <c r="F61" s="244"/>
      <c r="G61" s="310" t="s">
        <v>513</v>
      </c>
      <c r="H61" s="334"/>
      <c r="I61" s="335">
        <v>6314983</v>
      </c>
      <c r="J61" s="336">
        <v>18463</v>
      </c>
      <c r="K61" s="337">
        <v>-3.4</v>
      </c>
      <c r="L61" s="338">
        <v>40494</v>
      </c>
      <c r="M61" s="339">
        <v>1.1000000000000001</v>
      </c>
      <c r="N61" s="324">
        <v>-4.5</v>
      </c>
    </row>
    <row r="62" spans="1:14" x14ac:dyDescent="0.15">
      <c r="A62" s="248"/>
      <c r="B62" s="244"/>
      <c r="C62" s="244"/>
      <c r="D62" s="244"/>
      <c r="E62" s="244"/>
      <c r="F62" s="244"/>
      <c r="G62" s="325"/>
      <c r="H62" s="326" t="s">
        <v>508</v>
      </c>
      <c r="I62" s="327">
        <v>4946874</v>
      </c>
      <c r="J62" s="328">
        <v>14461</v>
      </c>
      <c r="K62" s="329">
        <v>-3.8</v>
      </c>
      <c r="L62" s="330">
        <v>22554</v>
      </c>
      <c r="M62" s="331">
        <v>0.5</v>
      </c>
      <c r="N62" s="332">
        <v>-4.3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84"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N45" sqref="N44: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5.58</v>
      </c>
      <c r="G47" s="12">
        <v>5.56</v>
      </c>
      <c r="H47" s="12">
        <v>5.48</v>
      </c>
      <c r="I47" s="12">
        <v>4.32</v>
      </c>
      <c r="J47" s="13">
        <v>4.3600000000000003</v>
      </c>
    </row>
    <row r="48" spans="2:10" ht="57.75" customHeight="1" x14ac:dyDescent="0.15">
      <c r="B48" s="14"/>
      <c r="C48" s="1171" t="s">
        <v>4</v>
      </c>
      <c r="D48" s="1171"/>
      <c r="E48" s="1172"/>
      <c r="F48" s="15">
        <v>3.89</v>
      </c>
      <c r="G48" s="16">
        <v>4.4400000000000004</v>
      </c>
      <c r="H48" s="16">
        <v>6.47</v>
      </c>
      <c r="I48" s="16">
        <v>6.21</v>
      </c>
      <c r="J48" s="17">
        <v>7.42</v>
      </c>
    </row>
    <row r="49" spans="2:10" ht="57.75" customHeight="1" thickBot="1" x14ac:dyDescent="0.2">
      <c r="B49" s="18"/>
      <c r="C49" s="1173" t="s">
        <v>5</v>
      </c>
      <c r="D49" s="1173"/>
      <c r="E49" s="1174"/>
      <c r="F49" s="19">
        <v>0.43</v>
      </c>
      <c r="G49" s="20">
        <v>0.53</v>
      </c>
      <c r="H49" s="20">
        <v>2.11</v>
      </c>
      <c r="I49" s="20" t="s">
        <v>520</v>
      </c>
      <c r="J49" s="21">
        <v>1.45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60" zoomScaleNormal="60"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521</v>
      </c>
      <c r="D34" s="1181"/>
      <c r="E34" s="1182"/>
      <c r="F34" s="32">
        <v>10.11</v>
      </c>
      <c r="G34" s="33">
        <v>9.83</v>
      </c>
      <c r="H34" s="33">
        <v>10.61</v>
      </c>
      <c r="I34" s="33">
        <v>10.41</v>
      </c>
      <c r="J34" s="34">
        <v>9.7799999999999994</v>
      </c>
      <c r="K34" s="22"/>
      <c r="L34" s="22"/>
      <c r="M34" s="22"/>
      <c r="N34" s="22"/>
      <c r="O34" s="22"/>
      <c r="P34" s="22"/>
    </row>
    <row r="35" spans="1:16" ht="39" customHeight="1" x14ac:dyDescent="0.15">
      <c r="A35" s="22"/>
      <c r="B35" s="35"/>
      <c r="C35" s="1175" t="s">
        <v>522</v>
      </c>
      <c r="D35" s="1176"/>
      <c r="E35" s="1177"/>
      <c r="F35" s="36">
        <v>3.87</v>
      </c>
      <c r="G35" s="37">
        <v>4.43</v>
      </c>
      <c r="H35" s="37">
        <v>6.46</v>
      </c>
      <c r="I35" s="37">
        <v>6.19</v>
      </c>
      <c r="J35" s="38">
        <v>7.41</v>
      </c>
      <c r="K35" s="22"/>
      <c r="L35" s="22"/>
      <c r="M35" s="22"/>
      <c r="N35" s="22"/>
      <c r="O35" s="22"/>
      <c r="P35" s="22"/>
    </row>
    <row r="36" spans="1:16" ht="39" customHeight="1" x14ac:dyDescent="0.15">
      <c r="A36" s="22"/>
      <c r="B36" s="35"/>
      <c r="C36" s="1175" t="s">
        <v>523</v>
      </c>
      <c r="D36" s="1176"/>
      <c r="E36" s="1177"/>
      <c r="F36" s="36">
        <v>0.53</v>
      </c>
      <c r="G36" s="37">
        <v>0.36</v>
      </c>
      <c r="H36" s="37">
        <v>2.12</v>
      </c>
      <c r="I36" s="37">
        <v>3.18</v>
      </c>
      <c r="J36" s="38">
        <v>3.11</v>
      </c>
      <c r="K36" s="22"/>
      <c r="L36" s="22"/>
      <c r="M36" s="22"/>
      <c r="N36" s="22"/>
      <c r="O36" s="22"/>
      <c r="P36" s="22"/>
    </row>
    <row r="37" spans="1:16" ht="39" customHeight="1" x14ac:dyDescent="0.15">
      <c r="A37" s="22"/>
      <c r="B37" s="35"/>
      <c r="C37" s="1175" t="s">
        <v>524</v>
      </c>
      <c r="D37" s="1176"/>
      <c r="E37" s="1177"/>
      <c r="F37" s="36">
        <v>1.99</v>
      </c>
      <c r="G37" s="37">
        <v>0.19</v>
      </c>
      <c r="H37" s="37" t="s">
        <v>525</v>
      </c>
      <c r="I37" s="37" t="s">
        <v>526</v>
      </c>
      <c r="J37" s="38">
        <v>1.76</v>
      </c>
      <c r="K37" s="22"/>
      <c r="L37" s="22"/>
      <c r="M37" s="22"/>
      <c r="N37" s="22"/>
      <c r="O37" s="22"/>
      <c r="P37" s="22"/>
    </row>
    <row r="38" spans="1:16" ht="39" customHeight="1" x14ac:dyDescent="0.15">
      <c r="A38" s="22"/>
      <c r="B38" s="35"/>
      <c r="C38" s="1175" t="s">
        <v>527</v>
      </c>
      <c r="D38" s="1176"/>
      <c r="E38" s="1177"/>
      <c r="F38" s="36">
        <v>0.9</v>
      </c>
      <c r="G38" s="37">
        <v>0.85</v>
      </c>
      <c r="H38" s="37">
        <v>1.21</v>
      </c>
      <c r="I38" s="37">
        <v>1.29</v>
      </c>
      <c r="J38" s="38">
        <v>1.24</v>
      </c>
      <c r="K38" s="22"/>
      <c r="L38" s="22"/>
      <c r="M38" s="22"/>
      <c r="N38" s="22"/>
      <c r="O38" s="22"/>
      <c r="P38" s="22"/>
    </row>
    <row r="39" spans="1:16" ht="39" customHeight="1" x14ac:dyDescent="0.15">
      <c r="A39" s="22"/>
      <c r="B39" s="35"/>
      <c r="C39" s="1175" t="s">
        <v>528</v>
      </c>
      <c r="D39" s="1176"/>
      <c r="E39" s="1177"/>
      <c r="F39" s="36">
        <v>0.78</v>
      </c>
      <c r="G39" s="37">
        <v>0.73</v>
      </c>
      <c r="H39" s="37">
        <v>0.62</v>
      </c>
      <c r="I39" s="37">
        <v>0.57999999999999996</v>
      </c>
      <c r="J39" s="38">
        <v>0.66</v>
      </c>
      <c r="K39" s="22"/>
      <c r="L39" s="22"/>
      <c r="M39" s="22"/>
      <c r="N39" s="22"/>
      <c r="O39" s="22"/>
      <c r="P39" s="22"/>
    </row>
    <row r="40" spans="1:16" ht="39" customHeight="1" x14ac:dyDescent="0.15">
      <c r="A40" s="22"/>
      <c r="B40" s="35"/>
      <c r="C40" s="1175" t="s">
        <v>529</v>
      </c>
      <c r="D40" s="1176"/>
      <c r="E40" s="1177"/>
      <c r="F40" s="36">
        <v>0.02</v>
      </c>
      <c r="G40" s="37">
        <v>0.02</v>
      </c>
      <c r="H40" s="37">
        <v>0.03</v>
      </c>
      <c r="I40" s="37">
        <v>0.03</v>
      </c>
      <c r="J40" s="38">
        <v>0.03</v>
      </c>
      <c r="K40" s="22"/>
      <c r="L40" s="22"/>
      <c r="M40" s="22"/>
      <c r="N40" s="22"/>
      <c r="O40" s="22"/>
      <c r="P40" s="22"/>
    </row>
    <row r="41" spans="1:16" ht="39" customHeight="1" x14ac:dyDescent="0.15">
      <c r="A41" s="22"/>
      <c r="B41" s="35"/>
      <c r="C41" s="1175" t="s">
        <v>530</v>
      </c>
      <c r="D41" s="1176"/>
      <c r="E41" s="1177"/>
      <c r="F41" s="36">
        <v>0.03</v>
      </c>
      <c r="G41" s="37">
        <v>0.02</v>
      </c>
      <c r="H41" s="37">
        <v>0.02</v>
      </c>
      <c r="I41" s="37">
        <v>7.0000000000000007E-2</v>
      </c>
      <c r="J41" s="38">
        <v>0.03</v>
      </c>
      <c r="K41" s="22"/>
      <c r="L41" s="22"/>
      <c r="M41" s="22"/>
      <c r="N41" s="22"/>
      <c r="O41" s="22"/>
      <c r="P41" s="22"/>
    </row>
    <row r="42" spans="1:16" ht="39" customHeight="1" x14ac:dyDescent="0.15">
      <c r="A42" s="22"/>
      <c r="B42" s="39"/>
      <c r="C42" s="1175" t="s">
        <v>531</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532</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1" zoomScale="70" zoomScaleNormal="70" zoomScaleSheetLayoutView="55" workbookViewId="0">
      <selection activeCell="A5" sqref="A3:EC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7418</v>
      </c>
      <c r="L45" s="60">
        <v>7325</v>
      </c>
      <c r="M45" s="60">
        <v>6878</v>
      </c>
      <c r="N45" s="60">
        <v>6815</v>
      </c>
      <c r="O45" s="61">
        <v>6347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824</v>
      </c>
      <c r="L48" s="64">
        <v>894</v>
      </c>
      <c r="M48" s="64">
        <v>1345</v>
      </c>
      <c r="N48" s="64">
        <v>1101</v>
      </c>
      <c r="O48" s="65">
        <v>1039</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476</v>
      </c>
      <c r="L49" s="64" t="s">
        <v>476</v>
      </c>
      <c r="M49" s="64">
        <v>66</v>
      </c>
      <c r="N49" s="64">
        <v>89</v>
      </c>
      <c r="O49" s="65">
        <v>117</v>
      </c>
      <c r="P49" s="48"/>
      <c r="Q49" s="48"/>
      <c r="R49" s="48"/>
      <c r="S49" s="48"/>
      <c r="T49" s="48"/>
      <c r="U49" s="48"/>
    </row>
    <row r="50" spans="1:21" ht="30.75" customHeight="1" x14ac:dyDescent="0.15">
      <c r="A50" s="48"/>
      <c r="B50" s="1193"/>
      <c r="C50" s="1194"/>
      <c r="D50" s="62"/>
      <c r="E50" s="1185" t="s">
        <v>16</v>
      </c>
      <c r="F50" s="1185"/>
      <c r="G50" s="1185"/>
      <c r="H50" s="1185"/>
      <c r="I50" s="1185"/>
      <c r="J50" s="1186"/>
      <c r="K50" s="63">
        <v>854</v>
      </c>
      <c r="L50" s="64">
        <v>1135</v>
      </c>
      <c r="M50" s="64">
        <v>231</v>
      </c>
      <c r="N50" s="64">
        <v>231</v>
      </c>
      <c r="O50" s="65">
        <v>231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t="s">
        <v>476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7280</v>
      </c>
      <c r="L52" s="64">
        <v>7206</v>
      </c>
      <c r="M52" s="64">
        <v>7435</v>
      </c>
      <c r="N52" s="64">
        <v>7763</v>
      </c>
      <c r="O52" s="65">
        <v>6915</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1816</v>
      </c>
      <c r="L53" s="69">
        <v>2148</v>
      </c>
      <c r="M53" s="69">
        <v>1085</v>
      </c>
      <c r="N53" s="69">
        <v>473</v>
      </c>
      <c r="O53" s="70">
        <v>819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1" zoomScale="85" zoomScaleNormal="85" zoomScaleSheetLayoutView="100" workbookViewId="0">
      <selection activeCell="J1" sqref="J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211" t="s">
        <v>23</v>
      </c>
      <c r="C41" s="1212"/>
      <c r="D41" s="81"/>
      <c r="E41" s="1213" t="s">
        <v>24</v>
      </c>
      <c r="F41" s="1213"/>
      <c r="G41" s="1213"/>
      <c r="H41" s="1214"/>
      <c r="I41" s="82">
        <v>60554</v>
      </c>
      <c r="J41" s="83">
        <v>59268</v>
      </c>
      <c r="K41" s="83">
        <v>58002</v>
      </c>
      <c r="L41" s="83">
        <v>57191</v>
      </c>
      <c r="M41" s="84">
        <v>57243</v>
      </c>
    </row>
    <row r="42" spans="2:13" ht="27.75" customHeight="1" x14ac:dyDescent="0.15">
      <c r="B42" s="1201"/>
      <c r="C42" s="1202"/>
      <c r="D42" s="85"/>
      <c r="E42" s="1205" t="s">
        <v>25</v>
      </c>
      <c r="F42" s="1205"/>
      <c r="G42" s="1205"/>
      <c r="H42" s="1206"/>
      <c r="I42" s="86">
        <v>5270</v>
      </c>
      <c r="J42" s="87">
        <v>4549</v>
      </c>
      <c r="K42" s="87">
        <v>4446</v>
      </c>
      <c r="L42" s="87">
        <v>4262</v>
      </c>
      <c r="M42" s="88">
        <v>4193</v>
      </c>
    </row>
    <row r="43" spans="2:13" ht="27.75" customHeight="1" x14ac:dyDescent="0.15">
      <c r="B43" s="1201"/>
      <c r="C43" s="1202"/>
      <c r="D43" s="85"/>
      <c r="E43" s="1205" t="s">
        <v>26</v>
      </c>
      <c r="F43" s="1205"/>
      <c r="G43" s="1205"/>
      <c r="H43" s="1206"/>
      <c r="I43" s="86">
        <v>13608</v>
      </c>
      <c r="J43" s="87">
        <v>11824</v>
      </c>
      <c r="K43" s="87">
        <v>8507</v>
      </c>
      <c r="L43" s="87">
        <v>4267</v>
      </c>
      <c r="M43" s="88">
        <v>2400</v>
      </c>
    </row>
    <row r="44" spans="2:13" ht="27.75" customHeight="1" x14ac:dyDescent="0.15">
      <c r="B44" s="1201"/>
      <c r="C44" s="1202"/>
      <c r="D44" s="85"/>
      <c r="E44" s="1205" t="s">
        <v>27</v>
      </c>
      <c r="F44" s="1205"/>
      <c r="G44" s="1205"/>
      <c r="H44" s="1206"/>
      <c r="I44" s="86" t="s">
        <v>476</v>
      </c>
      <c r="J44" s="87" t="s">
        <v>476</v>
      </c>
      <c r="K44" s="87">
        <v>584</v>
      </c>
      <c r="L44" s="87">
        <v>834</v>
      </c>
      <c r="M44" s="88">
        <v>952</v>
      </c>
    </row>
    <row r="45" spans="2:13" ht="27.75" customHeight="1" x14ac:dyDescent="0.15">
      <c r="B45" s="1201"/>
      <c r="C45" s="1202"/>
      <c r="D45" s="85"/>
      <c r="E45" s="1205" t="s">
        <v>28</v>
      </c>
      <c r="F45" s="1205"/>
      <c r="G45" s="1205"/>
      <c r="H45" s="1206"/>
      <c r="I45" s="86">
        <v>16554</v>
      </c>
      <c r="J45" s="87">
        <v>12301</v>
      </c>
      <c r="K45" s="87">
        <v>11319</v>
      </c>
      <c r="L45" s="87">
        <v>9856</v>
      </c>
      <c r="M45" s="88">
        <v>8694</v>
      </c>
    </row>
    <row r="46" spans="2:13" ht="27.75" customHeight="1" x14ac:dyDescent="0.15">
      <c r="B46" s="1201"/>
      <c r="C46" s="1202"/>
      <c r="D46" s="85"/>
      <c r="E46" s="1205" t="s">
        <v>29</v>
      </c>
      <c r="F46" s="1205"/>
      <c r="G46" s="1205"/>
      <c r="H46" s="1206"/>
      <c r="I46" s="86">
        <v>2</v>
      </c>
      <c r="J46" s="87">
        <v>3</v>
      </c>
      <c r="K46" s="87">
        <v>1</v>
      </c>
      <c r="L46" s="87">
        <v>1</v>
      </c>
      <c r="M46" s="88">
        <v>2</v>
      </c>
    </row>
    <row r="47" spans="2:13" ht="27.75" customHeight="1" x14ac:dyDescent="0.15">
      <c r="B47" s="1201"/>
      <c r="C47" s="1202"/>
      <c r="D47" s="85"/>
      <c r="E47" s="1205" t="s">
        <v>30</v>
      </c>
      <c r="F47" s="1205"/>
      <c r="G47" s="1205"/>
      <c r="H47" s="1206"/>
      <c r="I47" s="86" t="s">
        <v>476</v>
      </c>
      <c r="J47" s="87" t="s">
        <v>476</v>
      </c>
      <c r="K47" s="87" t="s">
        <v>476</v>
      </c>
      <c r="L47" s="87" t="s">
        <v>476</v>
      </c>
      <c r="M47" s="88" t="s">
        <v>476</v>
      </c>
    </row>
    <row r="48" spans="2:13" ht="27.75" customHeight="1" x14ac:dyDescent="0.15">
      <c r="B48" s="1203"/>
      <c r="C48" s="1204"/>
      <c r="D48" s="85"/>
      <c r="E48" s="1205" t="s">
        <v>31</v>
      </c>
      <c r="F48" s="1205"/>
      <c r="G48" s="1205"/>
      <c r="H48" s="1206"/>
      <c r="I48" s="86" t="s">
        <v>476</v>
      </c>
      <c r="J48" s="87" t="s">
        <v>476</v>
      </c>
      <c r="K48" s="87" t="s">
        <v>476</v>
      </c>
      <c r="L48" s="87" t="s">
        <v>476</v>
      </c>
      <c r="M48" s="88" t="s">
        <v>476</v>
      </c>
    </row>
    <row r="49" spans="2:13" ht="27.75" customHeight="1" x14ac:dyDescent="0.15">
      <c r="B49" s="1199" t="s">
        <v>32</v>
      </c>
      <c r="C49" s="1200"/>
      <c r="D49" s="89"/>
      <c r="E49" s="1205" t="s">
        <v>33</v>
      </c>
      <c r="F49" s="1205"/>
      <c r="G49" s="1205"/>
      <c r="H49" s="1206"/>
      <c r="I49" s="86">
        <v>7071</v>
      </c>
      <c r="J49" s="87">
        <v>7544</v>
      </c>
      <c r="K49" s="87">
        <v>7194</v>
      </c>
      <c r="L49" s="87">
        <v>9890</v>
      </c>
      <c r="M49" s="88">
        <v>9341</v>
      </c>
    </row>
    <row r="50" spans="2:13" ht="27.75" customHeight="1" x14ac:dyDescent="0.15">
      <c r="B50" s="1201"/>
      <c r="C50" s="1202"/>
      <c r="D50" s="85"/>
      <c r="E50" s="1205" t="s">
        <v>34</v>
      </c>
      <c r="F50" s="1205"/>
      <c r="G50" s="1205"/>
      <c r="H50" s="1206"/>
      <c r="I50" s="86">
        <v>21033</v>
      </c>
      <c r="J50" s="87">
        <v>17678</v>
      </c>
      <c r="K50" s="87">
        <v>13715</v>
      </c>
      <c r="L50" s="87">
        <v>8876</v>
      </c>
      <c r="M50" s="88">
        <v>7309</v>
      </c>
    </row>
    <row r="51" spans="2:13" ht="27.75" customHeight="1" x14ac:dyDescent="0.15">
      <c r="B51" s="1203"/>
      <c r="C51" s="1204"/>
      <c r="D51" s="85"/>
      <c r="E51" s="1205" t="s">
        <v>35</v>
      </c>
      <c r="F51" s="1205"/>
      <c r="G51" s="1205"/>
      <c r="H51" s="1206"/>
      <c r="I51" s="86">
        <v>58373</v>
      </c>
      <c r="J51" s="87">
        <v>58719</v>
      </c>
      <c r="K51" s="87">
        <v>57978</v>
      </c>
      <c r="L51" s="87">
        <v>57031</v>
      </c>
      <c r="M51" s="88">
        <v>56530</v>
      </c>
    </row>
    <row r="52" spans="2:13" ht="27.75" customHeight="1" thickBot="1" x14ac:dyDescent="0.2">
      <c r="B52" s="1207" t="s">
        <v>36</v>
      </c>
      <c r="C52" s="1208"/>
      <c r="D52" s="90"/>
      <c r="E52" s="1209" t="s">
        <v>37</v>
      </c>
      <c r="F52" s="1209"/>
      <c r="G52" s="1209"/>
      <c r="H52" s="1210"/>
      <c r="I52" s="91">
        <v>9511</v>
      </c>
      <c r="J52" s="92">
        <v>4005</v>
      </c>
      <c r="K52" s="92">
        <v>3973</v>
      </c>
      <c r="L52" s="92">
        <v>613</v>
      </c>
      <c r="M52" s="93">
        <v>304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90" zoomScaleNormal="90" zoomScaleSheetLayoutView="55" workbookViewId="0">
      <selection activeCell="G55" sqref="G55:H58"/>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543</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544</v>
      </c>
    </row>
    <row r="50" spans="1:17" x14ac:dyDescent="0.15">
      <c r="B50" s="248"/>
      <c r="C50" s="244"/>
      <c r="D50" s="244"/>
      <c r="E50" s="244"/>
      <c r="F50" s="244"/>
      <c r="G50" s="1236"/>
      <c r="H50" s="1237"/>
      <c r="I50" s="1237"/>
      <c r="J50" s="1238"/>
      <c r="K50" s="354" t="s">
        <v>515</v>
      </c>
      <c r="L50" s="354" t="s">
        <v>516</v>
      </c>
      <c r="M50" s="354" t="s">
        <v>517</v>
      </c>
      <c r="N50" s="354" t="s">
        <v>518</v>
      </c>
      <c r="O50" s="354" t="s">
        <v>519</v>
      </c>
    </row>
    <row r="51" spans="1:17" x14ac:dyDescent="0.15">
      <c r="B51" s="248"/>
      <c r="C51" s="244"/>
      <c r="D51" s="244"/>
      <c r="E51" s="244"/>
      <c r="F51" s="244"/>
      <c r="G51" s="1239" t="s">
        <v>545</v>
      </c>
      <c r="H51" s="1240"/>
      <c r="I51" s="1245" t="s">
        <v>546</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547</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548</v>
      </c>
      <c r="H55" s="1220"/>
      <c r="I55" s="1225" t="s">
        <v>546</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547</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549</v>
      </c>
      <c r="C63" s="244"/>
      <c r="D63" s="244"/>
      <c r="E63" s="244"/>
      <c r="F63" s="244"/>
      <c r="G63" s="244"/>
      <c r="H63" s="244"/>
      <c r="I63" s="244"/>
      <c r="J63" s="244"/>
      <c r="K63" s="244"/>
      <c r="L63" s="244"/>
      <c r="M63" s="244"/>
      <c r="N63" s="244"/>
      <c r="O63" s="244"/>
    </row>
    <row r="64" spans="1:17" x14ac:dyDescent="0.15">
      <c r="B64" s="248"/>
      <c r="C64" s="244"/>
      <c r="D64" s="244"/>
      <c r="E64" s="244"/>
      <c r="F64" s="244"/>
      <c r="G64" s="351" t="s">
        <v>543</v>
      </c>
      <c r="I64" s="352"/>
      <c r="J64" s="352"/>
      <c r="K64" s="352"/>
      <c r="L64" s="244"/>
      <c r="M64" s="244"/>
      <c r="N64" s="244"/>
      <c r="O64" s="244"/>
    </row>
    <row r="65" spans="2:30" x14ac:dyDescent="0.15">
      <c r="B65" s="248"/>
      <c r="C65" s="244"/>
      <c r="D65" s="244"/>
      <c r="E65" s="244"/>
      <c r="F65" s="244"/>
      <c r="G65" s="1227" t="s">
        <v>552</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550</v>
      </c>
      <c r="I71" s="368"/>
      <c r="J71" s="364"/>
      <c r="K71" s="364"/>
      <c r="L71" s="365"/>
      <c r="M71" s="364"/>
      <c r="N71" s="365"/>
      <c r="O71" s="366"/>
    </row>
    <row r="72" spans="2:30" x14ac:dyDescent="0.15">
      <c r="B72" s="248"/>
      <c r="C72" s="244"/>
      <c r="D72" s="244"/>
      <c r="E72" s="244"/>
      <c r="F72" s="244"/>
      <c r="G72" s="1236"/>
      <c r="H72" s="1237"/>
      <c r="I72" s="1237"/>
      <c r="J72" s="1238"/>
      <c r="K72" s="354" t="s">
        <v>515</v>
      </c>
      <c r="L72" s="354" t="s">
        <v>516</v>
      </c>
      <c r="M72" s="354" t="s">
        <v>517</v>
      </c>
      <c r="N72" s="354" t="s">
        <v>518</v>
      </c>
      <c r="O72" s="354" t="s">
        <v>519</v>
      </c>
    </row>
    <row r="73" spans="2:30" x14ac:dyDescent="0.15">
      <c r="B73" s="248"/>
      <c r="C73" s="244"/>
      <c r="D73" s="244"/>
      <c r="E73" s="244"/>
      <c r="F73" s="244"/>
      <c r="G73" s="1239" t="s">
        <v>545</v>
      </c>
      <c r="H73" s="1240"/>
      <c r="I73" s="1245" t="s">
        <v>546</v>
      </c>
      <c r="J73" s="1245"/>
      <c r="K73" s="1226">
        <v>18.5</v>
      </c>
      <c r="L73" s="1226">
        <v>7.8</v>
      </c>
      <c r="M73" s="1215">
        <v>7.6</v>
      </c>
      <c r="N73" s="1215">
        <v>1.1000000000000001</v>
      </c>
      <c r="O73" s="1215">
        <v>0.5</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551</v>
      </c>
      <c r="J75" s="1225"/>
      <c r="K75" s="1247">
        <v>6.3</v>
      </c>
      <c r="L75" s="1247">
        <v>5.2</v>
      </c>
      <c r="M75" s="1247">
        <v>3.2</v>
      </c>
      <c r="N75" s="1247">
        <v>2.4</v>
      </c>
      <c r="O75" s="1247">
        <v>1.5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548</v>
      </c>
      <c r="H77" s="1220"/>
      <c r="I77" s="1225" t="s">
        <v>546</v>
      </c>
      <c r="J77" s="1225"/>
      <c r="K77" s="1226">
        <v>62.5</v>
      </c>
      <c r="L77" s="1226">
        <v>57.8</v>
      </c>
      <c r="M77" s="1215">
        <v>49.8</v>
      </c>
      <c r="N77" s="1215">
        <v>45.1</v>
      </c>
      <c r="O77" s="1215">
        <v>37.4</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551</v>
      </c>
      <c r="J79" s="1217"/>
      <c r="K79" s="1218">
        <v>8.6</v>
      </c>
      <c r="L79" s="1218">
        <v>8.3000000000000007</v>
      </c>
      <c r="M79" s="1218">
        <v>7.7</v>
      </c>
      <c r="N79" s="1218">
        <v>7.1</v>
      </c>
      <c r="O79" s="1218">
        <v>6.3</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5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21970</v>
      </c>
      <c r="E3" s="116"/>
      <c r="F3" s="117">
        <v>36765</v>
      </c>
      <c r="G3" s="118"/>
      <c r="H3" s="119"/>
    </row>
    <row r="4" spans="1:8" x14ac:dyDescent="0.15">
      <c r="A4" s="120"/>
      <c r="B4" s="121"/>
      <c r="C4" s="122"/>
      <c r="D4" s="123">
        <v>16411</v>
      </c>
      <c r="E4" s="124"/>
      <c r="F4" s="125">
        <v>20975</v>
      </c>
      <c r="G4" s="126"/>
      <c r="H4" s="127"/>
    </row>
    <row r="5" spans="1:8" x14ac:dyDescent="0.15">
      <c r="A5" s="108" t="s">
        <v>509</v>
      </c>
      <c r="B5" s="113"/>
      <c r="C5" s="114"/>
      <c r="D5" s="115">
        <v>19262</v>
      </c>
      <c r="E5" s="116"/>
      <c r="F5" s="117">
        <v>39052</v>
      </c>
      <c r="G5" s="118"/>
      <c r="H5" s="119"/>
    </row>
    <row r="6" spans="1:8" x14ac:dyDescent="0.15">
      <c r="A6" s="120"/>
      <c r="B6" s="121"/>
      <c r="C6" s="122"/>
      <c r="D6" s="123">
        <v>15893</v>
      </c>
      <c r="E6" s="124"/>
      <c r="F6" s="125">
        <v>21186</v>
      </c>
      <c r="G6" s="126"/>
      <c r="H6" s="127"/>
    </row>
    <row r="7" spans="1:8" x14ac:dyDescent="0.15">
      <c r="A7" s="108" t="s">
        <v>510</v>
      </c>
      <c r="B7" s="113"/>
      <c r="C7" s="114"/>
      <c r="D7" s="115">
        <v>15776</v>
      </c>
      <c r="E7" s="116"/>
      <c r="F7" s="117">
        <v>41235</v>
      </c>
      <c r="G7" s="118"/>
      <c r="H7" s="119"/>
    </row>
    <row r="8" spans="1:8" x14ac:dyDescent="0.15">
      <c r="A8" s="120"/>
      <c r="B8" s="121"/>
      <c r="C8" s="122"/>
      <c r="D8" s="123">
        <v>12208</v>
      </c>
      <c r="E8" s="124"/>
      <c r="F8" s="125">
        <v>22086</v>
      </c>
      <c r="G8" s="126"/>
      <c r="H8" s="127"/>
    </row>
    <row r="9" spans="1:8" x14ac:dyDescent="0.15">
      <c r="A9" s="108" t="s">
        <v>511</v>
      </c>
      <c r="B9" s="113"/>
      <c r="C9" s="114"/>
      <c r="D9" s="115">
        <v>16578</v>
      </c>
      <c r="E9" s="116"/>
      <c r="F9" s="117">
        <v>41862</v>
      </c>
      <c r="G9" s="118"/>
      <c r="H9" s="119"/>
    </row>
    <row r="10" spans="1:8" x14ac:dyDescent="0.15">
      <c r="A10" s="120"/>
      <c r="B10" s="121"/>
      <c r="C10" s="122"/>
      <c r="D10" s="123">
        <v>13565</v>
      </c>
      <c r="E10" s="124"/>
      <c r="F10" s="125">
        <v>23710</v>
      </c>
      <c r="G10" s="126"/>
      <c r="H10" s="127"/>
    </row>
    <row r="11" spans="1:8" x14ac:dyDescent="0.15">
      <c r="A11" s="108" t="s">
        <v>512</v>
      </c>
      <c r="B11" s="113"/>
      <c r="C11" s="114"/>
      <c r="D11" s="115">
        <v>18728</v>
      </c>
      <c r="E11" s="116"/>
      <c r="F11" s="117">
        <v>43554</v>
      </c>
      <c r="G11" s="118"/>
      <c r="H11" s="119"/>
    </row>
    <row r="12" spans="1:8" x14ac:dyDescent="0.15">
      <c r="A12" s="120"/>
      <c r="B12" s="121"/>
      <c r="C12" s="128"/>
      <c r="D12" s="123">
        <v>14227</v>
      </c>
      <c r="E12" s="124"/>
      <c r="F12" s="125">
        <v>24811</v>
      </c>
      <c r="G12" s="126"/>
      <c r="H12" s="127"/>
    </row>
    <row r="13" spans="1:8" x14ac:dyDescent="0.15">
      <c r="A13" s="108"/>
      <c r="B13" s="113"/>
      <c r="C13" s="129"/>
      <c r="D13" s="130">
        <v>18463</v>
      </c>
      <c r="E13" s="131"/>
      <c r="F13" s="132">
        <v>40494</v>
      </c>
      <c r="G13" s="133"/>
      <c r="H13" s="119"/>
    </row>
    <row r="14" spans="1:8" x14ac:dyDescent="0.15">
      <c r="A14" s="120"/>
      <c r="B14" s="121"/>
      <c r="C14" s="122"/>
      <c r="D14" s="123">
        <v>14461</v>
      </c>
      <c r="E14" s="124"/>
      <c r="F14" s="125">
        <v>22554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3.89</v>
      </c>
      <c r="C19" s="134">
        <f>ROUND(VALUE(SUBSTITUTE(実質収支比率等に係る経年分析!G$48,"▲","-")),2)</f>
        <v>4.4400000000000004</v>
      </c>
      <c r="D19" s="134">
        <f>ROUND(VALUE(SUBSTITUTE(実質収支比率等に係る経年分析!H$48,"▲","-")),2)</f>
        <v>6.47</v>
      </c>
      <c r="E19" s="134">
        <f>ROUND(VALUE(SUBSTITUTE(実質収支比率等に係る経年分析!I$48,"▲","-")),2)</f>
        <v>6.21</v>
      </c>
      <c r="F19" s="134">
        <f>ROUND(VALUE(SUBSTITUTE(実質収支比率等に係る経年分析!J$48,"▲","-")),2)</f>
        <v>7.42</v>
      </c>
    </row>
    <row r="20" spans="1:11" x14ac:dyDescent="0.15">
      <c r="A20" s="134" t="s">
        <v>42</v>
      </c>
      <c r="B20" s="134">
        <f>ROUND(VALUE(SUBSTITUTE(実質収支比率等に係る経年分析!F$47,"▲","-")),2)</f>
        <v>5.58</v>
      </c>
      <c r="C20" s="134">
        <f>ROUND(VALUE(SUBSTITUTE(実質収支比率等に係る経年分析!G$47,"▲","-")),2)</f>
        <v>5.56</v>
      </c>
      <c r="D20" s="134">
        <f>ROUND(VALUE(SUBSTITUTE(実質収支比率等に係る経年分析!H$47,"▲","-")),2)</f>
        <v>5.48</v>
      </c>
      <c r="E20" s="134">
        <f>ROUND(VALUE(SUBSTITUTE(実質収支比率等に係る経年分析!I$47,"▲","-")),2)</f>
        <v>4.32</v>
      </c>
      <c r="F20" s="134">
        <f>ROUND(VALUE(SUBSTITUTE(実質収支比率等に係る経年分析!J$47,"▲","-")),2)</f>
        <v>4.3600000000000003</v>
      </c>
    </row>
    <row r="21" spans="1:11" x14ac:dyDescent="0.15">
      <c r="A21" s="134" t="s">
        <v>43</v>
      </c>
      <c r="B21" s="134">
        <f>IF(ISNUMBER(VALUE(SUBSTITUTE(実質収支比率等に係る経年分析!F$49,"▲","-"))),ROUND(VALUE(SUBSTITUTE(実質収支比率等に係る経年分析!F$49,"▲","-")),2),NA())</f>
        <v>0.43</v>
      </c>
      <c r="C21" s="134">
        <f>IF(ISNUMBER(VALUE(SUBSTITUTE(実質収支比率等に係る経年分析!G$49,"▲","-"))),ROUND(VALUE(SUBSTITUTE(実質収支比率等に係る経年分析!G$49,"▲","-")),2),NA())</f>
        <v>0.53</v>
      </c>
      <c r="D21" s="134">
        <f>IF(ISNUMBER(VALUE(SUBSTITUTE(実質収支比率等に係る経年分析!H$49,"▲","-"))),ROUND(VALUE(SUBSTITUTE(実質収支比率等に係る経年分析!H$49,"▲","-")),2),NA())</f>
        <v>2.11</v>
      </c>
      <c r="E21" s="134">
        <f>IF(ISNUMBER(VALUE(SUBSTITUTE(実質収支比率等に係る経年分析!I$49,"▲","-"))),ROUND(VALUE(SUBSTITUTE(実質収支比率等に係る経年分析!I$49,"▲","-")),2),NA())</f>
        <v>-1.46</v>
      </c>
      <c r="F21" s="134">
        <f>IF(ISNUMBER(VALUE(SUBSTITUTE(実質収支比率等に係る経年分析!J$49,"▲","-"))),ROUND(VALUE(SUBSTITUTE(実質収支比率等に係る経年分析!J$49,"▲","-")),2),NA())</f>
        <v>1.45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所沢市後期高齢者医療特別会計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所沢市交通災害共済特別会計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所沢市病院事業会計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0.57999999999999996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0.66</v>
      </c>
    </row>
    <row r="32" spans="1:11" x14ac:dyDescent="0.15">
      <c r="A32" s="135" t="str">
        <f>IF(連結実質赤字比率に係る赤字・黒字の構成分析!C$38="",NA(),連結実質赤字比率に係る赤字・黒字の構成分析!C$38)</f>
        <v>所沢市介護保険特別会計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1.24</v>
      </c>
    </row>
    <row r="33" spans="1:16" x14ac:dyDescent="0.15">
      <c r="A33" s="135" t="str">
        <f>IF(連結実質赤字比率に係る赤字・黒字の構成分析!C$37="",NA(),連結実質赤字比率に係る赤字・黒字の構成分析!C$37)</f>
        <v>所沢市国民健康保険特別会計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f>IF(ROUND(VALUE(SUBSTITUTE(連結実質赤字比率に係る赤字・黒字の構成分析!H$37,"▲", "-")), 2) &lt; 0, ABS(ROUND(VALUE(SUBSTITUTE(連結実質赤字比率に係る赤字・黒字の構成分析!H$37,"▲", "-")), 2)), NA())</f>
        <v>0.27</v>
      </c>
      <c r="G33" s="135" t="e">
        <f>IF(ROUND(VALUE(SUBSTITUTE(連結実質赤字比率に係る赤字・黒字の構成分析!H$37,"▲", "-")), 2) &gt;= 0, ABS(ROUND(VALUE(SUBSTITUTE(連結実質赤字比率に係る赤字・黒字の構成分析!H$37,"▲", "-")), 2)), NA())</f>
        <v>#N/A</v>
      </c>
      <c r="H33" s="135">
        <f>IF(ROUND(VALUE(SUBSTITUTE(連結実質赤字比率に係る赤字・黒字の構成分析!I$37,"▲", "-")), 2) &lt; 0, ABS(ROUND(VALUE(SUBSTITUTE(連結実質赤字比率に係る赤字・黒字の構成分析!I$37,"▲", "-")), 2)), NA())</f>
        <v>0.72</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1.76</v>
      </c>
    </row>
    <row r="34" spans="1:16" x14ac:dyDescent="0.15">
      <c r="A34" s="135" t="str">
        <f>IF(連結実質赤字比率に係る赤字・黒字の構成分析!C$36="",NA(),連結実質赤字比率に係る赤字・黒字の構成分析!C$36)</f>
        <v>所沢市下水道事業特別会計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7.41</v>
      </c>
    </row>
    <row r="36" spans="1:16" x14ac:dyDescent="0.15">
      <c r="A36" s="135" t="str">
        <f>IF(連結実質赤字比率に係る赤字・黒字の構成分析!C$34="",NA(),連結実質赤字比率に係る赤字・黒字の構成分析!C$34)</f>
        <v>所沢市水道事業会計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9.7799999999999994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7280</v>
      </c>
      <c r="E42" s="136"/>
      <c r="F42" s="136"/>
      <c r="G42" s="136">
        <f>'実質公債費比率（分子）の構造'!L$52</f>
        <v>7206</v>
      </c>
      <c r="H42" s="136"/>
      <c r="I42" s="136"/>
      <c r="J42" s="136">
        <f>'実質公債費比率（分子）の構造'!M$52</f>
        <v>7435</v>
      </c>
      <c r="K42" s="136"/>
      <c r="L42" s="136"/>
      <c r="M42" s="136">
        <f>'実質公債費比率（分子）の構造'!N$52</f>
        <v>7763</v>
      </c>
      <c r="N42" s="136"/>
      <c r="O42" s="136"/>
      <c r="P42" s="136">
        <f>'実質公債費比率（分子）の構造'!O$52</f>
        <v>6915</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854</v>
      </c>
      <c r="C44" s="136"/>
      <c r="D44" s="136"/>
      <c r="E44" s="136">
        <f>'実質公債費比率（分子）の構造'!L$50</f>
        <v>1135</v>
      </c>
      <c r="F44" s="136"/>
      <c r="G44" s="136"/>
      <c r="H44" s="136">
        <f>'実質公債費比率（分子）の構造'!M$50</f>
        <v>231</v>
      </c>
      <c r="I44" s="136"/>
      <c r="J44" s="136"/>
      <c r="K44" s="136">
        <f>'実質公債費比率（分子）の構造'!N$50</f>
        <v>231</v>
      </c>
      <c r="L44" s="136"/>
      <c r="M44" s="136"/>
      <c r="N44" s="136">
        <f>'実質公債費比率（分子）の構造'!O$50</f>
        <v>231</v>
      </c>
      <c r="O44" s="136"/>
      <c r="P44" s="136"/>
    </row>
    <row r="45" spans="1:16" x14ac:dyDescent="0.15">
      <c r="A45" s="136" t="s">
        <v>53</v>
      </c>
      <c r="B45" s="136" t="str">
        <f>'実質公債費比率（分子）の構造'!K$49</f>
        <v>-</v>
      </c>
      <c r="C45" s="136"/>
      <c r="D45" s="136"/>
      <c r="E45" s="136" t="str">
        <f>'実質公債費比率（分子）の構造'!L$49</f>
        <v>-</v>
      </c>
      <c r="F45" s="136"/>
      <c r="G45" s="136"/>
      <c r="H45" s="136">
        <f>'実質公債費比率（分子）の構造'!M$49</f>
        <v>66</v>
      </c>
      <c r="I45" s="136"/>
      <c r="J45" s="136"/>
      <c r="K45" s="136">
        <f>'実質公債費比率（分子）の構造'!N$49</f>
        <v>89</v>
      </c>
      <c r="L45" s="136"/>
      <c r="M45" s="136"/>
      <c r="N45" s="136">
        <f>'実質公債費比率（分子）の構造'!O$49</f>
        <v>117</v>
      </c>
      <c r="O45" s="136"/>
      <c r="P45" s="136"/>
    </row>
    <row r="46" spans="1:16" x14ac:dyDescent="0.15">
      <c r="A46" s="136" t="s">
        <v>54</v>
      </c>
      <c r="B46" s="136">
        <f>'実質公債費比率（分子）の構造'!K$48</f>
        <v>824</v>
      </c>
      <c r="C46" s="136"/>
      <c r="D46" s="136"/>
      <c r="E46" s="136">
        <f>'実質公債費比率（分子）の構造'!L$48</f>
        <v>894</v>
      </c>
      <c r="F46" s="136"/>
      <c r="G46" s="136"/>
      <c r="H46" s="136">
        <f>'実質公債費比率（分子）の構造'!M$48</f>
        <v>1345</v>
      </c>
      <c r="I46" s="136"/>
      <c r="J46" s="136"/>
      <c r="K46" s="136">
        <f>'実質公債費比率（分子）の構造'!N$48</f>
        <v>1101</v>
      </c>
      <c r="L46" s="136"/>
      <c r="M46" s="136"/>
      <c r="N46" s="136">
        <f>'実質公債費比率（分子）の構造'!O$48</f>
        <v>1039</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7418</v>
      </c>
      <c r="C49" s="136"/>
      <c r="D49" s="136"/>
      <c r="E49" s="136">
        <f>'実質公債費比率（分子）の構造'!L$45</f>
        <v>7325</v>
      </c>
      <c r="F49" s="136"/>
      <c r="G49" s="136"/>
      <c r="H49" s="136">
        <f>'実質公債費比率（分子）の構造'!M$45</f>
        <v>6878</v>
      </c>
      <c r="I49" s="136"/>
      <c r="J49" s="136"/>
      <c r="K49" s="136">
        <f>'実質公債費比率（分子）の構造'!N$45</f>
        <v>6815</v>
      </c>
      <c r="L49" s="136"/>
      <c r="M49" s="136"/>
      <c r="N49" s="136">
        <f>'実質公債費比率（分子）の構造'!O$45</f>
        <v>6347</v>
      </c>
      <c r="O49" s="136"/>
      <c r="P49" s="136"/>
    </row>
    <row r="50" spans="1:16" x14ac:dyDescent="0.15">
      <c r="A50" s="136" t="s">
        <v>57</v>
      </c>
      <c r="B50" s="136" t="e">
        <f>NA()</f>
        <v>#N/A</v>
      </c>
      <c r="C50" s="136">
        <f>IF(ISNUMBER('実質公債費比率（分子）の構造'!K$53),'実質公債費比率（分子）の構造'!K$53,NA())</f>
        <v>1816</v>
      </c>
      <c r="D50" s="136" t="e">
        <f>NA()</f>
        <v>#N/A</v>
      </c>
      <c r="E50" s="136" t="e">
        <f>NA()</f>
        <v>#N/A</v>
      </c>
      <c r="F50" s="136">
        <f>IF(ISNUMBER('実質公債費比率（分子）の構造'!L$53),'実質公債費比率（分子）の構造'!L$53,NA())</f>
        <v>2148</v>
      </c>
      <c r="G50" s="136" t="e">
        <f>NA()</f>
        <v>#N/A</v>
      </c>
      <c r="H50" s="136" t="e">
        <f>NA()</f>
        <v>#N/A</v>
      </c>
      <c r="I50" s="136">
        <f>IF(ISNUMBER('実質公債費比率（分子）の構造'!M$53),'実質公債費比率（分子）の構造'!M$53,NA())</f>
        <v>1085</v>
      </c>
      <c r="J50" s="136" t="e">
        <f>NA()</f>
        <v>#N/A</v>
      </c>
      <c r="K50" s="136" t="e">
        <f>NA()</f>
        <v>#N/A</v>
      </c>
      <c r="L50" s="136">
        <f>IF(ISNUMBER('実質公債費比率（分子）の構造'!N$53),'実質公債費比率（分子）の構造'!N$53,NA())</f>
        <v>473</v>
      </c>
      <c r="M50" s="136" t="e">
        <f>NA()</f>
        <v>#N/A</v>
      </c>
      <c r="N50" s="136" t="e">
        <f>NA()</f>
        <v>#N/A</v>
      </c>
      <c r="O50" s="136">
        <f>IF(ISNUMBER('実質公債費比率（分子）の構造'!O$53),'実質公債費比率（分子）の構造'!O$53,NA())</f>
        <v>819</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58373</v>
      </c>
      <c r="E56" s="135"/>
      <c r="F56" s="135"/>
      <c r="G56" s="135">
        <f>'将来負担比率（分子）の構造'!J$51</f>
        <v>58719</v>
      </c>
      <c r="H56" s="135"/>
      <c r="I56" s="135"/>
      <c r="J56" s="135">
        <f>'将来負担比率（分子）の構造'!K$51</f>
        <v>57978</v>
      </c>
      <c r="K56" s="135"/>
      <c r="L56" s="135"/>
      <c r="M56" s="135">
        <f>'将来負担比率（分子）の構造'!L$51</f>
        <v>57031</v>
      </c>
      <c r="N56" s="135"/>
      <c r="O56" s="135"/>
      <c r="P56" s="135">
        <f>'将来負担比率（分子）の構造'!M$51</f>
        <v>56530</v>
      </c>
    </row>
    <row r="57" spans="1:16" x14ac:dyDescent="0.15">
      <c r="A57" s="135" t="s">
        <v>34</v>
      </c>
      <c r="B57" s="135"/>
      <c r="C57" s="135"/>
      <c r="D57" s="135">
        <f>'将来負担比率（分子）の構造'!I$50</f>
        <v>21033</v>
      </c>
      <c r="E57" s="135"/>
      <c r="F57" s="135"/>
      <c r="G57" s="135">
        <f>'将来負担比率（分子）の構造'!J$50</f>
        <v>17678</v>
      </c>
      <c r="H57" s="135"/>
      <c r="I57" s="135"/>
      <c r="J57" s="135">
        <f>'将来負担比率（分子）の構造'!K$50</f>
        <v>13715</v>
      </c>
      <c r="K57" s="135"/>
      <c r="L57" s="135"/>
      <c r="M57" s="135">
        <f>'将来負担比率（分子）の構造'!L$50</f>
        <v>8876</v>
      </c>
      <c r="N57" s="135"/>
      <c r="O57" s="135"/>
      <c r="P57" s="135">
        <f>'将来負担比率（分子）の構造'!M$50</f>
        <v>7309</v>
      </c>
    </row>
    <row r="58" spans="1:16" x14ac:dyDescent="0.15">
      <c r="A58" s="135" t="s">
        <v>33</v>
      </c>
      <c r="B58" s="135"/>
      <c r="C58" s="135"/>
      <c r="D58" s="135">
        <f>'将来負担比率（分子）の構造'!I$49</f>
        <v>7071</v>
      </c>
      <c r="E58" s="135"/>
      <c r="F58" s="135"/>
      <c r="G58" s="135">
        <f>'将来負担比率（分子）の構造'!J$49</f>
        <v>7544</v>
      </c>
      <c r="H58" s="135"/>
      <c r="I58" s="135"/>
      <c r="J58" s="135">
        <f>'将来負担比率（分子）の構造'!K$49</f>
        <v>7194</v>
      </c>
      <c r="K58" s="135"/>
      <c r="L58" s="135"/>
      <c r="M58" s="135">
        <f>'将来負担比率（分子）の構造'!L$49</f>
        <v>9890</v>
      </c>
      <c r="N58" s="135"/>
      <c r="O58" s="135"/>
      <c r="P58" s="135">
        <f>'将来負担比率（分子）の構造'!M$49</f>
        <v>9341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v>
      </c>
      <c r="C61" s="135"/>
      <c r="D61" s="135"/>
      <c r="E61" s="135">
        <f>'将来負担比率（分子）の構造'!J$46</f>
        <v>3</v>
      </c>
      <c r="F61" s="135"/>
      <c r="G61" s="135"/>
      <c r="H61" s="135">
        <f>'将来負担比率（分子）の構造'!K$46</f>
        <v>1</v>
      </c>
      <c r="I61" s="135"/>
      <c r="J61" s="135"/>
      <c r="K61" s="135">
        <f>'将来負担比率（分子）の構造'!L$46</f>
        <v>1</v>
      </c>
      <c r="L61" s="135"/>
      <c r="M61" s="135"/>
      <c r="N61" s="135">
        <f>'将来負担比率（分子）の構造'!M$46</f>
        <v>2</v>
      </c>
      <c r="O61" s="135"/>
      <c r="P61" s="135"/>
    </row>
    <row r="62" spans="1:16" x14ac:dyDescent="0.15">
      <c r="A62" s="135" t="s">
        <v>28</v>
      </c>
      <c r="B62" s="135">
        <f>'将来負担比率（分子）の構造'!I$45</f>
        <v>16554</v>
      </c>
      <c r="C62" s="135"/>
      <c r="D62" s="135"/>
      <c r="E62" s="135">
        <f>'将来負担比率（分子）の構造'!J$45</f>
        <v>12301</v>
      </c>
      <c r="F62" s="135"/>
      <c r="G62" s="135"/>
      <c r="H62" s="135">
        <f>'将来負担比率（分子）の構造'!K$45</f>
        <v>11319</v>
      </c>
      <c r="I62" s="135"/>
      <c r="J62" s="135"/>
      <c r="K62" s="135">
        <f>'将来負担比率（分子）の構造'!L$45</f>
        <v>9856</v>
      </c>
      <c r="L62" s="135"/>
      <c r="M62" s="135"/>
      <c r="N62" s="135">
        <f>'将来負担比率（分子）の構造'!M$45</f>
        <v>8694</v>
      </c>
      <c r="O62" s="135"/>
      <c r="P62" s="135"/>
    </row>
    <row r="63" spans="1:16" x14ac:dyDescent="0.15">
      <c r="A63" s="135" t="s">
        <v>27</v>
      </c>
      <c r="B63" s="135" t="str">
        <f>'将来負担比率（分子）の構造'!I$44</f>
        <v>-</v>
      </c>
      <c r="C63" s="135"/>
      <c r="D63" s="135"/>
      <c r="E63" s="135" t="str">
        <f>'将来負担比率（分子）の構造'!J$44</f>
        <v>-</v>
      </c>
      <c r="F63" s="135"/>
      <c r="G63" s="135"/>
      <c r="H63" s="135">
        <f>'将来負担比率（分子）の構造'!K$44</f>
        <v>584</v>
      </c>
      <c r="I63" s="135"/>
      <c r="J63" s="135"/>
      <c r="K63" s="135">
        <f>'将来負担比率（分子）の構造'!L$44</f>
        <v>834</v>
      </c>
      <c r="L63" s="135"/>
      <c r="M63" s="135"/>
      <c r="N63" s="135">
        <f>'将来負担比率（分子）の構造'!M$44</f>
        <v>952</v>
      </c>
      <c r="O63" s="135"/>
      <c r="P63" s="135"/>
    </row>
    <row r="64" spans="1:16" x14ac:dyDescent="0.15">
      <c r="A64" s="135" t="s">
        <v>26</v>
      </c>
      <c r="B64" s="135">
        <f>'将来負担比率（分子）の構造'!I$43</f>
        <v>13608</v>
      </c>
      <c r="C64" s="135"/>
      <c r="D64" s="135"/>
      <c r="E64" s="135">
        <f>'将来負担比率（分子）の構造'!J$43</f>
        <v>11824</v>
      </c>
      <c r="F64" s="135"/>
      <c r="G64" s="135"/>
      <c r="H64" s="135">
        <f>'将来負担比率（分子）の構造'!K$43</f>
        <v>8507</v>
      </c>
      <c r="I64" s="135"/>
      <c r="J64" s="135"/>
      <c r="K64" s="135">
        <f>'将来負担比率（分子）の構造'!L$43</f>
        <v>4267</v>
      </c>
      <c r="L64" s="135"/>
      <c r="M64" s="135"/>
      <c r="N64" s="135">
        <f>'将来負担比率（分子）の構造'!M$43</f>
        <v>2400</v>
      </c>
      <c r="O64" s="135"/>
      <c r="P64" s="135"/>
    </row>
    <row r="65" spans="1:16" x14ac:dyDescent="0.15">
      <c r="A65" s="135" t="s">
        <v>25</v>
      </c>
      <c r="B65" s="135">
        <f>'将来負担比率（分子）の構造'!I$42</f>
        <v>5270</v>
      </c>
      <c r="C65" s="135"/>
      <c r="D65" s="135"/>
      <c r="E65" s="135">
        <f>'将来負担比率（分子）の構造'!J$42</f>
        <v>4549</v>
      </c>
      <c r="F65" s="135"/>
      <c r="G65" s="135"/>
      <c r="H65" s="135">
        <f>'将来負担比率（分子）の構造'!K$42</f>
        <v>4446</v>
      </c>
      <c r="I65" s="135"/>
      <c r="J65" s="135"/>
      <c r="K65" s="135">
        <f>'将来負担比率（分子）の構造'!L$42</f>
        <v>4262</v>
      </c>
      <c r="L65" s="135"/>
      <c r="M65" s="135"/>
      <c r="N65" s="135">
        <f>'将来負担比率（分子）の構造'!M$42</f>
        <v>4193</v>
      </c>
      <c r="O65" s="135"/>
      <c r="P65" s="135"/>
    </row>
    <row r="66" spans="1:16" x14ac:dyDescent="0.15">
      <c r="A66" s="135" t="s">
        <v>24</v>
      </c>
      <c r="B66" s="135">
        <f>'将来負担比率（分子）の構造'!I$41</f>
        <v>60554</v>
      </c>
      <c r="C66" s="135"/>
      <c r="D66" s="135"/>
      <c r="E66" s="135">
        <f>'将来負担比率（分子）の構造'!J$41</f>
        <v>59268</v>
      </c>
      <c r="F66" s="135"/>
      <c r="G66" s="135"/>
      <c r="H66" s="135">
        <f>'将来負担比率（分子）の構造'!K$41</f>
        <v>58002</v>
      </c>
      <c r="I66" s="135"/>
      <c r="J66" s="135"/>
      <c r="K66" s="135">
        <f>'将来負担比率（分子）の構造'!L$41</f>
        <v>57191</v>
      </c>
      <c r="L66" s="135"/>
      <c r="M66" s="135"/>
      <c r="N66" s="135">
        <f>'将来負担比率（分子）の構造'!M$41</f>
        <v>57243</v>
      </c>
      <c r="O66" s="135"/>
      <c r="P66" s="135"/>
    </row>
    <row r="67" spans="1:16" x14ac:dyDescent="0.15">
      <c r="A67" s="135" t="s">
        <v>61</v>
      </c>
      <c r="B67" s="135" t="e">
        <f>NA()</f>
        <v>#N/A</v>
      </c>
      <c r="C67" s="135">
        <f>IF(ISNUMBER('将来負担比率（分子）の構造'!I$52), IF('将来負担比率（分子）の構造'!I$52 &lt; 0, 0, '将来負担比率（分子）の構造'!I$52), NA())</f>
        <v>9511</v>
      </c>
      <c r="D67" s="135" t="e">
        <f>NA()</f>
        <v>#N/A</v>
      </c>
      <c r="E67" s="135" t="e">
        <f>NA()</f>
        <v>#N/A</v>
      </c>
      <c r="F67" s="135">
        <f>IF(ISNUMBER('将来負担比率（分子）の構造'!J$52), IF('将来負担比率（分子）の構造'!J$52 &lt; 0, 0, '将来負担比率（分子）の構造'!J$52), NA())</f>
        <v>4005</v>
      </c>
      <c r="G67" s="135" t="e">
        <f>NA()</f>
        <v>#N/A</v>
      </c>
      <c r="H67" s="135" t="e">
        <f>NA()</f>
        <v>#N/A</v>
      </c>
      <c r="I67" s="135">
        <f>IF(ISNUMBER('将来負担比率（分子）の構造'!K$52), IF('将来負担比率（分子）の構造'!K$52 &lt; 0, 0, '将来負担比率（分子）の構造'!K$52), NA())</f>
        <v>3973</v>
      </c>
      <c r="J67" s="135" t="e">
        <f>NA()</f>
        <v>#N/A</v>
      </c>
      <c r="K67" s="135" t="e">
        <f>NA()</f>
        <v>#N/A</v>
      </c>
      <c r="L67" s="135">
        <f>IF(ISNUMBER('将来負担比率（分子）の構造'!L$52), IF('将来負担比率（分子）の構造'!L$52 &lt; 0, 0, '将来負担比率（分子）の構造'!L$52), NA())</f>
        <v>613</v>
      </c>
      <c r="M67" s="135" t="e">
        <f>NA()</f>
        <v>#N/A</v>
      </c>
      <c r="N67" s="135" t="e">
        <f>NA()</f>
        <v>#N/A</v>
      </c>
      <c r="O67" s="135">
        <f>IF(ISNUMBER('将来負担比率（分子）の構造'!M$52), IF('将来負担比率（分子）の構造'!M$52 &lt; 0, 0, '将来負担比率（分子）の構造'!M$52), NA())</f>
        <v>304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2017-03-02T04:45:02Z</cp:lastPrinted>
  <dcterms:created xsi:type="dcterms:W3CDTF">2017-01-25T02:14:47Z</dcterms:created>
  <dcterms:modified xsi:type="dcterms:W3CDTF">2017-05-16T08:44:00Z</dcterms:modified>
</cp:coreProperties>
</file>