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AF88" i="11" l="1"/>
  <c r="BG34" i="9" l="1"/>
  <c r="AO35" i="9"/>
  <c r="AO34" i="9"/>
  <c r="W40"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C40" i="9"/>
  <c r="BW39" i="9"/>
  <c r="BE39" i="9"/>
  <c r="AM39" i="9"/>
  <c r="C39" i="9"/>
  <c r="BW38" i="9"/>
  <c r="BE38" i="9"/>
  <c r="AM38" i="9"/>
  <c r="BE37" i="9"/>
  <c r="AM37" i="9"/>
  <c r="BE36" i="9"/>
  <c r="AM36" i="9"/>
  <c r="BE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l="1"/>
  <c r="C38" i="9" l="1"/>
  <c r="U34" i="9" l="1"/>
  <c r="U35" i="9" l="1"/>
  <c r="U36" i="9" l="1"/>
  <c r="U37" i="9" l="1"/>
  <c r="U38" i="9" l="1"/>
  <c r="U39" i="9" l="1"/>
  <c r="U40" i="9" l="1"/>
  <c r="AM34" i="9" l="1"/>
  <c r="AM35" i="9" s="1"/>
  <c r="BE34" i="9" s="1"/>
  <c r="BW34" i="9" l="1"/>
  <c r="BW35" i="9" s="1"/>
  <c r="BW36" i="9" s="1"/>
  <c r="BW37"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<sst xmlns="http://schemas.openxmlformats.org/spreadsheetml/2006/main" count="1068" uniqueCount="566">
  <si>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</si>
  <si>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</si>
  <si>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</si>
  <si>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</si>
  <si>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</si>
  <si>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</si>
  <si>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</si>
  <si>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</si>
  <si>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</si>
  <si>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</si>
  <si>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</si>
  <si>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</si>
  <si>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</si>
  <si>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</si>
  <si>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</si>
  <si>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</si>
  <si>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</si>
  <si>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</si>
  <si>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</si>
  <si>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</si>
  <si>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</si>
  <si>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</si>
  <si>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</si>
  <si>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</si>
  <si>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</si>
  <si>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</si>
  <si>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</si>
  <si>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</si>
  <si>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</si>
  <si>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</si>
  <si>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</si>
  <si>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</si>
  <si>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</si>
  <si>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</si>
  <si>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</si>
  <si>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</si>
  <si>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</si>
  <si>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</si>
  <si>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</si>
  <si>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</si>
  <si>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</si>
  <si>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</si>
  <si>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</si>
  <si>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</si>
  <si>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</si>
  <si>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</si>
  <si>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</si>
  <si>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</si>
  <si>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</si>
  <si>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</si>
  <si>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</si>
  <si>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</si>
  <si>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</si>
  <si>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</si>
  <si>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</si>
  <si>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</si>
  <si>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</si>
  <si>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</si>
  <si>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</si>
  <si>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</si>
  <si>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</si>
  <si>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</si>
  <si>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</si>
  <si>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</si>
  <si>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</si>
  <si>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</si>
  <si>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</si>
  <si>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</si>
  <si>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特例市</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</si>
  <si>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</si>
  <si>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</si>
  <si>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</si>
  <si>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</si>
  <si>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</si>
  <si>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</si>
  <si>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</si>
  <si>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</si>
  <si>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</si>
  <si>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</si>
  <si>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</si>
  <si>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</si>
  <si>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川口市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</si>
  <si>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</si>
  <si>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</si>
  <si>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</si>
  <si>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</si>
  <si>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</si>
  <si>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</si>
  <si>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</si>
  <si>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</si>
  <si>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</si>
  <si>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</si>
  <si>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</si>
  <si>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</si>
  <si>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</si>
  <si>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</si>
  <si>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</si>
  <si>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</si>
  <si>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</si>
  <si>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</si>
  <si>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</si>
  <si>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</si>
  <si>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</si>
  <si>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</si>
  <si>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</si>
  <si>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</si>
  <si>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</si>
  <si>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</si>
  <si>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</si>
  <si>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</si>
  <si>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</si>
  <si>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</si>
  <si>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</si>
  <si>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</si>
  <si>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</si>
  <si>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</si>
  <si>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</si>
  <si>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</si>
  <si>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</si>
  <si>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</si>
  <si>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</si>
  <si>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</si>
  <si>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</si>
  <si>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</si>
  <si>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</si>
  <si>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</si>
  <si>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</si>
  <si>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</si>
  <si>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</si>
  <si>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</si>
  <si>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</si>
  <si>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</si>
  <si>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</si>
  <si>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</si>
  <si>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</si>
  <si>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</si>
  <si>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</si>
  <si>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</si>
  <si>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</si>
  <si>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</si>
  <si>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</si>
  <si>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</si>
  <si>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</si>
  <si>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</si>
  <si>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</si>
  <si>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</si>
  <si>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</si>
  <si>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</si>
  <si>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</si>
  <si>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</si>
  <si>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</si>
  <si>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</si>
  <si>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</si>
  <si>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</si>
  <si>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</si>
  <si>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</si>
  <si>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</si>
  <si>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</si>
  <si>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</si>
  <si>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</si>
  <si>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</si>
  <si>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</si>
  <si>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</si>
  <si>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</si>
  <si>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</si>
  <si>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</si>
  <si>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</si>
  <si>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</si>
  <si>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</si>
  <si>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</si>
  <si>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</si>
  <si>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</si>
  <si>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</si>
  <si>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</si>
  <si>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</si>
  <si>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</si>
  <si>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</si>
  <si>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</si>
  <si>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</si>
  <si>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</si>
  <si>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</si>
  <si>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</si>
  <si>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</si>
  <si>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</si>
  <si>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</si>
  <si>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</si>
  <si>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</si>
  <si>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</si>
  <si>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</si>
  <si>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</si>
  <si>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</si>
  <si>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</si>
  <si>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</si>
  <si>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埼玉県川口市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</si>
  <si>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</si>
  <si>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</si>
  <si>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</si>
  <si>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</si>
  <si>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</si>
  <si>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</si>
  <si>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</si>
  <si>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</si>
  <si>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</si>
  <si>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</si>
  <si>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</si>
  <si>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</si>
  <si>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</si>
  <si>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</si>
  <si>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</si>
  <si>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</si>
  <si>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</si>
  <si>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</si>
  <si>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</si>
  <si>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</si>
  <si>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</si>
  <si>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</si>
  <si>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</si>
  <si>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</si>
  <si>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</si>
  <si>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</si>
  <si>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</si>
  <si>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</si>
  <si>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</si>
  <si>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</si>
  <si>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</si>
  <si>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</si>
  <si>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</si>
  <si>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</si>
  <si>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</si>
  <si>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</si>
  <si>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</si>
  <si>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</si>
  <si>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</si>
  <si>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</si>
  <si>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</si>
  <si>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</si>
  <si>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</si>
  <si>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</si>
  <si>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</si>
  <si>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</si>
  <si>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</si>
  <si>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</si>
  <si>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</si>
  <si>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</si>
  <si>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</si>
  <si>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</si>
  <si>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</si>
  <si>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</si>
  <si>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</si>
  <si>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</si>
  <si>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</si>
  <si>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</si>
  <si>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</si>
  <si>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</si>
  <si>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</si>
  <si>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</si>
  <si>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</si>
  <si>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</si>
  <si>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</si>
  <si>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</si>
  <si>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</si>
  <si>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</si>
  <si>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</si>
  <si>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</si>
  <si>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</si>
  <si>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</si>
  <si>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</si>
  <si>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</si>
  <si>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</si>
  <si>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</si>
  <si>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</si>
  <si>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</si>
  <si>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</si>
  <si>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</si>
  <si>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</si>
  <si>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</si>
  <si>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</si>
  <si>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</si>
  <si>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</si>
  <si>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</si>
  <si>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</si>
  <si>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</si>
  <si>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</si>
  <si>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</si>
  <si>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</si>
  <si>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</si>
  <si>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</si>
  <si>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</si>
  <si>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</si>
  <si>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</si>
  <si>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</si>
  <si>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</si>
  <si>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</si>
  <si>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</si>
  <si>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</si>
  <si>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</si>
  <si>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</si>
  <si>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</si>
  <si>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</si>
  <si>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</si>
  <si>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</si>
  <si>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</si>
  <si>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</si>
  <si>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</si>
  <si>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</si>
  <si>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</si>
  <si>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</si>
  <si>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</si>
  <si>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</si>
  <si>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</si>
  <si>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</si>
  <si>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</si>
  <si>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</si>
  <si>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</si>
  <si>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</si>
  <si>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宅地造成</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</si>
  <si>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</si>
  <si>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</si>
  <si>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</si>
  <si>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</si>
  <si>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</si>
  <si>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</si>
  <si>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</si>
  <si>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</si>
  <si>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</si>
  <si>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</si>
  <si>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</si>
  <si>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</si>
  <si>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</si>
  <si>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</si>
  <si>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</si>
  <si>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</si>
  <si>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</si>
  <si>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</si>
  <si>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</si>
  <si>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</si>
  <si>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</si>
  <si>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</si>
  <si>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</si>
  <si>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</si>
  <si>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</si>
  <si>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埼玉県川口市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</si>
  <si>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</si>
  <si>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</si>
  <si>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</si>
  <si>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</si>
  <si>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</si>
  <si>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</si>
  <si>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</si>
  <si>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</si>
  <si>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</si>
  <si>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</si>
  <si>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</si>
  <si>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</si>
  <si>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</si>
  <si>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</si>
  <si>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</si>
  <si>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</si>
  <si>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</si>
  <si>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</si>
  <si>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</si>
  <si>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</si>
  <si>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看護学校事業</t>
    <phoneticPr fontId="5"/>
  </si>
  <si>
    <t>学童等災害共済事業</t>
    <phoneticPr fontId="5"/>
  </si>
  <si>
    <t>川口都市計画土地区画整理事業</t>
    <phoneticPr fontId="5"/>
  </si>
  <si>
    <t>公共用地取得事業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</si>
  <si>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</si>
  <si>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</si>
  <si>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</si>
  <si>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</si>
  <si>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</si>
  <si>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</si>
  <si>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</si>
  <si>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</si>
  <si>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</si>
  <si>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</si>
  <si>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</si>
  <si>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</si>
  <si>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</si>
  <si>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</si>
  <si>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</si>
  <si>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</si>
  <si>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川口駅西口地下公共駐車場事業</t>
    <phoneticPr fontId="5"/>
  </si>
  <si>
    <t>川口駅東口地下公共駐車場事業</t>
    <phoneticPr fontId="5"/>
  </si>
  <si>
    <t>交通災害共済事業</t>
    <phoneticPr fontId="5"/>
  </si>
  <si>
    <t>小型自動車競走事業</t>
    <phoneticPr fontId="5"/>
  </si>
  <si>
    <t>水道事業会計</t>
    <phoneticPr fontId="5"/>
  </si>
  <si>
    <t>法適用企業</t>
    <phoneticPr fontId="5"/>
  </si>
  <si>
    <t>病院事業会計</t>
    <phoneticPr fontId="5"/>
  </si>
  <si>
    <t>川口市下水道事業特別会計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</si>
  <si>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</si>
  <si>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</si>
  <si>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</si>
  <si>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</si>
  <si>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</si>
  <si>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</si>
  <si>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</si>
  <si>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</si>
  <si>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</si>
  <si>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</si>
  <si>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</si>
  <si>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</si>
  <si>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</si>
  <si>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</si>
  <si>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</si>
  <si>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</si>
  <si>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</si>
  <si>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</si>
  <si>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</si>
  <si>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</si>
  <si>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</si>
  <si>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</si>
  <si>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</si>
  <si>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</si>
  <si>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</si>
  <si>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</si>
  <si>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</si>
  <si>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</si>
  <si>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</si>
  <si>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</si>
  <si>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</si>
  <si>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</si>
  <si>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</si>
  <si>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</si>
  <si>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</si>
  <si>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</si>
  <si>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</si>
  <si>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</si>
  <si>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</si>
  <si>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</si>
  <si>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</si>
  <si>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</si>
  <si>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</si>
  <si>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</si>
  <si>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</si>
  <si>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</si>
  <si>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</si>
  <si>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</si>
  <si>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</si>
  <si>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</si>
  <si>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</si>
  <si>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</si>
  <si>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</si>
  <si>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</si>
  <si>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川口駅東口地下公共駐車場事業特別会計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</si>
  <si>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</si>
  <si>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</si>
  <si>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</si>
  <si>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</si>
  <si>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</si>
  <si>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</si>
  <si>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</si>
  <si>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</si>
  <si>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</si>
  <si>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</si>
  <si>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</si>
  <si>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</si>
  <si>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</si>
  <si>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</si>
  <si>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</si>
  <si>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</si>
  <si>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</si>
  <si>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</si>
  <si>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</si>
  <si>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</si>
  <si>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</si>
  <si>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</si>
  <si>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</si>
  <si>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</si>
  <si>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</si>
  <si>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</si>
  <si>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</si>
  <si>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</si>
  <si>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</si>
  <si>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</si>
  <si>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</si>
  <si>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</si>
  <si>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</si>
  <si>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</si>
  <si>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</si>
  <si>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</si>
  <si>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</si>
  <si>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</si>
  <si>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</si>
  <si>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</si>
  <si>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</si>
  <si>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</si>
  <si>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</si>
  <si>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</si>
  <si>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</si>
  <si>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</si>
  <si>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</si>
  <si>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</si>
  <si>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</si>
  <si>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</si>
  <si>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</si>
  <si>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</si>
  <si>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</si>
  <si>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</si>
  <si>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</si>
  <si>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</si>
  <si>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</si>
  <si>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</si>
  <si>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</si>
  <si>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</si>
  <si>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</si>
  <si>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</si>
  <si>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</si>
  <si>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</si>
  <si>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</si>
  <si>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</si>
  <si>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</si>
  <si>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</si>
  <si>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</si>
  <si>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</si>
  <si>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</si>
  <si>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</si>
  <si>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</si>
  <si>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</si>
  <si>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</si>
  <si>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</si>
  <si>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</si>
  <si>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</si>
  <si>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</si>
  <si>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</si>
  <si>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0.59</t>
  </si>
  <si>
    <t>▲ 1.05</t>
  </si>
  <si>
    <t>一般会計</t>
  </si>
  <si>
    <t>水道事業会計</t>
  </si>
  <si>
    <t>病院事業会計</t>
  </si>
  <si>
    <t>介護保険事業</t>
  </si>
  <si>
    <t>小型自動車競走事業</t>
  </si>
  <si>
    <t>後期高齢者医療事業</t>
  </si>
  <si>
    <t>交通災害共済事業</t>
  </si>
  <si>
    <t>川口駅西口地下公共駐車場事業</t>
  </si>
  <si>
    <t>その他会計（赤字）</t>
  </si>
  <si>
    <t>その他会計（黒字）</t>
  </si>
  <si>
    <t>埼玉高速鉄道</t>
    <rPh sb="0" eb="2">
      <t>サイタマ</t>
    </rPh>
    <rPh sb="2" eb="4">
      <t>コウソク</t>
    </rPh>
    <rPh sb="4" eb="6">
      <t>テツドウ</t>
    </rPh>
    <phoneticPr fontId="2"/>
  </si>
  <si>
    <t>◯</t>
    <phoneticPr fontId="2"/>
  </si>
  <si>
    <t>埼玉県信用保証協会</t>
    <rPh sb="0" eb="3">
      <t>サイタマケン</t>
    </rPh>
    <rPh sb="3" eb="5">
      <t>シンヨウ</t>
    </rPh>
    <rPh sb="5" eb="7">
      <t>ホショウ</t>
    </rPh>
    <rPh sb="7" eb="9">
      <t>キョウカイ</t>
    </rPh>
    <phoneticPr fontId="2"/>
  </si>
  <si>
    <t>川口中小企業共済会</t>
    <rPh sb="0" eb="2">
      <t>カワグチ</t>
    </rPh>
    <rPh sb="2" eb="4">
      <t>チュウショウ</t>
    </rPh>
    <rPh sb="4" eb="6">
      <t>キギョウ</t>
    </rPh>
    <rPh sb="6" eb="9">
      <t>キョウサイカイ</t>
    </rPh>
    <phoneticPr fontId="2"/>
  </si>
  <si>
    <t>川口土地開発公社</t>
    <rPh sb="0" eb="2">
      <t>カワグチ</t>
    </rPh>
    <rPh sb="2" eb="4">
      <t>トチ</t>
    </rPh>
    <rPh sb="4" eb="6">
      <t>カイハツ</t>
    </rPh>
    <rPh sb="6" eb="8">
      <t>コウシャ</t>
    </rPh>
    <phoneticPr fontId="2"/>
  </si>
  <si>
    <t>川口産業振興公社</t>
    <rPh sb="0" eb="2">
      <t>カワグチ</t>
    </rPh>
    <rPh sb="2" eb="4">
      <t>サンギョウ</t>
    </rPh>
    <rPh sb="4" eb="6">
      <t>シンコウ</t>
    </rPh>
    <rPh sb="6" eb="8">
      <t>コウシャ</t>
    </rPh>
    <phoneticPr fontId="2"/>
  </si>
  <si>
    <t>川口都市開発</t>
    <rPh sb="0" eb="2">
      <t>カワグチ</t>
    </rPh>
    <rPh sb="2" eb="4">
      <t>トシ</t>
    </rPh>
    <rPh sb="4" eb="6">
      <t>カイハツ</t>
    </rPh>
    <phoneticPr fontId="2"/>
  </si>
  <si>
    <t>川口勤労福祉サービスセンター</t>
    <rPh sb="0" eb="2">
      <t>カワグチ</t>
    </rPh>
    <rPh sb="2" eb="4">
      <t>キンロウ</t>
    </rPh>
    <rPh sb="4" eb="6">
      <t>フクシ</t>
    </rPh>
    <phoneticPr fontId="2"/>
  </si>
  <si>
    <t>川口市体育協会</t>
    <rPh sb="0" eb="3">
      <t>カワグチシ</t>
    </rPh>
    <rPh sb="3" eb="5">
      <t>タイイク</t>
    </rPh>
    <rPh sb="5" eb="7">
      <t>キョウカイ</t>
    </rPh>
    <phoneticPr fontId="2"/>
  </si>
  <si>
    <t>川口市総合文化センター</t>
    <rPh sb="0" eb="3">
      <t>カワグチシ</t>
    </rPh>
    <rPh sb="3" eb="5">
      <t>ソウゴウ</t>
    </rPh>
    <rPh sb="5" eb="7">
      <t>ブンカ</t>
    </rPh>
    <phoneticPr fontId="2"/>
  </si>
  <si>
    <t>川口緑化センター</t>
    <rPh sb="0" eb="2">
      <t>カワグチ</t>
    </rPh>
    <rPh sb="2" eb="4">
      <t>リョクカ</t>
    </rPh>
    <phoneticPr fontId="2"/>
  </si>
  <si>
    <t>戸田競艇組合</t>
    <rPh sb="0" eb="2">
      <t>トダ</t>
    </rPh>
    <rPh sb="2" eb="4">
      <t>キョウテイ</t>
    </rPh>
    <rPh sb="4" eb="6">
      <t>クミアイ</t>
    </rPh>
    <phoneticPr fontId="2"/>
  </si>
  <si>
    <t>彩の国さいたま人づくり広域連合</t>
    <rPh sb="0" eb="1">
      <t>サイ</t>
    </rPh>
    <rPh sb="2" eb="3">
      <t>クニ</t>
    </rPh>
    <rPh sb="7" eb="8">
      <t>ヒト</t>
    </rPh>
    <rPh sb="11" eb="13">
      <t>コウイキ</t>
    </rPh>
    <rPh sb="13" eb="15">
      <t>レンゴウ</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</si>
  <si>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</si>
  <si>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一般会計</t>
    <rPh sb="0" eb="2">
      <t>イッパン</t>
    </rPh>
    <rPh sb="2" eb="4">
      <t>カイケイ</t>
    </rPh>
    <phoneticPr fontId="8"/>
  </si>
  <si>
    <t>特別会計</t>
    <rPh sb="0" eb="4">
      <t>トクベツカイケイ</t>
    </rPh>
    <phoneticPr fontId="8"/>
  </si>
  <si>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</si>
  <si>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</si>
  <si>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</si>
  <si>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</si>
  <si>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</si>
  <si>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</si>
  <si>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</si>
  <si>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</si>
  <si>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</si>
  <si>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</si>
  <si>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</si>
  <si>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</si>
  <si>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実質公債費比率は、類似団体と比較して、同程度であるが、将来負担比率は、近年下降傾向にある。これは、充当可能財源である基金残高の増、標準財政規模の増等が要因であるが、今後は、本庁舎の建替及び老朽化施設の更新など、基金の取崩、地方債の発行額の増が見込まれることから、実質公債費比率、将来負担比率ともに、上昇することが想定される。今後、起債に当たっては、交付税措置のある地方債を活用するとともに、地方債残高の推移に注視しながら、公債費の適正化に取り組んでいく必要がある。</t>
    <rPh sb="0" eb="2">
      <t>ジッシツ</t>
    </rPh>
    <rPh sb="2" eb="5">
      <t>コウサイヒ</t>
    </rPh>
    <rPh sb="5" eb="7">
      <t>ヒリツ</t>
    </rPh>
    <rPh sb="9" eb="11">
      <t>ルイジ</t>
    </rPh>
    <rPh sb="11" eb="13">
      <t>ダンタイ</t>
    </rPh>
    <rPh sb="14" eb="16">
      <t>ヒカク</t>
    </rPh>
    <rPh sb="19" eb="22">
      <t>ドウテイド</t>
    </rPh>
    <rPh sb="27" eb="29">
      <t>ショウライ</t>
    </rPh>
    <rPh sb="29" eb="31">
      <t>フタン</t>
    </rPh>
    <rPh sb="31" eb="33">
      <t>ヒリツ</t>
    </rPh>
    <rPh sb="35" eb="37">
      <t>キンネン</t>
    </rPh>
    <rPh sb="37" eb="39">
      <t>カコウ</t>
    </rPh>
    <rPh sb="39" eb="41">
      <t>ケイコウ</t>
    </rPh>
    <rPh sb="49" eb="51">
      <t>ジュウトウ</t>
    </rPh>
    <rPh sb="51" eb="53">
      <t>カノウ</t>
    </rPh>
    <rPh sb="53" eb="55">
      <t>ザイゲン</t>
    </rPh>
    <rPh sb="58" eb="60">
      <t>キキン</t>
    </rPh>
    <rPh sb="60" eb="62">
      <t>ザンダカ</t>
    </rPh>
    <rPh sb="63" eb="64">
      <t>ゾウ</t>
    </rPh>
    <rPh sb="65" eb="67">
      <t>ヒョウジュン</t>
    </rPh>
    <rPh sb="67" eb="69">
      <t>ザイセイ</t>
    </rPh>
    <rPh sb="69" eb="71">
      <t>キボ</t>
    </rPh>
    <rPh sb="72" eb="73">
      <t>ゾウ</t>
    </rPh>
    <rPh sb="73" eb="74">
      <t>トウ</t>
    </rPh>
    <rPh sb="75" eb="77">
      <t>ヨウイン</t>
    </rPh>
    <rPh sb="82" eb="84">
      <t>コンゴ</t>
    </rPh>
    <rPh sb="86" eb="89">
      <t>ホンチョウシャ</t>
    </rPh>
    <rPh sb="90" eb="91">
      <t>タ</t>
    </rPh>
    <rPh sb="91" eb="92">
      <t>カ</t>
    </rPh>
    <rPh sb="92" eb="93">
      <t>オヨ</t>
    </rPh>
    <rPh sb="94" eb="97">
      <t>ロウキュウカ</t>
    </rPh>
    <rPh sb="97" eb="99">
      <t>シセツ</t>
    </rPh>
    <rPh sb="100" eb="102">
      <t>コウシン</t>
    </rPh>
    <rPh sb="105" eb="107">
      <t>キキン</t>
    </rPh>
    <rPh sb="108" eb="110">
      <t>トリクズシ</t>
    </rPh>
    <rPh sb="111" eb="114">
      <t>チホウサイ</t>
    </rPh>
    <rPh sb="115" eb="118">
      <t>ハッコウガク</t>
    </rPh>
    <rPh sb="119" eb="120">
      <t>ゾウ</t>
    </rPh>
    <rPh sb="121" eb="123">
      <t>ミコ</t>
    </rPh>
    <rPh sb="131" eb="133">
      <t>ジッシツ</t>
    </rPh>
    <rPh sb="133" eb="136">
      <t>コウサイヒ</t>
    </rPh>
    <rPh sb="136" eb="138">
      <t>ヒリツ</t>
    </rPh>
    <rPh sb="139" eb="141">
      <t>ショウライ</t>
    </rPh>
    <rPh sb="141" eb="143">
      <t>フタン</t>
    </rPh>
    <rPh sb="143" eb="145">
      <t>ヒリツ</t>
    </rPh>
    <rPh sb="149" eb="151">
      <t>ジョウショウ</t>
    </rPh>
    <rPh sb="156" eb="158">
      <t>ソウテイ</t>
    </rPh>
    <rPh sb="162" eb="164">
      <t>コンゴ</t>
    </rPh>
    <rPh sb="165" eb="167">
      <t>キサイ</t>
    </rPh>
    <rPh sb="168" eb="169">
      <t>ア</t>
    </rPh>
    <rPh sb="174" eb="177">
      <t>コウフゼイ</t>
    </rPh>
    <rPh sb="177" eb="179">
      <t>ソチ</t>
    </rPh>
    <rPh sb="182" eb="185">
      <t>チホウサイ</t>
    </rPh>
    <rPh sb="186" eb="188">
      <t>カツヨウ</t>
    </rPh>
    <rPh sb="195" eb="198">
      <t>チホウサイ</t>
    </rPh>
    <rPh sb="198" eb="200">
      <t>ザンダカ</t>
    </rPh>
    <rPh sb="201" eb="203">
      <t>スイイ</t>
    </rPh>
    <rPh sb="204" eb="206">
      <t>チュウシ</t>
    </rPh>
    <rPh sb="211" eb="214">
      <t>コウサイヒ</t>
    </rPh>
    <rPh sb="215" eb="218">
      <t>テキセイカ</t>
    </rPh>
    <rPh sb="219" eb="220">
      <t>ト</t>
    </rPh>
    <rPh sb="221" eb="222">
      <t>ク</t>
    </rPh>
    <rPh sb="226" eb="22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</si>
</sst>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6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5"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wrapText="1"/>
    </xf>
    <xf numFmtId="0" fontId="1" fillId="0" borderId="34" xfId="34"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36765</c:v>
                </c:pt>
                <c:pt idx="1">
                  <c:v>39052</c:v>
                </c:pt>
                <c:pt idx="2">
                  <c:v>41235</c:v>
                </c:pt>
                <c:pt idx="3">
                  <c:v>41862</c:v>
                </c:pt>
                <c:pt idx="4">
                  <c:v>43554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31955</c:v>
                </c:pt>
                <c:pt idx="1">
                  <c:v>34581</c:v>
                </c:pt>
                <c:pt idx="2">
                  <c:v>41875</c:v>
                </c:pt>
                <c:pt idx="3">
                  <c:v>23370</c:v>
                </c:pt>
                <c:pt idx="4">
                  <c:v>24545</c:v>
                </c:pt>
              </c:numCache>
            </c:numRef>
          </c:val>
          <c:smooth val="0"/>
        </c:ser>
        <c:dLbls>
          <c:showLegendKey val="0"/>
          <c:showVal val="0"/>
          <c:showCatName val="0"/>
          <c:showSerName val="0"/>
          <c:showPercent val="0"/>
          <c:showBubbleSize val="0"/>
        </c:dLbls>
        <c:marker val="1"/>
        <c:smooth val="0"/>
        <c:axId val="105695872"/>
        <c:axId val="106386176"/>
      </c:lineChart>
      <c:catAx>
        <c:axId val="1056958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386176"/>
        <c:crosses val="autoZero"/>
        <c:auto val="1"/>
        <c:lblAlgn val="ctr"/>
        <c:lblOffset val="100"/>
        <c:tickLblSkip val="1"/>
        <c:tickMarkSkip val="1"/>
        <c:noMultiLvlLbl val="0"/>
      </c:catAx>
      <c:valAx>
        <c:axId val="106386176"/>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6958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16.79</c:v>
                </c:pt>
                <c:pt idx="1">
                  <c:v>18.71</c:v>
                </c:pt>
                <c:pt idx="2">
                  <c:v>15.21</c:v>
                </c:pt>
                <c:pt idx="3">
                  <c:v>13.05</c:v>
                </c:pt>
                <c:pt idx="4">
                  <c:v>8.01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11.43</c:v>
                </c:pt>
                <c:pt idx="1">
                  <c:v>12.09</c:v>
                </c:pt>
                <c:pt idx="2">
                  <c:v>14.4</c:v>
                </c:pt>
                <c:pt idx="3">
                  <c:v>15.39</c:v>
                </c:pt>
                <c:pt idx="4">
                  <c:v>21.13</c:v>
                </c:pt>
              </c:numCache>
            </c:numRef>
          </c:val>
        </c:ser>
        <c:dLbls>
          <c:showLegendKey val="0"/>
          <c:showVal val="0"/>
          <c:showCatName val="0"/>
          <c:showSerName val="0"/>
          <c:showPercent val="0"/>
          <c:showBubbleSize val="0"/>
        </c:dLbls>
        <c:gapWidth val="250"/>
        <c:overlap val="100"/>
        <c:axId val="112325760"/>
        <c:axId val="1123276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5.29</c:v>
                </c:pt>
                <c:pt idx="1">
                  <c:v>2.74</c:v>
                </c:pt>
                <c:pt idx="2">
                  <c:v>-0.59</c:v>
                </c:pt>
                <c:pt idx="3">
                  <c:v>-1.05</c:v>
                </c:pt>
                <c:pt idx="4">
                  <c:v>1</c:v>
                </c:pt>
              </c:numCache>
            </c:numRef>
          </c:val>
          <c:smooth val="0"/>
        </c:ser>
        <c:dLbls>
          <c:showLegendKey val="0"/>
          <c:showVal val="0"/>
          <c:showCatName val="0"/>
          <c:showSerName val="0"/>
          <c:showPercent val="0"/>
          <c:showBubbleSize val="0"/>
        </c:dLbls>
        <c:marker val="1"/>
        <c:smooth val="0"/>
        <c:axId val="112325760"/>
        <c:axId val="112327680"/>
      </c:lineChart>
      <c:catAx>
        <c:axId val="112325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2327680"/>
        <c:crosses val="autoZero"/>
        <c:auto val="1"/>
        <c:lblAlgn val="ctr"/>
        <c:lblOffset val="100"/>
        <c:tickLblSkip val="1"/>
        <c:tickMarkSkip val="1"/>
        <c:noMultiLvlLbl val="0"/>
      </c:catAx>
      <c:valAx>
        <c:axId val="112327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325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0.38</c:v>
                </c:pt>
                <c:pt idx="2">
                  <c:v>#N/A</c:v>
                </c:pt>
                <c:pt idx="3">
                  <c:v>0</c:v>
                </c:pt>
                <c:pt idx="4">
                  <c:v>#N/A</c:v>
                </c:pt>
                <c:pt idx="5">
                  <c:v>0.19</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川口駅西口地下公共駐車場事業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交通災害共済事業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0.01</c:v>
                </c:pt>
                <c:pt idx="2">
                  <c:v>#N/A</c:v>
                </c:pt>
                <c:pt idx="3">
                  <c:v>0.02</c:v>
                </c:pt>
                <c:pt idx="4">
                  <c:v>#N/A</c:v>
                </c:pt>
                <c:pt idx="5">
                  <c:v>0.02</c:v>
                </c:pt>
                <c:pt idx="6">
                  <c:v>#N/A</c:v>
                </c:pt>
                <c:pt idx="7">
                  <c:v>0.02</c:v>
                </c:pt>
                <c:pt idx="8">
                  <c:v>#N/A</c:v>
                </c:pt>
                <c:pt idx="9">
                  <c:v>0.02</c:v>
                </c:pt>
              </c:numCache>
            </c:numRef>
          </c:val>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0.08</c:v>
                </c:pt>
                <c:pt idx="2">
                  <c:v>#N/A</c:v>
                </c:pt>
                <c:pt idx="3">
                  <c:v>0.04</c:v>
                </c:pt>
                <c:pt idx="4">
                  <c:v>#N/A</c:v>
                </c:pt>
                <c:pt idx="5">
                  <c:v>0.03</c:v>
                </c:pt>
                <c:pt idx="6">
                  <c:v>#N/A</c:v>
                </c:pt>
                <c:pt idx="7">
                  <c:v>0.03</c:v>
                </c:pt>
                <c:pt idx="8">
                  <c:v>#N/A</c:v>
                </c:pt>
                <c:pt idx="9">
                  <c:v>0.03</c:v>
                </c:pt>
              </c:numCache>
            </c:numRef>
          </c:val>
        </c:ser>
        <c:ser>
          <c:idx val="5"/>
          <c:order val="5"/>
          <c:tx>
            <c:strRef>
              <c:f>データシート!$A$32</c:f>
              <c:strCache>
                <c:ptCount val="1"/>
                <c:pt idx="0">
                  <c:v>小型自動車競走事業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1.26</c:v>
                </c:pt>
                <c:pt idx="2">
                  <c:v>#N/A</c:v>
                </c:pt>
                <c:pt idx="3">
                  <c:v>1.05</c:v>
                </c:pt>
                <c:pt idx="4">
                  <c:v>#N/A</c:v>
                </c:pt>
                <c:pt idx="5">
                  <c:v>0.72</c:v>
                </c:pt>
                <c:pt idx="6">
                  <c:v>#N/A</c:v>
                </c:pt>
                <c:pt idx="7">
                  <c:v>0.67</c:v>
                </c:pt>
                <c:pt idx="8">
                  <c:v>#N/A</c:v>
                </c:pt>
                <c:pt idx="9">
                  <c:v>0.52</c:v>
                </c:pt>
              </c:numCache>
            </c:numRef>
          </c:val>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0.14000000000000001</c:v>
                </c:pt>
                <c:pt idx="2">
                  <c:v>#N/A</c:v>
                </c:pt>
                <c:pt idx="3">
                  <c:v>0.75</c:v>
                </c:pt>
                <c:pt idx="4">
                  <c:v>#N/A</c:v>
                </c:pt>
                <c:pt idx="5">
                  <c:v>0.93</c:v>
                </c:pt>
                <c:pt idx="6">
                  <c:v>#N/A</c:v>
                </c:pt>
                <c:pt idx="7">
                  <c:v>0.96</c:v>
                </c:pt>
                <c:pt idx="8">
                  <c:v>#N/A</c:v>
                </c:pt>
                <c:pt idx="9">
                  <c:v>0.61</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3.75</c:v>
                </c:pt>
                <c:pt idx="2">
                  <c:v>#N/A</c:v>
                </c:pt>
                <c:pt idx="3">
                  <c:v>4.57</c:v>
                </c:pt>
                <c:pt idx="4">
                  <c:v>#N/A</c:v>
                </c:pt>
                <c:pt idx="5">
                  <c:v>4.8600000000000003</c:v>
                </c:pt>
                <c:pt idx="6">
                  <c:v>#N/A</c:v>
                </c:pt>
                <c:pt idx="7">
                  <c:v>5.38</c:v>
                </c:pt>
                <c:pt idx="8">
                  <c:v>#N/A</c:v>
                </c:pt>
                <c:pt idx="9">
                  <c:v>5.09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6.37</c:v>
                </c:pt>
                <c:pt idx="2">
                  <c:v>#N/A</c:v>
                </c:pt>
                <c:pt idx="3">
                  <c:v>6.56</c:v>
                </c:pt>
                <c:pt idx="4">
                  <c:v>#N/A</c:v>
                </c:pt>
                <c:pt idx="5">
                  <c:v>6.6</c:v>
                </c:pt>
                <c:pt idx="6">
                  <c:v>#N/A</c:v>
                </c:pt>
                <c:pt idx="7">
                  <c:v>6.05</c:v>
                </c:pt>
                <c:pt idx="8">
                  <c:v>#N/A</c:v>
                </c:pt>
                <c:pt idx="9">
                  <c:v>5.46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16.809999999999999</c:v>
                </c:pt>
                <c:pt idx="2">
                  <c:v>#N/A</c:v>
                </c:pt>
                <c:pt idx="3">
                  <c:v>18.71</c:v>
                </c:pt>
                <c:pt idx="4">
                  <c:v>#N/A</c:v>
                </c:pt>
                <c:pt idx="5">
                  <c:v>15.2</c:v>
                </c:pt>
                <c:pt idx="6">
                  <c:v>#N/A</c:v>
                </c:pt>
                <c:pt idx="7">
                  <c:v>13.14</c:v>
                </c:pt>
                <c:pt idx="8">
                  <c:v>#N/A</c:v>
                </c:pt>
                <c:pt idx="9">
                  <c:v>8</c:v>
                </c:pt>
              </c:numCache>
            </c:numRef>
          </c:val>
        </c:ser>
        <c:dLbls>
          <c:showLegendKey val="0"/>
          <c:showVal val="0"/>
          <c:showCatName val="0"/>
          <c:showSerName val="0"/>
          <c:showPercent val="0"/>
          <c:showBubbleSize val="0"/>
        </c:dLbls>
        <c:gapWidth val="150"/>
        <c:overlap val="100"/>
        <c:axId val="113085440"/>
        <c:axId val="113095424"/>
      </c:barChart>
      <c:catAx>
        <c:axId val="113085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095424"/>
        <c:crosses val="autoZero"/>
        <c:auto val="1"/>
        <c:lblAlgn val="ctr"/>
        <c:lblOffset val="100"/>
        <c:tickLblSkip val="1"/>
        <c:tickMarkSkip val="1"/>
        <c:noMultiLvlLbl val="0"/>
      </c:catAx>
      <c:valAx>
        <c:axId val="113095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0854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14681</c:v>
                </c:pt>
                <c:pt idx="5">
                  <c:v>14582</c:v>
                </c:pt>
                <c:pt idx="8">
                  <c:v>14679</c:v>
                </c:pt>
                <c:pt idx="11">
                  <c:v>16231</c:v>
                </c:pt>
                <c:pt idx="14">
                  <c:v>15416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10</c:v>
                </c:pt>
                <c:pt idx="3">
                  <c:v>11</c:v>
                </c:pt>
                <c:pt idx="6">
                  <c:v>16</c:v>
                </c:pt>
                <c:pt idx="9">
                  <c:v>16</c:v>
                </c:pt>
                <c:pt idx="12">
                  <c:v>8</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2550</c:v>
                </c:pt>
                <c:pt idx="3">
                  <c:v>2393</c:v>
                </c:pt>
                <c:pt idx="6">
                  <c:v>3915</c:v>
                </c:pt>
                <c:pt idx="9">
                  <c:v>1610</c:v>
                </c:pt>
                <c:pt idx="12">
                  <c:v>112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2534</c:v>
                </c:pt>
                <c:pt idx="3">
                  <c:v>3175</c:v>
                </c:pt>
                <c:pt idx="6">
                  <c:v>3223</c:v>
                </c:pt>
                <c:pt idx="9">
                  <c:v>3110</c:v>
                </c:pt>
                <c:pt idx="12">
                  <c:v>3062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16114</c:v>
                </c:pt>
                <c:pt idx="3">
                  <c:v>16049</c:v>
                </c:pt>
                <c:pt idx="6">
                  <c:v>15863</c:v>
                </c:pt>
                <c:pt idx="9">
                  <c:v>16468</c:v>
                </c:pt>
                <c:pt idx="12">
                  <c:v>16460</c:v>
                </c:pt>
              </c:numCache>
            </c:numRef>
          </c:val>
        </c:ser>
        <c:dLbls>
          <c:showLegendKey val="0"/>
          <c:showVal val="0"/>
          <c:showCatName val="0"/>
          <c:showSerName val="0"/>
          <c:showPercent val="0"/>
          <c:showBubbleSize val="0"/>
        </c:dLbls>
        <c:gapWidth val="100"/>
        <c:overlap val="100"/>
        <c:axId val="99322496"/>
        <c:axId val="99336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6527</c:v>
                </c:pt>
                <c:pt idx="2">
                  <c:v>#N/A</c:v>
                </c:pt>
                <c:pt idx="3">
                  <c:v>#N/A</c:v>
                </c:pt>
                <c:pt idx="4">
                  <c:v>7046</c:v>
                </c:pt>
                <c:pt idx="5">
                  <c:v>#N/A</c:v>
                </c:pt>
                <c:pt idx="6">
                  <c:v>#N/A</c:v>
                </c:pt>
                <c:pt idx="7">
                  <c:v>8338</c:v>
                </c:pt>
                <c:pt idx="8">
                  <c:v>#N/A</c:v>
                </c:pt>
                <c:pt idx="9">
                  <c:v>#N/A</c:v>
                </c:pt>
                <c:pt idx="10">
                  <c:v>4973</c:v>
                </c:pt>
                <c:pt idx="11">
                  <c:v>#N/A</c:v>
                </c:pt>
                <c:pt idx="12">
                  <c:v>#N/A</c:v>
                </c:pt>
                <c:pt idx="13">
                  <c:v>4226</c:v>
                </c:pt>
                <c:pt idx="14">
                  <c:v>#N/A</c:v>
                </c:pt>
              </c:numCache>
            </c:numRef>
          </c:val>
          <c:smooth val="0"/>
        </c:ser>
        <c:dLbls>
          <c:showLegendKey val="0"/>
          <c:showVal val="0"/>
          <c:showCatName val="0"/>
          <c:showSerName val="0"/>
          <c:showPercent val="0"/>
          <c:showBubbleSize val="0"/>
        </c:dLbls>
        <c:marker val="1"/>
        <c:smooth val="0"/>
        <c:axId val="99322496"/>
        <c:axId val="99336960"/>
      </c:lineChart>
      <c:catAx>
        <c:axId val="99322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336960"/>
        <c:crosses val="autoZero"/>
        <c:auto val="1"/>
        <c:lblAlgn val="ctr"/>
        <c:lblOffset val="100"/>
        <c:tickLblSkip val="1"/>
        <c:tickMarkSkip val="1"/>
        <c:noMultiLvlLbl val="0"/>
      </c:catAx>
      <c:valAx>
        <c:axId val="99336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322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113512</c:v>
                </c:pt>
                <c:pt idx="5">
                  <c:v>115651</c:v>
                </c:pt>
                <c:pt idx="8">
                  <c:v>117035</c:v>
                </c:pt>
                <c:pt idx="11">
                  <c:v>115213</c:v>
                </c:pt>
                <c:pt idx="14">
                  <c:v>114502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59541</c:v>
                </c:pt>
                <c:pt idx="5">
                  <c:v>59120</c:v>
                </c:pt>
                <c:pt idx="8">
                  <c:v>57036</c:v>
                </c:pt>
                <c:pt idx="11">
                  <c:v>54242</c:v>
                </c:pt>
                <c:pt idx="14">
                  <c:v>57345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27977</c:v>
                </c:pt>
                <c:pt idx="5">
                  <c:v>29589</c:v>
                </c:pt>
                <c:pt idx="8">
                  <c:v>35957</c:v>
                </c:pt>
                <c:pt idx="11">
                  <c:v>41743</c:v>
                </c:pt>
                <c:pt idx="14">
                  <c:v>53279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8089</c:v>
                </c:pt>
                <c:pt idx="3">
                  <c:v>7411</c:v>
                </c:pt>
                <c:pt idx="6">
                  <c:v>6447</c:v>
                </c:pt>
                <c:pt idx="9">
                  <c:v>908</c:v>
                </c:pt>
                <c:pt idx="12">
                  <c:v>1092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27400</c:v>
                </c:pt>
                <c:pt idx="3">
                  <c:v>26161</c:v>
                </c:pt>
                <c:pt idx="6">
                  <c:v>25127</c:v>
                </c:pt>
                <c:pt idx="9">
                  <c:v>23332</c:v>
                </c:pt>
                <c:pt idx="12">
                  <c:v>22482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38463</c:v>
                </c:pt>
                <c:pt idx="3">
                  <c:v>37666</c:v>
                </c:pt>
                <c:pt idx="6">
                  <c:v>36372</c:v>
                </c:pt>
                <c:pt idx="9">
                  <c:v>37327</c:v>
                </c:pt>
                <c:pt idx="12">
                  <c:v>35717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46852</c:v>
                </c:pt>
                <c:pt idx="3">
                  <c:v>44644</c:v>
                </c:pt>
                <c:pt idx="6">
                  <c:v>17437</c:v>
                </c:pt>
                <c:pt idx="9">
                  <c:v>16010</c:v>
                </c:pt>
                <c:pt idx="12">
                  <c:v>15086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136502</c:v>
                </c:pt>
                <c:pt idx="3">
                  <c:v>138226</c:v>
                </c:pt>
                <c:pt idx="6">
                  <c:v>164600</c:v>
                </c:pt>
                <c:pt idx="9">
                  <c:v>165473</c:v>
                </c:pt>
                <c:pt idx="12">
                  <c:v>161518</c:v>
                </c:pt>
              </c:numCache>
            </c:numRef>
          </c:val>
        </c:ser>
        <c:dLbls>
          <c:showLegendKey val="0"/>
          <c:showVal val="0"/>
          <c:showCatName val="0"/>
          <c:showSerName val="0"/>
          <c:showPercent val="0"/>
          <c:showBubbleSize val="0"/>
        </c:dLbls>
        <c:gapWidth val="100"/>
        <c:overlap val="100"/>
        <c:axId val="105856000"/>
        <c:axId val="1058663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56276</c:v>
                </c:pt>
                <c:pt idx="2">
                  <c:v>#N/A</c:v>
                </c:pt>
                <c:pt idx="3">
                  <c:v>#N/A</c:v>
                </c:pt>
                <c:pt idx="4">
                  <c:v>49749</c:v>
                </c:pt>
                <c:pt idx="5">
                  <c:v>#N/A</c:v>
                </c:pt>
                <c:pt idx="6">
                  <c:v>#N/A</c:v>
                </c:pt>
                <c:pt idx="7">
                  <c:v>39954</c:v>
                </c:pt>
                <c:pt idx="8">
                  <c:v>#N/A</c:v>
                </c:pt>
                <c:pt idx="9">
                  <c:v>#N/A</c:v>
                </c:pt>
                <c:pt idx="10">
                  <c:v>31853</c:v>
                </c:pt>
                <c:pt idx="11">
                  <c:v>#N/A</c:v>
                </c:pt>
                <c:pt idx="12">
                  <c:v>#N/A</c:v>
                </c:pt>
                <c:pt idx="13">
                  <c:v>10770</c:v>
                </c:pt>
                <c:pt idx="14">
                  <c:v>#N/A</c:v>
                </c:pt>
              </c:numCache>
            </c:numRef>
          </c:val>
          <c:smooth val="0"/>
        </c:ser>
        <c:dLbls>
          <c:showLegendKey val="0"/>
          <c:showVal val="0"/>
          <c:showCatName val="0"/>
          <c:showSerName val="0"/>
          <c:showPercent val="0"/>
          <c:showBubbleSize val="0"/>
        </c:dLbls>
        <c:marker val="1"/>
        <c:smooth val="0"/>
        <c:axId val="105856000"/>
        <c:axId val="105866368"/>
      </c:lineChart>
      <c:catAx>
        <c:axId val="105856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5866368"/>
        <c:crosses val="autoZero"/>
        <c:auto val="1"/>
        <c:lblAlgn val="ctr"/>
        <c:lblOffset val="100"/>
        <c:tickLblSkip val="1"/>
        <c:tickMarkSkip val="1"/>
        <c:noMultiLvlLbl val="0"/>
      </c:catAx>
      <c:valAx>
        <c:axId val="105866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856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{4B3FDED5-7668-4B9D-A947-83B915761A71}</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{618B87DC-1E51-4209-A323-D03A0D73976A}</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{BC0D9C4D-E92F-486B-80CF-20CA11AF16A7}</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{59043A72-1C69-4E92-9533-C8330DD921EC}</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{23BF0B5D-1F41-4F83-9957-762592E5BD5F}</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{830DC312-3368-4E0C-A093-920F72B62AFE}</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{6AB1C810-4595-4DC2-BF1D-DF65B3E6AD20}</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{E5DB5F5C-E71C-44EA-85BA-0E189E06C4E8}</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{24F2C13E-0AF0-4FB3-A510-3E31CD72C38D}</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{23FCCE45-C2DB-4C40-9253-C187F0C9F41F}</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3345664"/>
        <c:axId val="113347584"/>
      </c:scatterChart>
      <c:valAx>
        <c:axId val="11334566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347584"/>
        <c:crosses val="autoZero"/>
        <c:crossBetween val="midCat"/>
      </c:valAx>
      <c:valAx>
        <c:axId val="11334758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33456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{AFB08F84-E6C1-4226-B9C8-5D4AC3A5AEDC}</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{18A9683D-6DA9-492B-97EF-161238A413DE}</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{27657BFB-1DDB-479B-87AC-EA22921A7895}</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{5BB03645-6320-4D0E-86FC-BC42022ACE5A}</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{DC26BA8F-FAE3-40C1-922E-E2FDE1EACCB6}</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7.6</c:v>
                </c:pt>
                <c:pt idx="1">
                  <c:v>7.8</c:v>
                </c:pt>
                <c:pt idx="2">
                  <c:v>8.3000000000000007</c:v>
                </c:pt>
                <c:pt idx="3">
                  <c:v>7.6</c:v>
                </c:pt>
                <c:pt idx="4">
                  <c:v>6.5</c:v>
                </c:pt>
              </c:numCache>
            </c:numRef>
          </c:xVal>
          <c:yVal>
            <c:numRef>
              <c:f>公会計指標分析・財政指標組合せ分析表!$K$73:$O$73</c:f>
              <c:numCache>
                <c:formatCode>#,##0.0;"▲ "#,##0.0</c:formatCode>
                <c:ptCount val="5"/>
                <c:pt idx="0">
                  <c:v>64.5</c:v>
                </c:pt>
                <c:pt idx="1">
                  <c:v>56.9</c:v>
                </c:pt>
                <c:pt idx="2">
                  <c:v>44.8</c:v>
                </c:pt>
                <c:pt idx="3">
                  <c:v>35.799999999999997</c:v>
                </c:pt>
                <c:pt idx="4">
                  <c:v>11.8</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{7959D44E-2B48-4503-81D6-661DD0D380F8}</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{B36F8770-139F-4957-B907-BD391CB9C970}</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{B9FDA31C-6F05-49F4-918E-3CB734BC7F0B}</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{A931ECBE-0850-4424-AD9A-3FD6C55F3CB5}</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{ED250B38-C5E1-4012-89F2-517B461F0FE9}</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8.6</c:v>
                </c:pt>
                <c:pt idx="1">
                  <c:v>8.3000000000000007</c:v>
                </c:pt>
                <c:pt idx="2">
                  <c:v>7.7</c:v>
                </c:pt>
                <c:pt idx="3">
                  <c:v>7.1</c:v>
                </c:pt>
                <c:pt idx="4">
                  <c:v>6.3</c:v>
                </c:pt>
              </c:numCache>
            </c:numRef>
          </c:xVal>
          <c:yVal>
            <c:numRef>
              <c:f>公会計指標分析・財政指標組合せ分析表!$K$77:$O$77</c:f>
              <c:numCache>
                <c:formatCode>#,##0.0;"▲ "#,##0.0</c:formatCode>
                <c:ptCount val="5"/>
                <c:pt idx="0">
                  <c:v>62.5</c:v>
                </c:pt>
                <c:pt idx="1">
                  <c:v>57.8</c:v>
                </c:pt>
                <c:pt idx="2">
                  <c:v>49.8</c:v>
                </c:pt>
                <c:pt idx="3">
                  <c:v>45.1</c:v>
                </c:pt>
                <c:pt idx="4">
                  <c:v>37.4</c:v>
                </c:pt>
              </c:numCache>
            </c:numRef>
          </c:yVal>
          <c:smooth val="0"/>
        </c:ser>
        <c:dLbls>
          <c:showLegendKey val="0"/>
          <c:showVal val="0"/>
          <c:showCatName val="0"/>
          <c:showSerName val="0"/>
          <c:showPercent val="0"/>
          <c:showBubbleSize val="0"/>
        </c:dLbls>
        <c:axId val="113652096"/>
        <c:axId val="113654016"/>
      </c:scatterChart>
      <c:valAx>
        <c:axId val="113652096"/>
        <c:scaling>
          <c:orientation val="minMax"/>
          <c:max val="8.7999999999999989"/>
          <c:min val="6.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654016"/>
        <c:crosses val="autoZero"/>
        <c:crossBetween val="midCat"/>
      </c:valAx>
      <c:valAx>
        <c:axId val="113654016"/>
        <c:scaling>
          <c:orientation val="minMax"/>
          <c:max val="74"/>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365209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埼玉県川口市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592,684
565,043
61.95
193,192,858
183,934,509
8,071,349
100,799,550
161,513,719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11.8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社会福祉費や人口減少等特別対策事業費の増により基準財政需要額が増になったものの、税収の伸びや地方消費税交付金の増等により基準財政収入額も増加となったことから、わずかに改善した。</a:t>
          </a:r>
          <a:endParaRPr kumimoji="1" lang="ja-JP" altLang="en-US" sz="1300">
            <a:latin typeface="ＭＳ 明朝" panose="02020609040205080304" pitchFamily="17" charset="-128"/>
            <a:ea typeface="ＭＳ 明朝" panose="02020609040205080304" pitchFamily="17" charset="-128"/>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58208</xdr:rowOff>
    </xdr:from>
    <xdr:to>
      <xdr:col>7</xdr:col>
      <xdr:colOff>152400</xdr:colOff>
      <xdr:row>44</xdr:row>
      <xdr:rowOff>24342</xdr:rowOff>
    </xdr:to>
    <xdr:cxnSp macro="">
      <xdr:nvCxnSpPr>
        <xdr:cNvPr id="63" name="直線コネクタ 62"/>
        <xdr:cNvCxnSpPr/>
      </xdr:nvCxnSpPr>
      <xdr:spPr>
        <a:xfrm flipV="1">
          <a:off x="4953000" y="6401858"/>
          <a:ext cx="0" cy="11662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167869</xdr:rowOff>
    </xdr:from>
    <xdr:ext cx="762000" cy="259045"/>
    <xdr:sp macro="" textlink="">
      <xdr:nvSpPr>
        <xdr:cNvPr id="64" name="財政力最小値テキスト"/>
        <xdr:cNvSpPr txBox="1"/>
      </xdr:nvSpPr>
      <xdr:spPr>
        <a:xfrm>
          <a:off x="5041900" y="75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24342</xdr:rowOff>
    </xdr:from>
    <xdr:to>
      <xdr:col>7</xdr:col>
      <xdr:colOff>241300</xdr:colOff>
      <xdr:row>44</xdr:row>
      <xdr:rowOff>24342</xdr:rowOff>
    </xdr:to>
    <xdr:cxnSp macro="">
      <xdr:nvCxnSpPr>
        <xdr:cNvPr id="65" name="直線コネクタ 64"/>
        <xdr:cNvCxnSpPr/>
      </xdr:nvCxnSpPr>
      <xdr:spPr>
        <a:xfrm>
          <a:off x="4864100" y="756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144585</xdr:rowOff>
    </xdr:from>
    <xdr:ext cx="762000" cy="259045"/>
    <xdr:sp macro="" textlink="">
      <xdr:nvSpPr>
        <xdr:cNvPr id="66"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7</xdr:col>
      <xdr:colOff>63500</xdr:colOff>
      <xdr:row>37</xdr:row>
      <xdr:rowOff>58208</xdr:rowOff>
    </xdr:from>
    <xdr:to>
      <xdr:col>7</xdr:col>
      <xdr:colOff>241300</xdr:colOff>
      <xdr:row>37</xdr:row>
      <xdr:rowOff>58208</xdr:rowOff>
    </xdr:to>
    <xdr:cxnSp macro="">
      <xdr:nvCxnSpPr>
        <xdr:cNvPr id="67" name="直線コネクタ 66"/>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168275</xdr:rowOff>
    </xdr:from>
    <xdr:to>
      <xdr:col>7</xdr:col>
      <xdr:colOff>152400</xdr:colOff>
      <xdr:row>39</xdr:row>
      <xdr:rowOff>16933</xdr:rowOff>
    </xdr:to>
    <xdr:cxnSp macro="">
      <xdr:nvCxnSpPr>
        <xdr:cNvPr id="68" name="直線コネクタ 67"/>
        <xdr:cNvCxnSpPr/>
      </xdr:nvCxnSpPr>
      <xdr:spPr>
        <a:xfrm flipV="1">
          <a:off x="4114800" y="66833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8060</xdr:rowOff>
    </xdr:from>
    <xdr:ext cx="762000" cy="259045"/>
    <xdr:sp macro="" textlink="">
      <xdr:nvSpPr>
        <xdr:cNvPr id="69" name="財政力平均値テキスト"/>
        <xdr:cNvSpPr txBox="1"/>
      </xdr:nvSpPr>
      <xdr:spPr>
        <a:xfrm>
          <a:off x="5041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35983</xdr:rowOff>
    </xdr:from>
    <xdr:to>
      <xdr:col>7</xdr:col>
      <xdr:colOff>203200</xdr:colOff>
      <xdr:row>40</xdr:row>
      <xdr:rowOff>137583</xdr:rowOff>
    </xdr:to>
    <xdr:sp macro="" textlink="">
      <xdr:nvSpPr>
        <xdr:cNvPr id="70" name="フローチャート : 判断 69"/>
        <xdr:cNvSpPr/>
      </xdr:nvSpPr>
      <xdr:spPr>
        <a:xfrm>
          <a:off x="4902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16933</xdr:rowOff>
    </xdr:from>
    <xdr:to>
      <xdr:col>6</xdr:col>
      <xdr:colOff>0</xdr:colOff>
      <xdr:row>39</xdr:row>
      <xdr:rowOff>16933</xdr:rowOff>
    </xdr:to>
    <xdr:cxnSp macro="">
      <xdr:nvCxnSpPr>
        <xdr:cNvPr id="71" name="直線コネクタ 70"/>
        <xdr:cNvCxnSpPr/>
      </xdr:nvCxnSpPr>
      <xdr:spPr>
        <a:xfrm>
          <a:off x="3225800" y="67034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35983</xdr:rowOff>
    </xdr:from>
    <xdr:to>
      <xdr:col>6</xdr:col>
      <xdr:colOff>50800</xdr:colOff>
      <xdr:row>40</xdr:row>
      <xdr:rowOff>137583</xdr:rowOff>
    </xdr:to>
    <xdr:sp macro="" textlink="">
      <xdr:nvSpPr>
        <xdr:cNvPr id="72" name="フローチャート : 判断 71"/>
        <xdr:cNvSpPr/>
      </xdr:nvSpPr>
      <xdr:spPr>
        <a:xfrm>
          <a:off x="4064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122360</xdr:rowOff>
    </xdr:from>
    <xdr:ext cx="736600" cy="259045"/>
    <xdr:sp macro="" textlink="">
      <xdr:nvSpPr>
        <xdr:cNvPr id="73" name="テキスト ボックス 72"/>
        <xdr:cNvSpPr txBox="1"/>
      </xdr:nvSpPr>
      <xdr:spPr>
        <a:xfrm>
          <a:off x="3733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16933</xdr:rowOff>
    </xdr:from>
    <xdr:to>
      <xdr:col>4</xdr:col>
      <xdr:colOff>482600</xdr:colOff>
      <xdr:row>39</xdr:row>
      <xdr:rowOff>16933</xdr:rowOff>
    </xdr:to>
    <xdr:cxnSp macro="">
      <xdr:nvCxnSpPr>
        <xdr:cNvPr id="74" name="直線コネクタ 73"/>
        <xdr:cNvCxnSpPr/>
      </xdr:nvCxnSpPr>
      <xdr:spPr>
        <a:xfrm>
          <a:off x="2336800" y="67034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56092</xdr:rowOff>
    </xdr:from>
    <xdr:to>
      <xdr:col>4</xdr:col>
      <xdr:colOff>533400</xdr:colOff>
      <xdr:row>40</xdr:row>
      <xdr:rowOff>157692</xdr:rowOff>
    </xdr:to>
    <xdr:sp macro="" textlink="">
      <xdr:nvSpPr>
        <xdr:cNvPr id="75" name="フローチャート : 判断 74"/>
        <xdr:cNvSpPr/>
      </xdr:nvSpPr>
      <xdr:spPr>
        <a:xfrm>
          <a:off x="3175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142469</xdr:rowOff>
    </xdr:from>
    <xdr:ext cx="762000" cy="259045"/>
    <xdr:sp macro="" textlink="">
      <xdr:nvSpPr>
        <xdr:cNvPr id="76" name="テキスト ボックス 75"/>
        <xdr:cNvSpPr txBox="1"/>
      </xdr:nvSpPr>
      <xdr:spPr>
        <a:xfrm>
          <a:off x="2844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128058</xdr:rowOff>
    </xdr:from>
    <xdr:to>
      <xdr:col>3</xdr:col>
      <xdr:colOff>279400</xdr:colOff>
      <xdr:row>39</xdr:row>
      <xdr:rowOff>16933</xdr:rowOff>
    </xdr:to>
    <xdr:cxnSp macro="">
      <xdr:nvCxnSpPr>
        <xdr:cNvPr id="77" name="直線コネクタ 76"/>
        <xdr:cNvCxnSpPr/>
      </xdr:nvCxnSpPr>
      <xdr:spPr>
        <a:xfrm>
          <a:off x="1447800" y="664315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142469</xdr:rowOff>
    </xdr:from>
    <xdr:ext cx="762000" cy="259045"/>
    <xdr:sp macro="" textlink="">
      <xdr:nvSpPr>
        <xdr:cNvPr id="79" name="テキスト ボックス 78"/>
        <xdr:cNvSpPr txBox="1"/>
      </xdr:nvSpPr>
      <xdr:spPr>
        <a:xfrm>
          <a:off x="1955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62035</xdr:rowOff>
    </xdr:from>
    <xdr:ext cx="762000" cy="259045"/>
    <xdr:sp macro="" textlink="">
      <xdr:nvSpPr>
        <xdr:cNvPr id="81" name="テキスト ボックス 80"/>
        <xdr:cNvSpPr txBox="1"/>
      </xdr:nvSpPr>
      <xdr:spPr>
        <a:xfrm>
          <a:off x="1066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38</xdr:row>
      <xdr:rowOff>117475</xdr:rowOff>
    </xdr:from>
    <xdr:to>
      <xdr:col>7</xdr:col>
      <xdr:colOff>203200</xdr:colOff>
      <xdr:row>39</xdr:row>
      <xdr:rowOff>47625</xdr:rowOff>
    </xdr:to>
    <xdr:sp macro="" textlink="">
      <xdr:nvSpPr>
        <xdr:cNvPr id="87" name="円/楕円 86"/>
        <xdr:cNvSpPr/>
      </xdr:nvSpPr>
      <xdr:spPr>
        <a:xfrm>
          <a:off x="49022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134002</xdr:rowOff>
    </xdr:from>
    <xdr:ext cx="762000" cy="259045"/>
    <xdr:sp macro="" textlink="">
      <xdr:nvSpPr>
        <xdr:cNvPr id="88" name="財政力該当値テキスト"/>
        <xdr:cNvSpPr txBox="1"/>
      </xdr:nvSpPr>
      <xdr:spPr>
        <a:xfrm>
          <a:off x="50419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137583</xdr:rowOff>
    </xdr:from>
    <xdr:to>
      <xdr:col>6</xdr:col>
      <xdr:colOff>50800</xdr:colOff>
      <xdr:row>39</xdr:row>
      <xdr:rowOff>67733</xdr:rowOff>
    </xdr:to>
    <xdr:sp macro="" textlink="">
      <xdr:nvSpPr>
        <xdr:cNvPr id="89" name="円/楕円 88"/>
        <xdr:cNvSpPr/>
      </xdr:nvSpPr>
      <xdr:spPr>
        <a:xfrm>
          <a:off x="4064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77910</xdr:rowOff>
    </xdr:from>
    <xdr:ext cx="736600" cy="259045"/>
    <xdr:sp macro="" textlink="">
      <xdr:nvSpPr>
        <xdr:cNvPr id="90" name="テキスト ボックス 89"/>
        <xdr:cNvSpPr txBox="1"/>
      </xdr:nvSpPr>
      <xdr:spPr>
        <a:xfrm>
          <a:off x="3733800" y="642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137583</xdr:rowOff>
    </xdr:from>
    <xdr:to>
      <xdr:col>4</xdr:col>
      <xdr:colOff>533400</xdr:colOff>
      <xdr:row>39</xdr:row>
      <xdr:rowOff>67733</xdr:rowOff>
    </xdr:to>
    <xdr:sp macro="" textlink="">
      <xdr:nvSpPr>
        <xdr:cNvPr id="91" name="円/楕円 90"/>
        <xdr:cNvSpPr/>
      </xdr:nvSpPr>
      <xdr:spPr>
        <a:xfrm>
          <a:off x="3175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77910</xdr:rowOff>
    </xdr:from>
    <xdr:ext cx="762000" cy="259045"/>
    <xdr:sp macro="" textlink="">
      <xdr:nvSpPr>
        <xdr:cNvPr id="92" name="テキスト ボックス 91"/>
        <xdr:cNvSpPr txBox="1"/>
      </xdr:nvSpPr>
      <xdr:spPr>
        <a:xfrm>
          <a:off x="2844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137583</xdr:rowOff>
    </xdr:from>
    <xdr:to>
      <xdr:col>3</xdr:col>
      <xdr:colOff>330200</xdr:colOff>
      <xdr:row>39</xdr:row>
      <xdr:rowOff>67733</xdr:rowOff>
    </xdr:to>
    <xdr:sp macro="" textlink="">
      <xdr:nvSpPr>
        <xdr:cNvPr id="93" name="円/楕円 92"/>
        <xdr:cNvSpPr/>
      </xdr:nvSpPr>
      <xdr:spPr>
        <a:xfrm>
          <a:off x="2286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77910</xdr:rowOff>
    </xdr:from>
    <xdr:ext cx="762000" cy="259045"/>
    <xdr:sp macro="" textlink="">
      <xdr:nvSpPr>
        <xdr:cNvPr id="94" name="テキスト ボックス 93"/>
        <xdr:cNvSpPr txBox="1"/>
      </xdr:nvSpPr>
      <xdr:spPr>
        <a:xfrm>
          <a:off x="1955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77258</xdr:rowOff>
    </xdr:from>
    <xdr:to>
      <xdr:col>2</xdr:col>
      <xdr:colOff>127000</xdr:colOff>
      <xdr:row>39</xdr:row>
      <xdr:rowOff>7408</xdr:rowOff>
    </xdr:to>
    <xdr:sp macro="" textlink="">
      <xdr:nvSpPr>
        <xdr:cNvPr id="95" name="円/楕円 94"/>
        <xdr:cNvSpPr/>
      </xdr:nvSpPr>
      <xdr:spPr>
        <a:xfrm>
          <a:off x="1397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17585</xdr:rowOff>
    </xdr:from>
    <xdr:ext cx="762000" cy="259045"/>
    <xdr:sp macro="" textlink="">
      <xdr:nvSpPr>
        <xdr:cNvPr id="96" name="テキスト ボックス 95"/>
        <xdr:cNvSpPr txBox="1"/>
      </xdr:nvSpPr>
      <xdr:spPr>
        <a:xfrm>
          <a:off x="1066800" y="636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aseline="0">
              <a:latin typeface="ＭＳ 明朝" panose="02020609040205080304" pitchFamily="17" charset="-128"/>
              <a:ea typeface="ＭＳ 明朝" panose="02020609040205080304" pitchFamily="17" charset="-128"/>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市税収入、地方消費税交付金が増加し、義務的経費である人件費、公債費が減少したことから対前年度比</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1.0</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％減となったものの、未だ非常に高い数値となっている。</a:t>
          </a:r>
          <a:endParaRPr lang="ja-JP" altLang="ja-JP" sz="14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生活保護をはじめとする扶助費は依然として大きな割合を占めており、特に保育所費等の子育てに関する扶助費が増加している。また、中核市移行にかかる人件費及び</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3</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大プロジェクトをはじめとする公債費等についても増加が見込まれることから税収確保並びに事務事業の見直し等をさらに進め、現在の水準以下になるように努めていく。</a:t>
          </a:r>
          <a:endParaRPr lang="ja-JP" altLang="ja-JP" sz="1400">
            <a:effectLst/>
            <a:latin typeface="ＭＳ 明朝" panose="02020609040205080304" pitchFamily="17" charset="-128"/>
            <a:ea typeface="ＭＳ 明朝" panose="02020609040205080304" pitchFamily="17" charset="-128"/>
          </a:endParaRPr>
        </a:p>
        <a:p>
          <a:endParaRPr kumimoji="1" lang="ja-JP" altLang="en-US" sz="1300">
            <a:latin typeface="ＭＳ 明朝" panose="02020609040205080304" pitchFamily="17" charset="-128"/>
            <a:ea typeface="ＭＳ 明朝" panose="02020609040205080304" pitchFamily="17" charset="-128"/>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67</xdr:row>
      <xdr:rowOff>15663</xdr:rowOff>
    </xdr:to>
    <xdr:cxnSp macro="">
      <xdr:nvCxnSpPr>
        <xdr:cNvPr id="126" name="直線コネクタ 125"/>
        <xdr:cNvCxnSpPr/>
      </xdr:nvCxnSpPr>
      <xdr:spPr>
        <a:xfrm flipV="1">
          <a:off x="4953000" y="10046970"/>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159190</xdr:rowOff>
    </xdr:from>
    <xdr:ext cx="762000" cy="259045"/>
    <xdr:sp macro="" textlink="">
      <xdr:nvSpPr>
        <xdr:cNvPr id="127"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7</xdr:col>
      <xdr:colOff>63500</xdr:colOff>
      <xdr:row>67</xdr:row>
      <xdr:rowOff>15663</xdr:rowOff>
    </xdr:from>
    <xdr:to>
      <xdr:col>7</xdr:col>
      <xdr:colOff>241300</xdr:colOff>
      <xdr:row>67</xdr:row>
      <xdr:rowOff>15663</xdr:rowOff>
    </xdr:to>
    <xdr:cxnSp macro="">
      <xdr:nvCxnSpPr>
        <xdr:cNvPr id="128" name="直線コネクタ 127"/>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9"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0" name="直線コネクタ 129"/>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143933</xdr:rowOff>
    </xdr:from>
    <xdr:to>
      <xdr:col>7</xdr:col>
      <xdr:colOff>152400</xdr:colOff>
      <xdr:row>65</xdr:row>
      <xdr:rowOff>52917</xdr:rowOff>
    </xdr:to>
    <xdr:cxnSp macro="">
      <xdr:nvCxnSpPr>
        <xdr:cNvPr id="131" name="直線コネクタ 130"/>
        <xdr:cNvCxnSpPr/>
      </xdr:nvCxnSpPr>
      <xdr:spPr>
        <a:xfrm flipV="1">
          <a:off x="4114800" y="11116733"/>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138871</xdr:rowOff>
    </xdr:from>
    <xdr:ext cx="762000" cy="259045"/>
    <xdr:sp macro="" textlink="">
      <xdr:nvSpPr>
        <xdr:cNvPr id="132" name="財政構造の弾力性平均値テキスト"/>
        <xdr:cNvSpPr txBox="1"/>
      </xdr:nvSpPr>
      <xdr:spPr>
        <a:xfrm>
          <a:off x="5041900" y="1059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122344</xdr:rowOff>
    </xdr:from>
    <xdr:to>
      <xdr:col>7</xdr:col>
      <xdr:colOff>203200</xdr:colOff>
      <xdr:row>63</xdr:row>
      <xdr:rowOff>52494</xdr:rowOff>
    </xdr:to>
    <xdr:sp macro="" textlink="">
      <xdr:nvSpPr>
        <xdr:cNvPr id="133" name="フローチャート : 判断 132"/>
        <xdr:cNvSpPr/>
      </xdr:nvSpPr>
      <xdr:spPr>
        <a:xfrm>
          <a:off x="49022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79587</xdr:rowOff>
    </xdr:from>
    <xdr:to>
      <xdr:col>6</xdr:col>
      <xdr:colOff>0</xdr:colOff>
      <xdr:row>65</xdr:row>
      <xdr:rowOff>52917</xdr:rowOff>
    </xdr:to>
    <xdr:cxnSp macro="">
      <xdr:nvCxnSpPr>
        <xdr:cNvPr id="134" name="直線コネクタ 133"/>
        <xdr:cNvCxnSpPr/>
      </xdr:nvCxnSpPr>
      <xdr:spPr>
        <a:xfrm>
          <a:off x="3225800" y="11052387"/>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47413</xdr:rowOff>
    </xdr:from>
    <xdr:to>
      <xdr:col>6</xdr:col>
      <xdr:colOff>50800</xdr:colOff>
      <xdr:row>63</xdr:row>
      <xdr:rowOff>149013</xdr:rowOff>
    </xdr:to>
    <xdr:sp macro="" textlink="">
      <xdr:nvSpPr>
        <xdr:cNvPr id="135" name="フローチャート : 判断 134"/>
        <xdr:cNvSpPr/>
      </xdr:nvSpPr>
      <xdr:spPr>
        <a:xfrm>
          <a:off x="4064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159190</xdr:rowOff>
    </xdr:from>
    <xdr:ext cx="736600" cy="259045"/>
    <xdr:sp macro="" textlink="">
      <xdr:nvSpPr>
        <xdr:cNvPr id="136" name="テキスト ボックス 135"/>
        <xdr:cNvSpPr txBox="1"/>
      </xdr:nvSpPr>
      <xdr:spPr>
        <a:xfrm>
          <a:off x="3733800" y="1061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79587</xdr:rowOff>
    </xdr:from>
    <xdr:to>
      <xdr:col>4</xdr:col>
      <xdr:colOff>482600</xdr:colOff>
      <xdr:row>65</xdr:row>
      <xdr:rowOff>44873</xdr:rowOff>
    </xdr:to>
    <xdr:cxnSp macro="">
      <xdr:nvCxnSpPr>
        <xdr:cNvPr id="137" name="直線コネクタ 136"/>
        <xdr:cNvCxnSpPr/>
      </xdr:nvCxnSpPr>
      <xdr:spPr>
        <a:xfrm flipV="1">
          <a:off x="2336800" y="11052387"/>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146473</xdr:rowOff>
    </xdr:from>
    <xdr:to>
      <xdr:col>4</xdr:col>
      <xdr:colOff>533400</xdr:colOff>
      <xdr:row>63</xdr:row>
      <xdr:rowOff>76623</xdr:rowOff>
    </xdr:to>
    <xdr:sp macro="" textlink="">
      <xdr:nvSpPr>
        <xdr:cNvPr id="138" name="フローチャート : 判断 137"/>
        <xdr:cNvSpPr/>
      </xdr:nvSpPr>
      <xdr:spPr>
        <a:xfrm>
          <a:off x="3175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86800</xdr:rowOff>
    </xdr:from>
    <xdr:ext cx="762000" cy="259045"/>
    <xdr:sp macro="" textlink="">
      <xdr:nvSpPr>
        <xdr:cNvPr id="139" name="テキスト ボックス 138"/>
        <xdr:cNvSpPr txBox="1"/>
      </xdr:nvSpPr>
      <xdr:spPr>
        <a:xfrm>
          <a:off x="2844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44873</xdr:rowOff>
    </xdr:from>
    <xdr:to>
      <xdr:col>3</xdr:col>
      <xdr:colOff>279400</xdr:colOff>
      <xdr:row>66</xdr:row>
      <xdr:rowOff>10160</xdr:rowOff>
    </xdr:to>
    <xdr:cxnSp macro="">
      <xdr:nvCxnSpPr>
        <xdr:cNvPr id="140" name="直線コネクタ 139"/>
        <xdr:cNvCxnSpPr/>
      </xdr:nvCxnSpPr>
      <xdr:spPr>
        <a:xfrm flipV="1">
          <a:off x="1447800" y="1118912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154517</xdr:rowOff>
    </xdr:from>
    <xdr:to>
      <xdr:col>3</xdr:col>
      <xdr:colOff>330200</xdr:colOff>
      <xdr:row>63</xdr:row>
      <xdr:rowOff>84667</xdr:rowOff>
    </xdr:to>
    <xdr:sp macro="" textlink="">
      <xdr:nvSpPr>
        <xdr:cNvPr id="141" name="フローチャート : 判断 140"/>
        <xdr:cNvSpPr/>
      </xdr:nvSpPr>
      <xdr:spPr>
        <a:xfrm>
          <a:off x="2286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94844</xdr:rowOff>
    </xdr:from>
    <xdr:ext cx="762000" cy="259045"/>
    <xdr:sp macro="" textlink="">
      <xdr:nvSpPr>
        <xdr:cNvPr id="142" name="テキスト ボックス 141"/>
        <xdr:cNvSpPr txBox="1"/>
      </xdr:nvSpPr>
      <xdr:spPr>
        <a:xfrm>
          <a:off x="1955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70714</xdr:rowOff>
    </xdr:from>
    <xdr:ext cx="762000" cy="259045"/>
    <xdr:sp macro="" textlink="">
      <xdr:nvSpPr>
        <xdr:cNvPr id="144" name="テキスト ボックス 143"/>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93133</xdr:rowOff>
    </xdr:from>
    <xdr:to>
      <xdr:col>7</xdr:col>
      <xdr:colOff>203200</xdr:colOff>
      <xdr:row>65</xdr:row>
      <xdr:rowOff>23283</xdr:rowOff>
    </xdr:to>
    <xdr:sp macro="" textlink="">
      <xdr:nvSpPr>
        <xdr:cNvPr id="150" name="円/楕円 149"/>
        <xdr:cNvSpPr/>
      </xdr:nvSpPr>
      <xdr:spPr>
        <a:xfrm>
          <a:off x="49022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65210</xdr:rowOff>
    </xdr:from>
    <xdr:ext cx="762000" cy="259045"/>
    <xdr:sp macro="" textlink="">
      <xdr:nvSpPr>
        <xdr:cNvPr id="151" name="財政構造の弾力性該当値テキスト"/>
        <xdr:cNvSpPr txBox="1"/>
      </xdr:nvSpPr>
      <xdr:spPr>
        <a:xfrm>
          <a:off x="504190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2117</xdr:rowOff>
    </xdr:from>
    <xdr:to>
      <xdr:col>6</xdr:col>
      <xdr:colOff>50800</xdr:colOff>
      <xdr:row>65</xdr:row>
      <xdr:rowOff>103717</xdr:rowOff>
    </xdr:to>
    <xdr:sp macro="" textlink="">
      <xdr:nvSpPr>
        <xdr:cNvPr id="152" name="円/楕円 151"/>
        <xdr:cNvSpPr/>
      </xdr:nvSpPr>
      <xdr:spPr>
        <a:xfrm>
          <a:off x="4064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88494</xdr:rowOff>
    </xdr:from>
    <xdr:ext cx="736600" cy="259045"/>
    <xdr:sp macro="" textlink="">
      <xdr:nvSpPr>
        <xdr:cNvPr id="153" name="テキスト ボックス 152"/>
        <xdr:cNvSpPr txBox="1"/>
      </xdr:nvSpPr>
      <xdr:spPr>
        <a:xfrm>
          <a:off x="3733800" y="1123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28787</xdr:rowOff>
    </xdr:from>
    <xdr:to>
      <xdr:col>4</xdr:col>
      <xdr:colOff>533400</xdr:colOff>
      <xdr:row>64</xdr:row>
      <xdr:rowOff>130387</xdr:rowOff>
    </xdr:to>
    <xdr:sp macro="" textlink="">
      <xdr:nvSpPr>
        <xdr:cNvPr id="154" name="円/楕円 153"/>
        <xdr:cNvSpPr/>
      </xdr:nvSpPr>
      <xdr:spPr>
        <a:xfrm>
          <a:off x="3175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115164</xdr:rowOff>
    </xdr:from>
    <xdr:ext cx="762000" cy="259045"/>
    <xdr:sp macro="" textlink="">
      <xdr:nvSpPr>
        <xdr:cNvPr id="155" name="テキスト ボックス 154"/>
        <xdr:cNvSpPr txBox="1"/>
      </xdr:nvSpPr>
      <xdr:spPr>
        <a:xfrm>
          <a:off x="2844800" y="1108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165523</xdr:rowOff>
    </xdr:from>
    <xdr:to>
      <xdr:col>3</xdr:col>
      <xdr:colOff>330200</xdr:colOff>
      <xdr:row>65</xdr:row>
      <xdr:rowOff>95673</xdr:rowOff>
    </xdr:to>
    <xdr:sp macro="" textlink="">
      <xdr:nvSpPr>
        <xdr:cNvPr id="156" name="円/楕円 155"/>
        <xdr:cNvSpPr/>
      </xdr:nvSpPr>
      <xdr:spPr>
        <a:xfrm>
          <a:off x="2286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80450</xdr:rowOff>
    </xdr:from>
    <xdr:ext cx="762000" cy="259045"/>
    <xdr:sp macro="" textlink="">
      <xdr:nvSpPr>
        <xdr:cNvPr id="157" name="テキスト ボックス 156"/>
        <xdr:cNvSpPr txBox="1"/>
      </xdr:nvSpPr>
      <xdr:spPr>
        <a:xfrm>
          <a:off x="1955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130810</xdr:rowOff>
    </xdr:from>
    <xdr:to>
      <xdr:col>2</xdr:col>
      <xdr:colOff>127000</xdr:colOff>
      <xdr:row>66</xdr:row>
      <xdr:rowOff>60960</xdr:rowOff>
    </xdr:to>
    <xdr:sp macro="" textlink="">
      <xdr:nvSpPr>
        <xdr:cNvPr id="158" name="円/楕円 157"/>
        <xdr:cNvSpPr/>
      </xdr:nvSpPr>
      <xdr:spPr>
        <a:xfrm>
          <a:off x="1397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45737</xdr:rowOff>
    </xdr:from>
    <xdr:ext cx="762000" cy="259045"/>
    <xdr:sp macro="" textlink="">
      <xdr:nvSpPr>
        <xdr:cNvPr id="159" name="テキスト ボックス 158"/>
        <xdr:cNvSpPr txBox="1"/>
      </xdr:nvSpPr>
      <xdr:spPr>
        <a:xfrm>
          <a:off x="1066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[96,625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effectLst/>
              <a:latin typeface="ＭＳ 明朝" panose="02020609040205080304" pitchFamily="17" charset="-128"/>
              <a:ea typeface="ＭＳ 明朝" panose="02020609040205080304" pitchFamily="17" charset="-128"/>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中核市移行に向けた取り組み等により増加傾向であるが、人口規模によるスケールメリットにより全国平均及び県平均は下回った。今後も増加が見込まれるが、必要最小限に留めるよう削減に努めていく。</a:t>
          </a:r>
          <a:endParaRPr lang="ja-JP" altLang="ja-JP" sz="1400">
            <a:effectLst/>
            <a:latin typeface="ＭＳ 明朝" panose="02020609040205080304" pitchFamily="17" charset="-128"/>
            <a:ea typeface="ＭＳ 明朝" panose="02020609040205080304" pitchFamily="17" charset="-128"/>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latin typeface="ＭＳ 明朝" panose="02020609040205080304" pitchFamily="17" charset="-128"/>
            <a:ea typeface="ＭＳ 明朝" panose="02020609040205080304" pitchFamily="17" charset="-128"/>
          </a:endParaRPr>
        </a:p>
        <a:p>
          <a:endParaRPr kumimoji="1" lang="ja-JP" altLang="en-US" sz="1300">
            <a:latin typeface="ＭＳ 明朝" panose="02020609040205080304" pitchFamily="17" charset="-128"/>
            <a:ea typeface="ＭＳ 明朝" panose="02020609040205080304" pitchFamily="17" charset="-128"/>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156380</xdr:rowOff>
    </xdr:from>
    <xdr:to>
      <xdr:col>7</xdr:col>
      <xdr:colOff>152400</xdr:colOff>
      <xdr:row>89</xdr:row>
      <xdr:rowOff>134076</xdr:rowOff>
    </xdr:to>
    <xdr:cxnSp macro="">
      <xdr:nvCxnSpPr>
        <xdr:cNvPr id="189" name="直線コネクタ 188"/>
        <xdr:cNvCxnSpPr/>
      </xdr:nvCxnSpPr>
      <xdr:spPr>
        <a:xfrm flipV="1">
          <a:off x="4953000" y="13700930"/>
          <a:ext cx="0" cy="1692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106153</xdr:rowOff>
    </xdr:from>
    <xdr:ext cx="762000" cy="259045"/>
    <xdr:sp macro="" textlink="">
      <xdr:nvSpPr>
        <xdr:cNvPr id="190" name="人件費・物件費等の状況最小値テキスト"/>
        <xdr:cNvSpPr txBox="1"/>
      </xdr:nvSpPr>
      <xdr:spPr>
        <a:xfrm>
          <a:off x="5041900" y="1536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159,194</a:t>
          </a:r>
          <a:endParaRPr kumimoji="1" lang="ja-JP" altLang="en-US" sz="1000" b="1">
            <a:latin typeface="ＭＳ Ｐゴシック"/>
          </a:endParaRPr>
        </a:p>
      </xdr:txBody>
    </xdr:sp>
    <xdr:clientData/>
  </xdr:oneCellAnchor>
  <xdr:twoCellAnchor>
    <xdr:from>
      <xdr:col>7</xdr:col>
      <xdr:colOff>63500</xdr:colOff>
      <xdr:row>89</xdr:row>
      <xdr:rowOff>134076</xdr:rowOff>
    </xdr:from>
    <xdr:to>
      <xdr:col>7</xdr:col>
      <xdr:colOff>241300</xdr:colOff>
      <xdr:row>89</xdr:row>
      <xdr:rowOff>134076</xdr:rowOff>
    </xdr:to>
    <xdr:cxnSp macro="">
      <xdr:nvCxnSpPr>
        <xdr:cNvPr id="191" name="直線コネクタ 190"/>
        <xdr:cNvCxnSpPr/>
      </xdr:nvCxnSpPr>
      <xdr:spPr>
        <a:xfrm>
          <a:off x="4864100" y="1539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71307</xdr:rowOff>
    </xdr:from>
    <xdr:ext cx="762000" cy="259045"/>
    <xdr:sp macro="" textlink="">
      <xdr:nvSpPr>
        <xdr:cNvPr id="192" name="人件費・物件費等の状況最大値テキスト"/>
        <xdr:cNvSpPr txBox="1"/>
      </xdr:nvSpPr>
      <xdr:spPr>
        <a:xfrm>
          <a:off x="5041900" y="1344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75,040</a:t>
          </a:r>
          <a:endParaRPr kumimoji="1" lang="ja-JP" altLang="en-US" sz="1000" b="1">
            <a:latin typeface="ＭＳ Ｐゴシック"/>
          </a:endParaRPr>
        </a:p>
      </xdr:txBody>
    </xdr:sp>
    <xdr:clientData/>
  </xdr:oneCellAnchor>
  <xdr:twoCellAnchor>
    <xdr:from>
      <xdr:col>7</xdr:col>
      <xdr:colOff>63500</xdr:colOff>
      <xdr:row>79</xdr:row>
      <xdr:rowOff>156380</xdr:rowOff>
    </xdr:from>
    <xdr:to>
      <xdr:col>7</xdr:col>
      <xdr:colOff>241300</xdr:colOff>
      <xdr:row>79</xdr:row>
      <xdr:rowOff>156380</xdr:rowOff>
    </xdr:to>
    <xdr:cxnSp macro="">
      <xdr:nvCxnSpPr>
        <xdr:cNvPr id="193" name="直線コネクタ 192"/>
        <xdr:cNvCxnSpPr/>
      </xdr:nvCxnSpPr>
      <xdr:spPr>
        <a:xfrm>
          <a:off x="4864100" y="1370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52059</xdr:rowOff>
    </xdr:from>
    <xdr:to>
      <xdr:col>7</xdr:col>
      <xdr:colOff>152400</xdr:colOff>
      <xdr:row>82</xdr:row>
      <xdr:rowOff>76068</xdr:rowOff>
    </xdr:to>
    <xdr:cxnSp macro="">
      <xdr:nvCxnSpPr>
        <xdr:cNvPr id="194" name="直線コネクタ 193"/>
        <xdr:cNvCxnSpPr/>
      </xdr:nvCxnSpPr>
      <xdr:spPr>
        <a:xfrm>
          <a:off x="4114800" y="14110959"/>
          <a:ext cx="838200" cy="2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164726</xdr:rowOff>
    </xdr:from>
    <xdr:ext cx="762000" cy="259045"/>
    <xdr:sp macro="" textlink="">
      <xdr:nvSpPr>
        <xdr:cNvPr id="195" name="人件費・物件費等の状況平均値テキスト"/>
        <xdr:cNvSpPr txBox="1"/>
      </xdr:nvSpPr>
      <xdr:spPr>
        <a:xfrm>
          <a:off x="5041900" y="142236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104,949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21199</xdr:rowOff>
    </xdr:from>
    <xdr:to>
      <xdr:col>7</xdr:col>
      <xdr:colOff>203200</xdr:colOff>
      <xdr:row>83</xdr:row>
      <xdr:rowOff>122799</xdr:rowOff>
    </xdr:to>
    <xdr:sp macro="" textlink="">
      <xdr:nvSpPr>
        <xdr:cNvPr id="196" name="フローチャート : 判断 195"/>
        <xdr:cNvSpPr/>
      </xdr:nvSpPr>
      <xdr:spPr>
        <a:xfrm>
          <a:off x="4902200" y="142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160770</xdr:rowOff>
    </xdr:from>
    <xdr:to>
      <xdr:col>6</xdr:col>
      <xdr:colOff>0</xdr:colOff>
      <xdr:row>82</xdr:row>
      <xdr:rowOff>52059</xdr:rowOff>
    </xdr:to>
    <xdr:cxnSp macro="">
      <xdr:nvCxnSpPr>
        <xdr:cNvPr id="197" name="直線コネクタ 196"/>
        <xdr:cNvCxnSpPr/>
      </xdr:nvCxnSpPr>
      <xdr:spPr>
        <a:xfrm>
          <a:off x="3225800" y="14048220"/>
          <a:ext cx="889000" cy="6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151608</xdr:rowOff>
    </xdr:from>
    <xdr:to>
      <xdr:col>6</xdr:col>
      <xdr:colOff>50800</xdr:colOff>
      <xdr:row>83</xdr:row>
      <xdr:rowOff>81758</xdr:rowOff>
    </xdr:to>
    <xdr:sp macro="" textlink="">
      <xdr:nvSpPr>
        <xdr:cNvPr id="198" name="フローチャート : 判断 197"/>
        <xdr:cNvSpPr/>
      </xdr:nvSpPr>
      <xdr:spPr>
        <a:xfrm>
          <a:off x="4064000" y="1421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66535</xdr:rowOff>
    </xdr:from>
    <xdr:ext cx="736600" cy="259045"/>
    <xdr:sp macro="" textlink="">
      <xdr:nvSpPr>
        <xdr:cNvPr id="199" name="テキスト ボックス 198"/>
        <xdr:cNvSpPr txBox="1"/>
      </xdr:nvSpPr>
      <xdr:spPr>
        <a:xfrm>
          <a:off x="3733800" y="14296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102,908</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160770</xdr:rowOff>
    </xdr:from>
    <xdr:to>
      <xdr:col>4</xdr:col>
      <xdr:colOff>482600</xdr:colOff>
      <xdr:row>82</xdr:row>
      <xdr:rowOff>33519</xdr:rowOff>
    </xdr:to>
    <xdr:cxnSp macro="">
      <xdr:nvCxnSpPr>
        <xdr:cNvPr id="200" name="直線コネクタ 199"/>
        <xdr:cNvCxnSpPr/>
      </xdr:nvCxnSpPr>
      <xdr:spPr>
        <a:xfrm flipV="1">
          <a:off x="2336800" y="14048220"/>
          <a:ext cx="889000" cy="4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46682</xdr:rowOff>
    </xdr:from>
    <xdr:to>
      <xdr:col>4</xdr:col>
      <xdr:colOff>533400</xdr:colOff>
      <xdr:row>82</xdr:row>
      <xdr:rowOff>148282</xdr:rowOff>
    </xdr:to>
    <xdr:sp macro="" textlink="">
      <xdr:nvSpPr>
        <xdr:cNvPr id="201" name="フローチャート : 判断 200"/>
        <xdr:cNvSpPr/>
      </xdr:nvSpPr>
      <xdr:spPr>
        <a:xfrm>
          <a:off x="3175000" y="1410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133059</xdr:rowOff>
    </xdr:from>
    <xdr:ext cx="762000" cy="259045"/>
    <xdr:sp macro="" textlink="">
      <xdr:nvSpPr>
        <xdr:cNvPr id="202" name="テキスト ボックス 201"/>
        <xdr:cNvSpPr txBox="1"/>
      </xdr:nvSpPr>
      <xdr:spPr>
        <a:xfrm>
          <a:off x="2844800" y="1419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33519</xdr:rowOff>
    </xdr:from>
    <xdr:to>
      <xdr:col>3</xdr:col>
      <xdr:colOff>279400</xdr:colOff>
      <xdr:row>83</xdr:row>
      <xdr:rowOff>43324</xdr:rowOff>
    </xdr:to>
    <xdr:cxnSp macro="">
      <xdr:nvCxnSpPr>
        <xdr:cNvPr id="203" name="直線コネクタ 202"/>
        <xdr:cNvCxnSpPr/>
      </xdr:nvCxnSpPr>
      <xdr:spPr>
        <a:xfrm flipV="1">
          <a:off x="1447800" y="14092419"/>
          <a:ext cx="889000" cy="18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77409</xdr:rowOff>
    </xdr:from>
    <xdr:to>
      <xdr:col>3</xdr:col>
      <xdr:colOff>330200</xdr:colOff>
      <xdr:row>83</xdr:row>
      <xdr:rowOff>7559</xdr:rowOff>
    </xdr:to>
    <xdr:sp macro="" textlink="">
      <xdr:nvSpPr>
        <xdr:cNvPr id="204" name="フローチャート : 判断 203"/>
        <xdr:cNvSpPr/>
      </xdr:nvSpPr>
      <xdr:spPr>
        <a:xfrm>
          <a:off x="2286000" y="141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163786</xdr:rowOff>
    </xdr:from>
    <xdr:ext cx="762000" cy="259045"/>
    <xdr:sp macro="" textlink="">
      <xdr:nvSpPr>
        <xdr:cNvPr id="205" name="テキスト ボックス 204"/>
        <xdr:cNvSpPr txBox="1"/>
      </xdr:nvSpPr>
      <xdr:spPr>
        <a:xfrm>
          <a:off x="1955800" y="1422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135623</xdr:rowOff>
    </xdr:from>
    <xdr:to>
      <xdr:col>2</xdr:col>
      <xdr:colOff>127000</xdr:colOff>
      <xdr:row>83</xdr:row>
      <xdr:rowOff>65773</xdr:rowOff>
    </xdr:to>
    <xdr:sp macro="" textlink="">
      <xdr:nvSpPr>
        <xdr:cNvPr id="206" name="フローチャート : 判断 205"/>
        <xdr:cNvSpPr/>
      </xdr:nvSpPr>
      <xdr:spPr>
        <a:xfrm>
          <a:off x="1397000" y="1419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75950</xdr:rowOff>
    </xdr:from>
    <xdr:ext cx="762000" cy="259045"/>
    <xdr:sp macro="" textlink="">
      <xdr:nvSpPr>
        <xdr:cNvPr id="207" name="テキスト ボックス 206"/>
        <xdr:cNvSpPr txBox="1"/>
      </xdr:nvSpPr>
      <xdr:spPr>
        <a:xfrm>
          <a:off x="1066800" y="139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102,113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25268</xdr:rowOff>
    </xdr:from>
    <xdr:to>
      <xdr:col>7</xdr:col>
      <xdr:colOff>203200</xdr:colOff>
      <xdr:row>82</xdr:row>
      <xdr:rowOff>126868</xdr:rowOff>
    </xdr:to>
    <xdr:sp macro="" textlink="">
      <xdr:nvSpPr>
        <xdr:cNvPr id="213" name="円/楕円 212"/>
        <xdr:cNvSpPr/>
      </xdr:nvSpPr>
      <xdr:spPr>
        <a:xfrm>
          <a:off x="4902200" y="1408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41795</xdr:rowOff>
    </xdr:from>
    <xdr:ext cx="762000" cy="259045"/>
    <xdr:sp macro="" textlink="">
      <xdr:nvSpPr>
        <xdr:cNvPr id="214" name="人件費・物件費等の状況該当値テキスト"/>
        <xdr:cNvSpPr txBox="1"/>
      </xdr:nvSpPr>
      <xdr:spPr>
        <a:xfrm>
          <a:off x="5041900" y="139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96,625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1259</xdr:rowOff>
    </xdr:from>
    <xdr:to>
      <xdr:col>6</xdr:col>
      <xdr:colOff>50800</xdr:colOff>
      <xdr:row>82</xdr:row>
      <xdr:rowOff>102859</xdr:rowOff>
    </xdr:to>
    <xdr:sp macro="" textlink="">
      <xdr:nvSpPr>
        <xdr:cNvPr id="215" name="円/楕円 214"/>
        <xdr:cNvSpPr/>
      </xdr:nvSpPr>
      <xdr:spPr>
        <a:xfrm>
          <a:off x="4064000" y="1406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113036</xdr:rowOff>
    </xdr:from>
    <xdr:ext cx="736600" cy="259045"/>
    <xdr:sp macro="" textlink="">
      <xdr:nvSpPr>
        <xdr:cNvPr id="216" name="テキスト ボックス 215"/>
        <xdr:cNvSpPr txBox="1"/>
      </xdr:nvSpPr>
      <xdr:spPr>
        <a:xfrm>
          <a:off x="3733800" y="13829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95,431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109970</xdr:rowOff>
    </xdr:from>
    <xdr:to>
      <xdr:col>4</xdr:col>
      <xdr:colOff>533400</xdr:colOff>
      <xdr:row>82</xdr:row>
      <xdr:rowOff>40120</xdr:rowOff>
    </xdr:to>
    <xdr:sp macro="" textlink="">
      <xdr:nvSpPr>
        <xdr:cNvPr id="217" name="円/楕円 216"/>
        <xdr:cNvSpPr/>
      </xdr:nvSpPr>
      <xdr:spPr>
        <a:xfrm>
          <a:off x="3175000" y="1399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50297</xdr:rowOff>
    </xdr:from>
    <xdr:ext cx="762000" cy="259045"/>
    <xdr:sp macro="" textlink="">
      <xdr:nvSpPr>
        <xdr:cNvPr id="218" name="テキスト ボックス 217"/>
        <xdr:cNvSpPr txBox="1"/>
      </xdr:nvSpPr>
      <xdr:spPr>
        <a:xfrm>
          <a:off x="2844800" y="1376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92,311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154169</xdr:rowOff>
    </xdr:from>
    <xdr:to>
      <xdr:col>3</xdr:col>
      <xdr:colOff>330200</xdr:colOff>
      <xdr:row>82</xdr:row>
      <xdr:rowOff>84319</xdr:rowOff>
    </xdr:to>
    <xdr:sp macro="" textlink="">
      <xdr:nvSpPr>
        <xdr:cNvPr id="219" name="円/楕円 218"/>
        <xdr:cNvSpPr/>
      </xdr:nvSpPr>
      <xdr:spPr>
        <a:xfrm>
          <a:off x="2286000" y="1404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94496</xdr:rowOff>
    </xdr:from>
    <xdr:ext cx="762000" cy="259045"/>
    <xdr:sp macro="" textlink="">
      <xdr:nvSpPr>
        <xdr:cNvPr id="220" name="テキスト ボックス 219"/>
        <xdr:cNvSpPr txBox="1"/>
      </xdr:nvSpPr>
      <xdr:spPr>
        <a:xfrm>
          <a:off x="1955800" y="13810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94,509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163974</xdr:rowOff>
    </xdr:from>
    <xdr:to>
      <xdr:col>2</xdr:col>
      <xdr:colOff>127000</xdr:colOff>
      <xdr:row>83</xdr:row>
      <xdr:rowOff>94124</xdr:rowOff>
    </xdr:to>
    <xdr:sp macro="" textlink="">
      <xdr:nvSpPr>
        <xdr:cNvPr id="221" name="円/楕円 220"/>
        <xdr:cNvSpPr/>
      </xdr:nvSpPr>
      <xdr:spPr>
        <a:xfrm>
          <a:off x="1397000" y="1422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78901</xdr:rowOff>
    </xdr:from>
    <xdr:ext cx="762000" cy="259045"/>
    <xdr:sp macro="" textlink="">
      <xdr:nvSpPr>
        <xdr:cNvPr id="222" name="テキスト ボックス 221"/>
        <xdr:cNvSpPr txBox="1"/>
      </xdr:nvSpPr>
      <xdr:spPr>
        <a:xfrm>
          <a:off x="1066800" y="14309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103,523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平成２８年度のラスパイレス指数については、平成２８年度の人事院勧告における国家公務員の俸給表改定率（０．２％）を下回る改定（０．１％）</a:t>
          </a:r>
          <a:r>
            <a:rPr lang="ja-JP" altLang="en-US" sz="1100">
              <a:solidFill>
                <a:schemeClr val="dk1"/>
              </a:solidFill>
              <a:effectLst/>
              <a:latin typeface="ＭＳ 明朝" panose="02020609040205080304" pitchFamily="17" charset="-128"/>
              <a:ea typeface="ＭＳ 明朝" panose="02020609040205080304" pitchFamily="17" charset="-128"/>
              <a:cs typeface="+mn-cs"/>
            </a:rPr>
            <a:t>にとどめたものの</a:t>
          </a:r>
          <a:r>
            <a:rPr lang="ja-JP" altLang="ja-JP" sz="1100">
              <a:solidFill>
                <a:schemeClr val="dk1"/>
              </a:solidFill>
              <a:effectLst/>
              <a:latin typeface="ＭＳ 明朝" panose="02020609040205080304" pitchFamily="17" charset="-128"/>
              <a:ea typeface="ＭＳ 明朝" panose="02020609040205080304" pitchFamily="17" charset="-128"/>
              <a:cs typeface="+mn-cs"/>
            </a:rPr>
            <a:t>、本市のラスパイレス指数の引き上げ要因となっている高年齢層の改定を実施しなかった</a:t>
          </a:r>
          <a:r>
            <a:rPr lang="ja-JP" altLang="en-US" sz="1100">
              <a:solidFill>
                <a:schemeClr val="dk1"/>
              </a:solidFill>
              <a:effectLst/>
              <a:latin typeface="ＭＳ 明朝" panose="02020609040205080304" pitchFamily="17" charset="-128"/>
              <a:ea typeface="ＭＳ 明朝" panose="02020609040205080304" pitchFamily="17" charset="-128"/>
              <a:cs typeface="+mn-cs"/>
            </a:rPr>
            <a:t>ため</a:t>
          </a:r>
          <a:r>
            <a:rPr lang="ja-JP" altLang="ja-JP" sz="1100">
              <a:solidFill>
                <a:schemeClr val="dk1"/>
              </a:solidFill>
              <a:effectLst/>
              <a:latin typeface="ＭＳ 明朝" panose="02020609040205080304" pitchFamily="17" charset="-128"/>
              <a:ea typeface="ＭＳ 明朝" panose="02020609040205080304" pitchFamily="17" charset="-128"/>
              <a:cs typeface="+mn-cs"/>
            </a:rPr>
            <a:t>、平成２７年度と比較すると０．６ポイント上昇した。今後も、平成２９年度の人事院勧告の内容及び地域における民間企業の給与の実態や経済情勢、国や他の地方公共団体の状況等を総合的に勘案し、適正な給与改定を行っていく。</a:t>
          </a:r>
          <a:endParaRPr lang="ja-JP" altLang="ja-JP" sz="1400">
            <a:effectLst/>
            <a:latin typeface="ＭＳ 明朝" panose="02020609040205080304" pitchFamily="17" charset="-128"/>
            <a:ea typeface="ＭＳ 明朝" panose="02020609040205080304" pitchFamily="17" charset="-128"/>
          </a:endParaRPr>
        </a:p>
        <a:p>
          <a:endParaRPr kumimoji="1" lang="ja-JP" altLang="en-US" sz="1300">
            <a:latin typeface="ＭＳ 明朝" panose="02020609040205080304" pitchFamily="17" charset="-128"/>
            <a:ea typeface="ＭＳ 明朝" panose="02020609040205080304" pitchFamily="17" charset="-128"/>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84</xdr:row>
      <xdr:rowOff>168729</xdr:rowOff>
    </xdr:to>
    <xdr:cxnSp macro="">
      <xdr:nvCxnSpPr>
        <xdr:cNvPr id="253" name="直線コネクタ 252"/>
        <xdr:cNvCxnSpPr/>
      </xdr:nvCxnSpPr>
      <xdr:spPr>
        <a:xfrm flipV="1">
          <a:off x="17018000" y="13812157"/>
          <a:ext cx="0" cy="7583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140806</xdr:rowOff>
    </xdr:from>
    <xdr:ext cx="762000" cy="259045"/>
    <xdr:sp macro="" textlink="">
      <xdr:nvSpPr>
        <xdr:cNvPr id="254" name="給与水準   （国との比較）最小値テキスト"/>
        <xdr:cNvSpPr txBox="1"/>
      </xdr:nvSpPr>
      <xdr:spPr>
        <a:xfrm>
          <a:off x="17106900" y="1454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84</xdr:row>
      <xdr:rowOff>168729</xdr:rowOff>
    </xdr:from>
    <xdr:to>
      <xdr:col>24</xdr:col>
      <xdr:colOff>647700</xdr:colOff>
      <xdr:row>84</xdr:row>
      <xdr:rowOff>168729</xdr:rowOff>
    </xdr:to>
    <xdr:cxnSp macro="">
      <xdr:nvCxnSpPr>
        <xdr:cNvPr id="255" name="直線コネクタ 254"/>
        <xdr:cNvCxnSpPr/>
      </xdr:nvCxnSpPr>
      <xdr:spPr>
        <a:xfrm>
          <a:off x="16929100" y="1457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99786</xdr:rowOff>
    </xdr:from>
    <xdr:to>
      <xdr:col>24</xdr:col>
      <xdr:colOff>558800</xdr:colOff>
      <xdr:row>84</xdr:row>
      <xdr:rowOff>168729</xdr:rowOff>
    </xdr:to>
    <xdr:cxnSp macro="">
      <xdr:nvCxnSpPr>
        <xdr:cNvPr id="258" name="直線コネクタ 257"/>
        <xdr:cNvCxnSpPr/>
      </xdr:nvCxnSpPr>
      <xdr:spPr>
        <a:xfrm>
          <a:off x="16179800" y="14501586"/>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132641</xdr:rowOff>
    </xdr:from>
    <xdr:ext cx="762000" cy="259045"/>
    <xdr:sp macro="" textlink="">
      <xdr:nvSpPr>
        <xdr:cNvPr id="259" name="給与水準   （国との比較）平均値テキスト"/>
        <xdr:cNvSpPr txBox="1"/>
      </xdr:nvSpPr>
      <xdr:spPr>
        <a:xfrm>
          <a:off x="17106900" y="14020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116114</xdr:rowOff>
    </xdr:from>
    <xdr:to>
      <xdr:col>24</xdr:col>
      <xdr:colOff>609600</xdr:colOff>
      <xdr:row>83</xdr:row>
      <xdr:rowOff>46264</xdr:rowOff>
    </xdr:to>
    <xdr:sp macro="" textlink="">
      <xdr:nvSpPr>
        <xdr:cNvPr id="260" name="フローチャート : 判断 259"/>
        <xdr:cNvSpPr/>
      </xdr:nvSpPr>
      <xdr:spPr>
        <a:xfrm>
          <a:off x="169672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99786</xdr:rowOff>
    </xdr:from>
    <xdr:to>
      <xdr:col>23</xdr:col>
      <xdr:colOff>406400</xdr:colOff>
      <xdr:row>85</xdr:row>
      <xdr:rowOff>66221</xdr:rowOff>
    </xdr:to>
    <xdr:cxnSp macro="">
      <xdr:nvCxnSpPr>
        <xdr:cNvPr id="261" name="直線コネクタ 260"/>
        <xdr:cNvCxnSpPr/>
      </xdr:nvCxnSpPr>
      <xdr:spPr>
        <a:xfrm flipV="1">
          <a:off x="15290800" y="14501586"/>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116114</xdr:rowOff>
    </xdr:from>
    <xdr:to>
      <xdr:col>23</xdr:col>
      <xdr:colOff>457200</xdr:colOff>
      <xdr:row>83</xdr:row>
      <xdr:rowOff>46264</xdr:rowOff>
    </xdr:to>
    <xdr:sp macro="" textlink="">
      <xdr:nvSpPr>
        <xdr:cNvPr id="262" name="フローチャート : 判断 261"/>
        <xdr:cNvSpPr/>
      </xdr:nvSpPr>
      <xdr:spPr>
        <a:xfrm>
          <a:off x="161290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56441</xdr:rowOff>
    </xdr:from>
    <xdr:ext cx="736600" cy="259045"/>
    <xdr:sp macro="" textlink="">
      <xdr:nvSpPr>
        <xdr:cNvPr id="263" name="テキスト ボックス 262"/>
        <xdr:cNvSpPr txBox="1"/>
      </xdr:nvSpPr>
      <xdr:spPr>
        <a:xfrm>
          <a:off x="15798800" y="139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66221</xdr:rowOff>
    </xdr:from>
    <xdr:to>
      <xdr:col>22</xdr:col>
      <xdr:colOff>203200</xdr:colOff>
      <xdr:row>90</xdr:row>
      <xdr:rowOff>93738</xdr:rowOff>
    </xdr:to>
    <xdr:cxnSp macro="">
      <xdr:nvCxnSpPr>
        <xdr:cNvPr id="264" name="直線コネクタ 263"/>
        <xdr:cNvCxnSpPr/>
      </xdr:nvCxnSpPr>
      <xdr:spPr>
        <a:xfrm flipV="1">
          <a:off x="14401800" y="14639471"/>
          <a:ext cx="889000" cy="88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81643</xdr:rowOff>
    </xdr:from>
    <xdr:to>
      <xdr:col>22</xdr:col>
      <xdr:colOff>254000</xdr:colOff>
      <xdr:row>83</xdr:row>
      <xdr:rowOff>11793</xdr:rowOff>
    </xdr:to>
    <xdr:sp macro="" textlink="">
      <xdr:nvSpPr>
        <xdr:cNvPr id="265" name="フローチャート : 判断 264"/>
        <xdr:cNvSpPr/>
      </xdr:nvSpPr>
      <xdr:spPr>
        <a:xfrm>
          <a:off x="15240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21970</xdr:rowOff>
    </xdr:from>
    <xdr:ext cx="762000" cy="259045"/>
    <xdr:sp macro="" textlink="">
      <xdr:nvSpPr>
        <xdr:cNvPr id="266" name="テキスト ボックス 265"/>
        <xdr:cNvSpPr txBox="1"/>
      </xdr:nvSpPr>
      <xdr:spPr>
        <a:xfrm>
          <a:off x="14909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90</xdr:row>
      <xdr:rowOff>82248</xdr:rowOff>
    </xdr:from>
    <xdr:to>
      <xdr:col>21</xdr:col>
      <xdr:colOff>0</xdr:colOff>
      <xdr:row>90</xdr:row>
      <xdr:rowOff>93738</xdr:rowOff>
    </xdr:to>
    <xdr:cxnSp macro="">
      <xdr:nvCxnSpPr>
        <xdr:cNvPr id="267" name="直線コネクタ 266"/>
        <xdr:cNvCxnSpPr/>
      </xdr:nvCxnSpPr>
      <xdr:spPr>
        <a:xfrm>
          <a:off x="13512800" y="155127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143632</xdr:rowOff>
    </xdr:from>
    <xdr:to>
      <xdr:col>21</xdr:col>
      <xdr:colOff>50800</xdr:colOff>
      <xdr:row>88</xdr:row>
      <xdr:rowOff>73782</xdr:rowOff>
    </xdr:to>
    <xdr:sp macro="" textlink="">
      <xdr:nvSpPr>
        <xdr:cNvPr id="268" name="フローチャート : 判断 267"/>
        <xdr:cNvSpPr/>
      </xdr:nvSpPr>
      <xdr:spPr>
        <a:xfrm>
          <a:off x="14351000" y="1505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83959</xdr:rowOff>
    </xdr:from>
    <xdr:ext cx="762000" cy="259045"/>
    <xdr:sp macro="" textlink="">
      <xdr:nvSpPr>
        <xdr:cNvPr id="269" name="テキスト ボックス 268"/>
        <xdr:cNvSpPr txBox="1"/>
      </xdr:nvSpPr>
      <xdr:spPr>
        <a:xfrm>
          <a:off x="14020800" y="1482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18143</xdr:rowOff>
    </xdr:from>
    <xdr:to>
      <xdr:col>19</xdr:col>
      <xdr:colOff>533400</xdr:colOff>
      <xdr:row>88</xdr:row>
      <xdr:rowOff>119743</xdr:rowOff>
    </xdr:to>
    <xdr:sp macro="" textlink="">
      <xdr:nvSpPr>
        <xdr:cNvPr id="270" name="フローチャート : 判断 269"/>
        <xdr:cNvSpPr/>
      </xdr:nvSpPr>
      <xdr:spPr>
        <a:xfrm>
          <a:off x="13462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129920</xdr:rowOff>
    </xdr:from>
    <xdr:ext cx="762000" cy="259045"/>
    <xdr:sp macro="" textlink="">
      <xdr:nvSpPr>
        <xdr:cNvPr id="271" name="テキスト ボックス 270"/>
        <xdr:cNvSpPr txBox="1"/>
      </xdr:nvSpPr>
      <xdr:spPr>
        <a:xfrm>
          <a:off x="13131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117929</xdr:rowOff>
    </xdr:from>
    <xdr:to>
      <xdr:col>24</xdr:col>
      <xdr:colOff>609600</xdr:colOff>
      <xdr:row>85</xdr:row>
      <xdr:rowOff>48079</xdr:rowOff>
    </xdr:to>
    <xdr:sp macro="" textlink="">
      <xdr:nvSpPr>
        <xdr:cNvPr id="277" name="円/楕円 276"/>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13806</xdr:rowOff>
    </xdr:from>
    <xdr:ext cx="762000" cy="259045"/>
    <xdr:sp macro="" textlink="">
      <xdr:nvSpPr>
        <xdr:cNvPr id="278" name="給与水準   （国との比較）該当値テキスト"/>
        <xdr:cNvSpPr txBox="1"/>
      </xdr:nvSpPr>
      <xdr:spPr>
        <a:xfrm>
          <a:off x="17106900" y="14415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103.2</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48986</xdr:rowOff>
    </xdr:from>
    <xdr:to>
      <xdr:col>23</xdr:col>
      <xdr:colOff>457200</xdr:colOff>
      <xdr:row>84</xdr:row>
      <xdr:rowOff>150586</xdr:rowOff>
    </xdr:to>
    <xdr:sp macro="" textlink="">
      <xdr:nvSpPr>
        <xdr:cNvPr id="279" name="円/楕円 278"/>
        <xdr:cNvSpPr/>
      </xdr:nvSpPr>
      <xdr:spPr>
        <a:xfrm>
          <a:off x="16129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135363</xdr:rowOff>
    </xdr:from>
    <xdr:ext cx="736600" cy="259045"/>
    <xdr:sp macro="" textlink="">
      <xdr:nvSpPr>
        <xdr:cNvPr id="280" name="テキスト ボックス 279"/>
        <xdr:cNvSpPr txBox="1"/>
      </xdr:nvSpPr>
      <xdr:spPr>
        <a:xfrm>
          <a:off x="15798800" y="14537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15421</xdr:rowOff>
    </xdr:from>
    <xdr:to>
      <xdr:col>22</xdr:col>
      <xdr:colOff>254000</xdr:colOff>
      <xdr:row>85</xdr:row>
      <xdr:rowOff>117021</xdr:rowOff>
    </xdr:to>
    <xdr:sp macro="" textlink="">
      <xdr:nvSpPr>
        <xdr:cNvPr id="281" name="円/楕円 280"/>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101798</xdr:rowOff>
    </xdr:from>
    <xdr:ext cx="762000" cy="259045"/>
    <xdr:sp macro="" textlink="">
      <xdr:nvSpPr>
        <xdr:cNvPr id="282" name="テキスト ボックス 281"/>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20</xdr:col>
      <xdr:colOff>635000</xdr:colOff>
      <xdr:row>90</xdr:row>
      <xdr:rowOff>42938</xdr:rowOff>
    </xdr:from>
    <xdr:to>
      <xdr:col>21</xdr:col>
      <xdr:colOff>50800</xdr:colOff>
      <xdr:row>90</xdr:row>
      <xdr:rowOff>144538</xdr:rowOff>
    </xdr:to>
    <xdr:sp macro="" textlink="">
      <xdr:nvSpPr>
        <xdr:cNvPr id="283" name="円/楕円 282"/>
        <xdr:cNvSpPr/>
      </xdr:nvSpPr>
      <xdr:spPr>
        <a:xfrm>
          <a:off x="14351000" y="1547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129315</xdr:rowOff>
    </xdr:from>
    <xdr:ext cx="762000" cy="259045"/>
    <xdr:sp macro="" textlink="">
      <xdr:nvSpPr>
        <xdr:cNvPr id="284" name="テキスト ボックス 283"/>
        <xdr:cNvSpPr txBox="1"/>
      </xdr:nvSpPr>
      <xdr:spPr>
        <a:xfrm>
          <a:off x="14020800" y="15559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111.5</a:t>
          </a:r>
          <a:endParaRPr kumimoji="1" lang="ja-JP" altLang="en-US" sz="1000" b="1">
            <a:solidFill>
              <a:srgbClr val="FF0000"/>
            </a:solidFill>
            <a:latin typeface="ＭＳ Ｐゴシック"/>
          </a:endParaRPr>
        </a:p>
      </xdr:txBody>
    </xdr:sp>
    <xdr:clientData/>
  </xdr:oneCellAnchor>
  <xdr:twoCellAnchor>
    <xdr:from>
      <xdr:col>19</xdr:col>
      <xdr:colOff>431800</xdr:colOff>
      <xdr:row>90</xdr:row>
      <xdr:rowOff>31448</xdr:rowOff>
    </xdr:from>
    <xdr:to>
      <xdr:col>19</xdr:col>
      <xdr:colOff>533400</xdr:colOff>
      <xdr:row>90</xdr:row>
      <xdr:rowOff>133048</xdr:rowOff>
    </xdr:to>
    <xdr:sp macro="" textlink="">
      <xdr:nvSpPr>
        <xdr:cNvPr id="285" name="円/楕円 284"/>
        <xdr:cNvSpPr/>
      </xdr:nvSpPr>
      <xdr:spPr>
        <a:xfrm>
          <a:off x="13462000" y="1546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117825</xdr:rowOff>
    </xdr:from>
    <xdr:ext cx="762000" cy="259045"/>
    <xdr:sp macro="" textlink="">
      <xdr:nvSpPr>
        <xdr:cNvPr id="286" name="テキスト ボックス 285"/>
        <xdr:cNvSpPr txBox="1"/>
      </xdr:nvSpPr>
      <xdr:spPr>
        <a:xfrm>
          <a:off x="13131800" y="1554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本市では、平成１０年度以降、第１次及び第２次定員適正化計画を策定し、職員定数の適正化に早い段階から取り組んだことから、人口千人あたりの職員数は類似団体平均を下回る結果となっている。更に、第３次定員適正化計画では、平成１７年４月１日と平成２２年４月１日現在を比較して、医療職以外の職員を１６８人削減している。また、平成２３年１０月に鳩ヶ谷市と合併し、合併によるスケールメリットで生み出される職員数を段階的に削減しているが、その一方で、新たな行政需要への対応や中核市移行に向けて、必要な課所に適正な職員配置を行っていることから、平成２６年度５．２４人に対して０．０９人増加となった。</a:t>
          </a:r>
          <a:endParaRPr lang="ja-JP" altLang="ja-JP" sz="1400">
            <a:effectLst/>
            <a:latin typeface="ＭＳ 明朝" panose="02020609040205080304" pitchFamily="17" charset="-128"/>
            <a:ea typeface="ＭＳ 明朝" panose="02020609040205080304" pitchFamily="17" charset="-128"/>
          </a:endParaRPr>
        </a:p>
        <a:p>
          <a:endParaRPr kumimoji="1" lang="ja-JP" altLang="en-US" sz="1300">
            <a:latin typeface="ＭＳ 明朝" panose="02020609040205080304" pitchFamily="17" charset="-128"/>
            <a:ea typeface="ＭＳ 明朝" panose="02020609040205080304" pitchFamily="17" charset="-128"/>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47716</xdr:rowOff>
    </xdr:from>
    <xdr:to>
      <xdr:col>24</xdr:col>
      <xdr:colOff>558800</xdr:colOff>
      <xdr:row>67</xdr:row>
      <xdr:rowOff>31750</xdr:rowOff>
    </xdr:to>
    <xdr:cxnSp macro="">
      <xdr:nvCxnSpPr>
        <xdr:cNvPr id="318" name="直線コネクタ 317"/>
        <xdr:cNvCxnSpPr/>
      </xdr:nvCxnSpPr>
      <xdr:spPr>
        <a:xfrm flipV="1">
          <a:off x="17018000" y="9991816"/>
          <a:ext cx="0" cy="152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3827</xdr:rowOff>
    </xdr:from>
    <xdr:ext cx="762000" cy="259045"/>
    <xdr:sp macro="" textlink="">
      <xdr:nvSpPr>
        <xdr:cNvPr id="319" name="定員管理の状況最小値テキスト"/>
        <xdr:cNvSpPr txBox="1"/>
      </xdr:nvSpPr>
      <xdr:spPr>
        <a:xfrm>
          <a:off x="17106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24</xdr:col>
      <xdr:colOff>469900</xdr:colOff>
      <xdr:row>67</xdr:row>
      <xdr:rowOff>31750</xdr:rowOff>
    </xdr:from>
    <xdr:to>
      <xdr:col>24</xdr:col>
      <xdr:colOff>647700</xdr:colOff>
      <xdr:row>67</xdr:row>
      <xdr:rowOff>31750</xdr:rowOff>
    </xdr:to>
    <xdr:cxnSp macro="">
      <xdr:nvCxnSpPr>
        <xdr:cNvPr id="320" name="直線コネクタ 319"/>
        <xdr:cNvCxnSpPr/>
      </xdr:nvCxnSpPr>
      <xdr:spPr>
        <a:xfrm>
          <a:off x="16929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134093</xdr:rowOff>
    </xdr:from>
    <xdr:ext cx="762000" cy="259045"/>
    <xdr:sp macro="" textlink="">
      <xdr:nvSpPr>
        <xdr:cNvPr id="321" name="定員管理の状況最大値テキスト"/>
        <xdr:cNvSpPr txBox="1"/>
      </xdr:nvSpPr>
      <xdr:spPr>
        <a:xfrm>
          <a:off x="17106900" y="973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24</xdr:col>
      <xdr:colOff>469900</xdr:colOff>
      <xdr:row>58</xdr:row>
      <xdr:rowOff>47716</xdr:rowOff>
    </xdr:from>
    <xdr:to>
      <xdr:col>24</xdr:col>
      <xdr:colOff>647700</xdr:colOff>
      <xdr:row>58</xdr:row>
      <xdr:rowOff>47716</xdr:rowOff>
    </xdr:to>
    <xdr:cxnSp macro="">
      <xdr:nvCxnSpPr>
        <xdr:cNvPr id="322" name="直線コネクタ 321"/>
        <xdr:cNvCxnSpPr/>
      </xdr:nvCxnSpPr>
      <xdr:spPr>
        <a:xfrm>
          <a:off x="16929100" y="9991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73660</xdr:rowOff>
    </xdr:from>
    <xdr:to>
      <xdr:col>24</xdr:col>
      <xdr:colOff>558800</xdr:colOff>
      <xdr:row>60</xdr:row>
      <xdr:rowOff>104684</xdr:rowOff>
    </xdr:to>
    <xdr:cxnSp macro="">
      <xdr:nvCxnSpPr>
        <xdr:cNvPr id="323" name="直線コネクタ 322"/>
        <xdr:cNvCxnSpPr/>
      </xdr:nvCxnSpPr>
      <xdr:spPr>
        <a:xfrm>
          <a:off x="16179800" y="1036066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137177</xdr:rowOff>
    </xdr:from>
    <xdr:ext cx="762000" cy="259045"/>
    <xdr:sp macro="" textlink="">
      <xdr:nvSpPr>
        <xdr:cNvPr id="324" name="定員管理の状況平均値テキスト"/>
        <xdr:cNvSpPr txBox="1"/>
      </xdr:nvSpPr>
      <xdr:spPr>
        <a:xfrm>
          <a:off x="17106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165100</xdr:rowOff>
    </xdr:from>
    <xdr:to>
      <xdr:col>24</xdr:col>
      <xdr:colOff>609600</xdr:colOff>
      <xdr:row>62</xdr:row>
      <xdr:rowOff>95250</xdr:rowOff>
    </xdr:to>
    <xdr:sp macro="" textlink="">
      <xdr:nvSpPr>
        <xdr:cNvPr id="325" name="フローチャート : 判断 324"/>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70213</xdr:rowOff>
    </xdr:from>
    <xdr:to>
      <xdr:col>23</xdr:col>
      <xdr:colOff>406400</xdr:colOff>
      <xdr:row>60</xdr:row>
      <xdr:rowOff>73660</xdr:rowOff>
    </xdr:to>
    <xdr:cxnSp macro="">
      <xdr:nvCxnSpPr>
        <xdr:cNvPr id="326" name="直線コネクタ 325"/>
        <xdr:cNvCxnSpPr/>
      </xdr:nvCxnSpPr>
      <xdr:spPr>
        <a:xfrm>
          <a:off x="15290800" y="1035721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168547</xdr:rowOff>
    </xdr:from>
    <xdr:to>
      <xdr:col>23</xdr:col>
      <xdr:colOff>457200</xdr:colOff>
      <xdr:row>62</xdr:row>
      <xdr:rowOff>98697</xdr:rowOff>
    </xdr:to>
    <xdr:sp macro="" textlink="">
      <xdr:nvSpPr>
        <xdr:cNvPr id="327" name="フローチャート : 判断 326"/>
        <xdr:cNvSpPr/>
      </xdr:nvSpPr>
      <xdr:spPr>
        <a:xfrm>
          <a:off x="16129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83474</xdr:rowOff>
    </xdr:from>
    <xdr:ext cx="736600" cy="259045"/>
    <xdr:sp macro="" textlink="">
      <xdr:nvSpPr>
        <xdr:cNvPr id="328" name="テキスト ボックス 327"/>
        <xdr:cNvSpPr txBox="1"/>
      </xdr:nvSpPr>
      <xdr:spPr>
        <a:xfrm>
          <a:off x="15798800" y="10713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70213</xdr:rowOff>
    </xdr:from>
    <xdr:to>
      <xdr:col>22</xdr:col>
      <xdr:colOff>203200</xdr:colOff>
      <xdr:row>60</xdr:row>
      <xdr:rowOff>101237</xdr:rowOff>
    </xdr:to>
    <xdr:cxnSp macro="">
      <xdr:nvCxnSpPr>
        <xdr:cNvPr id="329" name="直線コネクタ 328"/>
        <xdr:cNvCxnSpPr/>
      </xdr:nvCxnSpPr>
      <xdr:spPr>
        <a:xfrm flipV="1">
          <a:off x="14401800" y="1035721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147865</xdr:rowOff>
    </xdr:from>
    <xdr:to>
      <xdr:col>22</xdr:col>
      <xdr:colOff>254000</xdr:colOff>
      <xdr:row>62</xdr:row>
      <xdr:rowOff>78015</xdr:rowOff>
    </xdr:to>
    <xdr:sp macro="" textlink="">
      <xdr:nvSpPr>
        <xdr:cNvPr id="330" name="フローチャート : 判断 329"/>
        <xdr:cNvSpPr/>
      </xdr:nvSpPr>
      <xdr:spPr>
        <a:xfrm>
          <a:off x="15240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62792</xdr:rowOff>
    </xdr:from>
    <xdr:ext cx="762000" cy="259045"/>
    <xdr:sp macro="" textlink="">
      <xdr:nvSpPr>
        <xdr:cNvPr id="331" name="テキスト ボックス 330"/>
        <xdr:cNvSpPr txBox="1"/>
      </xdr:nvSpPr>
      <xdr:spPr>
        <a:xfrm>
          <a:off x="14909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101237</xdr:rowOff>
    </xdr:from>
    <xdr:to>
      <xdr:col>21</xdr:col>
      <xdr:colOff>0</xdr:colOff>
      <xdr:row>61</xdr:row>
      <xdr:rowOff>33201</xdr:rowOff>
    </xdr:to>
    <xdr:cxnSp macro="">
      <xdr:nvCxnSpPr>
        <xdr:cNvPr id="332" name="直線コネクタ 331"/>
        <xdr:cNvCxnSpPr/>
      </xdr:nvCxnSpPr>
      <xdr:spPr>
        <a:xfrm flipV="1">
          <a:off x="13512800" y="1038823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3" name="フローチャート : 判断 332"/>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69686</xdr:rowOff>
    </xdr:from>
    <xdr:ext cx="762000" cy="259045"/>
    <xdr:sp macro="" textlink="">
      <xdr:nvSpPr>
        <xdr:cNvPr id="334" name="テキスト ボックス 333"/>
        <xdr:cNvSpPr txBox="1"/>
      </xdr:nvSpPr>
      <xdr:spPr>
        <a:xfrm>
          <a:off x="14020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28122</xdr:rowOff>
    </xdr:from>
    <xdr:to>
      <xdr:col>19</xdr:col>
      <xdr:colOff>533400</xdr:colOff>
      <xdr:row>62</xdr:row>
      <xdr:rowOff>129722</xdr:rowOff>
    </xdr:to>
    <xdr:sp macro="" textlink="">
      <xdr:nvSpPr>
        <xdr:cNvPr id="335" name="フローチャート : 判断 334"/>
        <xdr:cNvSpPr/>
      </xdr:nvSpPr>
      <xdr:spPr>
        <a:xfrm>
          <a:off x="13462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114499</xdr:rowOff>
    </xdr:from>
    <xdr:ext cx="762000" cy="259045"/>
    <xdr:sp macro="" textlink="">
      <xdr:nvSpPr>
        <xdr:cNvPr id="336" name="テキスト ボックス 335"/>
        <xdr:cNvSpPr txBox="1"/>
      </xdr:nvSpPr>
      <xdr:spPr>
        <a:xfrm>
          <a:off x="13131800" y="107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53884</xdr:rowOff>
    </xdr:from>
    <xdr:to>
      <xdr:col>24</xdr:col>
      <xdr:colOff>609600</xdr:colOff>
      <xdr:row>60</xdr:row>
      <xdr:rowOff>155484</xdr:rowOff>
    </xdr:to>
    <xdr:sp macro="" textlink="">
      <xdr:nvSpPr>
        <xdr:cNvPr id="342" name="円/楕円 341"/>
        <xdr:cNvSpPr/>
      </xdr:nvSpPr>
      <xdr:spPr>
        <a:xfrm>
          <a:off x="169672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70411</xdr:rowOff>
    </xdr:from>
    <xdr:ext cx="762000" cy="259045"/>
    <xdr:sp macro="" textlink="">
      <xdr:nvSpPr>
        <xdr:cNvPr id="343" name="定員管理の状況該当値テキスト"/>
        <xdr:cNvSpPr txBox="1"/>
      </xdr:nvSpPr>
      <xdr:spPr>
        <a:xfrm>
          <a:off x="17106900" y="1018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22860</xdr:rowOff>
    </xdr:from>
    <xdr:to>
      <xdr:col>23</xdr:col>
      <xdr:colOff>457200</xdr:colOff>
      <xdr:row>60</xdr:row>
      <xdr:rowOff>124460</xdr:rowOff>
    </xdr:to>
    <xdr:sp macro="" textlink="">
      <xdr:nvSpPr>
        <xdr:cNvPr id="344" name="円/楕円 343"/>
        <xdr:cNvSpPr/>
      </xdr:nvSpPr>
      <xdr:spPr>
        <a:xfrm>
          <a:off x="16129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134637</xdr:rowOff>
    </xdr:from>
    <xdr:ext cx="736600" cy="259045"/>
    <xdr:sp macro="" textlink="">
      <xdr:nvSpPr>
        <xdr:cNvPr id="345" name="テキスト ボックス 344"/>
        <xdr:cNvSpPr txBox="1"/>
      </xdr:nvSpPr>
      <xdr:spPr>
        <a:xfrm>
          <a:off x="15798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19413</xdr:rowOff>
    </xdr:from>
    <xdr:to>
      <xdr:col>22</xdr:col>
      <xdr:colOff>254000</xdr:colOff>
      <xdr:row>60</xdr:row>
      <xdr:rowOff>121013</xdr:rowOff>
    </xdr:to>
    <xdr:sp macro="" textlink="">
      <xdr:nvSpPr>
        <xdr:cNvPr id="346" name="円/楕円 345"/>
        <xdr:cNvSpPr/>
      </xdr:nvSpPr>
      <xdr:spPr>
        <a:xfrm>
          <a:off x="152400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131190</xdr:rowOff>
    </xdr:from>
    <xdr:ext cx="762000" cy="259045"/>
    <xdr:sp macro="" textlink="">
      <xdr:nvSpPr>
        <xdr:cNvPr id="347" name="テキスト ボックス 346"/>
        <xdr:cNvSpPr txBox="1"/>
      </xdr:nvSpPr>
      <xdr:spPr>
        <a:xfrm>
          <a:off x="14909800" y="1007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50437</xdr:rowOff>
    </xdr:from>
    <xdr:to>
      <xdr:col>21</xdr:col>
      <xdr:colOff>50800</xdr:colOff>
      <xdr:row>60</xdr:row>
      <xdr:rowOff>152037</xdr:rowOff>
    </xdr:to>
    <xdr:sp macro="" textlink="">
      <xdr:nvSpPr>
        <xdr:cNvPr id="348" name="円/楕円 347"/>
        <xdr:cNvSpPr/>
      </xdr:nvSpPr>
      <xdr:spPr>
        <a:xfrm>
          <a:off x="143510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162214</xdr:rowOff>
    </xdr:from>
    <xdr:ext cx="762000" cy="259045"/>
    <xdr:sp macro="" textlink="">
      <xdr:nvSpPr>
        <xdr:cNvPr id="349" name="テキスト ボックス 348"/>
        <xdr:cNvSpPr txBox="1"/>
      </xdr:nvSpPr>
      <xdr:spPr>
        <a:xfrm>
          <a:off x="14020800" y="10106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153851</xdr:rowOff>
    </xdr:from>
    <xdr:to>
      <xdr:col>19</xdr:col>
      <xdr:colOff>533400</xdr:colOff>
      <xdr:row>61</xdr:row>
      <xdr:rowOff>84001</xdr:rowOff>
    </xdr:to>
    <xdr:sp macro="" textlink="">
      <xdr:nvSpPr>
        <xdr:cNvPr id="350" name="円/楕円 349"/>
        <xdr:cNvSpPr/>
      </xdr:nvSpPr>
      <xdr:spPr>
        <a:xfrm>
          <a:off x="134620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94178</xdr:rowOff>
    </xdr:from>
    <xdr:ext cx="762000" cy="259045"/>
    <xdr:sp macro="" textlink="">
      <xdr:nvSpPr>
        <xdr:cNvPr id="351" name="テキスト ボックス 350"/>
        <xdr:cNvSpPr txBox="1"/>
      </xdr:nvSpPr>
      <xdr:spPr>
        <a:xfrm>
          <a:off x="13131800" y="10209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全国平均は下回っているものの、類似団体平均及び県平均を上回っている。今後とも、緊急性・住民ニーズを的確に把握した事業の選択により、地方債に大きく頼ることのない財政運営に努める。</a:t>
          </a:r>
          <a:endParaRPr lang="ja-JP" altLang="ja-JP" sz="1400">
            <a:effectLst/>
            <a:latin typeface="ＭＳ 明朝" panose="02020609040205080304" pitchFamily="17" charset="-128"/>
            <a:ea typeface="ＭＳ 明朝" panose="02020609040205080304" pitchFamily="17" charset="-128"/>
          </a:endParaRPr>
        </a:p>
        <a:p>
          <a:endParaRPr kumimoji="1" lang="ja-JP" altLang="en-US" sz="1300">
            <a:latin typeface="ＭＳ 明朝" panose="02020609040205080304" pitchFamily="17" charset="-128"/>
            <a:ea typeface="ＭＳ 明朝" panose="02020609040205080304" pitchFamily="17" charset="-128"/>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13970</xdr:rowOff>
    </xdr:from>
    <xdr:to>
      <xdr:col>24</xdr:col>
      <xdr:colOff>558800</xdr:colOff>
      <xdr:row>45</xdr:row>
      <xdr:rowOff>106256</xdr:rowOff>
    </xdr:to>
    <xdr:cxnSp macro="">
      <xdr:nvCxnSpPr>
        <xdr:cNvPr id="379" name="直線コネクタ 378"/>
        <xdr:cNvCxnSpPr/>
      </xdr:nvCxnSpPr>
      <xdr:spPr>
        <a:xfrm flipV="1">
          <a:off x="17018000" y="6357620"/>
          <a:ext cx="0" cy="1463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78333</xdr:rowOff>
    </xdr:from>
    <xdr:ext cx="762000" cy="259045"/>
    <xdr:sp macro="" textlink="">
      <xdr:nvSpPr>
        <xdr:cNvPr id="380"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a:t>
          </a:r>
          <a:endParaRPr kumimoji="1" lang="ja-JP" altLang="en-US" sz="1000" b="1">
            <a:latin typeface="ＭＳ Ｐゴシック"/>
          </a:endParaRPr>
        </a:p>
      </xdr:txBody>
    </xdr:sp>
    <xdr:clientData/>
  </xdr:oneCellAnchor>
  <xdr:twoCellAnchor>
    <xdr:from>
      <xdr:col>24</xdr:col>
      <xdr:colOff>469900</xdr:colOff>
      <xdr:row>45</xdr:row>
      <xdr:rowOff>106256</xdr:rowOff>
    </xdr:from>
    <xdr:to>
      <xdr:col>24</xdr:col>
      <xdr:colOff>647700</xdr:colOff>
      <xdr:row>45</xdr:row>
      <xdr:rowOff>106256</xdr:rowOff>
    </xdr:to>
    <xdr:cxnSp macro="">
      <xdr:nvCxnSpPr>
        <xdr:cNvPr id="381" name="直線コネクタ 380"/>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100347</xdr:rowOff>
    </xdr:from>
    <xdr:ext cx="762000" cy="259045"/>
    <xdr:sp macro="" textlink="">
      <xdr:nvSpPr>
        <xdr:cNvPr id="382"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37</xdr:row>
      <xdr:rowOff>13970</xdr:rowOff>
    </xdr:from>
    <xdr:to>
      <xdr:col>24</xdr:col>
      <xdr:colOff>647700</xdr:colOff>
      <xdr:row>37</xdr:row>
      <xdr:rowOff>13970</xdr:rowOff>
    </xdr:to>
    <xdr:cxnSp macro="">
      <xdr:nvCxnSpPr>
        <xdr:cNvPr id="383" name="直線コネクタ 382"/>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76200</xdr:rowOff>
    </xdr:from>
    <xdr:to>
      <xdr:col>24</xdr:col>
      <xdr:colOff>558800</xdr:colOff>
      <xdr:row>41</xdr:row>
      <xdr:rowOff>164677</xdr:rowOff>
    </xdr:to>
    <xdr:cxnSp macro="">
      <xdr:nvCxnSpPr>
        <xdr:cNvPr id="384" name="直線コネクタ 383"/>
        <xdr:cNvCxnSpPr/>
      </xdr:nvCxnSpPr>
      <xdr:spPr>
        <a:xfrm flipV="1">
          <a:off x="16179800" y="7105650"/>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25840</xdr:rowOff>
    </xdr:from>
    <xdr:ext cx="762000" cy="259045"/>
    <xdr:sp macro="" textlink="">
      <xdr:nvSpPr>
        <xdr:cNvPr id="385" name="公債費負担の状況平均値テキスト"/>
        <xdr:cNvSpPr txBox="1"/>
      </xdr:nvSpPr>
      <xdr:spPr>
        <a:xfrm>
          <a:off x="17106900" y="688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9313</xdr:rowOff>
    </xdr:from>
    <xdr:to>
      <xdr:col>24</xdr:col>
      <xdr:colOff>609600</xdr:colOff>
      <xdr:row>41</xdr:row>
      <xdr:rowOff>110913</xdr:rowOff>
    </xdr:to>
    <xdr:sp macro="" textlink="">
      <xdr:nvSpPr>
        <xdr:cNvPr id="386" name="フローチャート : 判断 385"/>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164677</xdr:rowOff>
    </xdr:from>
    <xdr:to>
      <xdr:col>23</xdr:col>
      <xdr:colOff>406400</xdr:colOff>
      <xdr:row>42</xdr:row>
      <xdr:rowOff>49530</xdr:rowOff>
    </xdr:to>
    <xdr:cxnSp macro="">
      <xdr:nvCxnSpPr>
        <xdr:cNvPr id="387" name="直線コネクタ 386"/>
        <xdr:cNvCxnSpPr/>
      </xdr:nvCxnSpPr>
      <xdr:spPr>
        <a:xfrm flipV="1">
          <a:off x="15290800" y="719412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73660</xdr:rowOff>
    </xdr:from>
    <xdr:to>
      <xdr:col>23</xdr:col>
      <xdr:colOff>457200</xdr:colOff>
      <xdr:row>42</xdr:row>
      <xdr:rowOff>3810</xdr:rowOff>
    </xdr:to>
    <xdr:sp macro="" textlink="">
      <xdr:nvSpPr>
        <xdr:cNvPr id="388" name="フローチャート : 判断 387"/>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13987</xdr:rowOff>
    </xdr:from>
    <xdr:ext cx="736600" cy="259045"/>
    <xdr:sp macro="" textlink="">
      <xdr:nvSpPr>
        <xdr:cNvPr id="389" name="テキスト ボックス 388"/>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9313</xdr:rowOff>
    </xdr:from>
    <xdr:to>
      <xdr:col>22</xdr:col>
      <xdr:colOff>203200</xdr:colOff>
      <xdr:row>42</xdr:row>
      <xdr:rowOff>49530</xdr:rowOff>
    </xdr:to>
    <xdr:cxnSp macro="">
      <xdr:nvCxnSpPr>
        <xdr:cNvPr id="390" name="直線コネクタ 389"/>
        <xdr:cNvCxnSpPr/>
      </xdr:nvCxnSpPr>
      <xdr:spPr>
        <a:xfrm>
          <a:off x="14401800" y="721021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121920</xdr:rowOff>
    </xdr:from>
    <xdr:to>
      <xdr:col>22</xdr:col>
      <xdr:colOff>254000</xdr:colOff>
      <xdr:row>42</xdr:row>
      <xdr:rowOff>52070</xdr:rowOff>
    </xdr:to>
    <xdr:sp macro="" textlink="">
      <xdr:nvSpPr>
        <xdr:cNvPr id="391" name="フローチャート : 判断 390"/>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62247</xdr:rowOff>
    </xdr:from>
    <xdr:ext cx="762000" cy="259045"/>
    <xdr:sp macro="" textlink="">
      <xdr:nvSpPr>
        <xdr:cNvPr id="392" name="テキスト ボックス 391"/>
        <xdr:cNvSpPr txBox="1"/>
      </xdr:nvSpPr>
      <xdr:spPr>
        <a:xfrm>
          <a:off x="14909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164677</xdr:rowOff>
    </xdr:from>
    <xdr:to>
      <xdr:col>21</xdr:col>
      <xdr:colOff>0</xdr:colOff>
      <xdr:row>42</xdr:row>
      <xdr:rowOff>9313</xdr:rowOff>
    </xdr:to>
    <xdr:cxnSp macro="">
      <xdr:nvCxnSpPr>
        <xdr:cNvPr id="393" name="直線コネクタ 392"/>
        <xdr:cNvCxnSpPr/>
      </xdr:nvCxnSpPr>
      <xdr:spPr>
        <a:xfrm>
          <a:off x="13512800" y="719412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170180</xdr:rowOff>
    </xdr:from>
    <xdr:to>
      <xdr:col>21</xdr:col>
      <xdr:colOff>50800</xdr:colOff>
      <xdr:row>42</xdr:row>
      <xdr:rowOff>100330</xdr:rowOff>
    </xdr:to>
    <xdr:sp macro="" textlink="">
      <xdr:nvSpPr>
        <xdr:cNvPr id="394" name="フローチャート : 判断 393"/>
        <xdr:cNvSpPr/>
      </xdr:nvSpPr>
      <xdr:spPr>
        <a:xfrm>
          <a:off x="14351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85107</xdr:rowOff>
    </xdr:from>
    <xdr:ext cx="762000" cy="259045"/>
    <xdr:sp macro="" textlink="">
      <xdr:nvSpPr>
        <xdr:cNvPr id="395" name="テキスト ボックス 394"/>
        <xdr:cNvSpPr txBox="1"/>
      </xdr:nvSpPr>
      <xdr:spPr>
        <a:xfrm>
          <a:off x="14020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22860</xdr:rowOff>
    </xdr:from>
    <xdr:to>
      <xdr:col>19</xdr:col>
      <xdr:colOff>533400</xdr:colOff>
      <xdr:row>42</xdr:row>
      <xdr:rowOff>124460</xdr:rowOff>
    </xdr:to>
    <xdr:sp macro="" textlink="">
      <xdr:nvSpPr>
        <xdr:cNvPr id="396" name="フローチャート : 判断 395"/>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109237</xdr:rowOff>
    </xdr:from>
    <xdr:ext cx="762000" cy="259045"/>
    <xdr:sp macro="" textlink="">
      <xdr:nvSpPr>
        <xdr:cNvPr id="397" name="テキスト ボックス 396"/>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25400</xdr:rowOff>
    </xdr:from>
    <xdr:to>
      <xdr:col>24</xdr:col>
      <xdr:colOff>609600</xdr:colOff>
      <xdr:row>41</xdr:row>
      <xdr:rowOff>127000</xdr:rowOff>
    </xdr:to>
    <xdr:sp macro="" textlink="">
      <xdr:nvSpPr>
        <xdr:cNvPr id="403" name="円/楕円 402"/>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168927</xdr:rowOff>
    </xdr:from>
    <xdr:ext cx="762000" cy="259045"/>
    <xdr:sp macro="" textlink="">
      <xdr:nvSpPr>
        <xdr:cNvPr id="404" name="公債費負担の状況該当値テキスト"/>
        <xdr:cNvSpPr txBox="1"/>
      </xdr:nvSpPr>
      <xdr:spPr>
        <a:xfrm>
          <a:off x="17106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113877</xdr:rowOff>
    </xdr:from>
    <xdr:to>
      <xdr:col>23</xdr:col>
      <xdr:colOff>457200</xdr:colOff>
      <xdr:row>42</xdr:row>
      <xdr:rowOff>44027</xdr:rowOff>
    </xdr:to>
    <xdr:sp macro="" textlink="">
      <xdr:nvSpPr>
        <xdr:cNvPr id="405" name="円/楕円 404"/>
        <xdr:cNvSpPr/>
      </xdr:nvSpPr>
      <xdr:spPr>
        <a:xfrm>
          <a:off x="16129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28804</xdr:rowOff>
    </xdr:from>
    <xdr:ext cx="736600" cy="259045"/>
    <xdr:sp macro="" textlink="">
      <xdr:nvSpPr>
        <xdr:cNvPr id="406" name="テキスト ボックス 405"/>
        <xdr:cNvSpPr txBox="1"/>
      </xdr:nvSpPr>
      <xdr:spPr>
        <a:xfrm>
          <a:off x="15798800" y="722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170180</xdr:rowOff>
    </xdr:from>
    <xdr:to>
      <xdr:col>22</xdr:col>
      <xdr:colOff>254000</xdr:colOff>
      <xdr:row>42</xdr:row>
      <xdr:rowOff>100330</xdr:rowOff>
    </xdr:to>
    <xdr:sp macro="" textlink="">
      <xdr:nvSpPr>
        <xdr:cNvPr id="407" name="円/楕円 406"/>
        <xdr:cNvSpPr/>
      </xdr:nvSpPr>
      <xdr:spPr>
        <a:xfrm>
          <a:off x="15240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85107</xdr:rowOff>
    </xdr:from>
    <xdr:ext cx="762000" cy="259045"/>
    <xdr:sp macro="" textlink="">
      <xdr:nvSpPr>
        <xdr:cNvPr id="408" name="テキスト ボックス 407"/>
        <xdr:cNvSpPr txBox="1"/>
      </xdr:nvSpPr>
      <xdr:spPr>
        <a:xfrm>
          <a:off x="14909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129963</xdr:rowOff>
    </xdr:from>
    <xdr:to>
      <xdr:col>21</xdr:col>
      <xdr:colOff>50800</xdr:colOff>
      <xdr:row>42</xdr:row>
      <xdr:rowOff>60113</xdr:rowOff>
    </xdr:to>
    <xdr:sp macro="" textlink="">
      <xdr:nvSpPr>
        <xdr:cNvPr id="409" name="円/楕円 408"/>
        <xdr:cNvSpPr/>
      </xdr:nvSpPr>
      <xdr:spPr>
        <a:xfrm>
          <a:off x="14351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70290</xdr:rowOff>
    </xdr:from>
    <xdr:ext cx="762000" cy="259045"/>
    <xdr:sp macro="" textlink="">
      <xdr:nvSpPr>
        <xdr:cNvPr id="410" name="テキスト ボックス 409"/>
        <xdr:cNvSpPr txBox="1"/>
      </xdr:nvSpPr>
      <xdr:spPr>
        <a:xfrm>
          <a:off x="14020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113877</xdr:rowOff>
    </xdr:from>
    <xdr:to>
      <xdr:col>19</xdr:col>
      <xdr:colOff>533400</xdr:colOff>
      <xdr:row>42</xdr:row>
      <xdr:rowOff>44027</xdr:rowOff>
    </xdr:to>
    <xdr:sp macro="" textlink="">
      <xdr:nvSpPr>
        <xdr:cNvPr id="411" name="円/楕円 410"/>
        <xdr:cNvSpPr/>
      </xdr:nvSpPr>
      <xdr:spPr>
        <a:xfrm>
          <a:off x="13462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54204</xdr:rowOff>
    </xdr:from>
    <xdr:ext cx="762000" cy="259045"/>
    <xdr:sp macro="" textlink="">
      <xdr:nvSpPr>
        <xdr:cNvPr id="412" name="テキスト ボックス 411"/>
        <xdr:cNvSpPr txBox="1"/>
      </xdr:nvSpPr>
      <xdr:spPr>
        <a:xfrm>
          <a:off x="13131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全国平均、類似団体平均及び県平均を大幅に下回っているものの、地方債残高及び土地開発公社の長期借入金が今後の市の財政を圧迫すると思われることから、今後も地方債発行額の総額抑制と、土地開発公社の経営健全化に努めていく。</a:t>
          </a:r>
          <a:endParaRPr lang="ja-JP" altLang="ja-JP" sz="1400">
            <a:effectLst/>
            <a:latin typeface="ＭＳ 明朝" panose="02020609040205080304" pitchFamily="17" charset="-128"/>
            <a:ea typeface="ＭＳ 明朝" panose="02020609040205080304" pitchFamily="17" charset="-128"/>
          </a:endParaRPr>
        </a:p>
        <a:p>
          <a:endParaRPr kumimoji="1" lang="ja-JP" altLang="en-US" sz="1300">
            <a:latin typeface="ＭＳ 明朝" panose="02020609040205080304" pitchFamily="17" charset="-128"/>
            <a:ea typeface="ＭＳ 明朝" panose="02020609040205080304" pitchFamily="17" charset="-128"/>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21287</xdr:rowOff>
    </xdr:to>
    <xdr:cxnSp macro="">
      <xdr:nvCxnSpPr>
        <xdr:cNvPr id="443" name="直線コネクタ 442"/>
        <xdr:cNvCxnSpPr/>
      </xdr:nvCxnSpPr>
      <xdr:spPr>
        <a:xfrm flipV="1">
          <a:off x="17018000" y="2313214"/>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164814</xdr:rowOff>
    </xdr:from>
    <xdr:ext cx="762000" cy="259045"/>
    <xdr:sp macro="" textlink="">
      <xdr:nvSpPr>
        <xdr:cNvPr id="444" name="将来負担の状況最小値テキスト"/>
        <xdr:cNvSpPr txBox="1"/>
      </xdr:nvSpPr>
      <xdr:spPr>
        <a:xfrm>
          <a:off x="17106900" y="376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128.8</a:t>
          </a:r>
          <a:endParaRPr kumimoji="1" lang="ja-JP" altLang="en-US" sz="1000" b="1">
            <a:latin typeface="ＭＳ Ｐゴシック"/>
          </a:endParaRPr>
        </a:p>
      </xdr:txBody>
    </xdr:sp>
    <xdr:clientData/>
  </xdr:oneCellAnchor>
  <xdr:twoCellAnchor>
    <xdr:from>
      <xdr:col>24</xdr:col>
      <xdr:colOff>469900</xdr:colOff>
      <xdr:row>22</xdr:row>
      <xdr:rowOff>21287</xdr:rowOff>
    </xdr:from>
    <xdr:to>
      <xdr:col>24</xdr:col>
      <xdr:colOff>647700</xdr:colOff>
      <xdr:row>22</xdr:row>
      <xdr:rowOff>21287</xdr:rowOff>
    </xdr:to>
    <xdr:cxnSp macro="">
      <xdr:nvCxnSpPr>
        <xdr:cNvPr id="445" name="直線コネクタ 444"/>
        <xdr:cNvCxnSpPr/>
      </xdr:nvCxnSpPr>
      <xdr:spPr>
        <a:xfrm>
          <a:off x="16929100" y="379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48502</xdr:rowOff>
    </xdr:from>
    <xdr:to>
      <xdr:col>24</xdr:col>
      <xdr:colOff>558800</xdr:colOff>
      <xdr:row>15</xdr:row>
      <xdr:rowOff>152823</xdr:rowOff>
    </xdr:to>
    <xdr:cxnSp macro="">
      <xdr:nvCxnSpPr>
        <xdr:cNvPr id="448" name="直線コネクタ 447"/>
        <xdr:cNvCxnSpPr/>
      </xdr:nvCxnSpPr>
      <xdr:spPr>
        <a:xfrm flipV="1">
          <a:off x="16179800" y="2448802"/>
          <a:ext cx="8382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92485</xdr:rowOff>
    </xdr:from>
    <xdr:ext cx="762000" cy="259045"/>
    <xdr:sp macro="" textlink="">
      <xdr:nvSpPr>
        <xdr:cNvPr id="449" name="将来負担の状況平均値テキスト"/>
        <xdr:cNvSpPr txBox="1"/>
      </xdr:nvSpPr>
      <xdr:spPr>
        <a:xfrm>
          <a:off x="17106900" y="266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120408</xdr:rowOff>
    </xdr:from>
    <xdr:to>
      <xdr:col>24</xdr:col>
      <xdr:colOff>609600</xdr:colOff>
      <xdr:row>16</xdr:row>
      <xdr:rowOff>50558</xdr:rowOff>
    </xdr:to>
    <xdr:sp macro="" textlink="">
      <xdr:nvSpPr>
        <xdr:cNvPr id="450" name="フローチャート : 判断 449"/>
        <xdr:cNvSpPr/>
      </xdr:nvSpPr>
      <xdr:spPr>
        <a:xfrm>
          <a:off x="16967200" y="269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152823</xdr:rowOff>
    </xdr:from>
    <xdr:to>
      <xdr:col>23</xdr:col>
      <xdr:colOff>406400</xdr:colOff>
      <xdr:row>16</xdr:row>
      <xdr:rowOff>84788</xdr:rowOff>
    </xdr:to>
    <xdr:cxnSp macro="">
      <xdr:nvCxnSpPr>
        <xdr:cNvPr id="451" name="直線コネクタ 450"/>
        <xdr:cNvCxnSpPr/>
      </xdr:nvCxnSpPr>
      <xdr:spPr>
        <a:xfrm flipV="1">
          <a:off x="15290800" y="2724573"/>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37435</xdr:rowOff>
    </xdr:from>
    <xdr:to>
      <xdr:col>23</xdr:col>
      <xdr:colOff>457200</xdr:colOff>
      <xdr:row>16</xdr:row>
      <xdr:rowOff>139035</xdr:rowOff>
    </xdr:to>
    <xdr:sp macro="" textlink="">
      <xdr:nvSpPr>
        <xdr:cNvPr id="452" name="フローチャート : 判断 451"/>
        <xdr:cNvSpPr/>
      </xdr:nvSpPr>
      <xdr:spPr>
        <a:xfrm>
          <a:off x="16129000" y="278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123812</xdr:rowOff>
    </xdr:from>
    <xdr:ext cx="736600" cy="259045"/>
    <xdr:sp macro="" textlink="">
      <xdr:nvSpPr>
        <xdr:cNvPr id="453" name="テキスト ボックス 452"/>
        <xdr:cNvSpPr txBox="1"/>
      </xdr:nvSpPr>
      <xdr:spPr>
        <a:xfrm>
          <a:off x="15798800" y="2867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84788</xdr:rowOff>
    </xdr:from>
    <xdr:to>
      <xdr:col>22</xdr:col>
      <xdr:colOff>203200</xdr:colOff>
      <xdr:row>17</xdr:row>
      <xdr:rowOff>52372</xdr:rowOff>
    </xdr:to>
    <xdr:cxnSp macro="">
      <xdr:nvCxnSpPr>
        <xdr:cNvPr id="454" name="直線コネクタ 453"/>
        <xdr:cNvCxnSpPr/>
      </xdr:nvCxnSpPr>
      <xdr:spPr>
        <a:xfrm flipV="1">
          <a:off x="14401800" y="2827988"/>
          <a:ext cx="889000" cy="13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91440</xdr:rowOff>
    </xdr:from>
    <xdr:to>
      <xdr:col>22</xdr:col>
      <xdr:colOff>254000</xdr:colOff>
      <xdr:row>17</xdr:row>
      <xdr:rowOff>21590</xdr:rowOff>
    </xdr:to>
    <xdr:sp macro="" textlink="">
      <xdr:nvSpPr>
        <xdr:cNvPr id="455" name="フローチャート : 判断 454"/>
        <xdr:cNvSpPr/>
      </xdr:nvSpPr>
      <xdr:spPr>
        <a:xfrm>
          <a:off x="15240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6367</xdr:rowOff>
    </xdr:from>
    <xdr:ext cx="762000" cy="259045"/>
    <xdr:sp macro="" textlink="">
      <xdr:nvSpPr>
        <xdr:cNvPr id="456" name="テキスト ボックス 455"/>
        <xdr:cNvSpPr txBox="1"/>
      </xdr:nvSpPr>
      <xdr:spPr>
        <a:xfrm>
          <a:off x="14909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52372</xdr:rowOff>
    </xdr:from>
    <xdr:to>
      <xdr:col>21</xdr:col>
      <xdr:colOff>0</xdr:colOff>
      <xdr:row>17</xdr:row>
      <xdr:rowOff>139700</xdr:rowOff>
    </xdr:to>
    <xdr:cxnSp macro="">
      <xdr:nvCxnSpPr>
        <xdr:cNvPr id="457" name="直線コネクタ 456"/>
        <xdr:cNvCxnSpPr/>
      </xdr:nvCxnSpPr>
      <xdr:spPr>
        <a:xfrm flipV="1">
          <a:off x="13512800" y="2967022"/>
          <a:ext cx="889000" cy="8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11914</xdr:rowOff>
    </xdr:from>
    <xdr:to>
      <xdr:col>21</xdr:col>
      <xdr:colOff>50800</xdr:colOff>
      <xdr:row>17</xdr:row>
      <xdr:rowOff>113514</xdr:rowOff>
    </xdr:to>
    <xdr:sp macro="" textlink="">
      <xdr:nvSpPr>
        <xdr:cNvPr id="458" name="フローチャート : 判断 457"/>
        <xdr:cNvSpPr/>
      </xdr:nvSpPr>
      <xdr:spPr>
        <a:xfrm>
          <a:off x="14351000" y="29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98291</xdr:rowOff>
    </xdr:from>
    <xdr:ext cx="762000" cy="259045"/>
    <xdr:sp macro="" textlink="">
      <xdr:nvSpPr>
        <xdr:cNvPr id="459" name="テキスト ボックス 458"/>
        <xdr:cNvSpPr txBox="1"/>
      </xdr:nvSpPr>
      <xdr:spPr>
        <a:xfrm>
          <a:off x="14020800" y="301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65919</xdr:rowOff>
    </xdr:from>
    <xdr:to>
      <xdr:col>19</xdr:col>
      <xdr:colOff>533400</xdr:colOff>
      <xdr:row>17</xdr:row>
      <xdr:rowOff>167519</xdr:rowOff>
    </xdr:to>
    <xdr:sp macro="" textlink="">
      <xdr:nvSpPr>
        <xdr:cNvPr id="460" name="フローチャート : 判断 459"/>
        <xdr:cNvSpPr/>
      </xdr:nvSpPr>
      <xdr:spPr>
        <a:xfrm>
          <a:off x="13462000" y="29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6246</xdr:rowOff>
    </xdr:from>
    <xdr:ext cx="762000" cy="259045"/>
    <xdr:sp macro="" textlink="">
      <xdr:nvSpPr>
        <xdr:cNvPr id="461" name="テキスト ボックス 460"/>
        <xdr:cNvSpPr txBox="1"/>
      </xdr:nvSpPr>
      <xdr:spPr>
        <a:xfrm>
          <a:off x="13131800" y="274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13</xdr:row>
      <xdr:rowOff>169152</xdr:rowOff>
    </xdr:from>
    <xdr:to>
      <xdr:col>24</xdr:col>
      <xdr:colOff>609600</xdr:colOff>
      <xdr:row>14</xdr:row>
      <xdr:rowOff>99302</xdr:rowOff>
    </xdr:to>
    <xdr:sp macro="" textlink="">
      <xdr:nvSpPr>
        <xdr:cNvPr id="467" name="円/楕円 466"/>
        <xdr:cNvSpPr/>
      </xdr:nvSpPr>
      <xdr:spPr>
        <a:xfrm>
          <a:off x="16967200" y="239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14229</xdr:rowOff>
    </xdr:from>
    <xdr:ext cx="762000" cy="259045"/>
    <xdr:sp macro="" textlink="">
      <xdr:nvSpPr>
        <xdr:cNvPr id="468" name="将来負担の状況該当値テキスト"/>
        <xdr:cNvSpPr txBox="1"/>
      </xdr:nvSpPr>
      <xdr:spPr>
        <a:xfrm>
          <a:off x="17106900" y="2243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102023</xdr:rowOff>
    </xdr:from>
    <xdr:to>
      <xdr:col>23</xdr:col>
      <xdr:colOff>457200</xdr:colOff>
      <xdr:row>16</xdr:row>
      <xdr:rowOff>32173</xdr:rowOff>
    </xdr:to>
    <xdr:sp macro="" textlink="">
      <xdr:nvSpPr>
        <xdr:cNvPr id="469" name="円/楕円 468"/>
        <xdr:cNvSpPr/>
      </xdr:nvSpPr>
      <xdr:spPr>
        <a:xfrm>
          <a:off x="16129000" y="267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42350</xdr:rowOff>
    </xdr:from>
    <xdr:ext cx="736600" cy="259045"/>
    <xdr:sp macro="" textlink="">
      <xdr:nvSpPr>
        <xdr:cNvPr id="470" name="テキスト ボックス 469"/>
        <xdr:cNvSpPr txBox="1"/>
      </xdr:nvSpPr>
      <xdr:spPr>
        <a:xfrm>
          <a:off x="15798800" y="2442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35.8</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33988</xdr:rowOff>
    </xdr:from>
    <xdr:to>
      <xdr:col>22</xdr:col>
      <xdr:colOff>254000</xdr:colOff>
      <xdr:row>16</xdr:row>
      <xdr:rowOff>135588</xdr:rowOff>
    </xdr:to>
    <xdr:sp macro="" textlink="">
      <xdr:nvSpPr>
        <xdr:cNvPr id="471" name="円/楕円 470"/>
        <xdr:cNvSpPr/>
      </xdr:nvSpPr>
      <xdr:spPr>
        <a:xfrm>
          <a:off x="15240000" y="277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145765</xdr:rowOff>
    </xdr:from>
    <xdr:ext cx="762000" cy="259045"/>
    <xdr:sp macro="" textlink="">
      <xdr:nvSpPr>
        <xdr:cNvPr id="472" name="テキスト ボックス 471"/>
        <xdr:cNvSpPr txBox="1"/>
      </xdr:nvSpPr>
      <xdr:spPr>
        <a:xfrm>
          <a:off x="14909800" y="254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44.8</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1572</xdr:rowOff>
    </xdr:from>
    <xdr:to>
      <xdr:col>21</xdr:col>
      <xdr:colOff>50800</xdr:colOff>
      <xdr:row>17</xdr:row>
      <xdr:rowOff>103172</xdr:rowOff>
    </xdr:to>
    <xdr:sp macro="" textlink="">
      <xdr:nvSpPr>
        <xdr:cNvPr id="473" name="円/楕円 472"/>
        <xdr:cNvSpPr/>
      </xdr:nvSpPr>
      <xdr:spPr>
        <a:xfrm>
          <a:off x="14351000" y="291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113349</xdr:rowOff>
    </xdr:from>
    <xdr:ext cx="762000" cy="259045"/>
    <xdr:sp macro="" textlink="">
      <xdr:nvSpPr>
        <xdr:cNvPr id="474" name="テキスト ボックス 473"/>
        <xdr:cNvSpPr txBox="1"/>
      </xdr:nvSpPr>
      <xdr:spPr>
        <a:xfrm>
          <a:off x="14020800" y="2685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88900</xdr:rowOff>
    </xdr:from>
    <xdr:to>
      <xdr:col>19</xdr:col>
      <xdr:colOff>533400</xdr:colOff>
      <xdr:row>18</xdr:row>
      <xdr:rowOff>19050</xdr:rowOff>
    </xdr:to>
    <xdr:sp macro="" textlink="">
      <xdr:nvSpPr>
        <xdr:cNvPr id="475" name="円/楕円 474"/>
        <xdr:cNvSpPr/>
      </xdr:nvSpPr>
      <xdr:spPr>
        <a:xfrm>
          <a:off x="13462000" y="300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3827</xdr:rowOff>
    </xdr:from>
    <xdr:ext cx="762000" cy="259045"/>
    <xdr:sp macro="" textlink="">
      <xdr:nvSpPr>
        <xdr:cNvPr id="476" name="テキスト ボックス 475"/>
        <xdr:cNvSpPr txBox="1"/>
      </xdr:nvSpPr>
      <xdr:spPr>
        <a:xfrm>
          <a:off x="13131800" y="308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埼玉県川口市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592,684
565,043
61.95
193,192,858
183,934,509
8,071,349
100,799,550
161,513,719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11.8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人件費に係る平成２７年度の経常収支比率については、時間外勤務手当や特殊勤務手当の削減、国に準じた給与構造の見直しによる年功的な給与上昇の抑制を実施したため、前年度比１．１ポイントの減となっている。また、埼玉県平均と比較すると１．９ポイント下回っている状況にある。</a:t>
          </a:r>
          <a:endParaRPr lang="ja-JP" altLang="ja-JP" sz="1400">
            <a:effectLst/>
            <a:latin typeface="ＭＳ 明朝" panose="02020609040205080304" pitchFamily="17" charset="-128"/>
            <a:ea typeface="ＭＳ 明朝" panose="02020609040205080304" pitchFamily="17" charset="-128"/>
          </a:endParaRPr>
        </a:p>
        <a:p>
          <a:r>
            <a:rPr lang="ja-JP" altLang="ja-JP" sz="1100">
              <a:solidFill>
                <a:schemeClr val="dk1"/>
              </a:solidFill>
              <a:effectLst/>
              <a:latin typeface="ＭＳ 明朝" panose="02020609040205080304" pitchFamily="17" charset="-128"/>
              <a:ea typeface="ＭＳ 明朝" panose="02020609040205080304" pitchFamily="17" charset="-128"/>
              <a:cs typeface="+mn-cs"/>
            </a:rPr>
            <a:t>　今後も適正な給与水準となるよう必要に応じ見直しを行っていく。</a:t>
          </a:r>
          <a:endParaRPr lang="ja-JP" altLang="ja-JP" sz="1400">
            <a:effectLst/>
            <a:latin typeface="ＭＳ 明朝" panose="02020609040205080304" pitchFamily="17" charset="-128"/>
            <a:ea typeface="ＭＳ 明朝" panose="02020609040205080304" pitchFamily="17" charset="-128"/>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34472</xdr:rowOff>
    </xdr:from>
    <xdr:to>
      <xdr:col>7</xdr:col>
      <xdr:colOff>15875</xdr:colOff>
      <xdr:row>41</xdr:row>
      <xdr:rowOff>37193</xdr:rowOff>
    </xdr:to>
    <xdr:cxnSp macro="">
      <xdr:nvCxnSpPr>
        <xdr:cNvPr id="63" name="直線コネクタ 62"/>
        <xdr:cNvCxnSpPr/>
      </xdr:nvCxnSpPr>
      <xdr:spPr>
        <a:xfrm flipV="1">
          <a:off x="4826000" y="5520872"/>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6</xdr:col>
      <xdr:colOff>612775</xdr:colOff>
      <xdr:row>41</xdr:row>
      <xdr:rowOff>37193</xdr:rowOff>
    </xdr:from>
    <xdr:to>
      <xdr:col>7</xdr:col>
      <xdr:colOff>104775</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120849</xdr:rowOff>
    </xdr:from>
    <xdr:ext cx="762000" cy="259045"/>
    <xdr:sp macro="" textlink="">
      <xdr:nvSpPr>
        <xdr:cNvPr id="66" name="人件費最大値テキスト"/>
        <xdr:cNvSpPr txBox="1"/>
      </xdr:nvSpPr>
      <xdr:spPr>
        <a:xfrm>
          <a:off x="4914900" y="526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6</xdr:col>
      <xdr:colOff>612775</xdr:colOff>
      <xdr:row>32</xdr:row>
      <xdr:rowOff>34472</xdr:rowOff>
    </xdr:from>
    <xdr:to>
      <xdr:col>7</xdr:col>
      <xdr:colOff>104775</xdr:colOff>
      <xdr:row>32</xdr:row>
      <xdr:rowOff>34472</xdr:rowOff>
    </xdr:to>
    <xdr:cxnSp macro="">
      <xdr:nvCxnSpPr>
        <xdr:cNvPr id="67" name="直線コネクタ 66"/>
        <xdr:cNvCxnSpPr/>
      </xdr:nvCxnSpPr>
      <xdr:spPr>
        <a:xfrm>
          <a:off x="4737100" y="552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53522</xdr:rowOff>
    </xdr:from>
    <xdr:to>
      <xdr:col>7</xdr:col>
      <xdr:colOff>15875</xdr:colOff>
      <xdr:row>36</xdr:row>
      <xdr:rowOff>1814</xdr:rowOff>
    </xdr:to>
    <xdr:cxnSp macro="">
      <xdr:nvCxnSpPr>
        <xdr:cNvPr id="68" name="直線コネクタ 67"/>
        <xdr:cNvCxnSpPr/>
      </xdr:nvCxnSpPr>
      <xdr:spPr>
        <a:xfrm flipV="1">
          <a:off x="3987800" y="6054272"/>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10177</xdr:rowOff>
    </xdr:from>
    <xdr:ext cx="762000" cy="259045"/>
    <xdr:sp macro="" textlink="">
      <xdr:nvSpPr>
        <xdr:cNvPr id="69" name="人件費平均値テキスト"/>
        <xdr:cNvSpPr txBox="1"/>
      </xdr:nvSpPr>
      <xdr:spPr>
        <a:xfrm>
          <a:off x="4914900" y="618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70" name="フローチャート : 判断 69"/>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118836</xdr:rowOff>
    </xdr:from>
    <xdr:to>
      <xdr:col>5</xdr:col>
      <xdr:colOff>549275</xdr:colOff>
      <xdr:row>36</xdr:row>
      <xdr:rowOff>1814</xdr:rowOff>
    </xdr:to>
    <xdr:cxnSp macro="">
      <xdr:nvCxnSpPr>
        <xdr:cNvPr id="71" name="直線コネクタ 70"/>
        <xdr:cNvCxnSpPr/>
      </xdr:nvCxnSpPr>
      <xdr:spPr>
        <a:xfrm>
          <a:off x="3098800" y="61195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103414</xdr:rowOff>
    </xdr:from>
    <xdr:to>
      <xdr:col>5</xdr:col>
      <xdr:colOff>600075</xdr:colOff>
      <xdr:row>37</xdr:row>
      <xdr:rowOff>33564</xdr:rowOff>
    </xdr:to>
    <xdr:sp macro="" textlink="">
      <xdr:nvSpPr>
        <xdr:cNvPr id="72" name="フローチャート : 判断 71"/>
        <xdr:cNvSpPr/>
      </xdr:nvSpPr>
      <xdr:spPr>
        <a:xfrm>
          <a:off x="3937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18341</xdr:rowOff>
    </xdr:from>
    <xdr:ext cx="736600" cy="259045"/>
    <xdr:sp macro="" textlink="">
      <xdr:nvSpPr>
        <xdr:cNvPr id="73" name="テキスト ボックス 72"/>
        <xdr:cNvSpPr txBox="1"/>
      </xdr:nvSpPr>
      <xdr:spPr>
        <a:xfrm>
          <a:off x="3606800" y="636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118836</xdr:rowOff>
    </xdr:from>
    <xdr:to>
      <xdr:col>4</xdr:col>
      <xdr:colOff>346075</xdr:colOff>
      <xdr:row>37</xdr:row>
      <xdr:rowOff>58964</xdr:rowOff>
    </xdr:to>
    <xdr:cxnSp macro="">
      <xdr:nvCxnSpPr>
        <xdr:cNvPr id="74" name="直線コネクタ 73"/>
        <xdr:cNvCxnSpPr/>
      </xdr:nvCxnSpPr>
      <xdr:spPr>
        <a:xfrm flipV="1">
          <a:off x="2209800" y="6119586"/>
          <a:ext cx="8890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81643</xdr:rowOff>
    </xdr:from>
    <xdr:to>
      <xdr:col>4</xdr:col>
      <xdr:colOff>396875</xdr:colOff>
      <xdr:row>37</xdr:row>
      <xdr:rowOff>11793</xdr:rowOff>
    </xdr:to>
    <xdr:sp macro="" textlink="">
      <xdr:nvSpPr>
        <xdr:cNvPr id="75" name="フローチャート : 判断 74"/>
        <xdr:cNvSpPr/>
      </xdr:nvSpPr>
      <xdr:spPr>
        <a:xfrm>
          <a:off x="3048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168020</xdr:rowOff>
    </xdr:from>
    <xdr:ext cx="762000" cy="259045"/>
    <xdr:sp macro="" textlink="">
      <xdr:nvSpPr>
        <xdr:cNvPr id="76" name="テキスト ボックス 75"/>
        <xdr:cNvSpPr txBox="1"/>
      </xdr:nvSpPr>
      <xdr:spPr>
        <a:xfrm>
          <a:off x="2717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58964</xdr:rowOff>
    </xdr:from>
    <xdr:to>
      <xdr:col>3</xdr:col>
      <xdr:colOff>142875</xdr:colOff>
      <xdr:row>39</xdr:row>
      <xdr:rowOff>107950</xdr:rowOff>
    </xdr:to>
    <xdr:cxnSp macro="">
      <xdr:nvCxnSpPr>
        <xdr:cNvPr id="77" name="直線コネクタ 76"/>
        <xdr:cNvCxnSpPr/>
      </xdr:nvCxnSpPr>
      <xdr:spPr>
        <a:xfrm flipV="1">
          <a:off x="1320800" y="6402614"/>
          <a:ext cx="8890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8" name="フローチャート : 判断 77"/>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79" name="テキスト ボックス 78"/>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149678</xdr:rowOff>
    </xdr:from>
    <xdr:to>
      <xdr:col>1</xdr:col>
      <xdr:colOff>676275</xdr:colOff>
      <xdr:row>38</xdr:row>
      <xdr:rowOff>79828</xdr:rowOff>
    </xdr:to>
    <xdr:sp macro="" textlink="">
      <xdr:nvSpPr>
        <xdr:cNvPr id="80" name="フローチャート : 判断 79"/>
        <xdr:cNvSpPr/>
      </xdr:nvSpPr>
      <xdr:spPr>
        <a:xfrm>
          <a:off x="1270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90005</xdr:rowOff>
    </xdr:from>
    <xdr:ext cx="762000" cy="259045"/>
    <xdr:sp macro="" textlink="">
      <xdr:nvSpPr>
        <xdr:cNvPr id="81" name="テキスト ボックス 80"/>
        <xdr:cNvSpPr txBox="1"/>
      </xdr:nvSpPr>
      <xdr:spPr>
        <a:xfrm>
          <a:off x="9398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2722</xdr:rowOff>
    </xdr:from>
    <xdr:to>
      <xdr:col>7</xdr:col>
      <xdr:colOff>66675</xdr:colOff>
      <xdr:row>35</xdr:row>
      <xdr:rowOff>104322</xdr:rowOff>
    </xdr:to>
    <xdr:sp macro="" textlink="">
      <xdr:nvSpPr>
        <xdr:cNvPr id="87" name="円/楕円 86"/>
        <xdr:cNvSpPr/>
      </xdr:nvSpPr>
      <xdr:spPr>
        <a:xfrm>
          <a:off x="47752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19249</xdr:rowOff>
    </xdr:from>
    <xdr:ext cx="762000" cy="259045"/>
    <xdr:sp macro="" textlink="">
      <xdr:nvSpPr>
        <xdr:cNvPr id="88" name="人件費該当値テキスト"/>
        <xdr:cNvSpPr txBox="1"/>
      </xdr:nvSpPr>
      <xdr:spPr>
        <a:xfrm>
          <a:off x="49149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122464</xdr:rowOff>
    </xdr:from>
    <xdr:to>
      <xdr:col>5</xdr:col>
      <xdr:colOff>600075</xdr:colOff>
      <xdr:row>36</xdr:row>
      <xdr:rowOff>52614</xdr:rowOff>
    </xdr:to>
    <xdr:sp macro="" textlink="">
      <xdr:nvSpPr>
        <xdr:cNvPr id="89" name="円/楕円 88"/>
        <xdr:cNvSpPr/>
      </xdr:nvSpPr>
      <xdr:spPr>
        <a:xfrm>
          <a:off x="3937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62791</xdr:rowOff>
    </xdr:from>
    <xdr:ext cx="736600" cy="259045"/>
    <xdr:sp macro="" textlink="">
      <xdr:nvSpPr>
        <xdr:cNvPr id="90" name="テキスト ボックス 89"/>
        <xdr:cNvSpPr txBox="1"/>
      </xdr:nvSpPr>
      <xdr:spPr>
        <a:xfrm>
          <a:off x="3606800" y="5892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68036</xdr:rowOff>
    </xdr:from>
    <xdr:to>
      <xdr:col>4</xdr:col>
      <xdr:colOff>396875</xdr:colOff>
      <xdr:row>35</xdr:row>
      <xdr:rowOff>169636</xdr:rowOff>
    </xdr:to>
    <xdr:sp macro="" textlink="">
      <xdr:nvSpPr>
        <xdr:cNvPr id="91" name="円/楕円 90"/>
        <xdr:cNvSpPr/>
      </xdr:nvSpPr>
      <xdr:spPr>
        <a:xfrm>
          <a:off x="3048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8363</xdr:rowOff>
    </xdr:from>
    <xdr:ext cx="762000" cy="259045"/>
    <xdr:sp macro="" textlink="">
      <xdr:nvSpPr>
        <xdr:cNvPr id="92" name="テキスト ボックス 91"/>
        <xdr:cNvSpPr txBox="1"/>
      </xdr:nvSpPr>
      <xdr:spPr>
        <a:xfrm>
          <a:off x="2717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8164</xdr:rowOff>
    </xdr:from>
    <xdr:to>
      <xdr:col>3</xdr:col>
      <xdr:colOff>193675</xdr:colOff>
      <xdr:row>37</xdr:row>
      <xdr:rowOff>109764</xdr:rowOff>
    </xdr:to>
    <xdr:sp macro="" textlink="">
      <xdr:nvSpPr>
        <xdr:cNvPr id="93" name="円/楕円 92"/>
        <xdr:cNvSpPr/>
      </xdr:nvSpPr>
      <xdr:spPr>
        <a:xfrm>
          <a:off x="21590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119941</xdr:rowOff>
    </xdr:from>
    <xdr:ext cx="762000" cy="259045"/>
    <xdr:sp macro="" textlink="">
      <xdr:nvSpPr>
        <xdr:cNvPr id="94" name="テキスト ボックス 93"/>
        <xdr:cNvSpPr txBox="1"/>
      </xdr:nvSpPr>
      <xdr:spPr>
        <a:xfrm>
          <a:off x="1828800" y="612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57150</xdr:rowOff>
    </xdr:from>
    <xdr:to>
      <xdr:col>1</xdr:col>
      <xdr:colOff>676275</xdr:colOff>
      <xdr:row>39</xdr:row>
      <xdr:rowOff>158750</xdr:rowOff>
    </xdr:to>
    <xdr:sp macro="" textlink="">
      <xdr:nvSpPr>
        <xdr:cNvPr id="95" name="円/楕円 94"/>
        <xdr:cNvSpPr/>
      </xdr:nvSpPr>
      <xdr:spPr>
        <a:xfrm>
          <a:off x="1270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143527</xdr:rowOff>
    </xdr:from>
    <xdr:ext cx="762000" cy="259045"/>
    <xdr:sp macro="" textlink="">
      <xdr:nvSpPr>
        <xdr:cNvPr id="96" name="テキスト ボックス 95"/>
        <xdr:cNvSpPr txBox="1"/>
      </xdr:nvSpPr>
      <xdr:spPr>
        <a:xfrm>
          <a:off x="939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物件費にかかる経常収支比率は対前年度比</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0.3</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％の減となったも</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の</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の、未だ高水準にある理由として、川口市行政改革集中改革プランに基づき、民間委託等の推進によるものである。</a:t>
          </a:r>
          <a:endParaRPr lang="ja-JP" altLang="ja-JP" sz="1400">
            <a:effectLst/>
            <a:latin typeface="ＭＳ 明朝" panose="02020609040205080304" pitchFamily="17" charset="-128"/>
            <a:ea typeface="ＭＳ 明朝" panose="02020609040205080304" pitchFamily="17" charset="-128"/>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latin typeface="ＭＳ 明朝" panose="02020609040205080304" pitchFamily="17" charset="-128"/>
            <a:ea typeface="ＭＳ 明朝" panose="02020609040205080304" pitchFamily="17" charset="-128"/>
          </a:endParaRPr>
        </a:p>
        <a:p>
          <a:endParaRPr kumimoji="1" lang="ja-JP" altLang="en-US" sz="1300">
            <a:latin typeface="ＭＳ 明朝" panose="02020609040205080304" pitchFamily="17" charset="-128"/>
            <a:ea typeface="ＭＳ 明朝" panose="02020609040205080304" pitchFamily="17" charset="-128"/>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86179</xdr:rowOff>
    </xdr:from>
    <xdr:to>
      <xdr:col>24</xdr:col>
      <xdr:colOff>31750</xdr:colOff>
      <xdr:row>22</xdr:row>
      <xdr:rowOff>110672</xdr:rowOff>
    </xdr:to>
    <xdr:cxnSp macro="">
      <xdr:nvCxnSpPr>
        <xdr:cNvPr id="126" name="直線コネクタ 125"/>
        <xdr:cNvCxnSpPr/>
      </xdr:nvCxnSpPr>
      <xdr:spPr>
        <a:xfrm flipV="1">
          <a:off x="16510000" y="2315029"/>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82749</xdr:rowOff>
    </xdr:from>
    <xdr:ext cx="762000" cy="259045"/>
    <xdr:sp macro="" textlink="">
      <xdr:nvSpPr>
        <xdr:cNvPr id="127" name="物件費最小値テキスト"/>
        <xdr:cNvSpPr txBox="1"/>
      </xdr:nvSpPr>
      <xdr:spPr>
        <a:xfrm>
          <a:off x="16598900" y="385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23</xdr:col>
      <xdr:colOff>628650</xdr:colOff>
      <xdr:row>22</xdr:row>
      <xdr:rowOff>110672</xdr:rowOff>
    </xdr:from>
    <xdr:to>
      <xdr:col>24</xdr:col>
      <xdr:colOff>120650</xdr:colOff>
      <xdr:row>22</xdr:row>
      <xdr:rowOff>110672</xdr:rowOff>
    </xdr:to>
    <xdr:cxnSp macro="">
      <xdr:nvCxnSpPr>
        <xdr:cNvPr id="128" name="直線コネクタ 127"/>
        <xdr:cNvCxnSpPr/>
      </xdr:nvCxnSpPr>
      <xdr:spPr>
        <a:xfrm>
          <a:off x="16421100" y="3882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1106</xdr:rowOff>
    </xdr:from>
    <xdr:ext cx="762000" cy="259045"/>
    <xdr:sp macro="" textlink="">
      <xdr:nvSpPr>
        <xdr:cNvPr id="129" name="物件費最大値テキスト"/>
        <xdr:cNvSpPr txBox="1"/>
      </xdr:nvSpPr>
      <xdr:spPr>
        <a:xfrm>
          <a:off x="16598900" y="205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23</xdr:col>
      <xdr:colOff>628650</xdr:colOff>
      <xdr:row>13</xdr:row>
      <xdr:rowOff>86179</xdr:rowOff>
    </xdr:from>
    <xdr:to>
      <xdr:col>24</xdr:col>
      <xdr:colOff>120650</xdr:colOff>
      <xdr:row>13</xdr:row>
      <xdr:rowOff>86179</xdr:rowOff>
    </xdr:to>
    <xdr:cxnSp macro="">
      <xdr:nvCxnSpPr>
        <xdr:cNvPr id="130" name="直線コネクタ 129"/>
        <xdr:cNvCxnSpPr/>
      </xdr:nvCxnSpPr>
      <xdr:spPr>
        <a:xfrm>
          <a:off x="16421100" y="2315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22</xdr:row>
      <xdr:rowOff>12700</xdr:rowOff>
    </xdr:from>
    <xdr:to>
      <xdr:col>24</xdr:col>
      <xdr:colOff>31750</xdr:colOff>
      <xdr:row>22</xdr:row>
      <xdr:rowOff>61686</xdr:rowOff>
    </xdr:to>
    <xdr:cxnSp macro="">
      <xdr:nvCxnSpPr>
        <xdr:cNvPr id="131" name="直線コネクタ 130"/>
        <xdr:cNvCxnSpPr/>
      </xdr:nvCxnSpPr>
      <xdr:spPr>
        <a:xfrm flipV="1">
          <a:off x="15671800" y="378460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149877</xdr:rowOff>
    </xdr:from>
    <xdr:ext cx="762000" cy="259045"/>
    <xdr:sp macro="" textlink="">
      <xdr:nvSpPr>
        <xdr:cNvPr id="132" name="物件費平均値テキスト"/>
        <xdr:cNvSpPr txBox="1"/>
      </xdr:nvSpPr>
      <xdr:spPr>
        <a:xfrm>
          <a:off x="16598900" y="289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133350</xdr:rowOff>
    </xdr:from>
    <xdr:to>
      <xdr:col>24</xdr:col>
      <xdr:colOff>82550</xdr:colOff>
      <xdr:row>18</xdr:row>
      <xdr:rowOff>63500</xdr:rowOff>
    </xdr:to>
    <xdr:sp macro="" textlink="">
      <xdr:nvSpPr>
        <xdr:cNvPr id="133" name="フローチャート : 判断 132"/>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22</xdr:row>
      <xdr:rowOff>29028</xdr:rowOff>
    </xdr:from>
    <xdr:to>
      <xdr:col>22</xdr:col>
      <xdr:colOff>565150</xdr:colOff>
      <xdr:row>22</xdr:row>
      <xdr:rowOff>61686</xdr:rowOff>
    </xdr:to>
    <xdr:cxnSp macro="">
      <xdr:nvCxnSpPr>
        <xdr:cNvPr id="134" name="直線コネクタ 133"/>
        <xdr:cNvCxnSpPr/>
      </xdr:nvCxnSpPr>
      <xdr:spPr>
        <a:xfrm>
          <a:off x="14782800" y="38009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149679</xdr:rowOff>
    </xdr:from>
    <xdr:to>
      <xdr:col>22</xdr:col>
      <xdr:colOff>615950</xdr:colOff>
      <xdr:row>18</xdr:row>
      <xdr:rowOff>79829</xdr:rowOff>
    </xdr:to>
    <xdr:sp macro="" textlink="">
      <xdr:nvSpPr>
        <xdr:cNvPr id="135" name="フローチャート : 判断 134"/>
        <xdr:cNvSpPr/>
      </xdr:nvSpPr>
      <xdr:spPr>
        <a:xfrm>
          <a:off x="15621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90006</xdr:rowOff>
    </xdr:from>
    <xdr:ext cx="736600" cy="259045"/>
    <xdr:sp macro="" textlink="">
      <xdr:nvSpPr>
        <xdr:cNvPr id="136" name="テキスト ボックス 135"/>
        <xdr:cNvSpPr txBox="1"/>
      </xdr:nvSpPr>
      <xdr:spPr>
        <a:xfrm>
          <a:off x="15290800" y="2833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20</xdr:col>
      <xdr:colOff>158750</xdr:colOff>
      <xdr:row>21</xdr:row>
      <xdr:rowOff>86178</xdr:rowOff>
    </xdr:from>
    <xdr:to>
      <xdr:col>21</xdr:col>
      <xdr:colOff>361950</xdr:colOff>
      <xdr:row>22</xdr:row>
      <xdr:rowOff>29028</xdr:rowOff>
    </xdr:to>
    <xdr:cxnSp macro="">
      <xdr:nvCxnSpPr>
        <xdr:cNvPr id="137" name="直線コネクタ 136"/>
        <xdr:cNvCxnSpPr/>
      </xdr:nvCxnSpPr>
      <xdr:spPr>
        <a:xfrm>
          <a:off x="13893800" y="36866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68036</xdr:rowOff>
    </xdr:from>
    <xdr:to>
      <xdr:col>21</xdr:col>
      <xdr:colOff>412750</xdr:colOff>
      <xdr:row>17</xdr:row>
      <xdr:rowOff>169636</xdr:rowOff>
    </xdr:to>
    <xdr:sp macro="" textlink="">
      <xdr:nvSpPr>
        <xdr:cNvPr id="138" name="フローチャート : 判断 137"/>
        <xdr:cNvSpPr/>
      </xdr:nvSpPr>
      <xdr:spPr>
        <a:xfrm>
          <a:off x="147320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8363</xdr:rowOff>
    </xdr:from>
    <xdr:ext cx="762000" cy="259045"/>
    <xdr:sp macro="" textlink="">
      <xdr:nvSpPr>
        <xdr:cNvPr id="139" name="テキスト ボックス 138"/>
        <xdr:cNvSpPr txBox="1"/>
      </xdr:nvSpPr>
      <xdr:spPr>
        <a:xfrm>
          <a:off x="14401800" y="275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21</xdr:row>
      <xdr:rowOff>86178</xdr:rowOff>
    </xdr:from>
    <xdr:to>
      <xdr:col>20</xdr:col>
      <xdr:colOff>158750</xdr:colOff>
      <xdr:row>21</xdr:row>
      <xdr:rowOff>151493</xdr:rowOff>
    </xdr:to>
    <xdr:cxnSp macro="">
      <xdr:nvCxnSpPr>
        <xdr:cNvPr id="140" name="直線コネクタ 139"/>
        <xdr:cNvCxnSpPr/>
      </xdr:nvCxnSpPr>
      <xdr:spPr>
        <a:xfrm flipV="1">
          <a:off x="13004800" y="36866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157843</xdr:rowOff>
    </xdr:from>
    <xdr:to>
      <xdr:col>20</xdr:col>
      <xdr:colOff>209550</xdr:colOff>
      <xdr:row>17</xdr:row>
      <xdr:rowOff>87993</xdr:rowOff>
    </xdr:to>
    <xdr:sp macro="" textlink="">
      <xdr:nvSpPr>
        <xdr:cNvPr id="141" name="フローチャート : 判断 140"/>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98170</xdr:rowOff>
    </xdr:from>
    <xdr:ext cx="762000" cy="259045"/>
    <xdr:sp macro="" textlink="">
      <xdr:nvSpPr>
        <xdr:cNvPr id="142" name="テキスト ボックス 141"/>
        <xdr:cNvSpPr txBox="1"/>
      </xdr:nvSpPr>
      <xdr:spPr>
        <a:xfrm>
          <a:off x="13512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108857</xdr:rowOff>
    </xdr:from>
    <xdr:to>
      <xdr:col>19</xdr:col>
      <xdr:colOff>6350</xdr:colOff>
      <xdr:row>17</xdr:row>
      <xdr:rowOff>39007</xdr:rowOff>
    </xdr:to>
    <xdr:sp macro="" textlink="">
      <xdr:nvSpPr>
        <xdr:cNvPr id="143" name="フローチャート : 判断 142"/>
        <xdr:cNvSpPr/>
      </xdr:nvSpPr>
      <xdr:spPr>
        <a:xfrm>
          <a:off x="12954000" y="28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49184</xdr:rowOff>
    </xdr:from>
    <xdr:ext cx="762000" cy="259045"/>
    <xdr:sp macro="" textlink="">
      <xdr:nvSpPr>
        <xdr:cNvPr id="144" name="テキスト ボックス 143"/>
        <xdr:cNvSpPr txBox="1"/>
      </xdr:nvSpPr>
      <xdr:spPr>
        <a:xfrm>
          <a:off x="12623800" y="262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21</xdr:row>
      <xdr:rowOff>133350</xdr:rowOff>
    </xdr:from>
    <xdr:to>
      <xdr:col>24</xdr:col>
      <xdr:colOff>82550</xdr:colOff>
      <xdr:row>22</xdr:row>
      <xdr:rowOff>63500</xdr:rowOff>
    </xdr:to>
    <xdr:sp macro="" textlink="">
      <xdr:nvSpPr>
        <xdr:cNvPr id="150" name="円/楕円 149"/>
        <xdr:cNvSpPr/>
      </xdr:nvSpPr>
      <xdr:spPr>
        <a:xfrm>
          <a:off x="16459200" y="373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21</xdr:row>
      <xdr:rowOff>41927</xdr:rowOff>
    </xdr:from>
    <xdr:ext cx="762000" cy="259045"/>
    <xdr:sp macro="" textlink="">
      <xdr:nvSpPr>
        <xdr:cNvPr id="151" name="物件費該当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22</xdr:col>
      <xdr:colOff>514350</xdr:colOff>
      <xdr:row>22</xdr:row>
      <xdr:rowOff>10886</xdr:rowOff>
    </xdr:from>
    <xdr:to>
      <xdr:col>22</xdr:col>
      <xdr:colOff>615950</xdr:colOff>
      <xdr:row>22</xdr:row>
      <xdr:rowOff>112486</xdr:rowOff>
    </xdr:to>
    <xdr:sp macro="" textlink="">
      <xdr:nvSpPr>
        <xdr:cNvPr id="152" name="円/楕円 151"/>
        <xdr:cNvSpPr/>
      </xdr:nvSpPr>
      <xdr:spPr>
        <a:xfrm>
          <a:off x="15621000" y="378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22</xdr:row>
      <xdr:rowOff>97263</xdr:rowOff>
    </xdr:from>
    <xdr:ext cx="736600" cy="259045"/>
    <xdr:sp macro="" textlink="">
      <xdr:nvSpPr>
        <xdr:cNvPr id="153" name="テキスト ボックス 152"/>
        <xdr:cNvSpPr txBox="1"/>
      </xdr:nvSpPr>
      <xdr:spPr>
        <a:xfrm>
          <a:off x="15290800" y="3869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21</xdr:col>
      <xdr:colOff>311150</xdr:colOff>
      <xdr:row>21</xdr:row>
      <xdr:rowOff>149678</xdr:rowOff>
    </xdr:from>
    <xdr:to>
      <xdr:col>21</xdr:col>
      <xdr:colOff>412750</xdr:colOff>
      <xdr:row>22</xdr:row>
      <xdr:rowOff>79828</xdr:rowOff>
    </xdr:to>
    <xdr:sp macro="" textlink="">
      <xdr:nvSpPr>
        <xdr:cNvPr id="154" name="円/楕円 153"/>
        <xdr:cNvSpPr/>
      </xdr:nvSpPr>
      <xdr:spPr>
        <a:xfrm>
          <a:off x="14732000" y="375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22</xdr:row>
      <xdr:rowOff>64605</xdr:rowOff>
    </xdr:from>
    <xdr:ext cx="762000" cy="259045"/>
    <xdr:sp macro="" textlink="">
      <xdr:nvSpPr>
        <xdr:cNvPr id="155" name="テキスト ボックス 154"/>
        <xdr:cNvSpPr txBox="1"/>
      </xdr:nvSpPr>
      <xdr:spPr>
        <a:xfrm>
          <a:off x="14401800" y="383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20</xdr:col>
      <xdr:colOff>107950</xdr:colOff>
      <xdr:row>21</xdr:row>
      <xdr:rowOff>35378</xdr:rowOff>
    </xdr:from>
    <xdr:to>
      <xdr:col>20</xdr:col>
      <xdr:colOff>209550</xdr:colOff>
      <xdr:row>21</xdr:row>
      <xdr:rowOff>136978</xdr:rowOff>
    </xdr:to>
    <xdr:sp macro="" textlink="">
      <xdr:nvSpPr>
        <xdr:cNvPr id="156" name="円/楕円 155"/>
        <xdr:cNvSpPr/>
      </xdr:nvSpPr>
      <xdr:spPr>
        <a:xfrm>
          <a:off x="13843000" y="363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21</xdr:row>
      <xdr:rowOff>121755</xdr:rowOff>
    </xdr:from>
    <xdr:ext cx="762000" cy="259045"/>
    <xdr:sp macro="" textlink="">
      <xdr:nvSpPr>
        <xdr:cNvPr id="157" name="テキスト ボックス 156"/>
        <xdr:cNvSpPr txBox="1"/>
      </xdr:nvSpPr>
      <xdr:spPr>
        <a:xfrm>
          <a:off x="13512800" y="372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18</xdr:col>
      <xdr:colOff>590550</xdr:colOff>
      <xdr:row>21</xdr:row>
      <xdr:rowOff>100693</xdr:rowOff>
    </xdr:from>
    <xdr:to>
      <xdr:col>19</xdr:col>
      <xdr:colOff>6350</xdr:colOff>
      <xdr:row>22</xdr:row>
      <xdr:rowOff>30843</xdr:rowOff>
    </xdr:to>
    <xdr:sp macro="" textlink="">
      <xdr:nvSpPr>
        <xdr:cNvPr id="158" name="円/楕円 157"/>
        <xdr:cNvSpPr/>
      </xdr:nvSpPr>
      <xdr:spPr>
        <a:xfrm>
          <a:off x="12954000" y="370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22</xdr:row>
      <xdr:rowOff>15620</xdr:rowOff>
    </xdr:from>
    <xdr:ext cx="762000" cy="259045"/>
    <xdr:sp macro="" textlink="">
      <xdr:nvSpPr>
        <xdr:cNvPr id="159" name="テキスト ボックス 158"/>
        <xdr:cNvSpPr txBox="1"/>
      </xdr:nvSpPr>
      <xdr:spPr>
        <a:xfrm>
          <a:off x="12623800" y="378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扶助費にかかる経常収支比率が全国平均及び県平均を上回りかつ上昇傾向にある要因として、民間保育所運営費委託料の増・地域型保育運営委託料の皆増・子ども医療費の増などが挙げられる。</a:t>
          </a:r>
          <a:endParaRPr lang="ja-JP" altLang="ja-JP" sz="1400">
            <a:effectLst/>
            <a:latin typeface="ＭＳ 明朝" panose="02020609040205080304" pitchFamily="17" charset="-128"/>
            <a:ea typeface="ＭＳ 明朝" panose="02020609040205080304" pitchFamily="17" charset="-128"/>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25400</xdr:rowOff>
    </xdr:from>
    <xdr:to>
      <xdr:col>7</xdr:col>
      <xdr:colOff>15875</xdr:colOff>
      <xdr:row>61</xdr:row>
      <xdr:rowOff>133350</xdr:rowOff>
    </xdr:to>
    <xdr:cxnSp macro="">
      <xdr:nvCxnSpPr>
        <xdr:cNvPr id="187" name="直線コネクタ 186"/>
        <xdr:cNvCxnSpPr/>
      </xdr:nvCxnSpPr>
      <xdr:spPr>
        <a:xfrm flipV="1">
          <a:off x="4826000" y="92837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105427</xdr:rowOff>
    </xdr:from>
    <xdr:ext cx="762000" cy="259045"/>
    <xdr:sp macro="" textlink="">
      <xdr:nvSpPr>
        <xdr:cNvPr id="188" name="扶助費最小値テキスト"/>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6</xdr:col>
      <xdr:colOff>612775</xdr:colOff>
      <xdr:row>61</xdr:row>
      <xdr:rowOff>133350</xdr:rowOff>
    </xdr:from>
    <xdr:to>
      <xdr:col>7</xdr:col>
      <xdr:colOff>104775</xdr:colOff>
      <xdr:row>61</xdr:row>
      <xdr:rowOff>133350</xdr:rowOff>
    </xdr:to>
    <xdr:cxnSp macro="">
      <xdr:nvCxnSpPr>
        <xdr:cNvPr id="189" name="直線コネクタ 188"/>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111777</xdr:rowOff>
    </xdr:from>
    <xdr:ext cx="762000" cy="259045"/>
    <xdr:sp macro="" textlink="">
      <xdr:nvSpPr>
        <xdr:cNvPr id="190" name="扶助費最大値テキスト"/>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6</xdr:col>
      <xdr:colOff>612775</xdr:colOff>
      <xdr:row>54</xdr:row>
      <xdr:rowOff>25400</xdr:rowOff>
    </xdr:from>
    <xdr:to>
      <xdr:col>7</xdr:col>
      <xdr:colOff>104775</xdr:colOff>
      <xdr:row>54</xdr:row>
      <xdr:rowOff>25400</xdr:rowOff>
    </xdr:to>
    <xdr:cxnSp macro="">
      <xdr:nvCxnSpPr>
        <xdr:cNvPr id="191" name="直線コネクタ 190"/>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69850</xdr:rowOff>
    </xdr:from>
    <xdr:to>
      <xdr:col>7</xdr:col>
      <xdr:colOff>15875</xdr:colOff>
      <xdr:row>59</xdr:row>
      <xdr:rowOff>133350</xdr:rowOff>
    </xdr:to>
    <xdr:cxnSp macro="">
      <xdr:nvCxnSpPr>
        <xdr:cNvPr id="192" name="直線コネクタ 191"/>
        <xdr:cNvCxnSpPr/>
      </xdr:nvCxnSpPr>
      <xdr:spPr>
        <a:xfrm>
          <a:off x="3987800" y="101854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93"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120650</xdr:rowOff>
    </xdr:from>
    <xdr:to>
      <xdr:col>7</xdr:col>
      <xdr:colOff>66675</xdr:colOff>
      <xdr:row>58</xdr:row>
      <xdr:rowOff>50800</xdr:rowOff>
    </xdr:to>
    <xdr:sp macro="" textlink="">
      <xdr:nvSpPr>
        <xdr:cNvPr id="194" name="フローチャート : 判断 193"/>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44450</xdr:rowOff>
    </xdr:from>
    <xdr:to>
      <xdr:col>5</xdr:col>
      <xdr:colOff>549275</xdr:colOff>
      <xdr:row>59</xdr:row>
      <xdr:rowOff>69850</xdr:rowOff>
    </xdr:to>
    <xdr:cxnSp macro="">
      <xdr:nvCxnSpPr>
        <xdr:cNvPr id="195" name="直線コネクタ 194"/>
        <xdr:cNvCxnSpPr/>
      </xdr:nvCxnSpPr>
      <xdr:spPr>
        <a:xfrm>
          <a:off x="3098800" y="10160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57150</xdr:rowOff>
    </xdr:from>
    <xdr:to>
      <xdr:col>5</xdr:col>
      <xdr:colOff>600075</xdr:colOff>
      <xdr:row>57</xdr:row>
      <xdr:rowOff>158750</xdr:rowOff>
    </xdr:to>
    <xdr:sp macro="" textlink="">
      <xdr:nvSpPr>
        <xdr:cNvPr id="196" name="フローチャート : 判断 195"/>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168927</xdr:rowOff>
    </xdr:from>
    <xdr:ext cx="736600" cy="259045"/>
    <xdr:sp macro="" textlink="">
      <xdr:nvSpPr>
        <xdr:cNvPr id="197" name="テキスト ボックス 196"/>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152400</xdr:rowOff>
    </xdr:from>
    <xdr:to>
      <xdr:col>4</xdr:col>
      <xdr:colOff>346075</xdr:colOff>
      <xdr:row>59</xdr:row>
      <xdr:rowOff>44450</xdr:rowOff>
    </xdr:to>
    <xdr:cxnSp macro="">
      <xdr:nvCxnSpPr>
        <xdr:cNvPr id="198" name="直線コネクタ 197"/>
        <xdr:cNvCxnSpPr/>
      </xdr:nvCxnSpPr>
      <xdr:spPr>
        <a:xfrm>
          <a:off x="2209800" y="10096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19050</xdr:rowOff>
    </xdr:from>
    <xdr:to>
      <xdr:col>4</xdr:col>
      <xdr:colOff>396875</xdr:colOff>
      <xdr:row>57</xdr:row>
      <xdr:rowOff>120650</xdr:rowOff>
    </xdr:to>
    <xdr:sp macro="" textlink="">
      <xdr:nvSpPr>
        <xdr:cNvPr id="199" name="フローチャート : 判断 198"/>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130827</xdr:rowOff>
    </xdr:from>
    <xdr:ext cx="762000" cy="259045"/>
    <xdr:sp macro="" textlink="">
      <xdr:nvSpPr>
        <xdr:cNvPr id="200" name="テキスト ボックス 199"/>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38100</xdr:rowOff>
    </xdr:from>
    <xdr:to>
      <xdr:col>3</xdr:col>
      <xdr:colOff>142875</xdr:colOff>
      <xdr:row>58</xdr:row>
      <xdr:rowOff>152400</xdr:rowOff>
    </xdr:to>
    <xdr:cxnSp macro="">
      <xdr:nvCxnSpPr>
        <xdr:cNvPr id="201" name="直線コネクタ 200"/>
        <xdr:cNvCxnSpPr/>
      </xdr:nvCxnSpPr>
      <xdr:spPr>
        <a:xfrm>
          <a:off x="1320800" y="9982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165100</xdr:rowOff>
    </xdr:from>
    <xdr:to>
      <xdr:col>3</xdr:col>
      <xdr:colOff>193675</xdr:colOff>
      <xdr:row>57</xdr:row>
      <xdr:rowOff>95250</xdr:rowOff>
    </xdr:to>
    <xdr:sp macro="" textlink="">
      <xdr:nvSpPr>
        <xdr:cNvPr id="202" name="フローチャート : 判断 201"/>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105427</xdr:rowOff>
    </xdr:from>
    <xdr:ext cx="762000" cy="259045"/>
    <xdr:sp macro="" textlink="">
      <xdr:nvSpPr>
        <xdr:cNvPr id="203" name="テキスト ボックス 202"/>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88900</xdr:rowOff>
    </xdr:from>
    <xdr:to>
      <xdr:col>1</xdr:col>
      <xdr:colOff>676275</xdr:colOff>
      <xdr:row>57</xdr:row>
      <xdr:rowOff>19050</xdr:rowOff>
    </xdr:to>
    <xdr:sp macro="" textlink="">
      <xdr:nvSpPr>
        <xdr:cNvPr id="204" name="フローチャート : 判断 203"/>
        <xdr:cNvSpPr/>
      </xdr:nvSpPr>
      <xdr:spPr>
        <a:xfrm>
          <a:off x="1270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05" name="テキスト ボックス 204"/>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59</xdr:row>
      <xdr:rowOff>82550</xdr:rowOff>
    </xdr:from>
    <xdr:to>
      <xdr:col>7</xdr:col>
      <xdr:colOff>66675</xdr:colOff>
      <xdr:row>60</xdr:row>
      <xdr:rowOff>12700</xdr:rowOff>
    </xdr:to>
    <xdr:sp macro="" textlink="">
      <xdr:nvSpPr>
        <xdr:cNvPr id="211" name="円/楕円 210"/>
        <xdr:cNvSpPr/>
      </xdr:nvSpPr>
      <xdr:spPr>
        <a:xfrm>
          <a:off x="47752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54627</xdr:rowOff>
    </xdr:from>
    <xdr:ext cx="762000" cy="259045"/>
    <xdr:sp macro="" textlink="">
      <xdr:nvSpPr>
        <xdr:cNvPr id="212" name="扶助費該当値テキスト"/>
        <xdr:cNvSpPr txBox="1"/>
      </xdr:nvSpPr>
      <xdr:spPr>
        <a:xfrm>
          <a:off x="49149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19050</xdr:rowOff>
    </xdr:from>
    <xdr:to>
      <xdr:col>5</xdr:col>
      <xdr:colOff>600075</xdr:colOff>
      <xdr:row>59</xdr:row>
      <xdr:rowOff>120650</xdr:rowOff>
    </xdr:to>
    <xdr:sp macro="" textlink="">
      <xdr:nvSpPr>
        <xdr:cNvPr id="213" name="円/楕円 212"/>
        <xdr:cNvSpPr/>
      </xdr:nvSpPr>
      <xdr:spPr>
        <a:xfrm>
          <a:off x="3937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105427</xdr:rowOff>
    </xdr:from>
    <xdr:ext cx="736600" cy="259045"/>
    <xdr:sp macro="" textlink="">
      <xdr:nvSpPr>
        <xdr:cNvPr id="214" name="テキスト ボックス 213"/>
        <xdr:cNvSpPr txBox="1"/>
      </xdr:nvSpPr>
      <xdr:spPr>
        <a:xfrm>
          <a:off x="3606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165100</xdr:rowOff>
    </xdr:from>
    <xdr:to>
      <xdr:col>4</xdr:col>
      <xdr:colOff>396875</xdr:colOff>
      <xdr:row>59</xdr:row>
      <xdr:rowOff>95250</xdr:rowOff>
    </xdr:to>
    <xdr:sp macro="" textlink="">
      <xdr:nvSpPr>
        <xdr:cNvPr id="215" name="円/楕円 214"/>
        <xdr:cNvSpPr/>
      </xdr:nvSpPr>
      <xdr:spPr>
        <a:xfrm>
          <a:off x="3048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80027</xdr:rowOff>
    </xdr:from>
    <xdr:ext cx="762000" cy="259045"/>
    <xdr:sp macro="" textlink="">
      <xdr:nvSpPr>
        <xdr:cNvPr id="216" name="テキスト ボックス 215"/>
        <xdr:cNvSpPr txBox="1"/>
      </xdr:nvSpPr>
      <xdr:spPr>
        <a:xfrm>
          <a:off x="27178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101600</xdr:rowOff>
    </xdr:from>
    <xdr:to>
      <xdr:col>3</xdr:col>
      <xdr:colOff>193675</xdr:colOff>
      <xdr:row>59</xdr:row>
      <xdr:rowOff>31750</xdr:rowOff>
    </xdr:to>
    <xdr:sp macro="" textlink="">
      <xdr:nvSpPr>
        <xdr:cNvPr id="217" name="円/楕円 216"/>
        <xdr:cNvSpPr/>
      </xdr:nvSpPr>
      <xdr:spPr>
        <a:xfrm>
          <a:off x="2159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16527</xdr:rowOff>
    </xdr:from>
    <xdr:ext cx="762000" cy="259045"/>
    <xdr:sp macro="" textlink="">
      <xdr:nvSpPr>
        <xdr:cNvPr id="218" name="テキスト ボックス 217"/>
        <xdr:cNvSpPr txBox="1"/>
      </xdr:nvSpPr>
      <xdr:spPr>
        <a:xfrm>
          <a:off x="1828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158750</xdr:rowOff>
    </xdr:from>
    <xdr:to>
      <xdr:col>1</xdr:col>
      <xdr:colOff>676275</xdr:colOff>
      <xdr:row>58</xdr:row>
      <xdr:rowOff>88900</xdr:rowOff>
    </xdr:to>
    <xdr:sp macro="" textlink="">
      <xdr:nvSpPr>
        <xdr:cNvPr id="219" name="円/楕円 218"/>
        <xdr:cNvSpPr/>
      </xdr:nvSpPr>
      <xdr:spPr>
        <a:xfrm>
          <a:off x="1270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73677</xdr:rowOff>
    </xdr:from>
    <xdr:ext cx="762000" cy="259045"/>
    <xdr:sp macro="" textlink="">
      <xdr:nvSpPr>
        <xdr:cNvPr id="220" name="テキスト ボックス 219"/>
        <xdr:cNvSpPr txBox="1"/>
      </xdr:nvSpPr>
      <xdr:spPr>
        <a:xfrm>
          <a:off x="939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明朝" panose="02020609040205080304" pitchFamily="17" charset="-128"/>
              <a:ea typeface="ＭＳ 明朝" panose="02020609040205080304" pitchFamily="17" charset="-128"/>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その他にかかる経常収支比率が高くなっているのは、繰出金の値が高いことが要因である。具体的には国民健康保険事業、介護保険事業及び後期高齢者医療事業等の安定のための繰出金などである。今後は運営の適正化を進め縮減に努める。</a:t>
          </a:r>
          <a:endParaRPr lang="ja-JP" altLang="ja-JP" sz="1400">
            <a:effectLst/>
            <a:latin typeface="ＭＳ 明朝" panose="02020609040205080304" pitchFamily="17" charset="-128"/>
            <a:ea typeface="ＭＳ 明朝" panose="02020609040205080304" pitchFamily="17" charset="-128"/>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57150</xdr:rowOff>
    </xdr:from>
    <xdr:to>
      <xdr:col>24</xdr:col>
      <xdr:colOff>31750</xdr:colOff>
      <xdr:row>61</xdr:row>
      <xdr:rowOff>107950</xdr:rowOff>
    </xdr:to>
    <xdr:cxnSp macro="">
      <xdr:nvCxnSpPr>
        <xdr:cNvPr id="248" name="直線コネクタ 247"/>
        <xdr:cNvCxnSpPr/>
      </xdr:nvCxnSpPr>
      <xdr:spPr>
        <a:xfrm flipV="1">
          <a:off x="16510000" y="91440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80027</xdr:rowOff>
    </xdr:from>
    <xdr:ext cx="762000" cy="259045"/>
    <xdr:sp macro="" textlink="">
      <xdr:nvSpPr>
        <xdr:cNvPr id="249"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61</xdr:row>
      <xdr:rowOff>107950</xdr:rowOff>
    </xdr:from>
    <xdr:to>
      <xdr:col>24</xdr:col>
      <xdr:colOff>120650</xdr:colOff>
      <xdr:row>61</xdr:row>
      <xdr:rowOff>107950</xdr:rowOff>
    </xdr:to>
    <xdr:cxnSp macro="">
      <xdr:nvCxnSpPr>
        <xdr:cNvPr id="250" name="直線コネクタ 249"/>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143527</xdr:rowOff>
    </xdr:from>
    <xdr:ext cx="762000" cy="259045"/>
    <xdr:sp macro="" textlink="">
      <xdr:nvSpPr>
        <xdr:cNvPr id="251" name="その他最大値テキスト"/>
        <xdr:cNvSpPr txBox="1"/>
      </xdr:nvSpPr>
      <xdr:spPr>
        <a:xfrm>
          <a:off x="16598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53</xdr:row>
      <xdr:rowOff>57150</xdr:rowOff>
    </xdr:from>
    <xdr:to>
      <xdr:col>24</xdr:col>
      <xdr:colOff>120650</xdr:colOff>
      <xdr:row>53</xdr:row>
      <xdr:rowOff>57150</xdr:rowOff>
    </xdr:to>
    <xdr:cxnSp macro="">
      <xdr:nvCxnSpPr>
        <xdr:cNvPr id="252" name="直線コネクタ 251"/>
        <xdr:cNvCxnSpPr/>
      </xdr:nvCxnSpPr>
      <xdr:spPr>
        <a:xfrm>
          <a:off x="16421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120650</xdr:rowOff>
    </xdr:from>
    <xdr:to>
      <xdr:col>24</xdr:col>
      <xdr:colOff>31750</xdr:colOff>
      <xdr:row>57</xdr:row>
      <xdr:rowOff>158750</xdr:rowOff>
    </xdr:to>
    <xdr:cxnSp macro="">
      <xdr:nvCxnSpPr>
        <xdr:cNvPr id="253" name="直線コネクタ 252"/>
        <xdr:cNvCxnSpPr/>
      </xdr:nvCxnSpPr>
      <xdr:spPr>
        <a:xfrm>
          <a:off x="15671800" y="9893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3827</xdr:rowOff>
    </xdr:from>
    <xdr:ext cx="762000" cy="259045"/>
    <xdr:sp macro="" textlink="">
      <xdr:nvSpPr>
        <xdr:cNvPr id="254" name="その他平均値テキスト"/>
        <xdr:cNvSpPr txBox="1"/>
      </xdr:nvSpPr>
      <xdr:spPr>
        <a:xfrm>
          <a:off x="16598900" y="943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5" name="フローチャート : 判断 254"/>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95250</xdr:rowOff>
    </xdr:from>
    <xdr:to>
      <xdr:col>22</xdr:col>
      <xdr:colOff>565150</xdr:colOff>
      <xdr:row>57</xdr:row>
      <xdr:rowOff>120650</xdr:rowOff>
    </xdr:to>
    <xdr:cxnSp macro="">
      <xdr:nvCxnSpPr>
        <xdr:cNvPr id="256" name="直線コネクタ 255"/>
        <xdr:cNvCxnSpPr/>
      </xdr:nvCxnSpPr>
      <xdr:spPr>
        <a:xfrm>
          <a:off x="14782800" y="9867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38100</xdr:rowOff>
    </xdr:from>
    <xdr:to>
      <xdr:col>22</xdr:col>
      <xdr:colOff>615950</xdr:colOff>
      <xdr:row>56</xdr:row>
      <xdr:rowOff>139700</xdr:rowOff>
    </xdr:to>
    <xdr:sp macro="" textlink="">
      <xdr:nvSpPr>
        <xdr:cNvPr id="257" name="フローチャート : 判断 256"/>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149877</xdr:rowOff>
    </xdr:from>
    <xdr:ext cx="736600" cy="259045"/>
    <xdr:sp macro="" textlink="">
      <xdr:nvSpPr>
        <xdr:cNvPr id="258" name="テキスト ボックス 257"/>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82550</xdr:rowOff>
    </xdr:from>
    <xdr:to>
      <xdr:col>21</xdr:col>
      <xdr:colOff>361950</xdr:colOff>
      <xdr:row>57</xdr:row>
      <xdr:rowOff>95250</xdr:rowOff>
    </xdr:to>
    <xdr:cxnSp macro="">
      <xdr:nvCxnSpPr>
        <xdr:cNvPr id="259" name="直線コネクタ 258"/>
        <xdr:cNvCxnSpPr/>
      </xdr:nvCxnSpPr>
      <xdr:spPr>
        <a:xfrm>
          <a:off x="13893800" y="9855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158750</xdr:rowOff>
    </xdr:from>
    <xdr:to>
      <xdr:col>21</xdr:col>
      <xdr:colOff>412750</xdr:colOff>
      <xdr:row>56</xdr:row>
      <xdr:rowOff>88900</xdr:rowOff>
    </xdr:to>
    <xdr:sp macro="" textlink="">
      <xdr:nvSpPr>
        <xdr:cNvPr id="260" name="フローチャート : 判断 259"/>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99077</xdr:rowOff>
    </xdr:from>
    <xdr:ext cx="762000" cy="259045"/>
    <xdr:sp macro="" textlink="">
      <xdr:nvSpPr>
        <xdr:cNvPr id="261" name="テキスト ボックス 260"/>
        <xdr:cNvSpPr txBox="1"/>
      </xdr:nvSpPr>
      <xdr:spPr>
        <a:xfrm>
          <a:off x="14401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0</xdr:rowOff>
    </xdr:from>
    <xdr:to>
      <xdr:col>20</xdr:col>
      <xdr:colOff>158750</xdr:colOff>
      <xdr:row>57</xdr:row>
      <xdr:rowOff>82550</xdr:rowOff>
    </xdr:to>
    <xdr:cxnSp macro="">
      <xdr:nvCxnSpPr>
        <xdr:cNvPr id="262" name="直線コネクタ 261"/>
        <xdr:cNvCxnSpPr/>
      </xdr:nvCxnSpPr>
      <xdr:spPr>
        <a:xfrm>
          <a:off x="13004800" y="96012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12700</xdr:rowOff>
    </xdr:from>
    <xdr:to>
      <xdr:col>20</xdr:col>
      <xdr:colOff>209550</xdr:colOff>
      <xdr:row>56</xdr:row>
      <xdr:rowOff>114300</xdr:rowOff>
    </xdr:to>
    <xdr:sp macro="" textlink="">
      <xdr:nvSpPr>
        <xdr:cNvPr id="263" name="フローチャート : 判断 262"/>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124477</xdr:rowOff>
    </xdr:from>
    <xdr:ext cx="762000" cy="259045"/>
    <xdr:sp macro="" textlink="">
      <xdr:nvSpPr>
        <xdr:cNvPr id="264" name="テキスト ボックス 263"/>
        <xdr:cNvSpPr txBox="1"/>
      </xdr:nvSpPr>
      <xdr:spPr>
        <a:xfrm>
          <a:off x="13512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120650</xdr:rowOff>
    </xdr:from>
    <xdr:to>
      <xdr:col>19</xdr:col>
      <xdr:colOff>6350</xdr:colOff>
      <xdr:row>56</xdr:row>
      <xdr:rowOff>50800</xdr:rowOff>
    </xdr:to>
    <xdr:sp macro="" textlink="">
      <xdr:nvSpPr>
        <xdr:cNvPr id="265" name="フローチャート : 判断 264"/>
        <xdr:cNvSpPr/>
      </xdr:nvSpPr>
      <xdr:spPr>
        <a:xfrm>
          <a:off x="12954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60977</xdr:rowOff>
    </xdr:from>
    <xdr:ext cx="762000" cy="259045"/>
    <xdr:sp macro="" textlink="">
      <xdr:nvSpPr>
        <xdr:cNvPr id="266" name="テキスト ボックス 265"/>
        <xdr:cNvSpPr txBox="1"/>
      </xdr:nvSpPr>
      <xdr:spPr>
        <a:xfrm>
          <a:off x="12623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107950</xdr:rowOff>
    </xdr:from>
    <xdr:to>
      <xdr:col>24</xdr:col>
      <xdr:colOff>82550</xdr:colOff>
      <xdr:row>58</xdr:row>
      <xdr:rowOff>38100</xdr:rowOff>
    </xdr:to>
    <xdr:sp macro="" textlink="">
      <xdr:nvSpPr>
        <xdr:cNvPr id="272" name="円/楕円 271"/>
        <xdr:cNvSpPr/>
      </xdr:nvSpPr>
      <xdr:spPr>
        <a:xfrm>
          <a:off x="164592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80027</xdr:rowOff>
    </xdr:from>
    <xdr:ext cx="762000" cy="259045"/>
    <xdr:sp macro="" textlink="">
      <xdr:nvSpPr>
        <xdr:cNvPr id="273" name="その他該当値テキスト"/>
        <xdr:cNvSpPr txBox="1"/>
      </xdr:nvSpPr>
      <xdr:spPr>
        <a:xfrm>
          <a:off x="165989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69850</xdr:rowOff>
    </xdr:from>
    <xdr:to>
      <xdr:col>22</xdr:col>
      <xdr:colOff>615950</xdr:colOff>
      <xdr:row>58</xdr:row>
      <xdr:rowOff>0</xdr:rowOff>
    </xdr:to>
    <xdr:sp macro="" textlink="">
      <xdr:nvSpPr>
        <xdr:cNvPr id="274" name="円/楕円 273"/>
        <xdr:cNvSpPr/>
      </xdr:nvSpPr>
      <xdr:spPr>
        <a:xfrm>
          <a:off x="15621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156227</xdr:rowOff>
    </xdr:from>
    <xdr:ext cx="736600" cy="259045"/>
    <xdr:sp macro="" textlink="">
      <xdr:nvSpPr>
        <xdr:cNvPr id="275" name="テキスト ボックス 274"/>
        <xdr:cNvSpPr txBox="1"/>
      </xdr:nvSpPr>
      <xdr:spPr>
        <a:xfrm>
          <a:off x="15290800" y="992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44450</xdr:rowOff>
    </xdr:from>
    <xdr:to>
      <xdr:col>21</xdr:col>
      <xdr:colOff>412750</xdr:colOff>
      <xdr:row>57</xdr:row>
      <xdr:rowOff>146050</xdr:rowOff>
    </xdr:to>
    <xdr:sp macro="" textlink="">
      <xdr:nvSpPr>
        <xdr:cNvPr id="276" name="円/楕円 275"/>
        <xdr:cNvSpPr/>
      </xdr:nvSpPr>
      <xdr:spPr>
        <a:xfrm>
          <a:off x="14732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130827</xdr:rowOff>
    </xdr:from>
    <xdr:ext cx="762000" cy="259045"/>
    <xdr:sp macro="" textlink="">
      <xdr:nvSpPr>
        <xdr:cNvPr id="277" name="テキスト ボックス 276"/>
        <xdr:cNvSpPr txBox="1"/>
      </xdr:nvSpPr>
      <xdr:spPr>
        <a:xfrm>
          <a:off x="14401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31750</xdr:rowOff>
    </xdr:from>
    <xdr:to>
      <xdr:col>20</xdr:col>
      <xdr:colOff>209550</xdr:colOff>
      <xdr:row>57</xdr:row>
      <xdr:rowOff>133350</xdr:rowOff>
    </xdr:to>
    <xdr:sp macro="" textlink="">
      <xdr:nvSpPr>
        <xdr:cNvPr id="278" name="円/楕円 277"/>
        <xdr:cNvSpPr/>
      </xdr:nvSpPr>
      <xdr:spPr>
        <a:xfrm>
          <a:off x="13843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118127</xdr:rowOff>
    </xdr:from>
    <xdr:ext cx="762000" cy="259045"/>
    <xdr:sp macro="" textlink="">
      <xdr:nvSpPr>
        <xdr:cNvPr id="279" name="テキスト ボックス 278"/>
        <xdr:cNvSpPr txBox="1"/>
      </xdr:nvSpPr>
      <xdr:spPr>
        <a:xfrm>
          <a:off x="13512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120650</xdr:rowOff>
    </xdr:from>
    <xdr:to>
      <xdr:col>19</xdr:col>
      <xdr:colOff>6350</xdr:colOff>
      <xdr:row>56</xdr:row>
      <xdr:rowOff>50800</xdr:rowOff>
    </xdr:to>
    <xdr:sp macro="" textlink="">
      <xdr:nvSpPr>
        <xdr:cNvPr id="280" name="円/楕円 279"/>
        <xdr:cNvSpPr/>
      </xdr:nvSpPr>
      <xdr:spPr>
        <a:xfrm>
          <a:off x="12954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35577</xdr:rowOff>
    </xdr:from>
    <xdr:ext cx="762000" cy="259045"/>
    <xdr:sp macro="" textlink="">
      <xdr:nvSpPr>
        <xdr:cNvPr id="281" name="テキスト ボックス 280"/>
        <xdr:cNvSpPr txBox="1"/>
      </xdr:nvSpPr>
      <xdr:spPr>
        <a:xfrm>
          <a:off x="12623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明朝" panose="02020609040205080304" pitchFamily="17" charset="-128"/>
              <a:ea typeface="ＭＳ 明朝" panose="02020609040205080304" pitchFamily="17" charset="-128"/>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補助費等にかかる経常収支比率は前年度比</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0.2</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％減少し、全国平均及び県平均も下回っている。今後も補助金等の見直しや廃止を行い、更なる縮減に努めていく。</a:t>
          </a:r>
          <a:endParaRPr lang="ja-JP" altLang="ja-JP" sz="1400">
            <a:effectLst/>
            <a:latin typeface="ＭＳ 明朝" panose="02020609040205080304" pitchFamily="17" charset="-128"/>
            <a:ea typeface="ＭＳ 明朝" panose="02020609040205080304" pitchFamily="17" charset="-128"/>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73660</xdr:rowOff>
    </xdr:from>
    <xdr:to>
      <xdr:col>24</xdr:col>
      <xdr:colOff>31750</xdr:colOff>
      <xdr:row>42</xdr:row>
      <xdr:rowOff>27940</xdr:rowOff>
    </xdr:to>
    <xdr:cxnSp macro="">
      <xdr:nvCxnSpPr>
        <xdr:cNvPr id="308" name="直線コネクタ 307"/>
        <xdr:cNvCxnSpPr/>
      </xdr:nvCxnSpPr>
      <xdr:spPr>
        <a:xfrm flipV="1">
          <a:off x="16510000" y="59029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17</xdr:rowOff>
    </xdr:from>
    <xdr:ext cx="762000" cy="259045"/>
    <xdr:sp macro="" textlink="">
      <xdr:nvSpPr>
        <xdr:cNvPr id="309" name="補助費等最小値テキスト"/>
        <xdr:cNvSpPr txBox="1"/>
      </xdr:nvSpPr>
      <xdr:spPr>
        <a:xfrm>
          <a:off x="16598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42</xdr:row>
      <xdr:rowOff>27940</xdr:rowOff>
    </xdr:from>
    <xdr:to>
      <xdr:col>24</xdr:col>
      <xdr:colOff>120650</xdr:colOff>
      <xdr:row>42</xdr:row>
      <xdr:rowOff>27940</xdr:rowOff>
    </xdr:to>
    <xdr:cxnSp macro="">
      <xdr:nvCxnSpPr>
        <xdr:cNvPr id="310" name="直線コネクタ 309"/>
        <xdr:cNvCxnSpPr/>
      </xdr:nvCxnSpPr>
      <xdr:spPr>
        <a:xfrm>
          <a:off x="16421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160037</xdr:rowOff>
    </xdr:from>
    <xdr:ext cx="762000" cy="259045"/>
    <xdr:sp macro="" textlink="">
      <xdr:nvSpPr>
        <xdr:cNvPr id="311" name="補助費等最大値テキスト"/>
        <xdr:cNvSpPr txBox="1"/>
      </xdr:nvSpPr>
      <xdr:spPr>
        <a:xfrm>
          <a:off x="16598900" y="564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73660</xdr:rowOff>
    </xdr:from>
    <xdr:to>
      <xdr:col>24</xdr:col>
      <xdr:colOff>120650</xdr:colOff>
      <xdr:row>34</xdr:row>
      <xdr:rowOff>73660</xdr:rowOff>
    </xdr:to>
    <xdr:cxnSp macro="">
      <xdr:nvCxnSpPr>
        <xdr:cNvPr id="312" name="直線コネクタ 311"/>
        <xdr:cNvCxnSpPr/>
      </xdr:nvCxnSpPr>
      <xdr:spPr>
        <a:xfrm>
          <a:off x="16421100" y="5902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69850</xdr:rowOff>
    </xdr:from>
    <xdr:to>
      <xdr:col>24</xdr:col>
      <xdr:colOff>31750</xdr:colOff>
      <xdr:row>35</xdr:row>
      <xdr:rowOff>85090</xdr:rowOff>
    </xdr:to>
    <xdr:cxnSp macro="">
      <xdr:nvCxnSpPr>
        <xdr:cNvPr id="313" name="直線コネクタ 312"/>
        <xdr:cNvCxnSpPr/>
      </xdr:nvCxnSpPr>
      <xdr:spPr>
        <a:xfrm flipV="1">
          <a:off x="15671800" y="60706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71137</xdr:rowOff>
    </xdr:from>
    <xdr:ext cx="762000" cy="259045"/>
    <xdr:sp macro="" textlink="">
      <xdr:nvSpPr>
        <xdr:cNvPr id="314" name="補助費等平均値テキスト"/>
        <xdr:cNvSpPr txBox="1"/>
      </xdr:nvSpPr>
      <xdr:spPr>
        <a:xfrm>
          <a:off x="16598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99060</xdr:rowOff>
    </xdr:from>
    <xdr:to>
      <xdr:col>24</xdr:col>
      <xdr:colOff>82550</xdr:colOff>
      <xdr:row>37</xdr:row>
      <xdr:rowOff>29210</xdr:rowOff>
    </xdr:to>
    <xdr:sp macro="" textlink="">
      <xdr:nvSpPr>
        <xdr:cNvPr id="315" name="フローチャート : 判断 314"/>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69850</xdr:rowOff>
    </xdr:from>
    <xdr:to>
      <xdr:col>22</xdr:col>
      <xdr:colOff>565150</xdr:colOff>
      <xdr:row>35</xdr:row>
      <xdr:rowOff>85090</xdr:rowOff>
    </xdr:to>
    <xdr:cxnSp macro="">
      <xdr:nvCxnSpPr>
        <xdr:cNvPr id="316" name="直線コネクタ 315"/>
        <xdr:cNvCxnSpPr/>
      </xdr:nvCxnSpPr>
      <xdr:spPr>
        <a:xfrm>
          <a:off x="14782800" y="6070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60960</xdr:rowOff>
    </xdr:from>
    <xdr:to>
      <xdr:col>22</xdr:col>
      <xdr:colOff>615950</xdr:colOff>
      <xdr:row>36</xdr:row>
      <xdr:rowOff>162560</xdr:rowOff>
    </xdr:to>
    <xdr:sp macro="" textlink="">
      <xdr:nvSpPr>
        <xdr:cNvPr id="317" name="フローチャート : 判断 316"/>
        <xdr:cNvSpPr/>
      </xdr:nvSpPr>
      <xdr:spPr>
        <a:xfrm>
          <a:off x="15621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147337</xdr:rowOff>
    </xdr:from>
    <xdr:ext cx="736600" cy="259045"/>
    <xdr:sp macro="" textlink="">
      <xdr:nvSpPr>
        <xdr:cNvPr id="318" name="テキスト ボックス 317"/>
        <xdr:cNvSpPr txBox="1"/>
      </xdr:nvSpPr>
      <xdr:spPr>
        <a:xfrm>
          <a:off x="15290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46990</xdr:rowOff>
    </xdr:from>
    <xdr:to>
      <xdr:col>21</xdr:col>
      <xdr:colOff>361950</xdr:colOff>
      <xdr:row>35</xdr:row>
      <xdr:rowOff>69850</xdr:rowOff>
    </xdr:to>
    <xdr:cxnSp macro="">
      <xdr:nvCxnSpPr>
        <xdr:cNvPr id="319" name="直線コネクタ 318"/>
        <xdr:cNvCxnSpPr/>
      </xdr:nvCxnSpPr>
      <xdr:spPr>
        <a:xfrm>
          <a:off x="13893800" y="6047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76200</xdr:rowOff>
    </xdr:from>
    <xdr:to>
      <xdr:col>21</xdr:col>
      <xdr:colOff>412750</xdr:colOff>
      <xdr:row>37</xdr:row>
      <xdr:rowOff>6350</xdr:rowOff>
    </xdr:to>
    <xdr:sp macro="" textlink="">
      <xdr:nvSpPr>
        <xdr:cNvPr id="320" name="フローチャート : 判断 319"/>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162577</xdr:rowOff>
    </xdr:from>
    <xdr:ext cx="762000" cy="259045"/>
    <xdr:sp macro="" textlink="">
      <xdr:nvSpPr>
        <xdr:cNvPr id="321" name="テキスト ボックス 320"/>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46990</xdr:rowOff>
    </xdr:from>
    <xdr:to>
      <xdr:col>20</xdr:col>
      <xdr:colOff>158750</xdr:colOff>
      <xdr:row>35</xdr:row>
      <xdr:rowOff>77470</xdr:rowOff>
    </xdr:to>
    <xdr:cxnSp macro="">
      <xdr:nvCxnSpPr>
        <xdr:cNvPr id="322" name="直線コネクタ 321"/>
        <xdr:cNvCxnSpPr/>
      </xdr:nvCxnSpPr>
      <xdr:spPr>
        <a:xfrm flipV="1">
          <a:off x="13004800" y="6047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3" name="フローチャート : 判断 32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24" name="テキスト ボックス 32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25" name="フローチャート : 判断 32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116857</xdr:rowOff>
    </xdr:from>
    <xdr:ext cx="762000" cy="259045"/>
    <xdr:sp macro="" textlink="">
      <xdr:nvSpPr>
        <xdr:cNvPr id="326" name="テキスト ボックス 32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19050</xdr:rowOff>
    </xdr:from>
    <xdr:to>
      <xdr:col>24</xdr:col>
      <xdr:colOff>82550</xdr:colOff>
      <xdr:row>35</xdr:row>
      <xdr:rowOff>120650</xdr:rowOff>
    </xdr:to>
    <xdr:sp macro="" textlink="">
      <xdr:nvSpPr>
        <xdr:cNvPr id="332" name="円/楕円 331"/>
        <xdr:cNvSpPr/>
      </xdr:nvSpPr>
      <xdr:spPr>
        <a:xfrm>
          <a:off x="16459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35577</xdr:rowOff>
    </xdr:from>
    <xdr:ext cx="762000" cy="259045"/>
    <xdr:sp macro="" textlink="">
      <xdr:nvSpPr>
        <xdr:cNvPr id="333" name="補助費等該当値テキスト"/>
        <xdr:cNvSpPr txBox="1"/>
      </xdr:nvSpPr>
      <xdr:spPr>
        <a:xfrm>
          <a:off x="16598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34290</xdr:rowOff>
    </xdr:from>
    <xdr:to>
      <xdr:col>22</xdr:col>
      <xdr:colOff>615950</xdr:colOff>
      <xdr:row>35</xdr:row>
      <xdr:rowOff>135890</xdr:rowOff>
    </xdr:to>
    <xdr:sp macro="" textlink="">
      <xdr:nvSpPr>
        <xdr:cNvPr id="334" name="円/楕円 333"/>
        <xdr:cNvSpPr/>
      </xdr:nvSpPr>
      <xdr:spPr>
        <a:xfrm>
          <a:off x="15621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146067</xdr:rowOff>
    </xdr:from>
    <xdr:ext cx="736600" cy="259045"/>
    <xdr:sp macro="" textlink="">
      <xdr:nvSpPr>
        <xdr:cNvPr id="335" name="テキスト ボックス 334"/>
        <xdr:cNvSpPr txBox="1"/>
      </xdr:nvSpPr>
      <xdr:spPr>
        <a:xfrm>
          <a:off x="15290800" y="580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19050</xdr:rowOff>
    </xdr:from>
    <xdr:to>
      <xdr:col>21</xdr:col>
      <xdr:colOff>412750</xdr:colOff>
      <xdr:row>35</xdr:row>
      <xdr:rowOff>120650</xdr:rowOff>
    </xdr:to>
    <xdr:sp macro="" textlink="">
      <xdr:nvSpPr>
        <xdr:cNvPr id="336" name="円/楕円 335"/>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130827</xdr:rowOff>
    </xdr:from>
    <xdr:ext cx="762000" cy="259045"/>
    <xdr:sp macro="" textlink="">
      <xdr:nvSpPr>
        <xdr:cNvPr id="337" name="テキスト ボックス 336"/>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167640</xdr:rowOff>
    </xdr:from>
    <xdr:to>
      <xdr:col>20</xdr:col>
      <xdr:colOff>209550</xdr:colOff>
      <xdr:row>35</xdr:row>
      <xdr:rowOff>97790</xdr:rowOff>
    </xdr:to>
    <xdr:sp macro="" textlink="">
      <xdr:nvSpPr>
        <xdr:cNvPr id="338" name="円/楕円 337"/>
        <xdr:cNvSpPr/>
      </xdr:nvSpPr>
      <xdr:spPr>
        <a:xfrm>
          <a:off x="13843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107967</xdr:rowOff>
    </xdr:from>
    <xdr:ext cx="762000" cy="259045"/>
    <xdr:sp macro="" textlink="">
      <xdr:nvSpPr>
        <xdr:cNvPr id="339" name="テキスト ボックス 338"/>
        <xdr:cNvSpPr txBox="1"/>
      </xdr:nvSpPr>
      <xdr:spPr>
        <a:xfrm>
          <a:off x="13512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26670</xdr:rowOff>
    </xdr:from>
    <xdr:to>
      <xdr:col>19</xdr:col>
      <xdr:colOff>6350</xdr:colOff>
      <xdr:row>35</xdr:row>
      <xdr:rowOff>128270</xdr:rowOff>
    </xdr:to>
    <xdr:sp macro="" textlink="">
      <xdr:nvSpPr>
        <xdr:cNvPr id="340" name="円/楕円 339"/>
        <xdr:cNvSpPr/>
      </xdr:nvSpPr>
      <xdr:spPr>
        <a:xfrm>
          <a:off x="12954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138447</xdr:rowOff>
    </xdr:from>
    <xdr:ext cx="762000" cy="259045"/>
    <xdr:sp macro="" textlink="">
      <xdr:nvSpPr>
        <xdr:cNvPr id="341" name="テキスト ボックス 340"/>
        <xdr:cNvSpPr txBox="1"/>
      </xdr:nvSpPr>
      <xdr:spPr>
        <a:xfrm>
          <a:off x="12623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全国平均を下回っているものの、県平均を</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1.7</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％上回っている。元利償還金が減少したものの未だ高水準にあることから、事業の取捨選択を行い、将来計画を見据えて地方債の発行額抑制に努めていく。</a:t>
          </a:r>
          <a:endParaRPr lang="ja-JP" altLang="ja-JP" sz="1400">
            <a:effectLst/>
            <a:latin typeface="ＭＳ 明朝" panose="02020609040205080304" pitchFamily="17" charset="-128"/>
            <a:ea typeface="ＭＳ 明朝" panose="02020609040205080304" pitchFamily="17" charset="-128"/>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43180</xdr:rowOff>
    </xdr:from>
    <xdr:to>
      <xdr:col>7</xdr:col>
      <xdr:colOff>15875</xdr:colOff>
      <xdr:row>81</xdr:row>
      <xdr:rowOff>54611</xdr:rowOff>
    </xdr:to>
    <xdr:cxnSp macro="">
      <xdr:nvCxnSpPr>
        <xdr:cNvPr id="369" name="直線コネクタ 368"/>
        <xdr:cNvCxnSpPr/>
      </xdr:nvCxnSpPr>
      <xdr:spPr>
        <a:xfrm flipV="1">
          <a:off x="4826000" y="1273048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26688</xdr:rowOff>
    </xdr:from>
    <xdr:ext cx="762000" cy="259045"/>
    <xdr:sp macro="" textlink="">
      <xdr:nvSpPr>
        <xdr:cNvPr id="370"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6</xdr:col>
      <xdr:colOff>612775</xdr:colOff>
      <xdr:row>81</xdr:row>
      <xdr:rowOff>54611</xdr:rowOff>
    </xdr:from>
    <xdr:to>
      <xdr:col>7</xdr:col>
      <xdr:colOff>104775</xdr:colOff>
      <xdr:row>81</xdr:row>
      <xdr:rowOff>54611</xdr:rowOff>
    </xdr:to>
    <xdr:cxnSp macro="">
      <xdr:nvCxnSpPr>
        <xdr:cNvPr id="371" name="直線コネクタ 370"/>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129557</xdr:rowOff>
    </xdr:from>
    <xdr:ext cx="762000" cy="259045"/>
    <xdr:sp macro="" textlink="">
      <xdr:nvSpPr>
        <xdr:cNvPr id="372" name="公債費最大値テキスト"/>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74</xdr:row>
      <xdr:rowOff>43180</xdr:rowOff>
    </xdr:from>
    <xdr:to>
      <xdr:col>7</xdr:col>
      <xdr:colOff>104775</xdr:colOff>
      <xdr:row>74</xdr:row>
      <xdr:rowOff>43180</xdr:rowOff>
    </xdr:to>
    <xdr:cxnSp macro="">
      <xdr:nvCxnSpPr>
        <xdr:cNvPr id="373" name="直線コネクタ 372"/>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107950</xdr:rowOff>
    </xdr:from>
    <xdr:to>
      <xdr:col>7</xdr:col>
      <xdr:colOff>15875</xdr:colOff>
      <xdr:row>77</xdr:row>
      <xdr:rowOff>123189</xdr:rowOff>
    </xdr:to>
    <xdr:cxnSp macro="">
      <xdr:nvCxnSpPr>
        <xdr:cNvPr id="374" name="直線コネクタ 373"/>
        <xdr:cNvCxnSpPr/>
      </xdr:nvCxnSpPr>
      <xdr:spPr>
        <a:xfrm flipV="1">
          <a:off x="3987800" y="133096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58438</xdr:rowOff>
    </xdr:from>
    <xdr:ext cx="762000" cy="259045"/>
    <xdr:sp macro="" textlink="">
      <xdr:nvSpPr>
        <xdr:cNvPr id="375" name="公債費平均値テキスト"/>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76" name="フローチャート : 判断 375"/>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85089</xdr:rowOff>
    </xdr:from>
    <xdr:to>
      <xdr:col>5</xdr:col>
      <xdr:colOff>549275</xdr:colOff>
      <xdr:row>77</xdr:row>
      <xdr:rowOff>123189</xdr:rowOff>
    </xdr:to>
    <xdr:cxnSp macro="">
      <xdr:nvCxnSpPr>
        <xdr:cNvPr id="377" name="直線コネクタ 376"/>
        <xdr:cNvCxnSpPr/>
      </xdr:nvCxnSpPr>
      <xdr:spPr>
        <a:xfrm>
          <a:off x="3098800" y="132867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125730</xdr:rowOff>
    </xdr:from>
    <xdr:to>
      <xdr:col>5</xdr:col>
      <xdr:colOff>600075</xdr:colOff>
      <xdr:row>78</xdr:row>
      <xdr:rowOff>55880</xdr:rowOff>
    </xdr:to>
    <xdr:sp macro="" textlink="">
      <xdr:nvSpPr>
        <xdr:cNvPr id="378" name="フローチャート : 判断 377"/>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40657</xdr:rowOff>
    </xdr:from>
    <xdr:ext cx="736600" cy="259045"/>
    <xdr:sp macro="" textlink="">
      <xdr:nvSpPr>
        <xdr:cNvPr id="379" name="テキスト ボックス 378"/>
        <xdr:cNvSpPr txBox="1"/>
      </xdr:nvSpPr>
      <xdr:spPr>
        <a:xfrm>
          <a:off x="3606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85089</xdr:rowOff>
    </xdr:from>
    <xdr:to>
      <xdr:col>4</xdr:col>
      <xdr:colOff>346075</xdr:colOff>
      <xdr:row>77</xdr:row>
      <xdr:rowOff>138430</xdr:rowOff>
    </xdr:to>
    <xdr:cxnSp macro="">
      <xdr:nvCxnSpPr>
        <xdr:cNvPr id="380" name="直線コネクタ 379"/>
        <xdr:cNvCxnSpPr/>
      </xdr:nvCxnSpPr>
      <xdr:spPr>
        <a:xfrm flipV="1">
          <a:off x="2209800" y="132867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148589</xdr:rowOff>
    </xdr:from>
    <xdr:to>
      <xdr:col>4</xdr:col>
      <xdr:colOff>396875</xdr:colOff>
      <xdr:row>78</xdr:row>
      <xdr:rowOff>78739</xdr:rowOff>
    </xdr:to>
    <xdr:sp macro="" textlink="">
      <xdr:nvSpPr>
        <xdr:cNvPr id="381" name="フローチャート : 判断 380"/>
        <xdr:cNvSpPr/>
      </xdr:nvSpPr>
      <xdr:spPr>
        <a:xfrm>
          <a:off x="3048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63516</xdr:rowOff>
    </xdr:from>
    <xdr:ext cx="762000" cy="259045"/>
    <xdr:sp macro="" textlink="">
      <xdr:nvSpPr>
        <xdr:cNvPr id="382" name="テキスト ボックス 381"/>
        <xdr:cNvSpPr txBox="1"/>
      </xdr:nvSpPr>
      <xdr:spPr>
        <a:xfrm>
          <a:off x="2717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138430</xdr:rowOff>
    </xdr:from>
    <xdr:to>
      <xdr:col>3</xdr:col>
      <xdr:colOff>142875</xdr:colOff>
      <xdr:row>77</xdr:row>
      <xdr:rowOff>153670</xdr:rowOff>
    </xdr:to>
    <xdr:cxnSp macro="">
      <xdr:nvCxnSpPr>
        <xdr:cNvPr id="383" name="直線コネクタ 382"/>
        <xdr:cNvCxnSpPr/>
      </xdr:nvCxnSpPr>
      <xdr:spPr>
        <a:xfrm flipV="1">
          <a:off x="1320800" y="13340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163830</xdr:rowOff>
    </xdr:from>
    <xdr:to>
      <xdr:col>3</xdr:col>
      <xdr:colOff>193675</xdr:colOff>
      <xdr:row>78</xdr:row>
      <xdr:rowOff>93980</xdr:rowOff>
    </xdr:to>
    <xdr:sp macro="" textlink="">
      <xdr:nvSpPr>
        <xdr:cNvPr id="384" name="フローチャート : 判断 383"/>
        <xdr:cNvSpPr/>
      </xdr:nvSpPr>
      <xdr:spPr>
        <a:xfrm>
          <a:off x="2159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78757</xdr:rowOff>
    </xdr:from>
    <xdr:ext cx="762000" cy="259045"/>
    <xdr:sp macro="" textlink="">
      <xdr:nvSpPr>
        <xdr:cNvPr id="385" name="テキスト ボックス 384"/>
        <xdr:cNvSpPr txBox="1"/>
      </xdr:nvSpPr>
      <xdr:spPr>
        <a:xfrm>
          <a:off x="1828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156211</xdr:rowOff>
    </xdr:from>
    <xdr:to>
      <xdr:col>1</xdr:col>
      <xdr:colOff>676275</xdr:colOff>
      <xdr:row>78</xdr:row>
      <xdr:rowOff>86361</xdr:rowOff>
    </xdr:to>
    <xdr:sp macro="" textlink="">
      <xdr:nvSpPr>
        <xdr:cNvPr id="386" name="フローチャート : 判断 385"/>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71138</xdr:rowOff>
    </xdr:from>
    <xdr:ext cx="762000" cy="259045"/>
    <xdr:sp macro="" textlink="">
      <xdr:nvSpPr>
        <xdr:cNvPr id="387" name="テキスト ボックス 386"/>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57150</xdr:rowOff>
    </xdr:from>
    <xdr:to>
      <xdr:col>7</xdr:col>
      <xdr:colOff>66675</xdr:colOff>
      <xdr:row>77</xdr:row>
      <xdr:rowOff>158750</xdr:rowOff>
    </xdr:to>
    <xdr:sp macro="" textlink="">
      <xdr:nvSpPr>
        <xdr:cNvPr id="393" name="円/楕円 392"/>
        <xdr:cNvSpPr/>
      </xdr:nvSpPr>
      <xdr:spPr>
        <a:xfrm>
          <a:off x="47752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29227</xdr:rowOff>
    </xdr:from>
    <xdr:ext cx="762000" cy="259045"/>
    <xdr:sp macro="" textlink="">
      <xdr:nvSpPr>
        <xdr:cNvPr id="394" name="公債費該当値テキスト"/>
        <xdr:cNvSpPr txBox="1"/>
      </xdr:nvSpPr>
      <xdr:spPr>
        <a:xfrm>
          <a:off x="49149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72389</xdr:rowOff>
    </xdr:from>
    <xdr:to>
      <xdr:col>5</xdr:col>
      <xdr:colOff>600075</xdr:colOff>
      <xdr:row>78</xdr:row>
      <xdr:rowOff>2539</xdr:rowOff>
    </xdr:to>
    <xdr:sp macro="" textlink="">
      <xdr:nvSpPr>
        <xdr:cNvPr id="395" name="円/楕円 394"/>
        <xdr:cNvSpPr/>
      </xdr:nvSpPr>
      <xdr:spPr>
        <a:xfrm>
          <a:off x="3937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12716</xdr:rowOff>
    </xdr:from>
    <xdr:ext cx="736600" cy="259045"/>
    <xdr:sp macro="" textlink="">
      <xdr:nvSpPr>
        <xdr:cNvPr id="396" name="テキスト ボックス 395"/>
        <xdr:cNvSpPr txBox="1"/>
      </xdr:nvSpPr>
      <xdr:spPr>
        <a:xfrm>
          <a:off x="3606800" y="13042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34289</xdr:rowOff>
    </xdr:from>
    <xdr:to>
      <xdr:col>4</xdr:col>
      <xdr:colOff>396875</xdr:colOff>
      <xdr:row>77</xdr:row>
      <xdr:rowOff>135889</xdr:rowOff>
    </xdr:to>
    <xdr:sp macro="" textlink="">
      <xdr:nvSpPr>
        <xdr:cNvPr id="397" name="円/楕円 396"/>
        <xdr:cNvSpPr/>
      </xdr:nvSpPr>
      <xdr:spPr>
        <a:xfrm>
          <a:off x="3048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146066</xdr:rowOff>
    </xdr:from>
    <xdr:ext cx="762000" cy="259045"/>
    <xdr:sp macro="" textlink="">
      <xdr:nvSpPr>
        <xdr:cNvPr id="398" name="テキスト ボックス 397"/>
        <xdr:cNvSpPr txBox="1"/>
      </xdr:nvSpPr>
      <xdr:spPr>
        <a:xfrm>
          <a:off x="2717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87630</xdr:rowOff>
    </xdr:from>
    <xdr:to>
      <xdr:col>3</xdr:col>
      <xdr:colOff>193675</xdr:colOff>
      <xdr:row>78</xdr:row>
      <xdr:rowOff>17780</xdr:rowOff>
    </xdr:to>
    <xdr:sp macro="" textlink="">
      <xdr:nvSpPr>
        <xdr:cNvPr id="399" name="円/楕円 398"/>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27957</xdr:rowOff>
    </xdr:from>
    <xdr:ext cx="762000" cy="259045"/>
    <xdr:sp macro="" textlink="">
      <xdr:nvSpPr>
        <xdr:cNvPr id="400" name="テキスト ボックス 399"/>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102870</xdr:rowOff>
    </xdr:from>
    <xdr:to>
      <xdr:col>1</xdr:col>
      <xdr:colOff>676275</xdr:colOff>
      <xdr:row>78</xdr:row>
      <xdr:rowOff>33020</xdr:rowOff>
    </xdr:to>
    <xdr:sp macro="" textlink="">
      <xdr:nvSpPr>
        <xdr:cNvPr id="401" name="円/楕円 400"/>
        <xdr:cNvSpPr/>
      </xdr:nvSpPr>
      <xdr:spPr>
        <a:xfrm>
          <a:off x="1270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43197</xdr:rowOff>
    </xdr:from>
    <xdr:ext cx="762000" cy="259045"/>
    <xdr:sp macro="" textlink="">
      <xdr:nvSpPr>
        <xdr:cNvPr id="402" name="テキスト ボックス 401"/>
        <xdr:cNvSpPr txBox="1"/>
      </xdr:nvSpPr>
      <xdr:spPr>
        <a:xfrm>
          <a:off x="939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公債費以外にかかる経常収支比率が類似団体平均より高くなっているのは、生活保護費や自立支援給付費等の扶助費の増加が主な要因である。扶助費については、高齢化や経済情勢変化など外部的な要因も大きいが、今後も適正化を進め、財政の健全化に努める。また、経費削減のための業務委託や指定管理者制度の物件費についても効果の評価・検証を行い、さらなる適正化を進め、縮減に努める。</a:t>
          </a:r>
          <a:endParaRPr lang="ja-JP" altLang="ja-JP" sz="1400">
            <a:effectLst/>
            <a:latin typeface="ＭＳ 明朝" panose="02020609040205080304" pitchFamily="17" charset="-128"/>
            <a:ea typeface="ＭＳ 明朝" panose="02020609040205080304" pitchFamily="17" charset="-128"/>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latin typeface="ＭＳ 明朝" panose="02020609040205080304" pitchFamily="17" charset="-128"/>
            <a:ea typeface="ＭＳ 明朝" panose="02020609040205080304" pitchFamily="17" charset="-128"/>
          </a:endParaRP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104140</xdr:rowOff>
    </xdr:from>
    <xdr:to>
      <xdr:col>24</xdr:col>
      <xdr:colOff>31750</xdr:colOff>
      <xdr:row>80</xdr:row>
      <xdr:rowOff>117856</xdr:rowOff>
    </xdr:to>
    <xdr:cxnSp macro="">
      <xdr:nvCxnSpPr>
        <xdr:cNvPr id="428" name="直線コネクタ 427"/>
        <xdr:cNvCxnSpPr/>
      </xdr:nvCxnSpPr>
      <xdr:spPr>
        <a:xfrm flipV="1">
          <a:off x="16510000" y="1279144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89933</xdr:rowOff>
    </xdr:from>
    <xdr:ext cx="762000" cy="259045"/>
    <xdr:sp macro="" textlink="">
      <xdr:nvSpPr>
        <xdr:cNvPr id="429"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23</xdr:col>
      <xdr:colOff>628650</xdr:colOff>
      <xdr:row>80</xdr:row>
      <xdr:rowOff>117856</xdr:rowOff>
    </xdr:from>
    <xdr:to>
      <xdr:col>24</xdr:col>
      <xdr:colOff>120650</xdr:colOff>
      <xdr:row>80</xdr:row>
      <xdr:rowOff>117856</xdr:rowOff>
    </xdr:to>
    <xdr:cxnSp macro="">
      <xdr:nvCxnSpPr>
        <xdr:cNvPr id="430" name="直線コネクタ 429"/>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19067</xdr:rowOff>
    </xdr:from>
    <xdr:ext cx="762000" cy="259045"/>
    <xdr:sp macro="" textlink="">
      <xdr:nvSpPr>
        <xdr:cNvPr id="431"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23</xdr:col>
      <xdr:colOff>628650</xdr:colOff>
      <xdr:row>74</xdr:row>
      <xdr:rowOff>104140</xdr:rowOff>
    </xdr:from>
    <xdr:to>
      <xdr:col>24</xdr:col>
      <xdr:colOff>120650</xdr:colOff>
      <xdr:row>74</xdr:row>
      <xdr:rowOff>104140</xdr:rowOff>
    </xdr:to>
    <xdr:cxnSp macro="">
      <xdr:nvCxnSpPr>
        <xdr:cNvPr id="432" name="直線コネクタ 431"/>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58420</xdr:rowOff>
    </xdr:from>
    <xdr:to>
      <xdr:col>24</xdr:col>
      <xdr:colOff>31750</xdr:colOff>
      <xdr:row>78</xdr:row>
      <xdr:rowOff>94996</xdr:rowOff>
    </xdr:to>
    <xdr:cxnSp macro="">
      <xdr:nvCxnSpPr>
        <xdr:cNvPr id="433" name="直線コネクタ 432"/>
        <xdr:cNvCxnSpPr/>
      </xdr:nvCxnSpPr>
      <xdr:spPr>
        <a:xfrm flipV="1">
          <a:off x="15671800" y="134315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26433</xdr:rowOff>
    </xdr:from>
    <xdr:ext cx="762000" cy="259045"/>
    <xdr:sp macro="" textlink="">
      <xdr:nvSpPr>
        <xdr:cNvPr id="434" name="公債費以外平均値テキスト"/>
        <xdr:cNvSpPr txBox="1"/>
      </xdr:nvSpPr>
      <xdr:spPr>
        <a:xfrm>
          <a:off x="16598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xdr:rowOff>
    </xdr:from>
    <xdr:to>
      <xdr:col>24</xdr:col>
      <xdr:colOff>82550</xdr:colOff>
      <xdr:row>77</xdr:row>
      <xdr:rowOff>111506</xdr:rowOff>
    </xdr:to>
    <xdr:sp macro="" textlink="">
      <xdr:nvSpPr>
        <xdr:cNvPr id="435" name="フローチャート : 判断 434"/>
        <xdr:cNvSpPr/>
      </xdr:nvSpPr>
      <xdr:spPr>
        <a:xfrm>
          <a:off x="16459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35561</xdr:rowOff>
    </xdr:from>
    <xdr:to>
      <xdr:col>22</xdr:col>
      <xdr:colOff>565150</xdr:colOff>
      <xdr:row>78</xdr:row>
      <xdr:rowOff>94996</xdr:rowOff>
    </xdr:to>
    <xdr:cxnSp macro="">
      <xdr:nvCxnSpPr>
        <xdr:cNvPr id="436" name="直線コネクタ 435"/>
        <xdr:cNvCxnSpPr/>
      </xdr:nvCxnSpPr>
      <xdr:spPr>
        <a:xfrm>
          <a:off x="14782800" y="13408661"/>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14478</xdr:rowOff>
    </xdr:from>
    <xdr:to>
      <xdr:col>22</xdr:col>
      <xdr:colOff>615950</xdr:colOff>
      <xdr:row>77</xdr:row>
      <xdr:rowOff>116078</xdr:rowOff>
    </xdr:to>
    <xdr:sp macro="" textlink="">
      <xdr:nvSpPr>
        <xdr:cNvPr id="437" name="フローチャート : 判断 436"/>
        <xdr:cNvSpPr/>
      </xdr:nvSpPr>
      <xdr:spPr>
        <a:xfrm>
          <a:off x="15621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126255</xdr:rowOff>
    </xdr:from>
    <xdr:ext cx="736600" cy="259045"/>
    <xdr:sp macro="" textlink="">
      <xdr:nvSpPr>
        <xdr:cNvPr id="438" name="テキスト ボックス 437"/>
        <xdr:cNvSpPr txBox="1"/>
      </xdr:nvSpPr>
      <xdr:spPr>
        <a:xfrm>
          <a:off x="15290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35561</xdr:rowOff>
    </xdr:from>
    <xdr:to>
      <xdr:col>21</xdr:col>
      <xdr:colOff>361950</xdr:colOff>
      <xdr:row>78</xdr:row>
      <xdr:rowOff>81280</xdr:rowOff>
    </xdr:to>
    <xdr:cxnSp macro="">
      <xdr:nvCxnSpPr>
        <xdr:cNvPr id="439" name="直線コネクタ 438"/>
        <xdr:cNvCxnSpPr/>
      </xdr:nvCxnSpPr>
      <xdr:spPr>
        <a:xfrm flipV="1">
          <a:off x="13893800" y="134086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131063</xdr:rowOff>
    </xdr:from>
    <xdr:to>
      <xdr:col>21</xdr:col>
      <xdr:colOff>412750</xdr:colOff>
      <xdr:row>77</xdr:row>
      <xdr:rowOff>61213</xdr:rowOff>
    </xdr:to>
    <xdr:sp macro="" textlink="">
      <xdr:nvSpPr>
        <xdr:cNvPr id="440" name="フローチャート : 判断 439"/>
        <xdr:cNvSpPr/>
      </xdr:nvSpPr>
      <xdr:spPr>
        <a:xfrm>
          <a:off x="14732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71391</xdr:rowOff>
    </xdr:from>
    <xdr:ext cx="762000" cy="259045"/>
    <xdr:sp macro="" textlink="">
      <xdr:nvSpPr>
        <xdr:cNvPr id="441" name="テキスト ボックス 440"/>
        <xdr:cNvSpPr txBox="1"/>
      </xdr:nvSpPr>
      <xdr:spPr>
        <a:xfrm>
          <a:off x="14401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81280</xdr:rowOff>
    </xdr:from>
    <xdr:to>
      <xdr:col>20</xdr:col>
      <xdr:colOff>158750</xdr:colOff>
      <xdr:row>78</xdr:row>
      <xdr:rowOff>149861</xdr:rowOff>
    </xdr:to>
    <xdr:cxnSp macro="">
      <xdr:nvCxnSpPr>
        <xdr:cNvPr id="442" name="直線コネクタ 441"/>
        <xdr:cNvCxnSpPr/>
      </xdr:nvCxnSpPr>
      <xdr:spPr>
        <a:xfrm flipV="1">
          <a:off x="13004800" y="134543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126492</xdr:rowOff>
    </xdr:from>
    <xdr:to>
      <xdr:col>20</xdr:col>
      <xdr:colOff>209550</xdr:colOff>
      <xdr:row>77</xdr:row>
      <xdr:rowOff>56642</xdr:rowOff>
    </xdr:to>
    <xdr:sp macro="" textlink="">
      <xdr:nvSpPr>
        <xdr:cNvPr id="443" name="フローチャート : 判断 442"/>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66819</xdr:rowOff>
    </xdr:from>
    <xdr:ext cx="762000" cy="259045"/>
    <xdr:sp macro="" textlink="">
      <xdr:nvSpPr>
        <xdr:cNvPr id="444" name="テキスト ボックス 443"/>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117348</xdr:rowOff>
    </xdr:from>
    <xdr:to>
      <xdr:col>19</xdr:col>
      <xdr:colOff>6350</xdr:colOff>
      <xdr:row>77</xdr:row>
      <xdr:rowOff>47498</xdr:rowOff>
    </xdr:to>
    <xdr:sp macro="" textlink="">
      <xdr:nvSpPr>
        <xdr:cNvPr id="445" name="フローチャート : 判断 444"/>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57675</xdr:rowOff>
    </xdr:from>
    <xdr:ext cx="762000" cy="259045"/>
    <xdr:sp macro="" textlink="">
      <xdr:nvSpPr>
        <xdr:cNvPr id="446" name="テキスト ボックス 445"/>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7620</xdr:rowOff>
    </xdr:from>
    <xdr:to>
      <xdr:col>24</xdr:col>
      <xdr:colOff>82550</xdr:colOff>
      <xdr:row>78</xdr:row>
      <xdr:rowOff>109220</xdr:rowOff>
    </xdr:to>
    <xdr:sp macro="" textlink="">
      <xdr:nvSpPr>
        <xdr:cNvPr id="452" name="円/楕円 451"/>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151147</xdr:rowOff>
    </xdr:from>
    <xdr:ext cx="762000" cy="259045"/>
    <xdr:sp macro="" textlink="">
      <xdr:nvSpPr>
        <xdr:cNvPr id="453" name="公債費以外該当値テキスト"/>
        <xdr:cNvSpPr txBox="1"/>
      </xdr:nvSpPr>
      <xdr:spPr>
        <a:xfrm>
          <a:off x="16598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44196</xdr:rowOff>
    </xdr:from>
    <xdr:to>
      <xdr:col>22</xdr:col>
      <xdr:colOff>615950</xdr:colOff>
      <xdr:row>78</xdr:row>
      <xdr:rowOff>145796</xdr:rowOff>
    </xdr:to>
    <xdr:sp macro="" textlink="">
      <xdr:nvSpPr>
        <xdr:cNvPr id="454" name="円/楕円 453"/>
        <xdr:cNvSpPr/>
      </xdr:nvSpPr>
      <xdr:spPr>
        <a:xfrm>
          <a:off x="15621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130573</xdr:rowOff>
    </xdr:from>
    <xdr:ext cx="736600" cy="259045"/>
    <xdr:sp macro="" textlink="">
      <xdr:nvSpPr>
        <xdr:cNvPr id="455" name="テキスト ボックス 454"/>
        <xdr:cNvSpPr txBox="1"/>
      </xdr:nvSpPr>
      <xdr:spPr>
        <a:xfrm>
          <a:off x="15290800" y="13503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156211</xdr:rowOff>
    </xdr:from>
    <xdr:to>
      <xdr:col>21</xdr:col>
      <xdr:colOff>412750</xdr:colOff>
      <xdr:row>78</xdr:row>
      <xdr:rowOff>86361</xdr:rowOff>
    </xdr:to>
    <xdr:sp macro="" textlink="">
      <xdr:nvSpPr>
        <xdr:cNvPr id="456" name="円/楕円 455"/>
        <xdr:cNvSpPr/>
      </xdr:nvSpPr>
      <xdr:spPr>
        <a:xfrm>
          <a:off x="14732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71138</xdr:rowOff>
    </xdr:from>
    <xdr:ext cx="762000" cy="259045"/>
    <xdr:sp macro="" textlink="">
      <xdr:nvSpPr>
        <xdr:cNvPr id="457" name="テキスト ボックス 456"/>
        <xdr:cNvSpPr txBox="1"/>
      </xdr:nvSpPr>
      <xdr:spPr>
        <a:xfrm>
          <a:off x="14401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30480</xdr:rowOff>
    </xdr:from>
    <xdr:to>
      <xdr:col>20</xdr:col>
      <xdr:colOff>209550</xdr:colOff>
      <xdr:row>78</xdr:row>
      <xdr:rowOff>132080</xdr:rowOff>
    </xdr:to>
    <xdr:sp macro="" textlink="">
      <xdr:nvSpPr>
        <xdr:cNvPr id="458" name="円/楕円 457"/>
        <xdr:cNvSpPr/>
      </xdr:nvSpPr>
      <xdr:spPr>
        <a:xfrm>
          <a:off x="13843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116857</xdr:rowOff>
    </xdr:from>
    <xdr:ext cx="762000" cy="259045"/>
    <xdr:sp macro="" textlink="">
      <xdr:nvSpPr>
        <xdr:cNvPr id="459" name="テキスト ボックス 458"/>
        <xdr:cNvSpPr txBox="1"/>
      </xdr:nvSpPr>
      <xdr:spPr>
        <a:xfrm>
          <a:off x="13512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99061</xdr:rowOff>
    </xdr:from>
    <xdr:to>
      <xdr:col>19</xdr:col>
      <xdr:colOff>6350</xdr:colOff>
      <xdr:row>79</xdr:row>
      <xdr:rowOff>29211</xdr:rowOff>
    </xdr:to>
    <xdr:sp macro="" textlink="">
      <xdr:nvSpPr>
        <xdr:cNvPr id="460" name="円/楕円 459"/>
        <xdr:cNvSpPr/>
      </xdr:nvSpPr>
      <xdr:spPr>
        <a:xfrm>
          <a:off x="12954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13988</xdr:rowOff>
    </xdr:from>
    <xdr:ext cx="762000" cy="259045"/>
    <xdr:sp macro="" textlink="">
      <xdr:nvSpPr>
        <xdr:cNvPr id="461" name="テキスト ボックス 460"/>
        <xdr:cNvSpPr txBox="1"/>
      </xdr:nvSpPr>
      <xdr:spPr>
        <a:xfrm>
          <a:off x="12623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埼玉県川口市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74563</xdr:rowOff>
    </xdr:from>
    <xdr:to>
      <xdr:col>4</xdr:col>
      <xdr:colOff>1117600</xdr:colOff>
      <xdr:row>19</xdr:row>
      <xdr:rowOff>86026</xdr:rowOff>
    </xdr:to>
    <xdr:cxnSp macro="">
      <xdr:nvCxnSpPr>
        <xdr:cNvPr id="47" name="直線コネクタ 46"/>
        <xdr:cNvCxnSpPr/>
      </xdr:nvCxnSpPr>
      <xdr:spPr bwMode="auto">
        <a:xfrm flipV="1">
          <a:off x="5651500" y="2008138"/>
          <a:ext cx="0" cy="1383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58103</xdr:rowOff>
    </xdr:from>
    <xdr:ext cx="762000" cy="259045"/>
    <xdr:sp macro="" textlink="">
      <xdr:nvSpPr>
        <xdr:cNvPr id="48" name="人口1人当たり決算額の推移最小値テキスト130"/>
        <xdr:cNvSpPr txBox="1"/>
      </xdr:nvSpPr>
      <xdr:spPr>
        <a:xfrm>
          <a:off x="5740400" y="336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46,713</a:t>
          </a:r>
          <a:endParaRPr kumimoji="1" lang="ja-JP" altLang="en-US" sz="1000" b="1">
            <a:latin typeface="ＭＳ Ｐゴシック"/>
          </a:endParaRPr>
        </a:p>
      </xdr:txBody>
    </xdr:sp>
    <xdr:clientData/>
  </xdr:oneCellAnchor>
  <xdr:twoCellAnchor>
    <xdr:from>
      <xdr:col>4</xdr:col>
      <xdr:colOff>1028700</xdr:colOff>
      <xdr:row>19</xdr:row>
      <xdr:rowOff>86026</xdr:rowOff>
    </xdr:from>
    <xdr:to>
      <xdr:col>5</xdr:col>
      <xdr:colOff>73025</xdr:colOff>
      <xdr:row>19</xdr:row>
      <xdr:rowOff>86026</xdr:rowOff>
    </xdr:to>
    <xdr:cxnSp macro="">
      <xdr:nvCxnSpPr>
        <xdr:cNvPr id="49" name="直線コネクタ 48"/>
        <xdr:cNvCxnSpPr/>
      </xdr:nvCxnSpPr>
      <xdr:spPr bwMode="auto">
        <a:xfrm>
          <a:off x="5562600" y="3391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160940</xdr:rowOff>
    </xdr:from>
    <xdr:ext cx="762000" cy="259045"/>
    <xdr:sp macro="" textlink="">
      <xdr:nvSpPr>
        <xdr:cNvPr id="50" name="人口1人当たり決算額の推移最大値テキスト130"/>
        <xdr:cNvSpPr txBox="1"/>
      </xdr:nvSpPr>
      <xdr:spPr>
        <a:xfrm>
          <a:off x="5740400" y="175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89,064</a:t>
          </a:r>
          <a:endParaRPr kumimoji="1" lang="ja-JP" altLang="en-US" sz="1000" b="1">
            <a:latin typeface="ＭＳ Ｐゴシック"/>
          </a:endParaRPr>
        </a:p>
      </xdr:txBody>
    </xdr:sp>
    <xdr:clientData/>
  </xdr:oneCellAnchor>
  <xdr:twoCellAnchor>
    <xdr:from>
      <xdr:col>4</xdr:col>
      <xdr:colOff>1028700</xdr:colOff>
      <xdr:row>11</xdr:row>
      <xdr:rowOff>74563</xdr:rowOff>
    </xdr:from>
    <xdr:to>
      <xdr:col>5</xdr:col>
      <xdr:colOff>73025</xdr:colOff>
      <xdr:row>11</xdr:row>
      <xdr:rowOff>74563</xdr:rowOff>
    </xdr:to>
    <xdr:cxnSp macro="">
      <xdr:nvCxnSpPr>
        <xdr:cNvPr id="51" name="直線コネクタ 50"/>
        <xdr:cNvCxnSpPr/>
      </xdr:nvCxnSpPr>
      <xdr:spPr bwMode="auto">
        <a:xfrm>
          <a:off x="5562600" y="2008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169204</xdr:rowOff>
    </xdr:from>
    <xdr:to>
      <xdr:col>4</xdr:col>
      <xdr:colOff>1117600</xdr:colOff>
      <xdr:row>19</xdr:row>
      <xdr:rowOff>3469</xdr:rowOff>
    </xdr:to>
    <xdr:cxnSp macro="">
      <xdr:nvCxnSpPr>
        <xdr:cNvPr id="52" name="直線コネクタ 51"/>
        <xdr:cNvCxnSpPr/>
      </xdr:nvCxnSpPr>
      <xdr:spPr bwMode="auto">
        <a:xfrm flipV="1">
          <a:off x="5003800" y="3302929"/>
          <a:ext cx="647700" cy="5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56521</xdr:rowOff>
    </xdr:from>
    <xdr:ext cx="762000" cy="259045"/>
    <xdr:sp macro="" textlink="">
      <xdr:nvSpPr>
        <xdr:cNvPr id="53" name="人口1人当たり決算額の推移平均値テキスト130"/>
        <xdr:cNvSpPr txBox="1"/>
      </xdr:nvSpPr>
      <xdr:spPr>
        <a:xfrm>
          <a:off x="5740400" y="2675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62,317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39994</xdr:rowOff>
    </xdr:from>
    <xdr:to>
      <xdr:col>5</xdr:col>
      <xdr:colOff>34925</xdr:colOff>
      <xdr:row>16</xdr:row>
      <xdr:rowOff>141594</xdr:rowOff>
    </xdr:to>
    <xdr:sp macro="" textlink="">
      <xdr:nvSpPr>
        <xdr:cNvPr id="54" name="フローチャート : 判断 53"/>
        <xdr:cNvSpPr/>
      </xdr:nvSpPr>
      <xdr:spPr bwMode="auto">
        <a:xfrm>
          <a:off x="5600700" y="28308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3469</xdr:rowOff>
    </xdr:from>
    <xdr:to>
      <xdr:col>4</xdr:col>
      <xdr:colOff>469900</xdr:colOff>
      <xdr:row>19</xdr:row>
      <xdr:rowOff>56961</xdr:rowOff>
    </xdr:to>
    <xdr:cxnSp macro="">
      <xdr:nvCxnSpPr>
        <xdr:cNvPr id="55" name="直線コネクタ 54"/>
        <xdr:cNvCxnSpPr/>
      </xdr:nvCxnSpPr>
      <xdr:spPr bwMode="auto">
        <a:xfrm flipV="1">
          <a:off x="4305300" y="3308644"/>
          <a:ext cx="698500" cy="53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81763</xdr:rowOff>
    </xdr:from>
    <xdr:to>
      <xdr:col>4</xdr:col>
      <xdr:colOff>520700</xdr:colOff>
      <xdr:row>17</xdr:row>
      <xdr:rowOff>11913</xdr:rowOff>
    </xdr:to>
    <xdr:sp macro="" textlink="">
      <xdr:nvSpPr>
        <xdr:cNvPr id="56" name="フローチャート : 判断 55"/>
        <xdr:cNvSpPr/>
      </xdr:nvSpPr>
      <xdr:spPr bwMode="auto">
        <a:xfrm>
          <a:off x="4953000" y="2872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22090</xdr:rowOff>
    </xdr:from>
    <xdr:ext cx="736600" cy="259045"/>
    <xdr:sp macro="" textlink="">
      <xdr:nvSpPr>
        <xdr:cNvPr id="57" name="テキスト ボックス 56"/>
        <xdr:cNvSpPr txBox="1"/>
      </xdr:nvSpPr>
      <xdr:spPr>
        <a:xfrm>
          <a:off x="4622800" y="2641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61,038</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127599</xdr:rowOff>
    </xdr:from>
    <xdr:to>
      <xdr:col>3</xdr:col>
      <xdr:colOff>904875</xdr:colOff>
      <xdr:row>19</xdr:row>
      <xdr:rowOff>56961</xdr:rowOff>
    </xdr:to>
    <xdr:cxnSp macro="">
      <xdr:nvCxnSpPr>
        <xdr:cNvPr id="58" name="直線コネクタ 57"/>
        <xdr:cNvCxnSpPr/>
      </xdr:nvCxnSpPr>
      <xdr:spPr bwMode="auto">
        <a:xfrm>
          <a:off x="3606800" y="3261324"/>
          <a:ext cx="698500" cy="100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140088</xdr:rowOff>
    </xdr:from>
    <xdr:to>
      <xdr:col>3</xdr:col>
      <xdr:colOff>955675</xdr:colOff>
      <xdr:row>17</xdr:row>
      <xdr:rowOff>70238</xdr:rowOff>
    </xdr:to>
    <xdr:sp macro="" textlink="">
      <xdr:nvSpPr>
        <xdr:cNvPr id="59" name="フローチャート : 判断 58"/>
        <xdr:cNvSpPr/>
      </xdr:nvSpPr>
      <xdr:spPr bwMode="auto">
        <a:xfrm>
          <a:off x="42545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80415</xdr:rowOff>
    </xdr:from>
    <xdr:ext cx="762000" cy="259045"/>
    <xdr:sp macro="" textlink="">
      <xdr:nvSpPr>
        <xdr:cNvPr id="60" name="テキスト ボックス 59"/>
        <xdr:cNvSpPr txBox="1"/>
      </xdr:nvSpPr>
      <xdr:spPr>
        <a:xfrm>
          <a:off x="3924300" y="269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16630</xdr:rowOff>
    </xdr:from>
    <xdr:to>
      <xdr:col>3</xdr:col>
      <xdr:colOff>206375</xdr:colOff>
      <xdr:row>18</xdr:row>
      <xdr:rowOff>127599</xdr:rowOff>
    </xdr:to>
    <xdr:cxnSp macro="">
      <xdr:nvCxnSpPr>
        <xdr:cNvPr id="61" name="直線コネクタ 60"/>
        <xdr:cNvCxnSpPr/>
      </xdr:nvCxnSpPr>
      <xdr:spPr bwMode="auto">
        <a:xfrm>
          <a:off x="2908300" y="3150355"/>
          <a:ext cx="698500" cy="110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92213</xdr:rowOff>
    </xdr:from>
    <xdr:to>
      <xdr:col>3</xdr:col>
      <xdr:colOff>257175</xdr:colOff>
      <xdr:row>17</xdr:row>
      <xdr:rowOff>22363</xdr:rowOff>
    </xdr:to>
    <xdr:sp macro="" textlink="">
      <xdr:nvSpPr>
        <xdr:cNvPr id="62" name="フローチャート : 判断 61"/>
        <xdr:cNvSpPr/>
      </xdr:nvSpPr>
      <xdr:spPr bwMode="auto">
        <a:xfrm>
          <a:off x="35560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32540</xdr:rowOff>
    </xdr:from>
    <xdr:ext cx="762000" cy="259045"/>
    <xdr:sp macro="" textlink="">
      <xdr:nvSpPr>
        <xdr:cNvPr id="63" name="テキスト ボックス 62"/>
        <xdr:cNvSpPr txBox="1"/>
      </xdr:nvSpPr>
      <xdr:spPr>
        <a:xfrm>
          <a:off x="3225800" y="265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15566</xdr:rowOff>
    </xdr:from>
    <xdr:to>
      <xdr:col>2</xdr:col>
      <xdr:colOff>692150</xdr:colOff>
      <xdr:row>16</xdr:row>
      <xdr:rowOff>117166</xdr:rowOff>
    </xdr:to>
    <xdr:sp macro="" textlink="">
      <xdr:nvSpPr>
        <xdr:cNvPr id="64" name="フローチャート : 判断 63"/>
        <xdr:cNvSpPr/>
      </xdr:nvSpPr>
      <xdr:spPr bwMode="auto">
        <a:xfrm>
          <a:off x="2857500" y="2806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127343</xdr:rowOff>
    </xdr:from>
    <xdr:ext cx="762000" cy="259045"/>
    <xdr:sp macro="" textlink="">
      <xdr:nvSpPr>
        <xdr:cNvPr id="65" name="テキスト ボックス 64"/>
        <xdr:cNvSpPr txBox="1"/>
      </xdr:nvSpPr>
      <xdr:spPr>
        <a:xfrm>
          <a:off x="2527300" y="2575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63,065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118404</xdr:rowOff>
    </xdr:from>
    <xdr:to>
      <xdr:col>5</xdr:col>
      <xdr:colOff>34925</xdr:colOff>
      <xdr:row>19</xdr:row>
      <xdr:rowOff>48554</xdr:rowOff>
    </xdr:to>
    <xdr:sp macro="" textlink="">
      <xdr:nvSpPr>
        <xdr:cNvPr id="71" name="円/楕円 70"/>
        <xdr:cNvSpPr/>
      </xdr:nvSpPr>
      <xdr:spPr bwMode="auto">
        <a:xfrm>
          <a:off x="5600700" y="3252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26981</xdr:rowOff>
    </xdr:from>
    <xdr:ext cx="762000" cy="259045"/>
    <xdr:sp macro="" textlink="">
      <xdr:nvSpPr>
        <xdr:cNvPr id="72" name="人口1人当たり決算額の推移該当値テキスト130"/>
        <xdr:cNvSpPr txBox="1"/>
      </xdr:nvSpPr>
      <xdr:spPr>
        <a:xfrm>
          <a:off x="5740400" y="316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49,416</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124119</xdr:rowOff>
    </xdr:from>
    <xdr:to>
      <xdr:col>4</xdr:col>
      <xdr:colOff>520700</xdr:colOff>
      <xdr:row>19</xdr:row>
      <xdr:rowOff>54269</xdr:rowOff>
    </xdr:to>
    <xdr:sp macro="" textlink="">
      <xdr:nvSpPr>
        <xdr:cNvPr id="73" name="円/楕円 72"/>
        <xdr:cNvSpPr/>
      </xdr:nvSpPr>
      <xdr:spPr bwMode="auto">
        <a:xfrm>
          <a:off x="4953000" y="3257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39046</xdr:rowOff>
    </xdr:from>
    <xdr:ext cx="736600" cy="259045"/>
    <xdr:sp macro="" textlink="">
      <xdr:nvSpPr>
        <xdr:cNvPr id="74" name="テキスト ボックス 73"/>
        <xdr:cNvSpPr txBox="1"/>
      </xdr:nvSpPr>
      <xdr:spPr>
        <a:xfrm>
          <a:off x="4622800" y="3344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49,241</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6161</xdr:rowOff>
    </xdr:from>
    <xdr:to>
      <xdr:col>3</xdr:col>
      <xdr:colOff>955675</xdr:colOff>
      <xdr:row>19</xdr:row>
      <xdr:rowOff>107761</xdr:rowOff>
    </xdr:to>
    <xdr:sp macro="" textlink="">
      <xdr:nvSpPr>
        <xdr:cNvPr id="75" name="円/楕円 74"/>
        <xdr:cNvSpPr/>
      </xdr:nvSpPr>
      <xdr:spPr bwMode="auto">
        <a:xfrm>
          <a:off x="4254500" y="3311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92538</xdr:rowOff>
    </xdr:from>
    <xdr:ext cx="762000" cy="259045"/>
    <xdr:sp macro="" textlink="">
      <xdr:nvSpPr>
        <xdr:cNvPr id="76" name="テキスト ボックス 75"/>
        <xdr:cNvSpPr txBox="1"/>
      </xdr:nvSpPr>
      <xdr:spPr>
        <a:xfrm>
          <a:off x="3924300" y="339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47,603</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76799</xdr:rowOff>
    </xdr:from>
    <xdr:to>
      <xdr:col>3</xdr:col>
      <xdr:colOff>257175</xdr:colOff>
      <xdr:row>19</xdr:row>
      <xdr:rowOff>6949</xdr:rowOff>
    </xdr:to>
    <xdr:sp macro="" textlink="">
      <xdr:nvSpPr>
        <xdr:cNvPr id="77" name="円/楕円 76"/>
        <xdr:cNvSpPr/>
      </xdr:nvSpPr>
      <xdr:spPr bwMode="auto">
        <a:xfrm>
          <a:off x="3556000" y="3210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163176</xdr:rowOff>
    </xdr:from>
    <xdr:ext cx="762000" cy="259045"/>
    <xdr:sp macro="" textlink="">
      <xdr:nvSpPr>
        <xdr:cNvPr id="78" name="テキスト ボックス 77"/>
        <xdr:cNvSpPr txBox="1"/>
      </xdr:nvSpPr>
      <xdr:spPr>
        <a:xfrm>
          <a:off x="3225800" y="329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50,690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137280</xdr:rowOff>
    </xdr:from>
    <xdr:to>
      <xdr:col>2</xdr:col>
      <xdr:colOff>692150</xdr:colOff>
      <xdr:row>18</xdr:row>
      <xdr:rowOff>67430</xdr:rowOff>
    </xdr:to>
    <xdr:sp macro="" textlink="">
      <xdr:nvSpPr>
        <xdr:cNvPr id="79" name="円/楕円 78"/>
        <xdr:cNvSpPr/>
      </xdr:nvSpPr>
      <xdr:spPr bwMode="auto">
        <a:xfrm>
          <a:off x="2857500" y="3099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52207</xdr:rowOff>
    </xdr:from>
    <xdr:ext cx="762000" cy="259045"/>
    <xdr:sp macro="" textlink="">
      <xdr:nvSpPr>
        <xdr:cNvPr id="80" name="テキスト ボックス 79"/>
        <xdr:cNvSpPr txBox="1"/>
      </xdr:nvSpPr>
      <xdr:spPr>
        <a:xfrm>
          <a:off x="2527300" y="318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54,088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39256</xdr:rowOff>
    </xdr:from>
    <xdr:to>
      <xdr:col>4</xdr:col>
      <xdr:colOff>1117600</xdr:colOff>
      <xdr:row>37</xdr:row>
      <xdr:rowOff>241529</xdr:rowOff>
    </xdr:to>
    <xdr:cxnSp macro="">
      <xdr:nvCxnSpPr>
        <xdr:cNvPr id="108" name="直線コネクタ 107"/>
        <xdr:cNvCxnSpPr/>
      </xdr:nvCxnSpPr>
      <xdr:spPr bwMode="auto">
        <a:xfrm flipV="1">
          <a:off x="5651500" y="5963806"/>
          <a:ext cx="0" cy="14024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213606</xdr:rowOff>
    </xdr:from>
    <xdr:ext cx="762000" cy="259045"/>
    <xdr:sp macro="" textlink="">
      <xdr:nvSpPr>
        <xdr:cNvPr id="109" name="人口1人当たり決算額の推移最小値テキスト445"/>
        <xdr:cNvSpPr txBox="1"/>
      </xdr:nvSpPr>
      <xdr:spPr>
        <a:xfrm>
          <a:off x="5740400" y="733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-5,006</a:t>
          </a:r>
          <a:endParaRPr kumimoji="1" lang="ja-JP" altLang="en-US" sz="1000" b="1">
            <a:latin typeface="ＭＳ Ｐゴシック"/>
          </a:endParaRPr>
        </a:p>
      </xdr:txBody>
    </xdr:sp>
    <xdr:clientData/>
  </xdr:oneCellAnchor>
  <xdr:twoCellAnchor>
    <xdr:from>
      <xdr:col>4</xdr:col>
      <xdr:colOff>1028700</xdr:colOff>
      <xdr:row>37</xdr:row>
      <xdr:rowOff>241529</xdr:rowOff>
    </xdr:from>
    <xdr:to>
      <xdr:col>5</xdr:col>
      <xdr:colOff>73025</xdr:colOff>
      <xdr:row>37</xdr:row>
      <xdr:rowOff>241529</xdr:rowOff>
    </xdr:to>
    <xdr:cxnSp macro="">
      <xdr:nvCxnSpPr>
        <xdr:cNvPr id="110" name="直線コネクタ 109"/>
        <xdr:cNvCxnSpPr/>
      </xdr:nvCxnSpPr>
      <xdr:spPr bwMode="auto">
        <a:xfrm>
          <a:off x="5562600" y="7366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297083</xdr:rowOff>
    </xdr:from>
    <xdr:ext cx="762000" cy="259045"/>
    <xdr:sp macro="" textlink="">
      <xdr:nvSpPr>
        <xdr:cNvPr id="111" name="人口1人当たり決算額の推移最大値テキスト445"/>
        <xdr:cNvSpPr txBox="1"/>
      </xdr:nvSpPr>
      <xdr:spPr>
        <a:xfrm>
          <a:off x="5740400" y="570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31,803</a:t>
          </a:r>
          <a:endParaRPr kumimoji="1" lang="ja-JP" altLang="en-US" sz="1000" b="1">
            <a:latin typeface="ＭＳ Ｐゴシック"/>
          </a:endParaRPr>
        </a:p>
      </xdr:txBody>
    </xdr:sp>
    <xdr:clientData/>
  </xdr:oneCellAnchor>
  <xdr:twoCellAnchor>
    <xdr:from>
      <xdr:col>4</xdr:col>
      <xdr:colOff>1028700</xdr:colOff>
      <xdr:row>33</xdr:row>
      <xdr:rowOff>39256</xdr:rowOff>
    </xdr:from>
    <xdr:to>
      <xdr:col>5</xdr:col>
      <xdr:colOff>73025</xdr:colOff>
      <xdr:row>33</xdr:row>
      <xdr:rowOff>39256</xdr:rowOff>
    </xdr:to>
    <xdr:cxnSp macro="">
      <xdr:nvCxnSpPr>
        <xdr:cNvPr id="112" name="直線コネクタ 111"/>
        <xdr:cNvCxnSpPr/>
      </xdr:nvCxnSpPr>
      <xdr:spPr bwMode="auto">
        <a:xfrm>
          <a:off x="5562600" y="59638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243548</xdr:rowOff>
    </xdr:from>
    <xdr:to>
      <xdr:col>4</xdr:col>
      <xdr:colOff>1117600</xdr:colOff>
      <xdr:row>35</xdr:row>
      <xdr:rowOff>293497</xdr:rowOff>
    </xdr:to>
    <xdr:cxnSp macro="">
      <xdr:nvCxnSpPr>
        <xdr:cNvPr id="113" name="直線コネクタ 112"/>
        <xdr:cNvCxnSpPr/>
      </xdr:nvCxnSpPr>
      <xdr:spPr bwMode="auto">
        <a:xfrm>
          <a:off x="5003800" y="6853898"/>
          <a:ext cx="647700" cy="49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325175</xdr:rowOff>
    </xdr:from>
    <xdr:ext cx="762000" cy="259045"/>
    <xdr:sp macro="" textlink="">
      <xdr:nvSpPr>
        <xdr:cNvPr id="114" name="人口1人当たり決算額の推移平均値テキスト445"/>
        <xdr:cNvSpPr txBox="1"/>
      </xdr:nvSpPr>
      <xdr:spPr>
        <a:xfrm>
          <a:off x="5740400" y="65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137198</xdr:rowOff>
    </xdr:from>
    <xdr:to>
      <xdr:col>5</xdr:col>
      <xdr:colOff>34925</xdr:colOff>
      <xdr:row>35</xdr:row>
      <xdr:rowOff>238798</xdr:rowOff>
    </xdr:to>
    <xdr:sp macro="" textlink="">
      <xdr:nvSpPr>
        <xdr:cNvPr id="115" name="フローチャート : 判断 114"/>
        <xdr:cNvSpPr/>
      </xdr:nvSpPr>
      <xdr:spPr bwMode="auto">
        <a:xfrm>
          <a:off x="56007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21158</xdr:rowOff>
    </xdr:from>
    <xdr:to>
      <xdr:col>4</xdr:col>
      <xdr:colOff>469900</xdr:colOff>
      <xdr:row>35</xdr:row>
      <xdr:rowOff>243548</xdr:rowOff>
    </xdr:to>
    <xdr:cxnSp macro="">
      <xdr:nvCxnSpPr>
        <xdr:cNvPr id="116" name="直線コネクタ 115"/>
        <xdr:cNvCxnSpPr/>
      </xdr:nvCxnSpPr>
      <xdr:spPr bwMode="auto">
        <a:xfrm>
          <a:off x="4305300" y="6631508"/>
          <a:ext cx="698500" cy="222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123558</xdr:rowOff>
    </xdr:from>
    <xdr:to>
      <xdr:col>4</xdr:col>
      <xdr:colOff>520700</xdr:colOff>
      <xdr:row>35</xdr:row>
      <xdr:rowOff>225158</xdr:rowOff>
    </xdr:to>
    <xdr:sp macro="" textlink="">
      <xdr:nvSpPr>
        <xdr:cNvPr id="117" name="フローチャート : 判断 116"/>
        <xdr:cNvSpPr/>
      </xdr:nvSpPr>
      <xdr:spPr bwMode="auto">
        <a:xfrm>
          <a:off x="49530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235335</xdr:rowOff>
    </xdr:from>
    <xdr:ext cx="736600" cy="259045"/>
    <xdr:sp macro="" textlink="">
      <xdr:nvSpPr>
        <xdr:cNvPr id="118" name="テキスト ボックス 117"/>
        <xdr:cNvSpPr txBox="1"/>
      </xdr:nvSpPr>
      <xdr:spPr>
        <a:xfrm>
          <a:off x="4622800" y="6502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10,257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21158</xdr:rowOff>
    </xdr:from>
    <xdr:to>
      <xdr:col>3</xdr:col>
      <xdr:colOff>904875</xdr:colOff>
      <xdr:row>35</xdr:row>
      <xdr:rowOff>103225</xdr:rowOff>
    </xdr:to>
    <xdr:cxnSp macro="">
      <xdr:nvCxnSpPr>
        <xdr:cNvPr id="119" name="直線コネクタ 118"/>
        <xdr:cNvCxnSpPr/>
      </xdr:nvCxnSpPr>
      <xdr:spPr bwMode="auto">
        <a:xfrm flipV="1">
          <a:off x="3606800" y="6631508"/>
          <a:ext cx="698500" cy="82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42291</xdr:rowOff>
    </xdr:from>
    <xdr:to>
      <xdr:col>3</xdr:col>
      <xdr:colOff>955675</xdr:colOff>
      <xdr:row>35</xdr:row>
      <xdr:rowOff>143891</xdr:rowOff>
    </xdr:to>
    <xdr:sp macro="" textlink="">
      <xdr:nvSpPr>
        <xdr:cNvPr id="120" name="フローチャート : 判断 119"/>
        <xdr:cNvSpPr/>
      </xdr:nvSpPr>
      <xdr:spPr bwMode="auto">
        <a:xfrm>
          <a:off x="42545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128668</xdr:rowOff>
    </xdr:from>
    <xdr:ext cx="762000" cy="259045"/>
    <xdr:sp macro="" textlink="">
      <xdr:nvSpPr>
        <xdr:cNvPr id="121" name="テキスト ボックス 120"/>
        <xdr:cNvSpPr txBox="1"/>
      </xdr:nvSpPr>
      <xdr:spPr>
        <a:xfrm>
          <a:off x="3924300" y="6739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103225</xdr:rowOff>
    </xdr:from>
    <xdr:to>
      <xdr:col>3</xdr:col>
      <xdr:colOff>206375</xdr:colOff>
      <xdr:row>35</xdr:row>
      <xdr:rowOff>119152</xdr:rowOff>
    </xdr:to>
    <xdr:cxnSp macro="">
      <xdr:nvCxnSpPr>
        <xdr:cNvPr id="122" name="直線コネクタ 121"/>
        <xdr:cNvCxnSpPr/>
      </xdr:nvCxnSpPr>
      <xdr:spPr bwMode="auto">
        <a:xfrm flipV="1">
          <a:off x="2908300" y="6713575"/>
          <a:ext cx="698500" cy="15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8192</xdr:rowOff>
    </xdr:from>
    <xdr:to>
      <xdr:col>3</xdr:col>
      <xdr:colOff>257175</xdr:colOff>
      <xdr:row>35</xdr:row>
      <xdr:rowOff>109792</xdr:rowOff>
    </xdr:to>
    <xdr:sp macro="" textlink="">
      <xdr:nvSpPr>
        <xdr:cNvPr id="123" name="フローチャート : 判断 122"/>
        <xdr:cNvSpPr/>
      </xdr:nvSpPr>
      <xdr:spPr bwMode="auto">
        <a:xfrm>
          <a:off x="3556000" y="6618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119968</xdr:rowOff>
    </xdr:from>
    <xdr:ext cx="762000" cy="259045"/>
    <xdr:sp macro="" textlink="">
      <xdr:nvSpPr>
        <xdr:cNvPr id="124" name="テキスト ボックス 123"/>
        <xdr:cNvSpPr txBox="1"/>
      </xdr:nvSpPr>
      <xdr:spPr>
        <a:xfrm>
          <a:off x="3225800" y="6387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338062</xdr:rowOff>
    </xdr:from>
    <xdr:to>
      <xdr:col>2</xdr:col>
      <xdr:colOff>692150</xdr:colOff>
      <xdr:row>35</xdr:row>
      <xdr:rowOff>96762</xdr:rowOff>
    </xdr:to>
    <xdr:sp macro="" textlink="">
      <xdr:nvSpPr>
        <xdr:cNvPr id="125" name="フローチャート : 判断 124"/>
        <xdr:cNvSpPr/>
      </xdr:nvSpPr>
      <xdr:spPr bwMode="auto">
        <a:xfrm>
          <a:off x="2857500" y="6605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106938</xdr:rowOff>
    </xdr:from>
    <xdr:ext cx="762000" cy="259045"/>
    <xdr:sp macro="" textlink="">
      <xdr:nvSpPr>
        <xdr:cNvPr id="126" name="テキスト ボックス 125"/>
        <xdr:cNvSpPr txBox="1"/>
      </xdr:nvSpPr>
      <xdr:spPr>
        <a:xfrm>
          <a:off x="2527300" y="637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242697</xdr:rowOff>
    </xdr:from>
    <xdr:to>
      <xdr:col>5</xdr:col>
      <xdr:colOff>34925</xdr:colOff>
      <xdr:row>36</xdr:row>
      <xdr:rowOff>1397</xdr:rowOff>
    </xdr:to>
    <xdr:sp macro="" textlink="">
      <xdr:nvSpPr>
        <xdr:cNvPr id="132" name="円/楕円 131"/>
        <xdr:cNvSpPr/>
      </xdr:nvSpPr>
      <xdr:spPr bwMode="auto">
        <a:xfrm>
          <a:off x="5600700" y="6853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214774</xdr:rowOff>
    </xdr:from>
    <xdr:ext cx="762000" cy="259045"/>
    <xdr:sp macro="" textlink="">
      <xdr:nvSpPr>
        <xdr:cNvPr id="133" name="人口1人当たり決算額の推移該当値テキスト445"/>
        <xdr:cNvSpPr txBox="1"/>
      </xdr:nvSpPr>
      <xdr:spPr>
        <a:xfrm>
          <a:off x="5740400" y="682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7,130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192748</xdr:rowOff>
    </xdr:from>
    <xdr:to>
      <xdr:col>4</xdr:col>
      <xdr:colOff>520700</xdr:colOff>
      <xdr:row>35</xdr:row>
      <xdr:rowOff>294348</xdr:rowOff>
    </xdr:to>
    <xdr:sp macro="" textlink="">
      <xdr:nvSpPr>
        <xdr:cNvPr id="134" name="円/楕円 133"/>
        <xdr:cNvSpPr/>
      </xdr:nvSpPr>
      <xdr:spPr bwMode="auto">
        <a:xfrm>
          <a:off x="4953000" y="6803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279125</xdr:rowOff>
    </xdr:from>
    <xdr:ext cx="736600" cy="259045"/>
    <xdr:sp macro="" textlink="">
      <xdr:nvSpPr>
        <xdr:cNvPr id="135" name="テキスト ボックス 134"/>
        <xdr:cNvSpPr txBox="1"/>
      </xdr:nvSpPr>
      <xdr:spPr>
        <a:xfrm>
          <a:off x="4622800" y="6889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313258</xdr:rowOff>
    </xdr:from>
    <xdr:to>
      <xdr:col>3</xdr:col>
      <xdr:colOff>955675</xdr:colOff>
      <xdr:row>35</xdr:row>
      <xdr:rowOff>71958</xdr:rowOff>
    </xdr:to>
    <xdr:sp macro="" textlink="">
      <xdr:nvSpPr>
        <xdr:cNvPr id="136" name="円/楕円 135"/>
        <xdr:cNvSpPr/>
      </xdr:nvSpPr>
      <xdr:spPr bwMode="auto">
        <a:xfrm>
          <a:off x="4254500" y="6580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82135</xdr:rowOff>
    </xdr:from>
    <xdr:ext cx="762000" cy="259045"/>
    <xdr:sp macro="" textlink="">
      <xdr:nvSpPr>
        <xdr:cNvPr id="137" name="テキスト ボックス 136"/>
        <xdr:cNvSpPr txBox="1"/>
      </xdr:nvSpPr>
      <xdr:spPr>
        <a:xfrm>
          <a:off x="3924300" y="634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14,278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52425</xdr:rowOff>
    </xdr:from>
    <xdr:to>
      <xdr:col>3</xdr:col>
      <xdr:colOff>257175</xdr:colOff>
      <xdr:row>35</xdr:row>
      <xdr:rowOff>154025</xdr:rowOff>
    </xdr:to>
    <xdr:sp macro="" textlink="">
      <xdr:nvSpPr>
        <xdr:cNvPr id="138" name="円/楕円 137"/>
        <xdr:cNvSpPr/>
      </xdr:nvSpPr>
      <xdr:spPr bwMode="auto">
        <a:xfrm>
          <a:off x="3556000" y="6662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138802</xdr:rowOff>
    </xdr:from>
    <xdr:ext cx="762000" cy="259045"/>
    <xdr:sp macro="" textlink="">
      <xdr:nvSpPr>
        <xdr:cNvPr id="139" name="テキスト ボックス 138"/>
        <xdr:cNvSpPr txBox="1"/>
      </xdr:nvSpPr>
      <xdr:spPr>
        <a:xfrm>
          <a:off x="3225800" y="674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12,124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68352</xdr:rowOff>
    </xdr:from>
    <xdr:to>
      <xdr:col>2</xdr:col>
      <xdr:colOff>692150</xdr:colOff>
      <xdr:row>35</xdr:row>
      <xdr:rowOff>169952</xdr:rowOff>
    </xdr:to>
    <xdr:sp macro="" textlink="">
      <xdr:nvSpPr>
        <xdr:cNvPr id="140" name="円/楕円 139"/>
        <xdr:cNvSpPr/>
      </xdr:nvSpPr>
      <xdr:spPr bwMode="auto">
        <a:xfrm>
          <a:off x="2857500" y="6678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154729</xdr:rowOff>
    </xdr:from>
    <xdr:ext cx="762000" cy="259045"/>
    <xdr:sp macro="" textlink="">
      <xdr:nvSpPr>
        <xdr:cNvPr id="141" name="テキスト ボックス 140"/>
        <xdr:cNvSpPr txBox="1"/>
      </xdr:nvSpPr>
      <xdr:spPr>
        <a:xfrm>
          <a:off x="2527300" y="6765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11,706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埼玉県川口市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592,684
565,043
61.95
193,192,858
183,934,509
8,071,349
100,799,550
161,513,719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11.8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52,033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130980</xdr:rowOff>
    </xdr:from>
    <xdr:to>
      <xdr:col>6</xdr:col>
      <xdr:colOff>510540</xdr:colOff>
      <xdr:row>39</xdr:row>
      <xdr:rowOff>35491</xdr:rowOff>
    </xdr:to>
    <xdr:cxnSp macro="">
      <xdr:nvCxnSpPr>
        <xdr:cNvPr id="58" name="直線コネクタ 57"/>
        <xdr:cNvCxnSpPr/>
      </xdr:nvCxnSpPr>
      <xdr:spPr>
        <a:xfrm flipV="1">
          <a:off x="4633595" y="5274480"/>
          <a:ext cx="1270" cy="144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39318</xdr:rowOff>
    </xdr:from>
    <xdr:ext cx="534377" cy="259045"/>
    <xdr:sp macro="" textlink="">
      <xdr:nvSpPr>
        <xdr:cNvPr id="59" name="人件費最小値テキスト"/>
        <xdr:cNvSpPr txBox="1"/>
      </xdr:nvSpPr>
      <xdr:spPr>
        <a:xfrm>
          <a:off x="4686300" y="672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41,941</a:t>
          </a:r>
          <a:endParaRPr kumimoji="1" lang="ja-JP" altLang="en-US" sz="1000" b="1">
            <a:latin typeface="ＭＳ Ｐゴシック"/>
          </a:endParaRPr>
        </a:p>
      </xdr:txBody>
    </xdr:sp>
    <xdr:clientData/>
  </xdr:oneCellAnchor>
  <xdr:twoCellAnchor>
    <xdr:from>
      <xdr:col>6</xdr:col>
      <xdr:colOff>422275</xdr:colOff>
      <xdr:row>39</xdr:row>
      <xdr:rowOff>35491</xdr:rowOff>
    </xdr:from>
    <xdr:to>
      <xdr:col>6</xdr:col>
      <xdr:colOff>600075</xdr:colOff>
      <xdr:row>39</xdr:row>
      <xdr:rowOff>35491</xdr:rowOff>
    </xdr:to>
    <xdr:cxnSp macro="">
      <xdr:nvCxnSpPr>
        <xdr:cNvPr id="60" name="直線コネクタ 59"/>
        <xdr:cNvCxnSpPr/>
      </xdr:nvCxnSpPr>
      <xdr:spPr>
        <a:xfrm>
          <a:off x="4546600" y="672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77657</xdr:rowOff>
    </xdr:from>
    <xdr:ext cx="534377" cy="259045"/>
    <xdr:sp macro="" textlink="">
      <xdr:nvSpPr>
        <xdr:cNvPr id="61" name="人件費最大値テキスト"/>
        <xdr:cNvSpPr txBox="1"/>
      </xdr:nvSpPr>
      <xdr:spPr>
        <a:xfrm>
          <a:off x="4686300" y="504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86,267</a:t>
          </a:r>
          <a:endParaRPr kumimoji="1" lang="ja-JP" altLang="en-US" sz="1000" b="1">
            <a:latin typeface="ＭＳ Ｐゴシック"/>
          </a:endParaRPr>
        </a:p>
      </xdr:txBody>
    </xdr:sp>
    <xdr:clientData/>
  </xdr:oneCellAnchor>
  <xdr:twoCellAnchor>
    <xdr:from>
      <xdr:col>6</xdr:col>
      <xdr:colOff>422275</xdr:colOff>
      <xdr:row>30</xdr:row>
      <xdr:rowOff>130980</xdr:rowOff>
    </xdr:from>
    <xdr:to>
      <xdr:col>6</xdr:col>
      <xdr:colOff>600075</xdr:colOff>
      <xdr:row>30</xdr:row>
      <xdr:rowOff>130980</xdr:rowOff>
    </xdr:to>
    <xdr:cxnSp macro="">
      <xdr:nvCxnSpPr>
        <xdr:cNvPr id="62" name="直線コネクタ 61"/>
        <xdr:cNvCxnSpPr/>
      </xdr:nvCxnSpPr>
      <xdr:spPr>
        <a:xfrm>
          <a:off x="4546600" y="527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21742</xdr:rowOff>
    </xdr:from>
    <xdr:to>
      <xdr:col>6</xdr:col>
      <xdr:colOff>511175</xdr:colOff>
      <xdr:row>38</xdr:row>
      <xdr:rowOff>40259</xdr:rowOff>
    </xdr:to>
    <xdr:cxnSp macro="">
      <xdr:nvCxnSpPr>
        <xdr:cNvPr id="63" name="直線コネクタ 62"/>
        <xdr:cNvCxnSpPr/>
      </xdr:nvCxnSpPr>
      <xdr:spPr>
        <a:xfrm>
          <a:off x="3797300" y="6536842"/>
          <a:ext cx="8382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16026</xdr:rowOff>
    </xdr:from>
    <xdr:ext cx="534377" cy="259045"/>
    <xdr:sp macro="" textlink="">
      <xdr:nvSpPr>
        <xdr:cNvPr id="64" name="人件費平均値テキスト"/>
        <xdr:cNvSpPr txBox="1"/>
      </xdr:nvSpPr>
      <xdr:spPr>
        <a:xfrm>
          <a:off x="4686300" y="6016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164599</xdr:rowOff>
    </xdr:from>
    <xdr:to>
      <xdr:col>6</xdr:col>
      <xdr:colOff>561975</xdr:colOff>
      <xdr:row>36</xdr:row>
      <xdr:rowOff>94749</xdr:rowOff>
    </xdr:to>
    <xdr:sp macro="" textlink="">
      <xdr:nvSpPr>
        <xdr:cNvPr id="65" name="フローチャート : 判断 64"/>
        <xdr:cNvSpPr/>
      </xdr:nvSpPr>
      <xdr:spPr>
        <a:xfrm>
          <a:off x="4584700" y="61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21742</xdr:rowOff>
    </xdr:from>
    <xdr:to>
      <xdr:col>5</xdr:col>
      <xdr:colOff>358775</xdr:colOff>
      <xdr:row>38</xdr:row>
      <xdr:rowOff>49109</xdr:rowOff>
    </xdr:to>
    <xdr:cxnSp macro="">
      <xdr:nvCxnSpPr>
        <xdr:cNvPr id="66" name="直線コネクタ 65"/>
        <xdr:cNvCxnSpPr/>
      </xdr:nvCxnSpPr>
      <xdr:spPr>
        <a:xfrm flipV="1">
          <a:off x="2908300" y="6536842"/>
          <a:ext cx="889000" cy="2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16401</xdr:rowOff>
    </xdr:from>
    <xdr:to>
      <xdr:col>5</xdr:col>
      <xdr:colOff>409575</xdr:colOff>
      <xdr:row>36</xdr:row>
      <xdr:rowOff>118001</xdr:rowOff>
    </xdr:to>
    <xdr:sp macro="" textlink="">
      <xdr:nvSpPr>
        <xdr:cNvPr id="67" name="フローチャート : 判断 66"/>
        <xdr:cNvSpPr/>
      </xdr:nvSpPr>
      <xdr:spPr>
        <a:xfrm>
          <a:off x="3746500" y="618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134528</xdr:rowOff>
    </xdr:from>
    <xdr:ext cx="534377" cy="259045"/>
    <xdr:sp macro="" textlink="">
      <xdr:nvSpPr>
        <xdr:cNvPr id="68" name="テキスト ボックス 67"/>
        <xdr:cNvSpPr txBox="1"/>
      </xdr:nvSpPr>
      <xdr:spPr>
        <a:xfrm>
          <a:off x="3530111" y="596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56,720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99107</xdr:rowOff>
    </xdr:from>
    <xdr:to>
      <xdr:col>4</xdr:col>
      <xdr:colOff>155575</xdr:colOff>
      <xdr:row>38</xdr:row>
      <xdr:rowOff>49109</xdr:rowOff>
    </xdr:to>
    <xdr:cxnSp macro="">
      <xdr:nvCxnSpPr>
        <xdr:cNvPr id="69" name="直線コネクタ 68"/>
        <xdr:cNvCxnSpPr/>
      </xdr:nvCxnSpPr>
      <xdr:spPr>
        <a:xfrm>
          <a:off x="2019300" y="6442757"/>
          <a:ext cx="889000" cy="12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55100</xdr:rowOff>
    </xdr:from>
    <xdr:to>
      <xdr:col>4</xdr:col>
      <xdr:colOff>206375</xdr:colOff>
      <xdr:row>36</xdr:row>
      <xdr:rowOff>156700</xdr:rowOff>
    </xdr:to>
    <xdr:sp macro="" textlink="">
      <xdr:nvSpPr>
        <xdr:cNvPr id="70" name="フローチャート : 判断 69"/>
        <xdr:cNvSpPr/>
      </xdr:nvSpPr>
      <xdr:spPr>
        <a:xfrm>
          <a:off x="2857500" y="62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1777</xdr:rowOff>
    </xdr:from>
    <xdr:ext cx="534377" cy="259045"/>
    <xdr:sp macro="" textlink="">
      <xdr:nvSpPr>
        <xdr:cNvPr id="71" name="テキスト ボックス 70"/>
        <xdr:cNvSpPr txBox="1"/>
      </xdr:nvSpPr>
      <xdr:spPr>
        <a:xfrm>
          <a:off x="2641111" y="600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55,535</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19914</xdr:rowOff>
    </xdr:from>
    <xdr:to>
      <xdr:col>2</xdr:col>
      <xdr:colOff>638175</xdr:colOff>
      <xdr:row>37</xdr:row>
      <xdr:rowOff>99107</xdr:rowOff>
    </xdr:to>
    <xdr:cxnSp macro="">
      <xdr:nvCxnSpPr>
        <xdr:cNvPr id="72" name="直線コネクタ 71"/>
        <xdr:cNvCxnSpPr/>
      </xdr:nvCxnSpPr>
      <xdr:spPr>
        <a:xfrm>
          <a:off x="1130300" y="6192114"/>
          <a:ext cx="889000" cy="25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157611</xdr:rowOff>
    </xdr:from>
    <xdr:to>
      <xdr:col>3</xdr:col>
      <xdr:colOff>3175</xdr:colOff>
      <xdr:row>36</xdr:row>
      <xdr:rowOff>87761</xdr:rowOff>
    </xdr:to>
    <xdr:sp macro="" textlink="">
      <xdr:nvSpPr>
        <xdr:cNvPr id="73" name="フローチャート : 判断 72"/>
        <xdr:cNvSpPr/>
      </xdr:nvSpPr>
      <xdr:spPr>
        <a:xfrm>
          <a:off x="1968500" y="615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104288</xdr:rowOff>
    </xdr:from>
    <xdr:ext cx="534377" cy="259045"/>
    <xdr:sp macro="" textlink="">
      <xdr:nvSpPr>
        <xdr:cNvPr id="74" name="テキスト ボックス 73"/>
        <xdr:cNvSpPr txBox="1"/>
      </xdr:nvSpPr>
      <xdr:spPr>
        <a:xfrm>
          <a:off x="1752111" y="593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57,646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59901</xdr:rowOff>
    </xdr:from>
    <xdr:to>
      <xdr:col>1</xdr:col>
      <xdr:colOff>485775</xdr:colOff>
      <xdr:row>35</xdr:row>
      <xdr:rowOff>161501</xdr:rowOff>
    </xdr:to>
    <xdr:sp macro="" textlink="">
      <xdr:nvSpPr>
        <xdr:cNvPr id="75" name="フローチャート : 判断 74"/>
        <xdr:cNvSpPr/>
      </xdr:nvSpPr>
      <xdr:spPr>
        <a:xfrm>
          <a:off x="1079500" y="606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6578</xdr:rowOff>
    </xdr:from>
    <xdr:ext cx="534377" cy="259045"/>
    <xdr:sp macro="" textlink="">
      <xdr:nvSpPr>
        <xdr:cNvPr id="76" name="テキスト ボックス 75"/>
        <xdr:cNvSpPr txBox="1"/>
      </xdr:nvSpPr>
      <xdr:spPr>
        <a:xfrm>
          <a:off x="863111" y="583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160909</xdr:rowOff>
    </xdr:from>
    <xdr:to>
      <xdr:col>6</xdr:col>
      <xdr:colOff>561975</xdr:colOff>
      <xdr:row>38</xdr:row>
      <xdr:rowOff>91059</xdr:rowOff>
    </xdr:to>
    <xdr:sp macro="" textlink="">
      <xdr:nvSpPr>
        <xdr:cNvPr id="82" name="円/楕円 81"/>
        <xdr:cNvSpPr/>
      </xdr:nvSpPr>
      <xdr:spPr>
        <a:xfrm>
          <a:off x="4584700" y="650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139336</xdr:rowOff>
    </xdr:from>
    <xdr:ext cx="534377" cy="259045"/>
    <xdr:sp macro="" textlink="">
      <xdr:nvSpPr>
        <xdr:cNvPr id="83" name="人件費該当値テキスト"/>
        <xdr:cNvSpPr txBox="1"/>
      </xdr:nvSpPr>
      <xdr:spPr>
        <a:xfrm>
          <a:off x="4686300" y="648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47,045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142392</xdr:rowOff>
    </xdr:from>
    <xdr:to>
      <xdr:col>5</xdr:col>
      <xdr:colOff>409575</xdr:colOff>
      <xdr:row>38</xdr:row>
      <xdr:rowOff>72543</xdr:rowOff>
    </xdr:to>
    <xdr:sp macro="" textlink="">
      <xdr:nvSpPr>
        <xdr:cNvPr id="84" name="円/楕円 83"/>
        <xdr:cNvSpPr/>
      </xdr:nvSpPr>
      <xdr:spPr>
        <a:xfrm>
          <a:off x="3746500" y="64860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63669</xdr:rowOff>
    </xdr:from>
    <xdr:ext cx="534377" cy="259045"/>
    <xdr:sp macro="" textlink="">
      <xdr:nvSpPr>
        <xdr:cNvPr id="85" name="テキスト ボックス 84"/>
        <xdr:cNvSpPr txBox="1"/>
      </xdr:nvSpPr>
      <xdr:spPr>
        <a:xfrm>
          <a:off x="3530111" y="657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47,612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169759</xdr:rowOff>
    </xdr:from>
    <xdr:to>
      <xdr:col>4</xdr:col>
      <xdr:colOff>206375</xdr:colOff>
      <xdr:row>38</xdr:row>
      <xdr:rowOff>99909</xdr:rowOff>
    </xdr:to>
    <xdr:sp macro="" textlink="">
      <xdr:nvSpPr>
        <xdr:cNvPr id="86" name="円/楕円 85"/>
        <xdr:cNvSpPr/>
      </xdr:nvSpPr>
      <xdr:spPr>
        <a:xfrm>
          <a:off x="2857500" y="651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91036</xdr:rowOff>
    </xdr:from>
    <xdr:ext cx="534377" cy="259045"/>
    <xdr:sp macro="" textlink="">
      <xdr:nvSpPr>
        <xdr:cNvPr id="87" name="テキスト ボックス 86"/>
        <xdr:cNvSpPr txBox="1"/>
      </xdr:nvSpPr>
      <xdr:spPr>
        <a:xfrm>
          <a:off x="2641111" y="660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46,774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48307</xdr:rowOff>
    </xdr:from>
    <xdr:to>
      <xdr:col>3</xdr:col>
      <xdr:colOff>3175</xdr:colOff>
      <xdr:row>37</xdr:row>
      <xdr:rowOff>149907</xdr:rowOff>
    </xdr:to>
    <xdr:sp macro="" textlink="">
      <xdr:nvSpPr>
        <xdr:cNvPr id="88" name="円/楕円 87"/>
        <xdr:cNvSpPr/>
      </xdr:nvSpPr>
      <xdr:spPr>
        <a:xfrm>
          <a:off x="1968500" y="639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141034</xdr:rowOff>
    </xdr:from>
    <xdr:ext cx="534377" cy="259045"/>
    <xdr:sp macro="" textlink="">
      <xdr:nvSpPr>
        <xdr:cNvPr id="89" name="テキスト ボックス 88"/>
        <xdr:cNvSpPr txBox="1"/>
      </xdr:nvSpPr>
      <xdr:spPr>
        <a:xfrm>
          <a:off x="1752111" y="648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50,493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140564</xdr:rowOff>
    </xdr:from>
    <xdr:to>
      <xdr:col>1</xdr:col>
      <xdr:colOff>485775</xdr:colOff>
      <xdr:row>36</xdr:row>
      <xdr:rowOff>70714</xdr:rowOff>
    </xdr:to>
    <xdr:sp macro="" textlink="">
      <xdr:nvSpPr>
        <xdr:cNvPr id="90" name="円/楕円 89"/>
        <xdr:cNvSpPr/>
      </xdr:nvSpPr>
      <xdr:spPr>
        <a:xfrm>
          <a:off x="1079500" y="614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61841</xdr:rowOff>
    </xdr:from>
    <xdr:ext cx="534377" cy="259045"/>
    <xdr:sp macro="" textlink="">
      <xdr:nvSpPr>
        <xdr:cNvPr id="91" name="テキスト ボックス 90"/>
        <xdr:cNvSpPr txBox="1"/>
      </xdr:nvSpPr>
      <xdr:spPr>
        <a:xfrm>
          <a:off x="863111" y="623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58,168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112458</xdr:rowOff>
    </xdr:from>
    <xdr:to>
      <xdr:col>6</xdr:col>
      <xdr:colOff>510540</xdr:colOff>
      <xdr:row>58</xdr:row>
      <xdr:rowOff>140348</xdr:rowOff>
    </xdr:to>
    <xdr:cxnSp macro="">
      <xdr:nvCxnSpPr>
        <xdr:cNvPr id="116" name="直線コネクタ 115"/>
        <xdr:cNvCxnSpPr/>
      </xdr:nvCxnSpPr>
      <xdr:spPr>
        <a:xfrm flipV="1">
          <a:off x="4633595" y="8856408"/>
          <a:ext cx="1270" cy="1228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144175</xdr:rowOff>
    </xdr:from>
    <xdr:ext cx="534377" cy="259045"/>
    <xdr:sp macro="" textlink="">
      <xdr:nvSpPr>
        <xdr:cNvPr id="117" name="物件費最小値テキスト"/>
        <xdr:cNvSpPr txBox="1"/>
      </xdr:nvSpPr>
      <xdr:spPr>
        <a:xfrm>
          <a:off x="4686300" y="1008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31,983</a:t>
          </a:r>
          <a:endParaRPr kumimoji="1" lang="ja-JP" altLang="en-US" sz="1000" b="1">
            <a:latin typeface="ＭＳ Ｐゴシック"/>
          </a:endParaRPr>
        </a:p>
      </xdr:txBody>
    </xdr:sp>
    <xdr:clientData/>
  </xdr:oneCellAnchor>
  <xdr:twoCellAnchor>
    <xdr:from>
      <xdr:col>6</xdr:col>
      <xdr:colOff>422275</xdr:colOff>
      <xdr:row>58</xdr:row>
      <xdr:rowOff>140348</xdr:rowOff>
    </xdr:from>
    <xdr:to>
      <xdr:col>6</xdr:col>
      <xdr:colOff>600075</xdr:colOff>
      <xdr:row>58</xdr:row>
      <xdr:rowOff>140348</xdr:rowOff>
    </xdr:to>
    <xdr:cxnSp macro="">
      <xdr:nvCxnSpPr>
        <xdr:cNvPr id="118" name="直線コネクタ 117"/>
        <xdr:cNvCxnSpPr/>
      </xdr:nvCxnSpPr>
      <xdr:spPr>
        <a:xfrm>
          <a:off x="4546600" y="10084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59135</xdr:rowOff>
    </xdr:from>
    <xdr:ext cx="534377" cy="259045"/>
    <xdr:sp macro="" textlink="">
      <xdr:nvSpPr>
        <xdr:cNvPr id="119" name="物件費最大値テキスト"/>
        <xdr:cNvSpPr txBox="1"/>
      </xdr:nvSpPr>
      <xdr:spPr>
        <a:xfrm>
          <a:off x="4686300" y="863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64,215</a:t>
          </a:r>
          <a:endParaRPr kumimoji="1" lang="ja-JP" altLang="en-US" sz="1000" b="1">
            <a:latin typeface="ＭＳ Ｐゴシック"/>
          </a:endParaRPr>
        </a:p>
      </xdr:txBody>
    </xdr:sp>
    <xdr:clientData/>
  </xdr:oneCellAnchor>
  <xdr:twoCellAnchor>
    <xdr:from>
      <xdr:col>6</xdr:col>
      <xdr:colOff>422275</xdr:colOff>
      <xdr:row>51</xdr:row>
      <xdr:rowOff>112458</xdr:rowOff>
    </xdr:from>
    <xdr:to>
      <xdr:col>6</xdr:col>
      <xdr:colOff>600075</xdr:colOff>
      <xdr:row>51</xdr:row>
      <xdr:rowOff>112458</xdr:rowOff>
    </xdr:to>
    <xdr:cxnSp macro="">
      <xdr:nvCxnSpPr>
        <xdr:cNvPr id="120" name="直線コネクタ 119"/>
        <xdr:cNvCxnSpPr/>
      </xdr:nvCxnSpPr>
      <xdr:spPr>
        <a:xfrm>
          <a:off x="4546600" y="8856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32068</xdr:rowOff>
    </xdr:from>
    <xdr:to>
      <xdr:col>6</xdr:col>
      <xdr:colOff>511175</xdr:colOff>
      <xdr:row>55</xdr:row>
      <xdr:rowOff>45631</xdr:rowOff>
    </xdr:to>
    <xdr:cxnSp macro="">
      <xdr:nvCxnSpPr>
        <xdr:cNvPr id="121" name="直線コネクタ 120"/>
        <xdr:cNvCxnSpPr/>
      </xdr:nvCxnSpPr>
      <xdr:spPr>
        <a:xfrm flipV="1">
          <a:off x="3797300" y="9461818"/>
          <a:ext cx="838200" cy="1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2862</xdr:rowOff>
    </xdr:from>
    <xdr:ext cx="534377" cy="259045"/>
    <xdr:sp macro="" textlink="">
      <xdr:nvSpPr>
        <xdr:cNvPr id="122" name="物件費平均値テキスト"/>
        <xdr:cNvSpPr txBox="1"/>
      </xdr:nvSpPr>
      <xdr:spPr>
        <a:xfrm>
          <a:off x="4686300" y="9432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24435</xdr:rowOff>
    </xdr:from>
    <xdr:to>
      <xdr:col>6</xdr:col>
      <xdr:colOff>561975</xdr:colOff>
      <xdr:row>55</xdr:row>
      <xdr:rowOff>126035</xdr:rowOff>
    </xdr:to>
    <xdr:sp macro="" textlink="">
      <xdr:nvSpPr>
        <xdr:cNvPr id="123" name="フローチャート : 判断 122"/>
        <xdr:cNvSpPr/>
      </xdr:nvSpPr>
      <xdr:spPr>
        <a:xfrm>
          <a:off x="45847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45631</xdr:rowOff>
    </xdr:from>
    <xdr:to>
      <xdr:col>5</xdr:col>
      <xdr:colOff>358775</xdr:colOff>
      <xdr:row>55</xdr:row>
      <xdr:rowOff>105601</xdr:rowOff>
    </xdr:to>
    <xdr:cxnSp macro="">
      <xdr:nvCxnSpPr>
        <xdr:cNvPr id="124" name="直線コネクタ 123"/>
        <xdr:cNvCxnSpPr/>
      </xdr:nvCxnSpPr>
      <xdr:spPr>
        <a:xfrm flipV="1">
          <a:off x="2908300" y="9475381"/>
          <a:ext cx="889000" cy="5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71298</xdr:rowOff>
    </xdr:from>
    <xdr:to>
      <xdr:col>5</xdr:col>
      <xdr:colOff>409575</xdr:colOff>
      <xdr:row>56</xdr:row>
      <xdr:rowOff>1448</xdr:rowOff>
    </xdr:to>
    <xdr:sp macro="" textlink="">
      <xdr:nvSpPr>
        <xdr:cNvPr id="125" name="フローチャート : 判断 124"/>
        <xdr:cNvSpPr/>
      </xdr:nvSpPr>
      <xdr:spPr>
        <a:xfrm>
          <a:off x="3746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164025</xdr:rowOff>
    </xdr:from>
    <xdr:ext cx="534377" cy="259045"/>
    <xdr:sp macro="" textlink="">
      <xdr:nvSpPr>
        <xdr:cNvPr id="126" name="テキスト ボックス 125"/>
        <xdr:cNvSpPr txBox="1"/>
      </xdr:nvSpPr>
      <xdr:spPr>
        <a:xfrm>
          <a:off x="3530111" y="95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105601</xdr:rowOff>
    </xdr:from>
    <xdr:to>
      <xdr:col>4</xdr:col>
      <xdr:colOff>155575</xdr:colOff>
      <xdr:row>55</xdr:row>
      <xdr:rowOff>120155</xdr:rowOff>
    </xdr:to>
    <xdr:cxnSp macro="">
      <xdr:nvCxnSpPr>
        <xdr:cNvPr id="127" name="直線コネクタ 126"/>
        <xdr:cNvCxnSpPr/>
      </xdr:nvCxnSpPr>
      <xdr:spPr>
        <a:xfrm flipV="1">
          <a:off x="2019300" y="9535351"/>
          <a:ext cx="8890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22034</xdr:rowOff>
    </xdr:from>
    <xdr:to>
      <xdr:col>4</xdr:col>
      <xdr:colOff>206375</xdr:colOff>
      <xdr:row>56</xdr:row>
      <xdr:rowOff>123634</xdr:rowOff>
    </xdr:to>
    <xdr:sp macro="" textlink="">
      <xdr:nvSpPr>
        <xdr:cNvPr id="128" name="フローチャート : 判断 127"/>
        <xdr:cNvSpPr/>
      </xdr:nvSpPr>
      <xdr:spPr>
        <a:xfrm>
          <a:off x="2857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114761</xdr:rowOff>
    </xdr:from>
    <xdr:ext cx="534377" cy="259045"/>
    <xdr:sp macro="" textlink="">
      <xdr:nvSpPr>
        <xdr:cNvPr id="129" name="テキスト ボックス 128"/>
        <xdr:cNvSpPr txBox="1"/>
      </xdr:nvSpPr>
      <xdr:spPr>
        <a:xfrm>
          <a:off x="2641111" y="971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42,755</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108191</xdr:rowOff>
    </xdr:from>
    <xdr:to>
      <xdr:col>2</xdr:col>
      <xdr:colOff>638175</xdr:colOff>
      <xdr:row>55</xdr:row>
      <xdr:rowOff>120155</xdr:rowOff>
    </xdr:to>
    <xdr:cxnSp macro="">
      <xdr:nvCxnSpPr>
        <xdr:cNvPr id="130" name="直線コネクタ 129"/>
        <xdr:cNvCxnSpPr/>
      </xdr:nvCxnSpPr>
      <xdr:spPr>
        <a:xfrm>
          <a:off x="1130300" y="9366491"/>
          <a:ext cx="889000" cy="18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25806</xdr:rowOff>
    </xdr:from>
    <xdr:to>
      <xdr:col>3</xdr:col>
      <xdr:colOff>3175</xdr:colOff>
      <xdr:row>56</xdr:row>
      <xdr:rowOff>127406</xdr:rowOff>
    </xdr:to>
    <xdr:sp macro="" textlink="">
      <xdr:nvSpPr>
        <xdr:cNvPr id="131" name="フローチャート : 判断 130"/>
        <xdr:cNvSpPr/>
      </xdr:nvSpPr>
      <xdr:spPr>
        <a:xfrm>
          <a:off x="1968500" y="962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118533</xdr:rowOff>
    </xdr:from>
    <xdr:ext cx="534377" cy="259045"/>
    <xdr:sp macro="" textlink="">
      <xdr:nvSpPr>
        <xdr:cNvPr id="132" name="テキスト ボックス 131"/>
        <xdr:cNvSpPr txBox="1"/>
      </xdr:nvSpPr>
      <xdr:spPr>
        <a:xfrm>
          <a:off x="1752111" y="971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42,656</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169176</xdr:rowOff>
    </xdr:from>
    <xdr:to>
      <xdr:col>1</xdr:col>
      <xdr:colOff>485775</xdr:colOff>
      <xdr:row>56</xdr:row>
      <xdr:rowOff>99326</xdr:rowOff>
    </xdr:to>
    <xdr:sp macro="" textlink="">
      <xdr:nvSpPr>
        <xdr:cNvPr id="133" name="フローチャート : 判断 132"/>
        <xdr:cNvSpPr/>
      </xdr:nvSpPr>
      <xdr:spPr>
        <a:xfrm>
          <a:off x="1079500" y="95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90453</xdr:rowOff>
    </xdr:from>
    <xdr:ext cx="534377" cy="259045"/>
    <xdr:sp macro="" textlink="">
      <xdr:nvSpPr>
        <xdr:cNvPr id="134" name="テキスト ボックス 133"/>
        <xdr:cNvSpPr txBox="1"/>
      </xdr:nvSpPr>
      <xdr:spPr>
        <a:xfrm>
          <a:off x="863111" y="969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152718</xdr:rowOff>
    </xdr:from>
    <xdr:to>
      <xdr:col>6</xdr:col>
      <xdr:colOff>561975</xdr:colOff>
      <xdr:row>55</xdr:row>
      <xdr:rowOff>82868</xdr:rowOff>
    </xdr:to>
    <xdr:sp macro="" textlink="">
      <xdr:nvSpPr>
        <xdr:cNvPr id="140" name="円/楕円 139"/>
        <xdr:cNvSpPr/>
      </xdr:nvSpPr>
      <xdr:spPr>
        <a:xfrm>
          <a:off x="4584700" y="941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4145</xdr:rowOff>
    </xdr:from>
    <xdr:ext cx="534377" cy="259045"/>
    <xdr:sp macro="" textlink="">
      <xdr:nvSpPr>
        <xdr:cNvPr id="141" name="物件費該当値テキスト"/>
        <xdr:cNvSpPr txBox="1"/>
      </xdr:nvSpPr>
      <xdr:spPr>
        <a:xfrm>
          <a:off x="4686300" y="926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48,325</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166281</xdr:rowOff>
    </xdr:from>
    <xdr:to>
      <xdr:col>5</xdr:col>
      <xdr:colOff>409575</xdr:colOff>
      <xdr:row>55</xdr:row>
      <xdr:rowOff>96431</xdr:rowOff>
    </xdr:to>
    <xdr:sp macro="" textlink="">
      <xdr:nvSpPr>
        <xdr:cNvPr id="142" name="円/楕円 141"/>
        <xdr:cNvSpPr/>
      </xdr:nvSpPr>
      <xdr:spPr>
        <a:xfrm>
          <a:off x="3746500" y="942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112958</xdr:rowOff>
    </xdr:from>
    <xdr:ext cx="534377" cy="259045"/>
    <xdr:sp macro="" textlink="">
      <xdr:nvSpPr>
        <xdr:cNvPr id="143" name="テキスト ボックス 142"/>
        <xdr:cNvSpPr txBox="1"/>
      </xdr:nvSpPr>
      <xdr:spPr>
        <a:xfrm>
          <a:off x="3530111" y="919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47,969</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54801</xdr:rowOff>
    </xdr:from>
    <xdr:to>
      <xdr:col>4</xdr:col>
      <xdr:colOff>206375</xdr:colOff>
      <xdr:row>55</xdr:row>
      <xdr:rowOff>156401</xdr:rowOff>
    </xdr:to>
    <xdr:sp macro="" textlink="">
      <xdr:nvSpPr>
        <xdr:cNvPr id="144" name="円/楕円 143"/>
        <xdr:cNvSpPr/>
      </xdr:nvSpPr>
      <xdr:spPr>
        <a:xfrm>
          <a:off x="2857500" y="948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1478</xdr:rowOff>
    </xdr:from>
    <xdr:ext cx="534377" cy="259045"/>
    <xdr:sp macro="" textlink="">
      <xdr:nvSpPr>
        <xdr:cNvPr id="145" name="テキスト ボックス 144"/>
        <xdr:cNvSpPr txBox="1"/>
      </xdr:nvSpPr>
      <xdr:spPr>
        <a:xfrm>
          <a:off x="2641111" y="925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46,395</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69355</xdr:rowOff>
    </xdr:from>
    <xdr:to>
      <xdr:col>3</xdr:col>
      <xdr:colOff>3175</xdr:colOff>
      <xdr:row>55</xdr:row>
      <xdr:rowOff>170955</xdr:rowOff>
    </xdr:to>
    <xdr:sp macro="" textlink="">
      <xdr:nvSpPr>
        <xdr:cNvPr id="146" name="円/楕円 145"/>
        <xdr:cNvSpPr/>
      </xdr:nvSpPr>
      <xdr:spPr>
        <a:xfrm>
          <a:off x="1968500" y="949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16032</xdr:rowOff>
    </xdr:from>
    <xdr:ext cx="534377" cy="259045"/>
    <xdr:sp macro="" textlink="">
      <xdr:nvSpPr>
        <xdr:cNvPr id="147" name="テキスト ボックス 146"/>
        <xdr:cNvSpPr txBox="1"/>
      </xdr:nvSpPr>
      <xdr:spPr>
        <a:xfrm>
          <a:off x="1752111" y="927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46,013</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57391</xdr:rowOff>
    </xdr:from>
    <xdr:to>
      <xdr:col>1</xdr:col>
      <xdr:colOff>485775</xdr:colOff>
      <xdr:row>54</xdr:row>
      <xdr:rowOff>158991</xdr:rowOff>
    </xdr:to>
    <xdr:sp macro="" textlink="">
      <xdr:nvSpPr>
        <xdr:cNvPr id="148" name="円/楕円 147"/>
        <xdr:cNvSpPr/>
      </xdr:nvSpPr>
      <xdr:spPr>
        <a:xfrm>
          <a:off x="1079500" y="931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4068</xdr:rowOff>
    </xdr:from>
    <xdr:ext cx="534377" cy="259045"/>
    <xdr:sp macro="" textlink="">
      <xdr:nvSpPr>
        <xdr:cNvPr id="149" name="テキスト ボックス 148"/>
        <xdr:cNvSpPr txBox="1"/>
      </xdr:nvSpPr>
      <xdr:spPr>
        <a:xfrm>
          <a:off x="863111" y="909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50,827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15799</xdr:rowOff>
    </xdr:from>
    <xdr:to>
      <xdr:col>6</xdr:col>
      <xdr:colOff>510540</xdr:colOff>
      <xdr:row>78</xdr:row>
      <xdr:rowOff>74777</xdr:rowOff>
    </xdr:to>
    <xdr:cxnSp macro="">
      <xdr:nvCxnSpPr>
        <xdr:cNvPr id="171" name="直線コネクタ 170"/>
        <xdr:cNvCxnSpPr/>
      </xdr:nvCxnSpPr>
      <xdr:spPr>
        <a:xfrm flipV="1">
          <a:off x="4633595" y="12017299"/>
          <a:ext cx="1270" cy="1430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78604</xdr:rowOff>
    </xdr:from>
    <xdr:ext cx="378565" cy="259045"/>
    <xdr:sp macro="" textlink="">
      <xdr:nvSpPr>
        <xdr:cNvPr id="172" name="維持補修費最小値テキスト"/>
        <xdr:cNvSpPr txBox="1"/>
      </xdr:nvSpPr>
      <xdr:spPr>
        <a:xfrm>
          <a:off x="4686300" y="13451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6</xdr:col>
      <xdr:colOff>422275</xdr:colOff>
      <xdr:row>78</xdr:row>
      <xdr:rowOff>74777</xdr:rowOff>
    </xdr:from>
    <xdr:to>
      <xdr:col>6</xdr:col>
      <xdr:colOff>600075</xdr:colOff>
      <xdr:row>78</xdr:row>
      <xdr:rowOff>74777</xdr:rowOff>
    </xdr:to>
    <xdr:cxnSp macro="">
      <xdr:nvCxnSpPr>
        <xdr:cNvPr id="173" name="直線コネクタ 172"/>
        <xdr:cNvCxnSpPr/>
      </xdr:nvCxnSpPr>
      <xdr:spPr>
        <a:xfrm>
          <a:off x="4546600" y="13447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133926</xdr:rowOff>
    </xdr:from>
    <xdr:ext cx="534377" cy="259045"/>
    <xdr:sp macro="" textlink="">
      <xdr:nvSpPr>
        <xdr:cNvPr id="174" name="維持補修費最大値テキスト"/>
        <xdr:cNvSpPr txBox="1"/>
      </xdr:nvSpPr>
      <xdr:spPr>
        <a:xfrm>
          <a:off x="4686300" y="1179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16,355</a:t>
          </a:r>
          <a:endParaRPr kumimoji="1" lang="ja-JP" altLang="en-US" sz="1000" b="1">
            <a:latin typeface="ＭＳ Ｐゴシック"/>
          </a:endParaRPr>
        </a:p>
      </xdr:txBody>
    </xdr:sp>
    <xdr:clientData/>
  </xdr:oneCellAnchor>
  <xdr:twoCellAnchor>
    <xdr:from>
      <xdr:col>6</xdr:col>
      <xdr:colOff>422275</xdr:colOff>
      <xdr:row>70</xdr:row>
      <xdr:rowOff>15799</xdr:rowOff>
    </xdr:from>
    <xdr:to>
      <xdr:col>6</xdr:col>
      <xdr:colOff>600075</xdr:colOff>
      <xdr:row>70</xdr:row>
      <xdr:rowOff>15799</xdr:rowOff>
    </xdr:to>
    <xdr:cxnSp macro="">
      <xdr:nvCxnSpPr>
        <xdr:cNvPr id="175" name="直線コネクタ 174"/>
        <xdr:cNvCxnSpPr/>
      </xdr:nvCxnSpPr>
      <xdr:spPr>
        <a:xfrm>
          <a:off x="4546600" y="120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65633</xdr:rowOff>
    </xdr:from>
    <xdr:to>
      <xdr:col>6</xdr:col>
      <xdr:colOff>511175</xdr:colOff>
      <xdr:row>76</xdr:row>
      <xdr:rowOff>121321</xdr:rowOff>
    </xdr:to>
    <xdr:cxnSp macro="">
      <xdr:nvCxnSpPr>
        <xdr:cNvPr id="176" name="直線コネクタ 175"/>
        <xdr:cNvCxnSpPr/>
      </xdr:nvCxnSpPr>
      <xdr:spPr>
        <a:xfrm flipV="1">
          <a:off x="3797300" y="13095833"/>
          <a:ext cx="838200" cy="5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22613</xdr:rowOff>
    </xdr:from>
    <xdr:ext cx="469744" cy="259045"/>
    <xdr:sp macro="" textlink="">
      <xdr:nvSpPr>
        <xdr:cNvPr id="177" name="維持補修費平均値テキスト"/>
        <xdr:cNvSpPr txBox="1"/>
      </xdr:nvSpPr>
      <xdr:spPr>
        <a:xfrm>
          <a:off x="4686300" y="13052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44186</xdr:rowOff>
    </xdr:from>
    <xdr:to>
      <xdr:col>6</xdr:col>
      <xdr:colOff>561975</xdr:colOff>
      <xdr:row>76</xdr:row>
      <xdr:rowOff>145786</xdr:rowOff>
    </xdr:to>
    <xdr:sp macro="" textlink="">
      <xdr:nvSpPr>
        <xdr:cNvPr id="178" name="フローチャート : 判断 177"/>
        <xdr:cNvSpPr/>
      </xdr:nvSpPr>
      <xdr:spPr>
        <a:xfrm>
          <a:off x="4584700" y="1307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121321</xdr:rowOff>
    </xdr:from>
    <xdr:to>
      <xdr:col>5</xdr:col>
      <xdr:colOff>358775</xdr:colOff>
      <xdr:row>76</xdr:row>
      <xdr:rowOff>123332</xdr:rowOff>
    </xdr:to>
    <xdr:cxnSp macro="">
      <xdr:nvCxnSpPr>
        <xdr:cNvPr id="179" name="直線コネクタ 178"/>
        <xdr:cNvCxnSpPr/>
      </xdr:nvCxnSpPr>
      <xdr:spPr>
        <a:xfrm flipV="1">
          <a:off x="2908300" y="1315152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31201</xdr:rowOff>
    </xdr:from>
    <xdr:to>
      <xdr:col>5</xdr:col>
      <xdr:colOff>409575</xdr:colOff>
      <xdr:row>76</xdr:row>
      <xdr:rowOff>132801</xdr:rowOff>
    </xdr:to>
    <xdr:sp macro="" textlink="">
      <xdr:nvSpPr>
        <xdr:cNvPr id="180" name="フローチャート : 判断 179"/>
        <xdr:cNvSpPr/>
      </xdr:nvSpPr>
      <xdr:spPr>
        <a:xfrm>
          <a:off x="3746500" y="1306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149328</xdr:rowOff>
    </xdr:from>
    <xdr:ext cx="469744" cy="259045"/>
    <xdr:sp macro="" textlink="">
      <xdr:nvSpPr>
        <xdr:cNvPr id="181" name="テキスト ボックス 180"/>
        <xdr:cNvSpPr txBox="1"/>
      </xdr:nvSpPr>
      <xdr:spPr>
        <a:xfrm>
          <a:off x="3562427" y="1283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120498</xdr:rowOff>
    </xdr:from>
    <xdr:to>
      <xdr:col>4</xdr:col>
      <xdr:colOff>155575</xdr:colOff>
      <xdr:row>76</xdr:row>
      <xdr:rowOff>123332</xdr:rowOff>
    </xdr:to>
    <xdr:cxnSp macro="">
      <xdr:nvCxnSpPr>
        <xdr:cNvPr id="182" name="直線コネクタ 181"/>
        <xdr:cNvCxnSpPr/>
      </xdr:nvCxnSpPr>
      <xdr:spPr>
        <a:xfrm>
          <a:off x="2019300" y="13150698"/>
          <a:ext cx="889000" cy="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54428</xdr:rowOff>
    </xdr:from>
    <xdr:to>
      <xdr:col>4</xdr:col>
      <xdr:colOff>206375</xdr:colOff>
      <xdr:row>76</xdr:row>
      <xdr:rowOff>156028</xdr:rowOff>
    </xdr:to>
    <xdr:sp macro="" textlink="">
      <xdr:nvSpPr>
        <xdr:cNvPr id="183" name="フローチャート : 判断 182"/>
        <xdr:cNvSpPr/>
      </xdr:nvSpPr>
      <xdr:spPr>
        <a:xfrm>
          <a:off x="2857500" y="1308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1104</xdr:rowOff>
    </xdr:from>
    <xdr:ext cx="469744" cy="259045"/>
    <xdr:sp macro="" textlink="">
      <xdr:nvSpPr>
        <xdr:cNvPr id="184" name="テキスト ボックス 183"/>
        <xdr:cNvSpPr txBox="1"/>
      </xdr:nvSpPr>
      <xdr:spPr>
        <a:xfrm>
          <a:off x="2673427" y="1285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4,127</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63165</xdr:rowOff>
    </xdr:from>
    <xdr:to>
      <xdr:col>2</xdr:col>
      <xdr:colOff>638175</xdr:colOff>
      <xdr:row>76</xdr:row>
      <xdr:rowOff>120498</xdr:rowOff>
    </xdr:to>
    <xdr:cxnSp macro="">
      <xdr:nvCxnSpPr>
        <xdr:cNvPr id="185" name="直線コネクタ 184"/>
        <xdr:cNvCxnSpPr/>
      </xdr:nvCxnSpPr>
      <xdr:spPr>
        <a:xfrm>
          <a:off x="1130300" y="13093365"/>
          <a:ext cx="889000" cy="5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54611</xdr:rowOff>
    </xdr:from>
    <xdr:to>
      <xdr:col>3</xdr:col>
      <xdr:colOff>3175</xdr:colOff>
      <xdr:row>76</xdr:row>
      <xdr:rowOff>156211</xdr:rowOff>
    </xdr:to>
    <xdr:sp macro="" textlink="">
      <xdr:nvSpPr>
        <xdr:cNvPr id="186" name="フローチャート : 判断 185"/>
        <xdr:cNvSpPr/>
      </xdr:nvSpPr>
      <xdr:spPr>
        <a:xfrm>
          <a:off x="1968500" y="1308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1287</xdr:rowOff>
    </xdr:from>
    <xdr:ext cx="469744" cy="259045"/>
    <xdr:sp macro="" textlink="">
      <xdr:nvSpPr>
        <xdr:cNvPr id="187" name="テキスト ボックス 186"/>
        <xdr:cNvSpPr txBox="1"/>
      </xdr:nvSpPr>
      <xdr:spPr>
        <a:xfrm>
          <a:off x="1784427" y="1286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29829</xdr:rowOff>
    </xdr:from>
    <xdr:to>
      <xdr:col>1</xdr:col>
      <xdr:colOff>485775</xdr:colOff>
      <xdr:row>76</xdr:row>
      <xdr:rowOff>131429</xdr:rowOff>
    </xdr:to>
    <xdr:sp macro="" textlink="">
      <xdr:nvSpPr>
        <xdr:cNvPr id="188" name="フローチャート : 判断 187"/>
        <xdr:cNvSpPr/>
      </xdr:nvSpPr>
      <xdr:spPr>
        <a:xfrm>
          <a:off x="1079500" y="1306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122556</xdr:rowOff>
    </xdr:from>
    <xdr:ext cx="469744" cy="259045"/>
    <xdr:sp macro="" textlink="">
      <xdr:nvSpPr>
        <xdr:cNvPr id="189" name="テキスト ボックス 188"/>
        <xdr:cNvSpPr txBox="1"/>
      </xdr:nvSpPr>
      <xdr:spPr>
        <a:xfrm>
          <a:off x="895427" y="1315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14833</xdr:rowOff>
    </xdr:from>
    <xdr:to>
      <xdr:col>6</xdr:col>
      <xdr:colOff>561975</xdr:colOff>
      <xdr:row>76</xdr:row>
      <xdr:rowOff>116433</xdr:rowOff>
    </xdr:to>
    <xdr:sp macro="" textlink="">
      <xdr:nvSpPr>
        <xdr:cNvPr id="195" name="円/楕円 194"/>
        <xdr:cNvSpPr/>
      </xdr:nvSpPr>
      <xdr:spPr>
        <a:xfrm>
          <a:off x="4584700" y="1304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37711</xdr:rowOff>
    </xdr:from>
    <xdr:ext cx="469744" cy="259045"/>
    <xdr:sp macro="" textlink="">
      <xdr:nvSpPr>
        <xdr:cNvPr id="196" name="維持補修費該当値テキスト"/>
        <xdr:cNvSpPr txBox="1"/>
      </xdr:nvSpPr>
      <xdr:spPr>
        <a:xfrm>
          <a:off x="4686300" y="1289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4,560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70521</xdr:rowOff>
    </xdr:from>
    <xdr:to>
      <xdr:col>5</xdr:col>
      <xdr:colOff>409575</xdr:colOff>
      <xdr:row>77</xdr:row>
      <xdr:rowOff>671</xdr:rowOff>
    </xdr:to>
    <xdr:sp macro="" textlink="">
      <xdr:nvSpPr>
        <xdr:cNvPr id="197" name="円/楕円 196"/>
        <xdr:cNvSpPr/>
      </xdr:nvSpPr>
      <xdr:spPr>
        <a:xfrm>
          <a:off x="3746500" y="1310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163248</xdr:rowOff>
    </xdr:from>
    <xdr:ext cx="469744" cy="259045"/>
    <xdr:sp macro="" textlink="">
      <xdr:nvSpPr>
        <xdr:cNvPr id="198" name="テキスト ボックス 197"/>
        <xdr:cNvSpPr txBox="1"/>
      </xdr:nvSpPr>
      <xdr:spPr>
        <a:xfrm>
          <a:off x="3562427" y="13193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72532</xdr:rowOff>
    </xdr:from>
    <xdr:to>
      <xdr:col>4</xdr:col>
      <xdr:colOff>206375</xdr:colOff>
      <xdr:row>77</xdr:row>
      <xdr:rowOff>2682</xdr:rowOff>
    </xdr:to>
    <xdr:sp macro="" textlink="">
      <xdr:nvSpPr>
        <xdr:cNvPr id="199" name="円/楕円 198"/>
        <xdr:cNvSpPr/>
      </xdr:nvSpPr>
      <xdr:spPr>
        <a:xfrm>
          <a:off x="2857500" y="1310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165259</xdr:rowOff>
    </xdr:from>
    <xdr:ext cx="469744" cy="259045"/>
    <xdr:sp macro="" textlink="">
      <xdr:nvSpPr>
        <xdr:cNvPr id="200" name="テキスト ボックス 199"/>
        <xdr:cNvSpPr txBox="1"/>
      </xdr:nvSpPr>
      <xdr:spPr>
        <a:xfrm>
          <a:off x="2673427" y="1319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69698</xdr:rowOff>
    </xdr:from>
    <xdr:to>
      <xdr:col>3</xdr:col>
      <xdr:colOff>3175</xdr:colOff>
      <xdr:row>76</xdr:row>
      <xdr:rowOff>171298</xdr:rowOff>
    </xdr:to>
    <xdr:sp macro="" textlink="">
      <xdr:nvSpPr>
        <xdr:cNvPr id="201" name="円/楕円 200"/>
        <xdr:cNvSpPr/>
      </xdr:nvSpPr>
      <xdr:spPr>
        <a:xfrm>
          <a:off x="1968500" y="1309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162425</xdr:rowOff>
    </xdr:from>
    <xdr:ext cx="469744" cy="259045"/>
    <xdr:sp macro="" textlink="">
      <xdr:nvSpPr>
        <xdr:cNvPr id="202" name="テキスト ボックス 201"/>
        <xdr:cNvSpPr txBox="1"/>
      </xdr:nvSpPr>
      <xdr:spPr>
        <a:xfrm>
          <a:off x="1784427" y="1319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3,960</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12365</xdr:rowOff>
    </xdr:from>
    <xdr:to>
      <xdr:col>1</xdr:col>
      <xdr:colOff>485775</xdr:colOff>
      <xdr:row>76</xdr:row>
      <xdr:rowOff>113965</xdr:rowOff>
    </xdr:to>
    <xdr:sp macro="" textlink="">
      <xdr:nvSpPr>
        <xdr:cNvPr id="203" name="円/楕円 202"/>
        <xdr:cNvSpPr/>
      </xdr:nvSpPr>
      <xdr:spPr>
        <a:xfrm>
          <a:off x="1079500" y="1304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130491</xdr:rowOff>
    </xdr:from>
    <xdr:ext cx="469744" cy="259045"/>
    <xdr:sp macro="" textlink="">
      <xdr:nvSpPr>
        <xdr:cNvPr id="204" name="テキスト ボックス 203"/>
        <xdr:cNvSpPr txBox="1"/>
      </xdr:nvSpPr>
      <xdr:spPr>
        <a:xfrm>
          <a:off x="895427" y="1281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17445</xdr:rowOff>
    </xdr:from>
    <xdr:to>
      <xdr:col>6</xdr:col>
      <xdr:colOff>510540</xdr:colOff>
      <xdr:row>98</xdr:row>
      <xdr:rowOff>81429</xdr:rowOff>
    </xdr:to>
    <xdr:cxnSp macro="">
      <xdr:nvCxnSpPr>
        <xdr:cNvPr id="227" name="直線コネクタ 226"/>
        <xdr:cNvCxnSpPr/>
      </xdr:nvCxnSpPr>
      <xdr:spPr>
        <a:xfrm flipV="1">
          <a:off x="4633595" y="15447945"/>
          <a:ext cx="1270" cy="143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85256</xdr:rowOff>
    </xdr:from>
    <xdr:ext cx="534377" cy="259045"/>
    <xdr:sp macro="" textlink="">
      <xdr:nvSpPr>
        <xdr:cNvPr id="228" name="扶助費最小値テキスト"/>
        <xdr:cNvSpPr txBox="1"/>
      </xdr:nvSpPr>
      <xdr:spPr>
        <a:xfrm>
          <a:off x="4686300" y="1688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62,549</a:t>
          </a:r>
          <a:endParaRPr kumimoji="1" lang="ja-JP" altLang="en-US" sz="1000" b="1">
            <a:latin typeface="ＭＳ Ｐゴシック"/>
          </a:endParaRPr>
        </a:p>
      </xdr:txBody>
    </xdr:sp>
    <xdr:clientData/>
  </xdr:oneCellAnchor>
  <xdr:twoCellAnchor>
    <xdr:from>
      <xdr:col>6</xdr:col>
      <xdr:colOff>422275</xdr:colOff>
      <xdr:row>98</xdr:row>
      <xdr:rowOff>81429</xdr:rowOff>
    </xdr:from>
    <xdr:to>
      <xdr:col>6</xdr:col>
      <xdr:colOff>600075</xdr:colOff>
      <xdr:row>98</xdr:row>
      <xdr:rowOff>81429</xdr:rowOff>
    </xdr:to>
    <xdr:cxnSp macro="">
      <xdr:nvCxnSpPr>
        <xdr:cNvPr id="229" name="直線コネクタ 228"/>
        <xdr:cNvCxnSpPr/>
      </xdr:nvCxnSpPr>
      <xdr:spPr>
        <a:xfrm>
          <a:off x="4546600" y="16883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135572</xdr:rowOff>
    </xdr:from>
    <xdr:ext cx="599010" cy="259045"/>
    <xdr:sp macro="" textlink="">
      <xdr:nvSpPr>
        <xdr:cNvPr id="230" name="扶助費最大値テキスト"/>
        <xdr:cNvSpPr txBox="1"/>
      </xdr:nvSpPr>
      <xdr:spPr>
        <a:xfrm>
          <a:off x="4686300" y="1522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125,348</a:t>
          </a:r>
          <a:endParaRPr kumimoji="1" lang="ja-JP" altLang="en-US" sz="1000" b="1">
            <a:latin typeface="ＭＳ Ｐゴシック"/>
          </a:endParaRPr>
        </a:p>
      </xdr:txBody>
    </xdr:sp>
    <xdr:clientData/>
  </xdr:oneCellAnchor>
  <xdr:twoCellAnchor>
    <xdr:from>
      <xdr:col>6</xdr:col>
      <xdr:colOff>422275</xdr:colOff>
      <xdr:row>90</xdr:row>
      <xdr:rowOff>17445</xdr:rowOff>
    </xdr:from>
    <xdr:to>
      <xdr:col>6</xdr:col>
      <xdr:colOff>600075</xdr:colOff>
      <xdr:row>90</xdr:row>
      <xdr:rowOff>17445</xdr:rowOff>
    </xdr:to>
    <xdr:cxnSp macro="">
      <xdr:nvCxnSpPr>
        <xdr:cNvPr id="231" name="直線コネクタ 230"/>
        <xdr:cNvCxnSpPr/>
      </xdr:nvCxnSpPr>
      <xdr:spPr>
        <a:xfrm>
          <a:off x="4546600" y="1544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39802</xdr:rowOff>
    </xdr:from>
    <xdr:to>
      <xdr:col>6</xdr:col>
      <xdr:colOff>511175</xdr:colOff>
      <xdr:row>95</xdr:row>
      <xdr:rowOff>96403</xdr:rowOff>
    </xdr:to>
    <xdr:cxnSp macro="">
      <xdr:nvCxnSpPr>
        <xdr:cNvPr id="232" name="直線コネクタ 231"/>
        <xdr:cNvCxnSpPr/>
      </xdr:nvCxnSpPr>
      <xdr:spPr>
        <a:xfrm flipV="1">
          <a:off x="3797300" y="16327552"/>
          <a:ext cx="838200" cy="5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167693</xdr:rowOff>
    </xdr:from>
    <xdr:ext cx="534377" cy="259045"/>
    <xdr:sp macro="" textlink="">
      <xdr:nvSpPr>
        <xdr:cNvPr id="233" name="扶助費平均値テキスト"/>
        <xdr:cNvSpPr txBox="1"/>
      </xdr:nvSpPr>
      <xdr:spPr>
        <a:xfrm>
          <a:off x="4686300" y="16112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87,554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144816</xdr:rowOff>
    </xdr:from>
    <xdr:to>
      <xdr:col>6</xdr:col>
      <xdr:colOff>561975</xdr:colOff>
      <xdr:row>95</xdr:row>
      <xdr:rowOff>74966</xdr:rowOff>
    </xdr:to>
    <xdr:sp macro="" textlink="">
      <xdr:nvSpPr>
        <xdr:cNvPr id="234" name="フローチャート : 判断 233"/>
        <xdr:cNvSpPr/>
      </xdr:nvSpPr>
      <xdr:spPr>
        <a:xfrm>
          <a:off x="4584700" y="1626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96403</xdr:rowOff>
    </xdr:from>
    <xdr:to>
      <xdr:col>5</xdr:col>
      <xdr:colOff>358775</xdr:colOff>
      <xdr:row>96</xdr:row>
      <xdr:rowOff>2311</xdr:rowOff>
    </xdr:to>
    <xdr:cxnSp macro="">
      <xdr:nvCxnSpPr>
        <xdr:cNvPr id="235" name="直線コネクタ 234"/>
        <xdr:cNvCxnSpPr/>
      </xdr:nvCxnSpPr>
      <xdr:spPr>
        <a:xfrm flipV="1">
          <a:off x="2908300" y="16384153"/>
          <a:ext cx="889000" cy="7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51730</xdr:rowOff>
    </xdr:from>
    <xdr:to>
      <xdr:col>5</xdr:col>
      <xdr:colOff>409575</xdr:colOff>
      <xdr:row>95</xdr:row>
      <xdr:rowOff>153330</xdr:rowOff>
    </xdr:to>
    <xdr:sp macro="" textlink="">
      <xdr:nvSpPr>
        <xdr:cNvPr id="236" name="フローチャート : 判断 235"/>
        <xdr:cNvSpPr/>
      </xdr:nvSpPr>
      <xdr:spPr>
        <a:xfrm>
          <a:off x="3746500" y="1633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144457</xdr:rowOff>
    </xdr:from>
    <xdr:ext cx="534377" cy="259045"/>
    <xdr:sp macro="" textlink="">
      <xdr:nvSpPr>
        <xdr:cNvPr id="237" name="テキスト ボックス 236"/>
        <xdr:cNvSpPr txBox="1"/>
      </xdr:nvSpPr>
      <xdr:spPr>
        <a:xfrm>
          <a:off x="3530111" y="1643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84,126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2311</xdr:rowOff>
    </xdr:from>
    <xdr:to>
      <xdr:col>4</xdr:col>
      <xdr:colOff>155575</xdr:colOff>
      <xdr:row>96</xdr:row>
      <xdr:rowOff>64971</xdr:rowOff>
    </xdr:to>
    <xdr:cxnSp macro="">
      <xdr:nvCxnSpPr>
        <xdr:cNvPr id="238" name="直線コネクタ 237"/>
        <xdr:cNvCxnSpPr/>
      </xdr:nvCxnSpPr>
      <xdr:spPr>
        <a:xfrm flipV="1">
          <a:off x="2019300" y="16461511"/>
          <a:ext cx="889000" cy="6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168041</xdr:rowOff>
    </xdr:from>
    <xdr:to>
      <xdr:col>4</xdr:col>
      <xdr:colOff>206375</xdr:colOff>
      <xdr:row>96</xdr:row>
      <xdr:rowOff>98191</xdr:rowOff>
    </xdr:to>
    <xdr:sp macro="" textlink="">
      <xdr:nvSpPr>
        <xdr:cNvPr id="239" name="フローチャート : 判断 238"/>
        <xdr:cNvSpPr/>
      </xdr:nvSpPr>
      <xdr:spPr>
        <a:xfrm>
          <a:off x="2857500" y="1645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89318</xdr:rowOff>
    </xdr:from>
    <xdr:ext cx="534377" cy="259045"/>
    <xdr:sp macro="" textlink="">
      <xdr:nvSpPr>
        <xdr:cNvPr id="240" name="テキスト ボックス 239"/>
        <xdr:cNvSpPr txBox="1"/>
      </xdr:nvSpPr>
      <xdr:spPr>
        <a:xfrm>
          <a:off x="2641111" y="1654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29514</xdr:rowOff>
    </xdr:from>
    <xdr:to>
      <xdr:col>2</xdr:col>
      <xdr:colOff>638175</xdr:colOff>
      <xdr:row>96</xdr:row>
      <xdr:rowOff>64971</xdr:rowOff>
    </xdr:to>
    <xdr:cxnSp macro="">
      <xdr:nvCxnSpPr>
        <xdr:cNvPr id="241" name="直線コネクタ 240"/>
        <xdr:cNvCxnSpPr/>
      </xdr:nvCxnSpPr>
      <xdr:spPr>
        <a:xfrm>
          <a:off x="1130300" y="16488714"/>
          <a:ext cx="889000" cy="3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33350</xdr:rowOff>
    </xdr:from>
    <xdr:to>
      <xdr:col>3</xdr:col>
      <xdr:colOff>3175</xdr:colOff>
      <xdr:row>96</xdr:row>
      <xdr:rowOff>134950</xdr:rowOff>
    </xdr:to>
    <xdr:sp macro="" textlink="">
      <xdr:nvSpPr>
        <xdr:cNvPr id="242" name="フローチャート : 判断 241"/>
        <xdr:cNvSpPr/>
      </xdr:nvSpPr>
      <xdr:spPr>
        <a:xfrm>
          <a:off x="1968500" y="164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126077</xdr:rowOff>
    </xdr:from>
    <xdr:ext cx="534377" cy="259045"/>
    <xdr:sp macro="" textlink="">
      <xdr:nvSpPr>
        <xdr:cNvPr id="243" name="テキスト ボックス 242"/>
        <xdr:cNvSpPr txBox="1"/>
      </xdr:nvSpPr>
      <xdr:spPr>
        <a:xfrm>
          <a:off x="1752111" y="165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77,430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31133</xdr:rowOff>
    </xdr:from>
    <xdr:to>
      <xdr:col>1</xdr:col>
      <xdr:colOff>485775</xdr:colOff>
      <xdr:row>96</xdr:row>
      <xdr:rowOff>132733</xdr:rowOff>
    </xdr:to>
    <xdr:sp macro="" textlink="">
      <xdr:nvSpPr>
        <xdr:cNvPr id="244" name="フローチャート : 判断 243"/>
        <xdr:cNvSpPr/>
      </xdr:nvSpPr>
      <xdr:spPr>
        <a:xfrm>
          <a:off x="1079500" y="1649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123860</xdr:rowOff>
    </xdr:from>
    <xdr:ext cx="534377" cy="259045"/>
    <xdr:sp macro="" textlink="">
      <xdr:nvSpPr>
        <xdr:cNvPr id="245" name="テキスト ボックス 244"/>
        <xdr:cNvSpPr txBox="1"/>
      </xdr:nvSpPr>
      <xdr:spPr>
        <a:xfrm>
          <a:off x="863111" y="1658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160452</xdr:rowOff>
    </xdr:from>
    <xdr:to>
      <xdr:col>6</xdr:col>
      <xdr:colOff>561975</xdr:colOff>
      <xdr:row>95</xdr:row>
      <xdr:rowOff>90602</xdr:rowOff>
    </xdr:to>
    <xdr:sp macro="" textlink="">
      <xdr:nvSpPr>
        <xdr:cNvPr id="251" name="円/楕円 250"/>
        <xdr:cNvSpPr/>
      </xdr:nvSpPr>
      <xdr:spPr>
        <a:xfrm>
          <a:off x="4584700" y="1627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138879</xdr:rowOff>
    </xdr:from>
    <xdr:ext cx="534377" cy="259045"/>
    <xdr:sp macro="" textlink="">
      <xdr:nvSpPr>
        <xdr:cNvPr id="252" name="扶助費該当値テキスト"/>
        <xdr:cNvSpPr txBox="1"/>
      </xdr:nvSpPr>
      <xdr:spPr>
        <a:xfrm>
          <a:off x="4686300" y="1625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86,870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45603</xdr:rowOff>
    </xdr:from>
    <xdr:to>
      <xdr:col>5</xdr:col>
      <xdr:colOff>409575</xdr:colOff>
      <xdr:row>95</xdr:row>
      <xdr:rowOff>147203</xdr:rowOff>
    </xdr:to>
    <xdr:sp macro="" textlink="">
      <xdr:nvSpPr>
        <xdr:cNvPr id="253" name="円/楕円 252"/>
        <xdr:cNvSpPr/>
      </xdr:nvSpPr>
      <xdr:spPr>
        <a:xfrm>
          <a:off x="3746500" y="1633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163730</xdr:rowOff>
    </xdr:from>
    <xdr:ext cx="534377" cy="259045"/>
    <xdr:sp macro="" textlink="">
      <xdr:nvSpPr>
        <xdr:cNvPr id="254" name="テキスト ボックス 253"/>
        <xdr:cNvSpPr txBox="1"/>
      </xdr:nvSpPr>
      <xdr:spPr>
        <a:xfrm>
          <a:off x="3530111" y="1610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84,394</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122961</xdr:rowOff>
    </xdr:from>
    <xdr:to>
      <xdr:col>4</xdr:col>
      <xdr:colOff>206375</xdr:colOff>
      <xdr:row>96</xdr:row>
      <xdr:rowOff>53111</xdr:rowOff>
    </xdr:to>
    <xdr:sp macro="" textlink="">
      <xdr:nvSpPr>
        <xdr:cNvPr id="255" name="円/楕円 254"/>
        <xdr:cNvSpPr/>
      </xdr:nvSpPr>
      <xdr:spPr>
        <a:xfrm>
          <a:off x="2857500" y="1641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69638</xdr:rowOff>
    </xdr:from>
    <xdr:ext cx="534377" cy="259045"/>
    <xdr:sp macro="" textlink="">
      <xdr:nvSpPr>
        <xdr:cNvPr id="256" name="テキスト ボックス 255"/>
        <xdr:cNvSpPr txBox="1"/>
      </xdr:nvSpPr>
      <xdr:spPr>
        <a:xfrm>
          <a:off x="2641111" y="1618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81,010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14171</xdr:rowOff>
    </xdr:from>
    <xdr:to>
      <xdr:col>3</xdr:col>
      <xdr:colOff>3175</xdr:colOff>
      <xdr:row>96</xdr:row>
      <xdr:rowOff>115771</xdr:rowOff>
    </xdr:to>
    <xdr:sp macro="" textlink="">
      <xdr:nvSpPr>
        <xdr:cNvPr id="257" name="円/楕円 256"/>
        <xdr:cNvSpPr/>
      </xdr:nvSpPr>
      <xdr:spPr>
        <a:xfrm>
          <a:off x="1968500" y="1647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132298</xdr:rowOff>
    </xdr:from>
    <xdr:ext cx="534377" cy="259045"/>
    <xdr:sp macro="" textlink="">
      <xdr:nvSpPr>
        <xdr:cNvPr id="258" name="テキスト ボックス 257"/>
        <xdr:cNvSpPr txBox="1"/>
      </xdr:nvSpPr>
      <xdr:spPr>
        <a:xfrm>
          <a:off x="1752111" y="1624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78,269</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150164</xdr:rowOff>
    </xdr:from>
    <xdr:to>
      <xdr:col>1</xdr:col>
      <xdr:colOff>485775</xdr:colOff>
      <xdr:row>96</xdr:row>
      <xdr:rowOff>80314</xdr:rowOff>
    </xdr:to>
    <xdr:sp macro="" textlink="">
      <xdr:nvSpPr>
        <xdr:cNvPr id="259" name="円/楕円 258"/>
        <xdr:cNvSpPr/>
      </xdr:nvSpPr>
      <xdr:spPr>
        <a:xfrm>
          <a:off x="1079500" y="1643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96841</xdr:rowOff>
    </xdr:from>
    <xdr:ext cx="534377" cy="259045"/>
    <xdr:sp macro="" textlink="">
      <xdr:nvSpPr>
        <xdr:cNvPr id="260" name="テキスト ボックス 259"/>
        <xdr:cNvSpPr txBox="1"/>
      </xdr:nvSpPr>
      <xdr:spPr>
        <a:xfrm>
          <a:off x="863111" y="1621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79,820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34487</xdr:rowOff>
    </xdr:from>
    <xdr:to>
      <xdr:col>15</xdr:col>
      <xdr:colOff>180340</xdr:colOff>
      <xdr:row>37</xdr:row>
      <xdr:rowOff>143186</xdr:rowOff>
    </xdr:to>
    <xdr:cxnSp macro="">
      <xdr:nvCxnSpPr>
        <xdr:cNvPr id="284" name="直線コネクタ 283"/>
        <xdr:cNvCxnSpPr/>
      </xdr:nvCxnSpPr>
      <xdr:spPr>
        <a:xfrm flipV="1">
          <a:off x="10475595" y="5349437"/>
          <a:ext cx="1270" cy="1137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147013</xdr:rowOff>
    </xdr:from>
    <xdr:ext cx="534377" cy="259045"/>
    <xdr:sp macro="" textlink="">
      <xdr:nvSpPr>
        <xdr:cNvPr id="285" name="補助費等最小値テキスト"/>
        <xdr:cNvSpPr txBox="1"/>
      </xdr:nvSpPr>
      <xdr:spPr>
        <a:xfrm>
          <a:off x="10528300" y="64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12,817</a:t>
          </a:r>
          <a:endParaRPr kumimoji="1" lang="ja-JP" altLang="en-US" sz="1000" b="1">
            <a:latin typeface="ＭＳ Ｐゴシック"/>
          </a:endParaRPr>
        </a:p>
      </xdr:txBody>
    </xdr:sp>
    <xdr:clientData/>
  </xdr:oneCellAnchor>
  <xdr:twoCellAnchor>
    <xdr:from>
      <xdr:col>15</xdr:col>
      <xdr:colOff>92075</xdr:colOff>
      <xdr:row>37</xdr:row>
      <xdr:rowOff>143186</xdr:rowOff>
    </xdr:from>
    <xdr:to>
      <xdr:col>15</xdr:col>
      <xdr:colOff>269875</xdr:colOff>
      <xdr:row>37</xdr:row>
      <xdr:rowOff>143186</xdr:rowOff>
    </xdr:to>
    <xdr:cxnSp macro="">
      <xdr:nvCxnSpPr>
        <xdr:cNvPr id="286" name="直線コネクタ 285"/>
        <xdr:cNvCxnSpPr/>
      </xdr:nvCxnSpPr>
      <xdr:spPr>
        <a:xfrm>
          <a:off x="10388600" y="648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152614</xdr:rowOff>
    </xdr:from>
    <xdr:ext cx="534377" cy="259045"/>
    <xdr:sp macro="" textlink="">
      <xdr:nvSpPr>
        <xdr:cNvPr id="287" name="補助費等最大値テキスト"/>
        <xdr:cNvSpPr txBox="1"/>
      </xdr:nvSpPr>
      <xdr:spPr>
        <a:xfrm>
          <a:off x="10528300" y="512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72,523</a:t>
          </a:r>
          <a:endParaRPr kumimoji="1" lang="ja-JP" altLang="en-US" sz="1000" b="1">
            <a:latin typeface="ＭＳ Ｐゴシック"/>
          </a:endParaRPr>
        </a:p>
      </xdr:txBody>
    </xdr:sp>
    <xdr:clientData/>
  </xdr:oneCellAnchor>
  <xdr:twoCellAnchor>
    <xdr:from>
      <xdr:col>15</xdr:col>
      <xdr:colOff>92075</xdr:colOff>
      <xdr:row>31</xdr:row>
      <xdr:rowOff>34487</xdr:rowOff>
    </xdr:from>
    <xdr:to>
      <xdr:col>15</xdr:col>
      <xdr:colOff>269875</xdr:colOff>
      <xdr:row>31</xdr:row>
      <xdr:rowOff>34487</xdr:rowOff>
    </xdr:to>
    <xdr:cxnSp macro="">
      <xdr:nvCxnSpPr>
        <xdr:cNvPr id="288" name="直線コネクタ 287"/>
        <xdr:cNvCxnSpPr/>
      </xdr:nvCxnSpPr>
      <xdr:spPr>
        <a:xfrm>
          <a:off x="10388600" y="534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105029</xdr:rowOff>
    </xdr:from>
    <xdr:to>
      <xdr:col>15</xdr:col>
      <xdr:colOff>180975</xdr:colOff>
      <xdr:row>37</xdr:row>
      <xdr:rowOff>90532</xdr:rowOff>
    </xdr:to>
    <xdr:cxnSp macro="">
      <xdr:nvCxnSpPr>
        <xdr:cNvPr id="289" name="直線コネクタ 288"/>
        <xdr:cNvCxnSpPr/>
      </xdr:nvCxnSpPr>
      <xdr:spPr>
        <a:xfrm>
          <a:off x="9639300" y="6277229"/>
          <a:ext cx="838200" cy="15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114406</xdr:rowOff>
    </xdr:from>
    <xdr:ext cx="534377" cy="259045"/>
    <xdr:sp macro="" textlink="">
      <xdr:nvSpPr>
        <xdr:cNvPr id="290" name="補助費等平均値テキスト"/>
        <xdr:cNvSpPr txBox="1"/>
      </xdr:nvSpPr>
      <xdr:spPr>
        <a:xfrm>
          <a:off x="10528300" y="5943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30,862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91529</xdr:rowOff>
    </xdr:from>
    <xdr:to>
      <xdr:col>15</xdr:col>
      <xdr:colOff>231775</xdr:colOff>
      <xdr:row>36</xdr:row>
      <xdr:rowOff>21679</xdr:rowOff>
    </xdr:to>
    <xdr:sp macro="" textlink="">
      <xdr:nvSpPr>
        <xdr:cNvPr id="291" name="フローチャート : 判断 290"/>
        <xdr:cNvSpPr/>
      </xdr:nvSpPr>
      <xdr:spPr>
        <a:xfrm>
          <a:off x="104267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41783</xdr:rowOff>
    </xdr:from>
    <xdr:to>
      <xdr:col>14</xdr:col>
      <xdr:colOff>28575</xdr:colOff>
      <xdr:row>36</xdr:row>
      <xdr:rowOff>105029</xdr:rowOff>
    </xdr:to>
    <xdr:cxnSp macro="">
      <xdr:nvCxnSpPr>
        <xdr:cNvPr id="292" name="直線コネクタ 291"/>
        <xdr:cNvCxnSpPr/>
      </xdr:nvCxnSpPr>
      <xdr:spPr>
        <a:xfrm>
          <a:off x="8750300" y="5699633"/>
          <a:ext cx="889000" cy="57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140164</xdr:rowOff>
    </xdr:from>
    <xdr:to>
      <xdr:col>14</xdr:col>
      <xdr:colOff>79375</xdr:colOff>
      <xdr:row>36</xdr:row>
      <xdr:rowOff>70314</xdr:rowOff>
    </xdr:to>
    <xdr:sp macro="" textlink="">
      <xdr:nvSpPr>
        <xdr:cNvPr id="293" name="フローチャート : 判断 292"/>
        <xdr:cNvSpPr/>
      </xdr:nvSpPr>
      <xdr:spPr>
        <a:xfrm>
          <a:off x="9588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86841</xdr:rowOff>
    </xdr:from>
    <xdr:ext cx="534377" cy="259045"/>
    <xdr:sp macro="" textlink="">
      <xdr:nvSpPr>
        <xdr:cNvPr id="294" name="テキスト ボックス 293"/>
        <xdr:cNvSpPr txBox="1"/>
      </xdr:nvSpPr>
      <xdr:spPr>
        <a:xfrm>
          <a:off x="9372111" y="591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28,309</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41783</xdr:rowOff>
    </xdr:from>
    <xdr:to>
      <xdr:col>12</xdr:col>
      <xdr:colOff>511175</xdr:colOff>
      <xdr:row>37</xdr:row>
      <xdr:rowOff>161074</xdr:rowOff>
    </xdr:to>
    <xdr:cxnSp macro="">
      <xdr:nvCxnSpPr>
        <xdr:cNvPr id="295" name="直線コネクタ 294"/>
        <xdr:cNvCxnSpPr/>
      </xdr:nvCxnSpPr>
      <xdr:spPr>
        <a:xfrm flipV="1">
          <a:off x="7861300" y="5699633"/>
          <a:ext cx="889000" cy="80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98292</xdr:rowOff>
    </xdr:from>
    <xdr:to>
      <xdr:col>12</xdr:col>
      <xdr:colOff>561975</xdr:colOff>
      <xdr:row>36</xdr:row>
      <xdr:rowOff>28442</xdr:rowOff>
    </xdr:to>
    <xdr:sp macro="" textlink="">
      <xdr:nvSpPr>
        <xdr:cNvPr id="296" name="フローチャート : 判断 295"/>
        <xdr:cNvSpPr/>
      </xdr:nvSpPr>
      <xdr:spPr>
        <a:xfrm>
          <a:off x="8699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19569</xdr:rowOff>
    </xdr:from>
    <xdr:ext cx="534377" cy="259045"/>
    <xdr:sp macro="" textlink="">
      <xdr:nvSpPr>
        <xdr:cNvPr id="297" name="テキスト ボックス 296"/>
        <xdr:cNvSpPr txBox="1"/>
      </xdr:nvSpPr>
      <xdr:spPr>
        <a:xfrm>
          <a:off x="8483111" y="619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30,507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152978</xdr:rowOff>
    </xdr:from>
    <xdr:to>
      <xdr:col>11</xdr:col>
      <xdr:colOff>307975</xdr:colOff>
      <xdr:row>37</xdr:row>
      <xdr:rowOff>161074</xdr:rowOff>
    </xdr:to>
    <xdr:cxnSp macro="">
      <xdr:nvCxnSpPr>
        <xdr:cNvPr id="298" name="直線コネクタ 297"/>
        <xdr:cNvCxnSpPr/>
      </xdr:nvCxnSpPr>
      <xdr:spPr>
        <a:xfrm>
          <a:off x="6972300" y="6496628"/>
          <a:ext cx="889000" cy="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158814</xdr:rowOff>
    </xdr:from>
    <xdr:to>
      <xdr:col>11</xdr:col>
      <xdr:colOff>358775</xdr:colOff>
      <xdr:row>36</xdr:row>
      <xdr:rowOff>88964</xdr:rowOff>
    </xdr:to>
    <xdr:sp macro="" textlink="">
      <xdr:nvSpPr>
        <xdr:cNvPr id="299" name="フローチャート : 判断 298"/>
        <xdr:cNvSpPr/>
      </xdr:nvSpPr>
      <xdr:spPr>
        <a:xfrm>
          <a:off x="7810500" y="615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105491</xdr:rowOff>
    </xdr:from>
    <xdr:ext cx="534377" cy="259045"/>
    <xdr:sp macro="" textlink="">
      <xdr:nvSpPr>
        <xdr:cNvPr id="300" name="テキスト ボックス 299"/>
        <xdr:cNvSpPr txBox="1"/>
      </xdr:nvSpPr>
      <xdr:spPr>
        <a:xfrm>
          <a:off x="7594111" y="593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27,330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31921</xdr:rowOff>
    </xdr:from>
    <xdr:to>
      <xdr:col>10</xdr:col>
      <xdr:colOff>155575</xdr:colOff>
      <xdr:row>36</xdr:row>
      <xdr:rowOff>133521</xdr:rowOff>
    </xdr:to>
    <xdr:sp macro="" textlink="">
      <xdr:nvSpPr>
        <xdr:cNvPr id="301" name="フローチャート : 判断 300"/>
        <xdr:cNvSpPr/>
      </xdr:nvSpPr>
      <xdr:spPr>
        <a:xfrm>
          <a:off x="6921500" y="620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150048</xdr:rowOff>
    </xdr:from>
    <xdr:ext cx="534377" cy="259045"/>
    <xdr:sp macro="" textlink="">
      <xdr:nvSpPr>
        <xdr:cNvPr id="302" name="テキスト ボックス 301"/>
        <xdr:cNvSpPr txBox="1"/>
      </xdr:nvSpPr>
      <xdr:spPr>
        <a:xfrm>
          <a:off x="6705111" y="597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24,991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39732</xdr:rowOff>
    </xdr:from>
    <xdr:to>
      <xdr:col>15</xdr:col>
      <xdr:colOff>231775</xdr:colOff>
      <xdr:row>37</xdr:row>
      <xdr:rowOff>141332</xdr:rowOff>
    </xdr:to>
    <xdr:sp macro="" textlink="">
      <xdr:nvSpPr>
        <xdr:cNvPr id="308" name="円/楕円 307"/>
        <xdr:cNvSpPr/>
      </xdr:nvSpPr>
      <xdr:spPr>
        <a:xfrm>
          <a:off x="10426700" y="638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126109</xdr:rowOff>
    </xdr:from>
    <xdr:ext cx="534377" cy="259045"/>
    <xdr:sp macro="" textlink="">
      <xdr:nvSpPr>
        <xdr:cNvPr id="309" name="補助費等該当値テキスト"/>
        <xdr:cNvSpPr txBox="1"/>
      </xdr:nvSpPr>
      <xdr:spPr>
        <a:xfrm>
          <a:off x="10528300" y="629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15,581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54229</xdr:rowOff>
    </xdr:from>
    <xdr:to>
      <xdr:col>14</xdr:col>
      <xdr:colOff>79375</xdr:colOff>
      <xdr:row>36</xdr:row>
      <xdr:rowOff>155829</xdr:rowOff>
    </xdr:to>
    <xdr:sp macro="" textlink="">
      <xdr:nvSpPr>
        <xdr:cNvPr id="310" name="円/楕円 309"/>
        <xdr:cNvSpPr/>
      </xdr:nvSpPr>
      <xdr:spPr>
        <a:xfrm>
          <a:off x="9588500" y="622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146956</xdr:rowOff>
    </xdr:from>
    <xdr:ext cx="534377" cy="259045"/>
    <xdr:sp macro="" textlink="">
      <xdr:nvSpPr>
        <xdr:cNvPr id="311" name="テキスト ボックス 310"/>
        <xdr:cNvSpPr txBox="1"/>
      </xdr:nvSpPr>
      <xdr:spPr>
        <a:xfrm>
          <a:off x="9372111" y="63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23,820</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162433</xdr:rowOff>
    </xdr:from>
    <xdr:to>
      <xdr:col>12</xdr:col>
      <xdr:colOff>561975</xdr:colOff>
      <xdr:row>33</xdr:row>
      <xdr:rowOff>92583</xdr:rowOff>
    </xdr:to>
    <xdr:sp macro="" textlink="">
      <xdr:nvSpPr>
        <xdr:cNvPr id="312" name="円/楕円 311"/>
        <xdr:cNvSpPr/>
      </xdr:nvSpPr>
      <xdr:spPr>
        <a:xfrm>
          <a:off x="8699500" y="564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31</xdr:row>
      <xdr:rowOff>109110</xdr:rowOff>
    </xdr:from>
    <xdr:ext cx="534377" cy="259045"/>
    <xdr:sp macro="" textlink="">
      <xdr:nvSpPr>
        <xdr:cNvPr id="313" name="テキスト ボックス 312"/>
        <xdr:cNvSpPr txBox="1"/>
      </xdr:nvSpPr>
      <xdr:spPr>
        <a:xfrm>
          <a:off x="8483111" y="542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54,140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110274</xdr:rowOff>
    </xdr:from>
    <xdr:to>
      <xdr:col>11</xdr:col>
      <xdr:colOff>358775</xdr:colOff>
      <xdr:row>38</xdr:row>
      <xdr:rowOff>40424</xdr:rowOff>
    </xdr:to>
    <xdr:sp macro="" textlink="">
      <xdr:nvSpPr>
        <xdr:cNvPr id="314" name="円/楕円 313"/>
        <xdr:cNvSpPr/>
      </xdr:nvSpPr>
      <xdr:spPr>
        <a:xfrm>
          <a:off x="7810500" y="645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31551</xdr:rowOff>
    </xdr:from>
    <xdr:ext cx="534377" cy="259045"/>
    <xdr:sp macro="" textlink="">
      <xdr:nvSpPr>
        <xdr:cNvPr id="315" name="テキスト ボックス 314"/>
        <xdr:cNvSpPr txBox="1"/>
      </xdr:nvSpPr>
      <xdr:spPr>
        <a:xfrm>
          <a:off x="7594111" y="654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11,878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102178</xdr:rowOff>
    </xdr:from>
    <xdr:to>
      <xdr:col>10</xdr:col>
      <xdr:colOff>155575</xdr:colOff>
      <xdr:row>38</xdr:row>
      <xdr:rowOff>32328</xdr:rowOff>
    </xdr:to>
    <xdr:sp macro="" textlink="">
      <xdr:nvSpPr>
        <xdr:cNvPr id="316" name="円/楕円 315"/>
        <xdr:cNvSpPr/>
      </xdr:nvSpPr>
      <xdr:spPr>
        <a:xfrm>
          <a:off x="6921500" y="644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23454</xdr:rowOff>
    </xdr:from>
    <xdr:ext cx="534377" cy="259045"/>
    <xdr:sp macro="" textlink="">
      <xdr:nvSpPr>
        <xdr:cNvPr id="317" name="テキスト ボックス 316"/>
        <xdr:cNvSpPr txBox="1"/>
      </xdr:nvSpPr>
      <xdr:spPr>
        <a:xfrm>
          <a:off x="6705111" y="653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30" name="テキスト ボックス 329"/>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99078</xdr:rowOff>
    </xdr:from>
    <xdr:to>
      <xdr:col>15</xdr:col>
      <xdr:colOff>180340</xdr:colOff>
      <xdr:row>58</xdr:row>
      <xdr:rowOff>168778</xdr:rowOff>
    </xdr:to>
    <xdr:cxnSp macro="">
      <xdr:nvCxnSpPr>
        <xdr:cNvPr id="340" name="直線コネクタ 339"/>
        <xdr:cNvCxnSpPr/>
      </xdr:nvCxnSpPr>
      <xdr:spPr>
        <a:xfrm flipV="1">
          <a:off x="10475595" y="8671578"/>
          <a:ext cx="1270" cy="144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1155</xdr:rowOff>
    </xdr:from>
    <xdr:ext cx="534377" cy="259045"/>
    <xdr:sp macro="" textlink="">
      <xdr:nvSpPr>
        <xdr:cNvPr id="341" name="普通建設事業費最小値テキスト"/>
        <xdr:cNvSpPr txBox="1"/>
      </xdr:nvSpPr>
      <xdr:spPr>
        <a:xfrm>
          <a:off x="10528300" y="1011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18,728</a:t>
          </a:r>
          <a:endParaRPr kumimoji="1" lang="ja-JP" altLang="en-US" sz="1000" b="1">
            <a:latin typeface="ＭＳ Ｐゴシック"/>
          </a:endParaRPr>
        </a:p>
      </xdr:txBody>
    </xdr:sp>
    <xdr:clientData/>
  </xdr:oneCellAnchor>
  <xdr:twoCellAnchor>
    <xdr:from>
      <xdr:col>15</xdr:col>
      <xdr:colOff>92075</xdr:colOff>
      <xdr:row>58</xdr:row>
      <xdr:rowOff>168778</xdr:rowOff>
    </xdr:from>
    <xdr:to>
      <xdr:col>15</xdr:col>
      <xdr:colOff>269875</xdr:colOff>
      <xdr:row>58</xdr:row>
      <xdr:rowOff>168778</xdr:rowOff>
    </xdr:to>
    <xdr:cxnSp macro="">
      <xdr:nvCxnSpPr>
        <xdr:cNvPr id="342" name="直線コネクタ 341"/>
        <xdr:cNvCxnSpPr/>
      </xdr:nvCxnSpPr>
      <xdr:spPr>
        <a:xfrm>
          <a:off x="10388600" y="1011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45755</xdr:rowOff>
    </xdr:from>
    <xdr:ext cx="534377" cy="259045"/>
    <xdr:sp macro="" textlink="">
      <xdr:nvSpPr>
        <xdr:cNvPr id="343" name="普通建設事業費最大値テキスト"/>
        <xdr:cNvSpPr txBox="1"/>
      </xdr:nvSpPr>
      <xdr:spPr>
        <a:xfrm>
          <a:off x="10528300" y="844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81,777</a:t>
          </a:r>
          <a:endParaRPr kumimoji="1" lang="ja-JP" altLang="en-US" sz="1000" b="1">
            <a:latin typeface="ＭＳ Ｐゴシック"/>
          </a:endParaRPr>
        </a:p>
      </xdr:txBody>
    </xdr:sp>
    <xdr:clientData/>
  </xdr:oneCellAnchor>
  <xdr:twoCellAnchor>
    <xdr:from>
      <xdr:col>15</xdr:col>
      <xdr:colOff>92075</xdr:colOff>
      <xdr:row>50</xdr:row>
      <xdr:rowOff>99078</xdr:rowOff>
    </xdr:from>
    <xdr:to>
      <xdr:col>15</xdr:col>
      <xdr:colOff>269875</xdr:colOff>
      <xdr:row>50</xdr:row>
      <xdr:rowOff>99078</xdr:rowOff>
    </xdr:to>
    <xdr:cxnSp macro="">
      <xdr:nvCxnSpPr>
        <xdr:cNvPr id="344" name="直線コネクタ 343"/>
        <xdr:cNvCxnSpPr/>
      </xdr:nvCxnSpPr>
      <xdr:spPr>
        <a:xfrm>
          <a:off x="10388600" y="867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35801</xdr:rowOff>
    </xdr:from>
    <xdr:to>
      <xdr:col>15</xdr:col>
      <xdr:colOff>180975</xdr:colOff>
      <xdr:row>58</xdr:row>
      <xdr:rowOff>62662</xdr:rowOff>
    </xdr:to>
    <xdr:cxnSp macro="">
      <xdr:nvCxnSpPr>
        <xdr:cNvPr id="345" name="直線コネクタ 344"/>
        <xdr:cNvCxnSpPr/>
      </xdr:nvCxnSpPr>
      <xdr:spPr>
        <a:xfrm flipV="1">
          <a:off x="9639300" y="9979901"/>
          <a:ext cx="8382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87682</xdr:rowOff>
    </xdr:from>
    <xdr:ext cx="534377" cy="259045"/>
    <xdr:sp macro="" textlink="">
      <xdr:nvSpPr>
        <xdr:cNvPr id="346" name="普通建設事業費平均値テキスト"/>
        <xdr:cNvSpPr txBox="1"/>
      </xdr:nvSpPr>
      <xdr:spPr>
        <a:xfrm>
          <a:off x="10528300" y="9345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43,554</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64805</xdr:rowOff>
    </xdr:from>
    <xdr:to>
      <xdr:col>15</xdr:col>
      <xdr:colOff>231775</xdr:colOff>
      <xdr:row>55</xdr:row>
      <xdr:rowOff>166405</xdr:rowOff>
    </xdr:to>
    <xdr:sp macro="" textlink="">
      <xdr:nvSpPr>
        <xdr:cNvPr id="347" name="フローチャート : 判断 346"/>
        <xdr:cNvSpPr/>
      </xdr:nvSpPr>
      <xdr:spPr>
        <a:xfrm>
          <a:off x="10426700" y="949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153988</xdr:rowOff>
    </xdr:from>
    <xdr:to>
      <xdr:col>14</xdr:col>
      <xdr:colOff>28575</xdr:colOff>
      <xdr:row>58</xdr:row>
      <xdr:rowOff>62662</xdr:rowOff>
    </xdr:to>
    <xdr:cxnSp macro="">
      <xdr:nvCxnSpPr>
        <xdr:cNvPr id="348" name="直線コネクタ 347"/>
        <xdr:cNvCxnSpPr/>
      </xdr:nvCxnSpPr>
      <xdr:spPr>
        <a:xfrm>
          <a:off x="8750300" y="9583738"/>
          <a:ext cx="889000" cy="42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103484</xdr:rowOff>
    </xdr:from>
    <xdr:to>
      <xdr:col>14</xdr:col>
      <xdr:colOff>79375</xdr:colOff>
      <xdr:row>56</xdr:row>
      <xdr:rowOff>33634</xdr:rowOff>
    </xdr:to>
    <xdr:sp macro="" textlink="">
      <xdr:nvSpPr>
        <xdr:cNvPr id="349" name="フローチャート : 判断 348"/>
        <xdr:cNvSpPr/>
      </xdr:nvSpPr>
      <xdr:spPr>
        <a:xfrm>
          <a:off x="9588500" y="953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50161</xdr:rowOff>
    </xdr:from>
    <xdr:ext cx="534377" cy="259045"/>
    <xdr:sp macro="" textlink="">
      <xdr:nvSpPr>
        <xdr:cNvPr id="350" name="テキスト ボックス 349"/>
        <xdr:cNvSpPr txBox="1"/>
      </xdr:nvSpPr>
      <xdr:spPr>
        <a:xfrm>
          <a:off x="9372111" y="930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41,862</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153988</xdr:rowOff>
    </xdr:from>
    <xdr:to>
      <xdr:col>12</xdr:col>
      <xdr:colOff>511175</xdr:colOff>
      <xdr:row>56</xdr:row>
      <xdr:rowOff>149278</xdr:rowOff>
    </xdr:to>
    <xdr:cxnSp macro="">
      <xdr:nvCxnSpPr>
        <xdr:cNvPr id="351" name="直線コネクタ 350"/>
        <xdr:cNvCxnSpPr/>
      </xdr:nvCxnSpPr>
      <xdr:spPr>
        <a:xfrm flipV="1">
          <a:off x="7861300" y="9583738"/>
          <a:ext cx="889000" cy="16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117818</xdr:rowOff>
    </xdr:from>
    <xdr:to>
      <xdr:col>12</xdr:col>
      <xdr:colOff>561975</xdr:colOff>
      <xdr:row>56</xdr:row>
      <xdr:rowOff>47968</xdr:rowOff>
    </xdr:to>
    <xdr:sp macro="" textlink="">
      <xdr:nvSpPr>
        <xdr:cNvPr id="352" name="フローチャート : 判断 351"/>
        <xdr:cNvSpPr/>
      </xdr:nvSpPr>
      <xdr:spPr>
        <a:xfrm>
          <a:off x="8699500" y="954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39095</xdr:rowOff>
    </xdr:from>
    <xdr:ext cx="534377" cy="259045"/>
    <xdr:sp macro="" textlink="">
      <xdr:nvSpPr>
        <xdr:cNvPr id="353" name="テキスト ボックス 352"/>
        <xdr:cNvSpPr txBox="1"/>
      </xdr:nvSpPr>
      <xdr:spPr>
        <a:xfrm>
          <a:off x="8483111" y="964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41,235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149278</xdr:rowOff>
    </xdr:from>
    <xdr:to>
      <xdr:col>11</xdr:col>
      <xdr:colOff>307975</xdr:colOff>
      <xdr:row>57</xdr:row>
      <xdr:rowOff>37859</xdr:rowOff>
    </xdr:to>
    <xdr:cxnSp macro="">
      <xdr:nvCxnSpPr>
        <xdr:cNvPr id="354" name="直線コネクタ 353"/>
        <xdr:cNvCxnSpPr/>
      </xdr:nvCxnSpPr>
      <xdr:spPr>
        <a:xfrm flipV="1">
          <a:off x="6972300" y="9750478"/>
          <a:ext cx="889000" cy="6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167722</xdr:rowOff>
    </xdr:from>
    <xdr:to>
      <xdr:col>11</xdr:col>
      <xdr:colOff>358775</xdr:colOff>
      <xdr:row>56</xdr:row>
      <xdr:rowOff>97872</xdr:rowOff>
    </xdr:to>
    <xdr:sp macro="" textlink="">
      <xdr:nvSpPr>
        <xdr:cNvPr id="355" name="フローチャート : 判断 354"/>
        <xdr:cNvSpPr/>
      </xdr:nvSpPr>
      <xdr:spPr>
        <a:xfrm>
          <a:off x="7810500" y="959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114399</xdr:rowOff>
    </xdr:from>
    <xdr:ext cx="534377" cy="259045"/>
    <xdr:sp macro="" textlink="">
      <xdr:nvSpPr>
        <xdr:cNvPr id="356" name="テキスト ボックス 355"/>
        <xdr:cNvSpPr txBox="1"/>
      </xdr:nvSpPr>
      <xdr:spPr>
        <a:xfrm>
          <a:off x="7594111" y="937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39,052</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48552</xdr:rowOff>
    </xdr:from>
    <xdr:to>
      <xdr:col>10</xdr:col>
      <xdr:colOff>155575</xdr:colOff>
      <xdr:row>56</xdr:row>
      <xdr:rowOff>150152</xdr:rowOff>
    </xdr:to>
    <xdr:sp macro="" textlink="">
      <xdr:nvSpPr>
        <xdr:cNvPr id="357" name="フローチャート : 判断 356"/>
        <xdr:cNvSpPr/>
      </xdr:nvSpPr>
      <xdr:spPr>
        <a:xfrm>
          <a:off x="6921500" y="964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166679</xdr:rowOff>
    </xdr:from>
    <xdr:ext cx="534377" cy="259045"/>
    <xdr:sp macro="" textlink="">
      <xdr:nvSpPr>
        <xdr:cNvPr id="358" name="テキスト ボックス 357"/>
        <xdr:cNvSpPr txBox="1"/>
      </xdr:nvSpPr>
      <xdr:spPr>
        <a:xfrm>
          <a:off x="6705111" y="942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36,765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156451</xdr:rowOff>
    </xdr:from>
    <xdr:to>
      <xdr:col>15</xdr:col>
      <xdr:colOff>231775</xdr:colOff>
      <xdr:row>58</xdr:row>
      <xdr:rowOff>86601</xdr:rowOff>
    </xdr:to>
    <xdr:sp macro="" textlink="">
      <xdr:nvSpPr>
        <xdr:cNvPr id="364" name="円/楕円 363"/>
        <xdr:cNvSpPr/>
      </xdr:nvSpPr>
      <xdr:spPr>
        <a:xfrm>
          <a:off x="10426700" y="992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134878</xdr:rowOff>
    </xdr:from>
    <xdr:ext cx="534377" cy="259045"/>
    <xdr:sp macro="" textlink="">
      <xdr:nvSpPr>
        <xdr:cNvPr id="365" name="普通建設事業費該当値テキスト"/>
        <xdr:cNvSpPr txBox="1"/>
      </xdr:nvSpPr>
      <xdr:spPr>
        <a:xfrm>
          <a:off x="10528300" y="990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24,545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11862</xdr:rowOff>
    </xdr:from>
    <xdr:to>
      <xdr:col>14</xdr:col>
      <xdr:colOff>79375</xdr:colOff>
      <xdr:row>58</xdr:row>
      <xdr:rowOff>113462</xdr:rowOff>
    </xdr:to>
    <xdr:sp macro="" textlink="">
      <xdr:nvSpPr>
        <xdr:cNvPr id="366" name="円/楕円 365"/>
        <xdr:cNvSpPr/>
      </xdr:nvSpPr>
      <xdr:spPr>
        <a:xfrm>
          <a:off x="9588500" y="995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104589</xdr:rowOff>
    </xdr:from>
    <xdr:ext cx="534377" cy="259045"/>
    <xdr:sp macro="" textlink="">
      <xdr:nvSpPr>
        <xdr:cNvPr id="367" name="テキスト ボックス 366"/>
        <xdr:cNvSpPr txBox="1"/>
      </xdr:nvSpPr>
      <xdr:spPr>
        <a:xfrm>
          <a:off x="9372111" y="1004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23,370</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103188</xdr:rowOff>
    </xdr:from>
    <xdr:to>
      <xdr:col>12</xdr:col>
      <xdr:colOff>561975</xdr:colOff>
      <xdr:row>56</xdr:row>
      <xdr:rowOff>33338</xdr:rowOff>
    </xdr:to>
    <xdr:sp macro="" textlink="">
      <xdr:nvSpPr>
        <xdr:cNvPr id="368" name="円/楕円 367"/>
        <xdr:cNvSpPr/>
      </xdr:nvSpPr>
      <xdr:spPr>
        <a:xfrm>
          <a:off x="8699500" y="953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49865</xdr:rowOff>
    </xdr:from>
    <xdr:ext cx="534377" cy="259045"/>
    <xdr:sp macro="" textlink="">
      <xdr:nvSpPr>
        <xdr:cNvPr id="369" name="テキスト ボックス 368"/>
        <xdr:cNvSpPr txBox="1"/>
      </xdr:nvSpPr>
      <xdr:spPr>
        <a:xfrm>
          <a:off x="8483111" y="930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41,875</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98478</xdr:rowOff>
    </xdr:from>
    <xdr:to>
      <xdr:col>11</xdr:col>
      <xdr:colOff>358775</xdr:colOff>
      <xdr:row>57</xdr:row>
      <xdr:rowOff>28628</xdr:rowOff>
    </xdr:to>
    <xdr:sp macro="" textlink="">
      <xdr:nvSpPr>
        <xdr:cNvPr id="370" name="円/楕円 369"/>
        <xdr:cNvSpPr/>
      </xdr:nvSpPr>
      <xdr:spPr>
        <a:xfrm>
          <a:off x="7810500" y="969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19755</xdr:rowOff>
    </xdr:from>
    <xdr:ext cx="534377" cy="259045"/>
    <xdr:sp macro="" textlink="">
      <xdr:nvSpPr>
        <xdr:cNvPr id="371" name="テキスト ボックス 370"/>
        <xdr:cNvSpPr txBox="1"/>
      </xdr:nvSpPr>
      <xdr:spPr>
        <a:xfrm>
          <a:off x="7594111" y="979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34,581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158509</xdr:rowOff>
    </xdr:from>
    <xdr:to>
      <xdr:col>10</xdr:col>
      <xdr:colOff>155575</xdr:colOff>
      <xdr:row>57</xdr:row>
      <xdr:rowOff>88659</xdr:rowOff>
    </xdr:to>
    <xdr:sp macro="" textlink="">
      <xdr:nvSpPr>
        <xdr:cNvPr id="372" name="円/楕円 371"/>
        <xdr:cNvSpPr/>
      </xdr:nvSpPr>
      <xdr:spPr>
        <a:xfrm>
          <a:off x="6921500" y="975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79786</xdr:rowOff>
    </xdr:from>
    <xdr:ext cx="534377" cy="259045"/>
    <xdr:sp macro="" textlink="">
      <xdr:nvSpPr>
        <xdr:cNvPr id="373" name="テキスト ボックス 372"/>
        <xdr:cNvSpPr txBox="1"/>
      </xdr:nvSpPr>
      <xdr:spPr>
        <a:xfrm>
          <a:off x="6705111" y="985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31,955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117435</xdr:rowOff>
    </xdr:from>
    <xdr:to>
      <xdr:col>15</xdr:col>
      <xdr:colOff>180340</xdr:colOff>
      <xdr:row>78</xdr:row>
      <xdr:rowOff>129436</xdr:rowOff>
    </xdr:to>
    <xdr:cxnSp macro="">
      <xdr:nvCxnSpPr>
        <xdr:cNvPr id="395" name="直線コネクタ 394"/>
        <xdr:cNvCxnSpPr/>
      </xdr:nvCxnSpPr>
      <xdr:spPr>
        <a:xfrm flipV="1">
          <a:off x="10475595" y="12290385"/>
          <a:ext cx="1270" cy="1212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133263</xdr:rowOff>
    </xdr:from>
    <xdr:ext cx="378565" cy="259045"/>
    <xdr:sp macro="" textlink="">
      <xdr:nvSpPr>
        <xdr:cNvPr id="396" name="普通建設事業費 （ うち新規整備　）最小値テキスト"/>
        <xdr:cNvSpPr txBox="1"/>
      </xdr:nvSpPr>
      <xdr:spPr>
        <a:xfrm>
          <a:off x="10528300" y="13506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15</xdr:col>
      <xdr:colOff>92075</xdr:colOff>
      <xdr:row>78</xdr:row>
      <xdr:rowOff>129436</xdr:rowOff>
    </xdr:from>
    <xdr:to>
      <xdr:col>15</xdr:col>
      <xdr:colOff>269875</xdr:colOff>
      <xdr:row>78</xdr:row>
      <xdr:rowOff>129436</xdr:rowOff>
    </xdr:to>
    <xdr:cxnSp macro="">
      <xdr:nvCxnSpPr>
        <xdr:cNvPr id="397" name="直線コネクタ 396"/>
        <xdr:cNvCxnSpPr/>
      </xdr:nvCxnSpPr>
      <xdr:spPr>
        <a:xfrm>
          <a:off x="10388600" y="1350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64112</xdr:rowOff>
    </xdr:from>
    <xdr:ext cx="534377" cy="259045"/>
    <xdr:sp macro="" textlink="">
      <xdr:nvSpPr>
        <xdr:cNvPr id="398" name="普通建設事業費 （ うち新規整備　）最大値テキスト"/>
        <xdr:cNvSpPr txBox="1"/>
      </xdr:nvSpPr>
      <xdr:spPr>
        <a:xfrm>
          <a:off x="10528300" y="1206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53,474</a:t>
          </a:r>
          <a:endParaRPr kumimoji="1" lang="ja-JP" altLang="en-US" sz="1000" b="1">
            <a:latin typeface="ＭＳ Ｐゴシック"/>
          </a:endParaRPr>
        </a:p>
      </xdr:txBody>
    </xdr:sp>
    <xdr:clientData/>
  </xdr:oneCellAnchor>
  <xdr:twoCellAnchor>
    <xdr:from>
      <xdr:col>15</xdr:col>
      <xdr:colOff>92075</xdr:colOff>
      <xdr:row>71</xdr:row>
      <xdr:rowOff>117435</xdr:rowOff>
    </xdr:from>
    <xdr:to>
      <xdr:col>15</xdr:col>
      <xdr:colOff>269875</xdr:colOff>
      <xdr:row>71</xdr:row>
      <xdr:rowOff>117435</xdr:rowOff>
    </xdr:to>
    <xdr:cxnSp macro="">
      <xdr:nvCxnSpPr>
        <xdr:cNvPr id="399" name="直線コネクタ 398"/>
        <xdr:cNvCxnSpPr/>
      </xdr:nvCxnSpPr>
      <xdr:spPr>
        <a:xfrm>
          <a:off x="10388600" y="1229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7707</xdr:rowOff>
    </xdr:from>
    <xdr:to>
      <xdr:col>15</xdr:col>
      <xdr:colOff>180975</xdr:colOff>
      <xdr:row>77</xdr:row>
      <xdr:rowOff>27206</xdr:rowOff>
    </xdr:to>
    <xdr:cxnSp macro="">
      <xdr:nvCxnSpPr>
        <xdr:cNvPr id="400" name="直線コネクタ 399"/>
        <xdr:cNvCxnSpPr/>
      </xdr:nvCxnSpPr>
      <xdr:spPr>
        <a:xfrm>
          <a:off x="9639300" y="13209357"/>
          <a:ext cx="838200" cy="1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77075</xdr:rowOff>
    </xdr:from>
    <xdr:ext cx="534377" cy="259045"/>
    <xdr:sp macro="" textlink="">
      <xdr:nvSpPr>
        <xdr:cNvPr id="401" name="普通建設事業費 （ うち新規整備　）平均値テキスト"/>
        <xdr:cNvSpPr txBox="1"/>
      </xdr:nvSpPr>
      <xdr:spPr>
        <a:xfrm>
          <a:off x="10528300" y="12935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16,518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54198</xdr:rowOff>
    </xdr:from>
    <xdr:to>
      <xdr:col>15</xdr:col>
      <xdr:colOff>231775</xdr:colOff>
      <xdr:row>76</xdr:row>
      <xdr:rowOff>155798</xdr:rowOff>
    </xdr:to>
    <xdr:sp macro="" textlink="">
      <xdr:nvSpPr>
        <xdr:cNvPr id="402" name="フローチャート : 判断 401"/>
        <xdr:cNvSpPr/>
      </xdr:nvSpPr>
      <xdr:spPr>
        <a:xfrm>
          <a:off x="104267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112629</xdr:rowOff>
    </xdr:from>
    <xdr:to>
      <xdr:col>14</xdr:col>
      <xdr:colOff>79375</xdr:colOff>
      <xdr:row>77</xdr:row>
      <xdr:rowOff>42779</xdr:rowOff>
    </xdr:to>
    <xdr:sp macro="" textlink="">
      <xdr:nvSpPr>
        <xdr:cNvPr id="403" name="フローチャート : 判断 402"/>
        <xdr:cNvSpPr/>
      </xdr:nvSpPr>
      <xdr:spPr>
        <a:xfrm>
          <a:off x="9588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59306</xdr:rowOff>
    </xdr:from>
    <xdr:ext cx="534377" cy="259045"/>
    <xdr:sp macro="" textlink="">
      <xdr:nvSpPr>
        <xdr:cNvPr id="404" name="テキスト ボックス 403"/>
        <xdr:cNvSpPr txBox="1"/>
      </xdr:nvSpPr>
      <xdr:spPr>
        <a:xfrm>
          <a:off x="9372111" y="1291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147856</xdr:rowOff>
    </xdr:from>
    <xdr:to>
      <xdr:col>15</xdr:col>
      <xdr:colOff>231775</xdr:colOff>
      <xdr:row>77</xdr:row>
      <xdr:rowOff>78006</xdr:rowOff>
    </xdr:to>
    <xdr:sp macro="" textlink="">
      <xdr:nvSpPr>
        <xdr:cNvPr id="410" name="円/楕円 409"/>
        <xdr:cNvSpPr/>
      </xdr:nvSpPr>
      <xdr:spPr>
        <a:xfrm>
          <a:off x="10426700" y="1317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126283</xdr:rowOff>
    </xdr:from>
    <xdr:ext cx="534377" cy="259045"/>
    <xdr:sp macro="" textlink="">
      <xdr:nvSpPr>
        <xdr:cNvPr id="411" name="普通建設事業費 （ うち新規整備　）該当値テキスト"/>
        <xdr:cNvSpPr txBox="1"/>
      </xdr:nvSpPr>
      <xdr:spPr>
        <a:xfrm>
          <a:off x="10528300" y="1315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12,421</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128357</xdr:rowOff>
    </xdr:from>
    <xdr:to>
      <xdr:col>14</xdr:col>
      <xdr:colOff>79375</xdr:colOff>
      <xdr:row>77</xdr:row>
      <xdr:rowOff>58507</xdr:rowOff>
    </xdr:to>
    <xdr:sp macro="" textlink="">
      <xdr:nvSpPr>
        <xdr:cNvPr id="412" name="円/楕円 411"/>
        <xdr:cNvSpPr/>
      </xdr:nvSpPr>
      <xdr:spPr>
        <a:xfrm>
          <a:off x="9588500" y="1315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49634</xdr:rowOff>
    </xdr:from>
    <xdr:ext cx="534377" cy="259045"/>
    <xdr:sp macro="" textlink="">
      <xdr:nvSpPr>
        <xdr:cNvPr id="413" name="テキスト ボックス 412"/>
        <xdr:cNvSpPr txBox="1"/>
      </xdr:nvSpPr>
      <xdr:spPr>
        <a:xfrm>
          <a:off x="9372111" y="1325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13,274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13,056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7" name="テキスト ボックス 42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29" name="テキスト ボックス 42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31" name="テキスト ボックス 43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3" name="テキスト ボックス 43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43848</xdr:rowOff>
    </xdr:from>
    <xdr:to>
      <xdr:col>15</xdr:col>
      <xdr:colOff>180340</xdr:colOff>
      <xdr:row>98</xdr:row>
      <xdr:rowOff>139700</xdr:rowOff>
    </xdr:to>
    <xdr:cxnSp macro="">
      <xdr:nvCxnSpPr>
        <xdr:cNvPr id="435" name="直線コネクタ 434"/>
        <xdr:cNvCxnSpPr/>
      </xdr:nvCxnSpPr>
      <xdr:spPr>
        <a:xfrm flipV="1">
          <a:off x="10475595" y="15474348"/>
          <a:ext cx="1270" cy="146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161975</xdr:rowOff>
    </xdr:from>
    <xdr:ext cx="534377" cy="259045"/>
    <xdr:sp macro="" textlink="">
      <xdr:nvSpPr>
        <xdr:cNvPr id="438" name="普通建設事業費 （ うち更新整備　）最大値テキスト"/>
        <xdr:cNvSpPr txBox="1"/>
      </xdr:nvSpPr>
      <xdr:spPr>
        <a:xfrm>
          <a:off x="10528300" y="1524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64,193</a:t>
          </a:r>
          <a:endParaRPr kumimoji="1" lang="ja-JP" altLang="en-US" sz="1000" b="1">
            <a:latin typeface="ＭＳ Ｐゴシック"/>
          </a:endParaRPr>
        </a:p>
      </xdr:txBody>
    </xdr:sp>
    <xdr:clientData/>
  </xdr:oneCellAnchor>
  <xdr:twoCellAnchor>
    <xdr:from>
      <xdr:col>15</xdr:col>
      <xdr:colOff>92075</xdr:colOff>
      <xdr:row>90</xdr:row>
      <xdr:rowOff>43848</xdr:rowOff>
    </xdr:from>
    <xdr:to>
      <xdr:col>15</xdr:col>
      <xdr:colOff>269875</xdr:colOff>
      <xdr:row>90</xdr:row>
      <xdr:rowOff>43848</xdr:rowOff>
    </xdr:to>
    <xdr:cxnSp macro="">
      <xdr:nvCxnSpPr>
        <xdr:cNvPr id="439" name="直線コネクタ 438"/>
        <xdr:cNvCxnSpPr/>
      </xdr:nvCxnSpPr>
      <xdr:spPr>
        <a:xfrm>
          <a:off x="10388600" y="1547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97248</xdr:rowOff>
    </xdr:from>
    <xdr:to>
      <xdr:col>15</xdr:col>
      <xdr:colOff>180975</xdr:colOff>
      <xdr:row>98</xdr:row>
      <xdr:rowOff>24828</xdr:rowOff>
    </xdr:to>
    <xdr:cxnSp macro="">
      <xdr:nvCxnSpPr>
        <xdr:cNvPr id="440" name="直線コネクタ 439"/>
        <xdr:cNvCxnSpPr/>
      </xdr:nvCxnSpPr>
      <xdr:spPr>
        <a:xfrm flipV="1">
          <a:off x="9639300" y="16727898"/>
          <a:ext cx="838200" cy="9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29779</xdr:rowOff>
    </xdr:from>
    <xdr:ext cx="534377" cy="259045"/>
    <xdr:sp macro="" textlink="">
      <xdr:nvSpPr>
        <xdr:cNvPr id="441" name="普通建設事業費 （ うち更新整備　）平均値テキスト"/>
        <xdr:cNvSpPr txBox="1"/>
      </xdr:nvSpPr>
      <xdr:spPr>
        <a:xfrm>
          <a:off x="10528300" y="16317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6902</xdr:rowOff>
    </xdr:from>
    <xdr:to>
      <xdr:col>15</xdr:col>
      <xdr:colOff>231775</xdr:colOff>
      <xdr:row>96</xdr:row>
      <xdr:rowOff>108502</xdr:rowOff>
    </xdr:to>
    <xdr:sp macro="" textlink="">
      <xdr:nvSpPr>
        <xdr:cNvPr id="442" name="フローチャート : 判断 441"/>
        <xdr:cNvSpPr/>
      </xdr:nvSpPr>
      <xdr:spPr>
        <a:xfrm>
          <a:off x="10426700" y="1646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37099</xdr:rowOff>
    </xdr:from>
    <xdr:to>
      <xdr:col>14</xdr:col>
      <xdr:colOff>79375</xdr:colOff>
      <xdr:row>96</xdr:row>
      <xdr:rowOff>138699</xdr:rowOff>
    </xdr:to>
    <xdr:sp macro="" textlink="">
      <xdr:nvSpPr>
        <xdr:cNvPr id="443" name="フローチャート : 判断 442"/>
        <xdr:cNvSpPr/>
      </xdr:nvSpPr>
      <xdr:spPr>
        <a:xfrm>
          <a:off x="9588500" y="164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155226</xdr:rowOff>
    </xdr:from>
    <xdr:ext cx="534377" cy="259045"/>
    <xdr:sp macro="" textlink="">
      <xdr:nvSpPr>
        <xdr:cNvPr id="444" name="テキスト ボックス 443"/>
        <xdr:cNvSpPr txBox="1"/>
      </xdr:nvSpPr>
      <xdr:spPr>
        <a:xfrm>
          <a:off x="9372111" y="162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46448</xdr:rowOff>
    </xdr:from>
    <xdr:to>
      <xdr:col>15</xdr:col>
      <xdr:colOff>231775</xdr:colOff>
      <xdr:row>97</xdr:row>
      <xdr:rowOff>148048</xdr:rowOff>
    </xdr:to>
    <xdr:sp macro="" textlink="">
      <xdr:nvSpPr>
        <xdr:cNvPr id="450" name="円/楕円 449"/>
        <xdr:cNvSpPr/>
      </xdr:nvSpPr>
      <xdr:spPr>
        <a:xfrm>
          <a:off x="10426700" y="1667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24875</xdr:rowOff>
    </xdr:from>
    <xdr:ext cx="469744" cy="259045"/>
    <xdr:sp macro="" textlink="">
      <xdr:nvSpPr>
        <xdr:cNvPr id="451" name="普通建設事業費 （ うち更新整備　）該当値テキスト"/>
        <xdr:cNvSpPr txBox="1"/>
      </xdr:nvSpPr>
      <xdr:spPr>
        <a:xfrm>
          <a:off x="10528300" y="1665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9,357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145478</xdr:rowOff>
    </xdr:from>
    <xdr:to>
      <xdr:col>14</xdr:col>
      <xdr:colOff>79375</xdr:colOff>
      <xdr:row>98</xdr:row>
      <xdr:rowOff>75628</xdr:rowOff>
    </xdr:to>
    <xdr:sp macro="" textlink="">
      <xdr:nvSpPr>
        <xdr:cNvPr id="452" name="円/楕円 451"/>
        <xdr:cNvSpPr/>
      </xdr:nvSpPr>
      <xdr:spPr>
        <a:xfrm>
          <a:off x="9588500" y="1677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66755</xdr:rowOff>
    </xdr:from>
    <xdr:ext cx="469744" cy="259045"/>
    <xdr:sp macro="" textlink="">
      <xdr:nvSpPr>
        <xdr:cNvPr id="453" name="テキスト ボックス 452"/>
        <xdr:cNvSpPr txBox="1"/>
      </xdr:nvSpPr>
      <xdr:spPr>
        <a:xfrm>
          <a:off x="9404427" y="1686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64" name="直線コネクタ 46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65" name="テキスト ボックス 46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66" name="直線コネクタ 46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35</xdr:row>
      <xdr:rowOff>54627</xdr:rowOff>
    </xdr:from>
    <xdr:ext cx="467179" cy="259045"/>
    <xdr:sp macro="" textlink="">
      <xdr:nvSpPr>
        <xdr:cNvPr id="467" name="テキスト ボックス 466"/>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68" name="直線コネクタ 46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111777</xdr:rowOff>
    </xdr:from>
    <xdr:ext cx="467179" cy="259045"/>
    <xdr:sp macro="" textlink="">
      <xdr:nvSpPr>
        <xdr:cNvPr id="469" name="テキスト ボックス 468"/>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0" name="直線コネクタ 46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168927</xdr:rowOff>
    </xdr:from>
    <xdr:ext cx="467179" cy="259045"/>
    <xdr:sp macro="" textlink="">
      <xdr:nvSpPr>
        <xdr:cNvPr id="471" name="テキスト ボックス 470"/>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2" name="直線コネクタ 47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73" name="テキスト ボックス 472"/>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40945</xdr:rowOff>
    </xdr:from>
    <xdr:to>
      <xdr:col>23</xdr:col>
      <xdr:colOff>516889</xdr:colOff>
      <xdr:row>38</xdr:row>
      <xdr:rowOff>139700</xdr:rowOff>
    </xdr:to>
    <xdr:cxnSp macro="">
      <xdr:nvCxnSpPr>
        <xdr:cNvPr id="475" name="直線コネクタ 474"/>
        <xdr:cNvCxnSpPr/>
      </xdr:nvCxnSpPr>
      <xdr:spPr>
        <a:xfrm flipV="1">
          <a:off x="16317595" y="5527345"/>
          <a:ext cx="1269" cy="112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7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77" name="直線コネクタ 47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159072</xdr:rowOff>
    </xdr:from>
    <xdr:ext cx="469744" cy="259045"/>
    <xdr:sp macro="" textlink="">
      <xdr:nvSpPr>
        <xdr:cNvPr id="478" name="災害復旧事業費最大値テキスト"/>
        <xdr:cNvSpPr txBox="1"/>
      </xdr:nvSpPr>
      <xdr:spPr>
        <a:xfrm>
          <a:off x="16370300" y="530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2,466</a:t>
          </a:r>
          <a:endParaRPr kumimoji="1" lang="ja-JP" altLang="en-US" sz="1000" b="1">
            <a:latin typeface="ＭＳ Ｐゴシック"/>
          </a:endParaRPr>
        </a:p>
      </xdr:txBody>
    </xdr:sp>
    <xdr:clientData/>
  </xdr:oneCellAnchor>
  <xdr:twoCellAnchor>
    <xdr:from>
      <xdr:col>23</xdr:col>
      <xdr:colOff>428625</xdr:colOff>
      <xdr:row>32</xdr:row>
      <xdr:rowOff>40945</xdr:rowOff>
    </xdr:from>
    <xdr:to>
      <xdr:col>23</xdr:col>
      <xdr:colOff>606425</xdr:colOff>
      <xdr:row>32</xdr:row>
      <xdr:rowOff>40945</xdr:rowOff>
    </xdr:to>
    <xdr:cxnSp macro="">
      <xdr:nvCxnSpPr>
        <xdr:cNvPr id="479" name="直線コネクタ 478"/>
        <xdr:cNvCxnSpPr/>
      </xdr:nvCxnSpPr>
      <xdr:spPr>
        <a:xfrm>
          <a:off x="16230600" y="552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80" name="直線コネクタ 479"/>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143781</xdr:rowOff>
    </xdr:from>
    <xdr:ext cx="378565" cy="259045"/>
    <xdr:sp macro="" textlink="">
      <xdr:nvSpPr>
        <xdr:cNvPr id="481" name="災害復旧事業費平均値テキスト"/>
        <xdr:cNvSpPr txBox="1"/>
      </xdr:nvSpPr>
      <xdr:spPr>
        <a:xfrm>
          <a:off x="16370300" y="6315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120904</xdr:rowOff>
    </xdr:from>
    <xdr:to>
      <xdr:col>23</xdr:col>
      <xdr:colOff>568325</xdr:colOff>
      <xdr:row>38</xdr:row>
      <xdr:rowOff>51054</xdr:rowOff>
    </xdr:to>
    <xdr:sp macro="" textlink="">
      <xdr:nvSpPr>
        <xdr:cNvPr id="482" name="フローチャート : 判断 481"/>
        <xdr:cNvSpPr/>
      </xdr:nvSpPr>
      <xdr:spPr>
        <a:xfrm>
          <a:off x="162687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483" name="直線コネクタ 482"/>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112217</xdr:rowOff>
    </xdr:from>
    <xdr:to>
      <xdr:col>22</xdr:col>
      <xdr:colOff>415925</xdr:colOff>
      <xdr:row>38</xdr:row>
      <xdr:rowOff>42367</xdr:rowOff>
    </xdr:to>
    <xdr:sp macro="" textlink="">
      <xdr:nvSpPr>
        <xdr:cNvPr id="484" name="フローチャート : 判断 483"/>
        <xdr:cNvSpPr/>
      </xdr:nvSpPr>
      <xdr:spPr>
        <a:xfrm>
          <a:off x="154305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58894</xdr:rowOff>
    </xdr:from>
    <xdr:ext cx="378565" cy="259045"/>
    <xdr:sp macro="" textlink="">
      <xdr:nvSpPr>
        <xdr:cNvPr id="485" name="テキスト ボックス 484"/>
        <xdr:cNvSpPr txBox="1"/>
      </xdr:nvSpPr>
      <xdr:spPr>
        <a:xfrm>
          <a:off x="15292017" y="6231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486" name="直線コネクタ 485"/>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61925</xdr:rowOff>
    </xdr:from>
    <xdr:to>
      <xdr:col>21</xdr:col>
      <xdr:colOff>212725</xdr:colOff>
      <xdr:row>37</xdr:row>
      <xdr:rowOff>163525</xdr:rowOff>
    </xdr:to>
    <xdr:sp macro="" textlink="">
      <xdr:nvSpPr>
        <xdr:cNvPr id="487" name="フローチャート : 判断 486"/>
        <xdr:cNvSpPr/>
      </xdr:nvSpPr>
      <xdr:spPr>
        <a:xfrm>
          <a:off x="14541500" y="64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36</xdr:row>
      <xdr:rowOff>8602</xdr:rowOff>
    </xdr:from>
    <xdr:ext cx="378565" cy="259045"/>
    <xdr:sp macro="" textlink="">
      <xdr:nvSpPr>
        <xdr:cNvPr id="488" name="テキスト ボックス 487"/>
        <xdr:cNvSpPr txBox="1"/>
      </xdr:nvSpPr>
      <xdr:spPr>
        <a:xfrm>
          <a:off x="14403017" y="6180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129642</xdr:rowOff>
    </xdr:from>
    <xdr:to>
      <xdr:col>19</xdr:col>
      <xdr:colOff>644525</xdr:colOff>
      <xdr:row>38</xdr:row>
      <xdr:rowOff>139700</xdr:rowOff>
    </xdr:to>
    <xdr:cxnSp macro="">
      <xdr:nvCxnSpPr>
        <xdr:cNvPr id="489" name="直線コネクタ 488"/>
        <xdr:cNvCxnSpPr/>
      </xdr:nvCxnSpPr>
      <xdr:spPr>
        <a:xfrm>
          <a:off x="12814300" y="6644742"/>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157480</xdr:rowOff>
    </xdr:from>
    <xdr:to>
      <xdr:col>20</xdr:col>
      <xdr:colOff>9525</xdr:colOff>
      <xdr:row>36</xdr:row>
      <xdr:rowOff>87630</xdr:rowOff>
    </xdr:to>
    <xdr:sp macro="" textlink="">
      <xdr:nvSpPr>
        <xdr:cNvPr id="490" name="フローチャート : 判断 489"/>
        <xdr:cNvSpPr/>
      </xdr:nvSpPr>
      <xdr:spPr>
        <a:xfrm>
          <a:off x="13652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34</xdr:row>
      <xdr:rowOff>104157</xdr:rowOff>
    </xdr:from>
    <xdr:ext cx="378565" cy="259045"/>
    <xdr:sp macro="" textlink="">
      <xdr:nvSpPr>
        <xdr:cNvPr id="491" name="テキスト ボックス 490"/>
        <xdr:cNvSpPr txBox="1"/>
      </xdr:nvSpPr>
      <xdr:spPr>
        <a:xfrm>
          <a:off x="13514017" y="593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141935</xdr:rowOff>
    </xdr:from>
    <xdr:to>
      <xdr:col>18</xdr:col>
      <xdr:colOff>492125</xdr:colOff>
      <xdr:row>36</xdr:row>
      <xdr:rowOff>72085</xdr:rowOff>
    </xdr:to>
    <xdr:sp macro="" textlink="">
      <xdr:nvSpPr>
        <xdr:cNvPr id="492" name="フローチャート : 判断 491"/>
        <xdr:cNvSpPr/>
      </xdr:nvSpPr>
      <xdr:spPr>
        <a:xfrm>
          <a:off x="12763500" y="614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88612</xdr:rowOff>
    </xdr:from>
    <xdr:ext cx="469744" cy="259045"/>
    <xdr:sp macro="" textlink="">
      <xdr:nvSpPr>
        <xdr:cNvPr id="493" name="テキスト ボックス 492"/>
        <xdr:cNvSpPr txBox="1"/>
      </xdr:nvSpPr>
      <xdr:spPr>
        <a:xfrm>
          <a:off x="12579427" y="591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4" name="テキスト ボックス 49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5" name="テキスト ボックス 49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6" name="テキスト ボックス 49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7" name="テキスト ボックス 49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8" name="テキスト ボックス 49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499" name="円/楕円 49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3827</xdr:rowOff>
    </xdr:from>
    <xdr:ext cx="249299" cy="259045"/>
    <xdr:sp macro="" textlink="">
      <xdr:nvSpPr>
        <xdr:cNvPr id="500"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01" name="円/楕円 50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02" name="テキスト ボックス 501"/>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03" name="円/楕円 50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04" name="テキスト ボックス 503"/>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05" name="円/楕円 50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06" name="テキスト ボックス 505"/>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78842</xdr:rowOff>
    </xdr:from>
    <xdr:to>
      <xdr:col>18</xdr:col>
      <xdr:colOff>492125</xdr:colOff>
      <xdr:row>39</xdr:row>
      <xdr:rowOff>8992</xdr:rowOff>
    </xdr:to>
    <xdr:sp macro="" textlink="">
      <xdr:nvSpPr>
        <xdr:cNvPr id="507" name="円/楕円 506"/>
        <xdr:cNvSpPr/>
      </xdr:nvSpPr>
      <xdr:spPr>
        <a:xfrm>
          <a:off x="12763500" y="659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119</xdr:rowOff>
    </xdr:from>
    <xdr:ext cx="313932" cy="259045"/>
    <xdr:sp macro="" textlink="">
      <xdr:nvSpPr>
        <xdr:cNvPr id="508" name="テキスト ボックス 507"/>
        <xdr:cNvSpPr txBox="1"/>
      </xdr:nvSpPr>
      <xdr:spPr>
        <a:xfrm>
          <a:off x="12657333" y="66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9" name="正方形/長方形 50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0" name="正方形/長方形 50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1" name="正方形/長方形 51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2" name="正方形/長方形 51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3" name="正方形/長方形 51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4" name="正方形/長方形 51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5" name="正方形/長方形 51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6" name="正方形/長方形 51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7" name="テキスト ボックス 51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8" name="直線コネクタ 51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9" name="直線コネクタ 51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0" name="テキスト ボックス 51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1" name="直線コネクタ 52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2" name="テキスト ボックス 52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4" name="直線コネクタ 52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6" name="直線コネクタ 52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9" name="直線コネクタ 52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1" name="フローチャート : 判断 53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2" name="直線コネクタ 53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3" name="フローチャート : 判断 53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4" name="テキスト ボックス 53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5" name="直線コネクタ 53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6" name="フローチャート : 判断 53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7" name="テキスト ボックス 53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8" name="直線コネクタ 53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9" name="フローチャート : 判断 53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0" name="テキスト ボックス 53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1" name="フローチャート : 判断 54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2" name="テキスト ボックス 54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3" name="テキスト ボックス 54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4" name="テキスト ボックス 54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5" name="テキスト ボックス 54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6" name="テキスト ボックス 54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7" name="テキスト ボックス 54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8" name="円/楕円 54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0" name="円/楕円 54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1" name="テキスト ボックス 55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2" name="円/楕円 55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3" name="テキスト ボックス 55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4" name="円/楕円 55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5" name="テキスト ボックス 55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円/楕円 55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7" name="テキスト ボックス 55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8" name="正方形/長方形 55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59" name="正方形/長方形 55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0" name="正方形/長方形 55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1" name="正方形/長方形 56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2" name="正方形/長方形 56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3" name="正方形/長方形 56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4" name="正方形/長方形 56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5" name="正方形/長方形 56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6" name="テキスト ボックス 56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7" name="直線コネクタ 56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68" name="直線コネクタ 56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69" name="テキスト ボックス 56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0" name="直線コネクタ 56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1" name="テキスト ボックス 57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2" name="直線コネクタ 57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73" name="テキスト ボックス 57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74" name="直線コネクタ 57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75" name="テキスト ボックス 57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76" name="直線コネクタ 57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77" name="テキスト ボックス 57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8" name="直線コネクタ 57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9" name="テキスト ボックス 57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43135</xdr:rowOff>
    </xdr:from>
    <xdr:to>
      <xdr:col>23</xdr:col>
      <xdr:colOff>516889</xdr:colOff>
      <xdr:row>77</xdr:row>
      <xdr:rowOff>104724</xdr:rowOff>
    </xdr:to>
    <xdr:cxnSp macro="">
      <xdr:nvCxnSpPr>
        <xdr:cNvPr id="581" name="直線コネクタ 580"/>
        <xdr:cNvCxnSpPr/>
      </xdr:nvCxnSpPr>
      <xdr:spPr>
        <a:xfrm flipV="1">
          <a:off x="16317595" y="12216085"/>
          <a:ext cx="1269" cy="109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108551</xdr:rowOff>
    </xdr:from>
    <xdr:ext cx="534377" cy="259045"/>
    <xdr:sp macro="" textlink="">
      <xdr:nvSpPr>
        <xdr:cNvPr id="582" name="公債費最小値テキスト"/>
        <xdr:cNvSpPr txBox="1"/>
      </xdr:nvSpPr>
      <xdr:spPr>
        <a:xfrm>
          <a:off x="16370300" y="1331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14,836</a:t>
          </a:r>
          <a:endParaRPr kumimoji="1" lang="ja-JP" altLang="en-US" sz="1000" b="1">
            <a:latin typeface="ＭＳ Ｐゴシック"/>
          </a:endParaRPr>
        </a:p>
      </xdr:txBody>
    </xdr:sp>
    <xdr:clientData/>
  </xdr:oneCellAnchor>
  <xdr:twoCellAnchor>
    <xdr:from>
      <xdr:col>23</xdr:col>
      <xdr:colOff>428625</xdr:colOff>
      <xdr:row>77</xdr:row>
      <xdr:rowOff>104724</xdr:rowOff>
    </xdr:from>
    <xdr:to>
      <xdr:col>23</xdr:col>
      <xdr:colOff>606425</xdr:colOff>
      <xdr:row>77</xdr:row>
      <xdr:rowOff>104724</xdr:rowOff>
    </xdr:to>
    <xdr:cxnSp macro="">
      <xdr:nvCxnSpPr>
        <xdr:cNvPr id="583" name="直線コネクタ 582"/>
        <xdr:cNvCxnSpPr/>
      </xdr:nvCxnSpPr>
      <xdr:spPr>
        <a:xfrm>
          <a:off x="16230600" y="13306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161262</xdr:rowOff>
    </xdr:from>
    <xdr:ext cx="534377" cy="259045"/>
    <xdr:sp macro="" textlink="">
      <xdr:nvSpPr>
        <xdr:cNvPr id="584" name="公債費最大値テキスト"/>
        <xdr:cNvSpPr txBox="1"/>
      </xdr:nvSpPr>
      <xdr:spPr>
        <a:xfrm>
          <a:off x="16370300" y="1199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72,069</a:t>
          </a:r>
          <a:endParaRPr kumimoji="1" lang="ja-JP" altLang="en-US" sz="1000" b="1">
            <a:latin typeface="ＭＳ Ｐゴシック"/>
          </a:endParaRPr>
        </a:p>
      </xdr:txBody>
    </xdr:sp>
    <xdr:clientData/>
  </xdr:oneCellAnchor>
  <xdr:twoCellAnchor>
    <xdr:from>
      <xdr:col>23</xdr:col>
      <xdr:colOff>428625</xdr:colOff>
      <xdr:row>71</xdr:row>
      <xdr:rowOff>43135</xdr:rowOff>
    </xdr:from>
    <xdr:to>
      <xdr:col>23</xdr:col>
      <xdr:colOff>606425</xdr:colOff>
      <xdr:row>71</xdr:row>
      <xdr:rowOff>43135</xdr:rowOff>
    </xdr:to>
    <xdr:cxnSp macro="">
      <xdr:nvCxnSpPr>
        <xdr:cNvPr id="585" name="直線コネクタ 584"/>
        <xdr:cNvCxnSpPr/>
      </xdr:nvCxnSpPr>
      <xdr:spPr>
        <a:xfrm>
          <a:off x="16230600" y="1221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26029</xdr:rowOff>
    </xdr:from>
    <xdr:to>
      <xdr:col>23</xdr:col>
      <xdr:colOff>517525</xdr:colOff>
      <xdr:row>76</xdr:row>
      <xdr:rowOff>29648</xdr:rowOff>
    </xdr:to>
    <xdr:cxnSp macro="">
      <xdr:nvCxnSpPr>
        <xdr:cNvPr id="586" name="直線コネクタ 585"/>
        <xdr:cNvCxnSpPr/>
      </xdr:nvCxnSpPr>
      <xdr:spPr>
        <a:xfrm>
          <a:off x="15481300" y="13056229"/>
          <a:ext cx="8382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63447</xdr:rowOff>
    </xdr:from>
    <xdr:ext cx="534377" cy="259045"/>
    <xdr:sp macro="" textlink="">
      <xdr:nvSpPr>
        <xdr:cNvPr id="587" name="公債費平均値テキスト"/>
        <xdr:cNvSpPr txBox="1"/>
      </xdr:nvSpPr>
      <xdr:spPr>
        <a:xfrm>
          <a:off x="16370300" y="12750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40570</xdr:rowOff>
    </xdr:from>
    <xdr:to>
      <xdr:col>23</xdr:col>
      <xdr:colOff>568325</xdr:colOff>
      <xdr:row>75</xdr:row>
      <xdr:rowOff>142170</xdr:rowOff>
    </xdr:to>
    <xdr:sp macro="" textlink="">
      <xdr:nvSpPr>
        <xdr:cNvPr id="588" name="フローチャート : 判断 587"/>
        <xdr:cNvSpPr/>
      </xdr:nvSpPr>
      <xdr:spPr>
        <a:xfrm>
          <a:off x="162687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26029</xdr:rowOff>
    </xdr:from>
    <xdr:to>
      <xdr:col>22</xdr:col>
      <xdr:colOff>365125</xdr:colOff>
      <xdr:row>76</xdr:row>
      <xdr:rowOff>41002</xdr:rowOff>
    </xdr:to>
    <xdr:cxnSp macro="">
      <xdr:nvCxnSpPr>
        <xdr:cNvPr id="589" name="直線コネクタ 588"/>
        <xdr:cNvCxnSpPr/>
      </xdr:nvCxnSpPr>
      <xdr:spPr>
        <a:xfrm flipV="1">
          <a:off x="14592300" y="13056229"/>
          <a:ext cx="88900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6299</xdr:rowOff>
    </xdr:from>
    <xdr:to>
      <xdr:col>22</xdr:col>
      <xdr:colOff>415925</xdr:colOff>
      <xdr:row>75</xdr:row>
      <xdr:rowOff>107899</xdr:rowOff>
    </xdr:to>
    <xdr:sp macro="" textlink="">
      <xdr:nvSpPr>
        <xdr:cNvPr id="590" name="フローチャート : 判断 589"/>
        <xdr:cNvSpPr/>
      </xdr:nvSpPr>
      <xdr:spPr>
        <a:xfrm>
          <a:off x="15430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124426</xdr:rowOff>
    </xdr:from>
    <xdr:ext cx="534377" cy="259045"/>
    <xdr:sp macro="" textlink="">
      <xdr:nvSpPr>
        <xdr:cNvPr id="591" name="テキスト ボックス 590"/>
        <xdr:cNvSpPr txBox="1"/>
      </xdr:nvSpPr>
      <xdr:spPr>
        <a:xfrm>
          <a:off x="15214111" y="1264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35,336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30792</xdr:rowOff>
    </xdr:from>
    <xdr:to>
      <xdr:col>21</xdr:col>
      <xdr:colOff>161925</xdr:colOff>
      <xdr:row>76</xdr:row>
      <xdr:rowOff>41002</xdr:rowOff>
    </xdr:to>
    <xdr:cxnSp macro="">
      <xdr:nvCxnSpPr>
        <xdr:cNvPr id="592" name="直線コネクタ 591"/>
        <xdr:cNvCxnSpPr/>
      </xdr:nvCxnSpPr>
      <xdr:spPr>
        <a:xfrm>
          <a:off x="13703300" y="13060992"/>
          <a:ext cx="889000" cy="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7328</xdr:rowOff>
    </xdr:from>
    <xdr:to>
      <xdr:col>21</xdr:col>
      <xdr:colOff>212725</xdr:colOff>
      <xdr:row>75</xdr:row>
      <xdr:rowOff>108928</xdr:rowOff>
    </xdr:to>
    <xdr:sp macro="" textlink="">
      <xdr:nvSpPr>
        <xdr:cNvPr id="593" name="フローチャート : 判断 592"/>
        <xdr:cNvSpPr/>
      </xdr:nvSpPr>
      <xdr:spPr>
        <a:xfrm>
          <a:off x="14541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125455</xdr:rowOff>
    </xdr:from>
    <xdr:ext cx="534377" cy="259045"/>
    <xdr:sp macro="" textlink="">
      <xdr:nvSpPr>
        <xdr:cNvPr id="594" name="テキスト ボックス 593"/>
        <xdr:cNvSpPr txBox="1"/>
      </xdr:nvSpPr>
      <xdr:spPr>
        <a:xfrm>
          <a:off x="14325111" y="126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35,282</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4559</xdr:rowOff>
    </xdr:from>
    <xdr:to>
      <xdr:col>19</xdr:col>
      <xdr:colOff>644525</xdr:colOff>
      <xdr:row>76</xdr:row>
      <xdr:rowOff>30792</xdr:rowOff>
    </xdr:to>
    <xdr:cxnSp macro="">
      <xdr:nvCxnSpPr>
        <xdr:cNvPr id="595" name="直線コネクタ 594"/>
        <xdr:cNvCxnSpPr/>
      </xdr:nvCxnSpPr>
      <xdr:spPr>
        <a:xfrm>
          <a:off x="12814300" y="13034759"/>
          <a:ext cx="889000" cy="2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11900</xdr:rowOff>
    </xdr:from>
    <xdr:to>
      <xdr:col>20</xdr:col>
      <xdr:colOff>9525</xdr:colOff>
      <xdr:row>75</xdr:row>
      <xdr:rowOff>113500</xdr:rowOff>
    </xdr:to>
    <xdr:sp macro="" textlink="">
      <xdr:nvSpPr>
        <xdr:cNvPr id="596" name="フローチャート : 判断 595"/>
        <xdr:cNvSpPr/>
      </xdr:nvSpPr>
      <xdr:spPr>
        <a:xfrm>
          <a:off x="13652500" y="128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130027</xdr:rowOff>
    </xdr:from>
    <xdr:ext cx="534377" cy="259045"/>
    <xdr:sp macro="" textlink="">
      <xdr:nvSpPr>
        <xdr:cNvPr id="597" name="テキスト ボックス 596"/>
        <xdr:cNvSpPr txBox="1"/>
      </xdr:nvSpPr>
      <xdr:spPr>
        <a:xfrm>
          <a:off x="13436111" y="126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12167</xdr:rowOff>
    </xdr:from>
    <xdr:to>
      <xdr:col>18</xdr:col>
      <xdr:colOff>492125</xdr:colOff>
      <xdr:row>75</xdr:row>
      <xdr:rowOff>113767</xdr:rowOff>
    </xdr:to>
    <xdr:sp macro="" textlink="">
      <xdr:nvSpPr>
        <xdr:cNvPr id="598" name="フローチャート : 判断 597"/>
        <xdr:cNvSpPr/>
      </xdr:nvSpPr>
      <xdr:spPr>
        <a:xfrm>
          <a:off x="12763500" y="128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130294</xdr:rowOff>
    </xdr:from>
    <xdr:ext cx="534377" cy="259045"/>
    <xdr:sp macro="" textlink="">
      <xdr:nvSpPr>
        <xdr:cNvPr id="599" name="テキスト ボックス 598"/>
        <xdr:cNvSpPr txBox="1"/>
      </xdr:nvSpPr>
      <xdr:spPr>
        <a:xfrm>
          <a:off x="12547111" y="1264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0" name="テキスト ボックス 59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1" name="テキスト ボックス 60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2" name="テキスト ボックス 60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3" name="テキスト ボックス 60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4" name="テキスト ボックス 60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150298</xdr:rowOff>
    </xdr:from>
    <xdr:to>
      <xdr:col>23</xdr:col>
      <xdr:colOff>568325</xdr:colOff>
      <xdr:row>76</xdr:row>
      <xdr:rowOff>80448</xdr:rowOff>
    </xdr:to>
    <xdr:sp macro="" textlink="">
      <xdr:nvSpPr>
        <xdr:cNvPr id="605" name="円/楕円 604"/>
        <xdr:cNvSpPr/>
      </xdr:nvSpPr>
      <xdr:spPr>
        <a:xfrm>
          <a:off x="16268700" y="1300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128725</xdr:rowOff>
    </xdr:from>
    <xdr:ext cx="534377" cy="259045"/>
    <xdr:sp macro="" textlink="">
      <xdr:nvSpPr>
        <xdr:cNvPr id="606" name="公債費該当値テキスト"/>
        <xdr:cNvSpPr txBox="1"/>
      </xdr:nvSpPr>
      <xdr:spPr>
        <a:xfrm>
          <a:off x="16370300" y="1298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27,777</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146679</xdr:rowOff>
    </xdr:from>
    <xdr:to>
      <xdr:col>22</xdr:col>
      <xdr:colOff>415925</xdr:colOff>
      <xdr:row>76</xdr:row>
      <xdr:rowOff>76829</xdr:rowOff>
    </xdr:to>
    <xdr:sp macro="" textlink="">
      <xdr:nvSpPr>
        <xdr:cNvPr id="607" name="円/楕円 606"/>
        <xdr:cNvSpPr/>
      </xdr:nvSpPr>
      <xdr:spPr>
        <a:xfrm>
          <a:off x="15430500" y="130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67956</xdr:rowOff>
    </xdr:from>
    <xdr:ext cx="534377" cy="259045"/>
    <xdr:sp macro="" textlink="">
      <xdr:nvSpPr>
        <xdr:cNvPr id="608" name="テキスト ボックス 607"/>
        <xdr:cNvSpPr txBox="1"/>
      </xdr:nvSpPr>
      <xdr:spPr>
        <a:xfrm>
          <a:off x="15214111" y="1309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27,967</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161652</xdr:rowOff>
    </xdr:from>
    <xdr:to>
      <xdr:col>21</xdr:col>
      <xdr:colOff>212725</xdr:colOff>
      <xdr:row>76</xdr:row>
      <xdr:rowOff>91802</xdr:rowOff>
    </xdr:to>
    <xdr:sp macro="" textlink="">
      <xdr:nvSpPr>
        <xdr:cNvPr id="609" name="円/楕円 608"/>
        <xdr:cNvSpPr/>
      </xdr:nvSpPr>
      <xdr:spPr>
        <a:xfrm>
          <a:off x="14541500" y="1302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82929</xdr:rowOff>
    </xdr:from>
    <xdr:ext cx="534377" cy="259045"/>
    <xdr:sp macro="" textlink="">
      <xdr:nvSpPr>
        <xdr:cNvPr id="610" name="テキスト ボックス 609"/>
        <xdr:cNvSpPr txBox="1"/>
      </xdr:nvSpPr>
      <xdr:spPr>
        <a:xfrm>
          <a:off x="14325111" y="1311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27,181</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151442</xdr:rowOff>
    </xdr:from>
    <xdr:to>
      <xdr:col>20</xdr:col>
      <xdr:colOff>9525</xdr:colOff>
      <xdr:row>76</xdr:row>
      <xdr:rowOff>81592</xdr:rowOff>
    </xdr:to>
    <xdr:sp macro="" textlink="">
      <xdr:nvSpPr>
        <xdr:cNvPr id="611" name="円/楕円 610"/>
        <xdr:cNvSpPr/>
      </xdr:nvSpPr>
      <xdr:spPr>
        <a:xfrm>
          <a:off x="13652500" y="1301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72719</xdr:rowOff>
    </xdr:from>
    <xdr:ext cx="534377" cy="259045"/>
    <xdr:sp macro="" textlink="">
      <xdr:nvSpPr>
        <xdr:cNvPr id="612" name="テキスト ボックス 611"/>
        <xdr:cNvSpPr txBox="1"/>
      </xdr:nvSpPr>
      <xdr:spPr>
        <a:xfrm>
          <a:off x="13436111" y="1310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27,717</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125209</xdr:rowOff>
    </xdr:from>
    <xdr:to>
      <xdr:col>18</xdr:col>
      <xdr:colOff>492125</xdr:colOff>
      <xdr:row>76</xdr:row>
      <xdr:rowOff>55359</xdr:rowOff>
    </xdr:to>
    <xdr:sp macro="" textlink="">
      <xdr:nvSpPr>
        <xdr:cNvPr id="613" name="円/楕円 612"/>
        <xdr:cNvSpPr/>
      </xdr:nvSpPr>
      <xdr:spPr>
        <a:xfrm>
          <a:off x="12763500" y="1298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46486</xdr:rowOff>
    </xdr:from>
    <xdr:ext cx="534377" cy="259045"/>
    <xdr:sp macro="" textlink="">
      <xdr:nvSpPr>
        <xdr:cNvPr id="614" name="テキスト ボックス 613"/>
        <xdr:cNvSpPr txBox="1"/>
      </xdr:nvSpPr>
      <xdr:spPr>
        <a:xfrm>
          <a:off x="12547111" y="1307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29,094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5" name="正方形/長方形 61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6" name="正方形/長方形 61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7" name="正方形/長方形 61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8" name="正方形/長方形 61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9" name="正方形/長方形 61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0" name="正方形/長方形 61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1" name="正方形/長方形 62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2" name="正方形/長方形 62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3" name="テキスト ボックス 62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4" name="直線コネクタ 62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25" name="直線コネクタ 62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26" name="テキスト ボックス 62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27" name="直線コネクタ 62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28" name="テキスト ボックス 62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29" name="直線コネクタ 62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30" name="テキスト ボックス 62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1" name="直線コネクタ 63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32" name="テキスト ボックス 63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33" name="直線コネクタ 63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34" name="テキスト ボックス 63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5" name="直線コネクタ 63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6" name="テキスト ボックス 63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123165</xdr:rowOff>
    </xdr:from>
    <xdr:to>
      <xdr:col>23</xdr:col>
      <xdr:colOff>516889</xdr:colOff>
      <xdr:row>99</xdr:row>
      <xdr:rowOff>43687</xdr:rowOff>
    </xdr:to>
    <xdr:cxnSp macro="">
      <xdr:nvCxnSpPr>
        <xdr:cNvPr id="638" name="直線コネクタ 637"/>
        <xdr:cNvCxnSpPr/>
      </xdr:nvCxnSpPr>
      <xdr:spPr>
        <a:xfrm flipV="1">
          <a:off x="16317595" y="15725115"/>
          <a:ext cx="1269" cy="129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47514</xdr:rowOff>
    </xdr:from>
    <xdr:ext cx="313932" cy="259045"/>
    <xdr:sp macro="" textlink="">
      <xdr:nvSpPr>
        <xdr:cNvPr id="639" name="積立金最小値テキスト"/>
        <xdr:cNvSpPr txBox="1"/>
      </xdr:nvSpPr>
      <xdr:spPr>
        <a:xfrm>
          <a:off x="16370300" y="170210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428625</xdr:colOff>
      <xdr:row>99</xdr:row>
      <xdr:rowOff>43687</xdr:rowOff>
    </xdr:from>
    <xdr:to>
      <xdr:col>23</xdr:col>
      <xdr:colOff>606425</xdr:colOff>
      <xdr:row>99</xdr:row>
      <xdr:rowOff>43687</xdr:rowOff>
    </xdr:to>
    <xdr:cxnSp macro="">
      <xdr:nvCxnSpPr>
        <xdr:cNvPr id="640" name="直線コネクタ 639"/>
        <xdr:cNvCxnSpPr/>
      </xdr:nvCxnSpPr>
      <xdr:spPr>
        <a:xfrm>
          <a:off x="16230600" y="1701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69842</xdr:rowOff>
    </xdr:from>
    <xdr:ext cx="534377" cy="259045"/>
    <xdr:sp macro="" textlink="">
      <xdr:nvSpPr>
        <xdr:cNvPr id="641" name="積立金最大値テキスト"/>
        <xdr:cNvSpPr txBox="1"/>
      </xdr:nvSpPr>
      <xdr:spPr>
        <a:xfrm>
          <a:off x="16370300" y="1550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33,934</a:t>
          </a:r>
          <a:endParaRPr kumimoji="1" lang="ja-JP" altLang="en-US" sz="1000" b="1">
            <a:latin typeface="ＭＳ Ｐゴシック"/>
          </a:endParaRPr>
        </a:p>
      </xdr:txBody>
    </xdr:sp>
    <xdr:clientData/>
  </xdr:oneCellAnchor>
  <xdr:twoCellAnchor>
    <xdr:from>
      <xdr:col>23</xdr:col>
      <xdr:colOff>428625</xdr:colOff>
      <xdr:row>91</xdr:row>
      <xdr:rowOff>123165</xdr:rowOff>
    </xdr:from>
    <xdr:to>
      <xdr:col>23</xdr:col>
      <xdr:colOff>606425</xdr:colOff>
      <xdr:row>91</xdr:row>
      <xdr:rowOff>123165</xdr:rowOff>
    </xdr:to>
    <xdr:cxnSp macro="">
      <xdr:nvCxnSpPr>
        <xdr:cNvPr id="642" name="直線コネクタ 641"/>
        <xdr:cNvCxnSpPr/>
      </xdr:nvCxnSpPr>
      <xdr:spPr>
        <a:xfrm>
          <a:off x="16230600" y="1572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17856</xdr:rowOff>
    </xdr:from>
    <xdr:to>
      <xdr:col>23</xdr:col>
      <xdr:colOff>517525</xdr:colOff>
      <xdr:row>97</xdr:row>
      <xdr:rowOff>4217</xdr:rowOff>
    </xdr:to>
    <xdr:cxnSp macro="">
      <xdr:nvCxnSpPr>
        <xdr:cNvPr id="643" name="直線コネクタ 642"/>
        <xdr:cNvCxnSpPr/>
      </xdr:nvCxnSpPr>
      <xdr:spPr>
        <a:xfrm flipV="1">
          <a:off x="15481300" y="16305606"/>
          <a:ext cx="838200" cy="3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36085</xdr:rowOff>
    </xdr:from>
    <xdr:ext cx="469744" cy="259045"/>
    <xdr:sp macro="" textlink="">
      <xdr:nvSpPr>
        <xdr:cNvPr id="644" name="積立金平均値テキスト"/>
        <xdr:cNvSpPr txBox="1"/>
      </xdr:nvSpPr>
      <xdr:spPr>
        <a:xfrm>
          <a:off x="16370300" y="1666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7,320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57658</xdr:rowOff>
    </xdr:from>
    <xdr:to>
      <xdr:col>23</xdr:col>
      <xdr:colOff>568325</xdr:colOff>
      <xdr:row>97</xdr:row>
      <xdr:rowOff>159258</xdr:rowOff>
    </xdr:to>
    <xdr:sp macro="" textlink="">
      <xdr:nvSpPr>
        <xdr:cNvPr id="645" name="フローチャート : 判断 644"/>
        <xdr:cNvSpPr/>
      </xdr:nvSpPr>
      <xdr:spPr>
        <a:xfrm>
          <a:off x="162687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153530</xdr:rowOff>
    </xdr:from>
    <xdr:to>
      <xdr:col>22</xdr:col>
      <xdr:colOff>365125</xdr:colOff>
      <xdr:row>97</xdr:row>
      <xdr:rowOff>4217</xdr:rowOff>
    </xdr:to>
    <xdr:cxnSp macro="">
      <xdr:nvCxnSpPr>
        <xdr:cNvPr id="646" name="直線コネクタ 645"/>
        <xdr:cNvCxnSpPr/>
      </xdr:nvCxnSpPr>
      <xdr:spPr>
        <a:xfrm>
          <a:off x="14592300" y="16612730"/>
          <a:ext cx="889000" cy="2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114464</xdr:rowOff>
    </xdr:from>
    <xdr:to>
      <xdr:col>22</xdr:col>
      <xdr:colOff>415925</xdr:colOff>
      <xdr:row>98</xdr:row>
      <xdr:rowOff>44614</xdr:rowOff>
    </xdr:to>
    <xdr:sp macro="" textlink="">
      <xdr:nvSpPr>
        <xdr:cNvPr id="647" name="フローチャート : 判断 646"/>
        <xdr:cNvSpPr/>
      </xdr:nvSpPr>
      <xdr:spPr>
        <a:xfrm>
          <a:off x="15430500" y="167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35741</xdr:rowOff>
    </xdr:from>
    <xdr:ext cx="469744" cy="259045"/>
    <xdr:sp macro="" textlink="">
      <xdr:nvSpPr>
        <xdr:cNvPr id="648" name="テキスト ボックス 647"/>
        <xdr:cNvSpPr txBox="1"/>
      </xdr:nvSpPr>
      <xdr:spPr>
        <a:xfrm>
          <a:off x="15246427" y="1683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153530</xdr:rowOff>
    </xdr:from>
    <xdr:to>
      <xdr:col>21</xdr:col>
      <xdr:colOff>161925</xdr:colOff>
      <xdr:row>98</xdr:row>
      <xdr:rowOff>98323</xdr:rowOff>
    </xdr:to>
    <xdr:cxnSp macro="">
      <xdr:nvCxnSpPr>
        <xdr:cNvPr id="649" name="直線コネクタ 648"/>
        <xdr:cNvCxnSpPr/>
      </xdr:nvCxnSpPr>
      <xdr:spPr>
        <a:xfrm flipV="1">
          <a:off x="13703300" y="16612730"/>
          <a:ext cx="889000" cy="28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64669</xdr:rowOff>
    </xdr:from>
    <xdr:to>
      <xdr:col>21</xdr:col>
      <xdr:colOff>212725</xdr:colOff>
      <xdr:row>97</xdr:row>
      <xdr:rowOff>166269</xdr:rowOff>
    </xdr:to>
    <xdr:sp macro="" textlink="">
      <xdr:nvSpPr>
        <xdr:cNvPr id="650" name="フローチャート : 判断 649"/>
        <xdr:cNvSpPr/>
      </xdr:nvSpPr>
      <xdr:spPr>
        <a:xfrm>
          <a:off x="14541500" y="1669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157396</xdr:rowOff>
    </xdr:from>
    <xdr:ext cx="469744" cy="259045"/>
    <xdr:sp macro="" textlink="">
      <xdr:nvSpPr>
        <xdr:cNvPr id="651" name="テキスト ボックス 650"/>
        <xdr:cNvSpPr txBox="1"/>
      </xdr:nvSpPr>
      <xdr:spPr>
        <a:xfrm>
          <a:off x="14357427" y="1678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112649</xdr:rowOff>
    </xdr:from>
    <xdr:to>
      <xdr:col>19</xdr:col>
      <xdr:colOff>644525</xdr:colOff>
      <xdr:row>98</xdr:row>
      <xdr:rowOff>98323</xdr:rowOff>
    </xdr:to>
    <xdr:cxnSp macro="">
      <xdr:nvCxnSpPr>
        <xdr:cNvPr id="652" name="直線コネクタ 651"/>
        <xdr:cNvCxnSpPr/>
      </xdr:nvCxnSpPr>
      <xdr:spPr>
        <a:xfrm>
          <a:off x="12814300" y="16743299"/>
          <a:ext cx="889000" cy="1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108026</xdr:rowOff>
    </xdr:from>
    <xdr:to>
      <xdr:col>20</xdr:col>
      <xdr:colOff>9525</xdr:colOff>
      <xdr:row>98</xdr:row>
      <xdr:rowOff>38176</xdr:rowOff>
    </xdr:to>
    <xdr:sp macro="" textlink="">
      <xdr:nvSpPr>
        <xdr:cNvPr id="653" name="フローチャート : 判断 652"/>
        <xdr:cNvSpPr/>
      </xdr:nvSpPr>
      <xdr:spPr>
        <a:xfrm>
          <a:off x="13652500" y="167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96</xdr:row>
      <xdr:rowOff>54703</xdr:rowOff>
    </xdr:from>
    <xdr:ext cx="469744" cy="259045"/>
    <xdr:sp macro="" textlink="">
      <xdr:nvSpPr>
        <xdr:cNvPr id="654" name="テキスト ボックス 653"/>
        <xdr:cNvSpPr txBox="1"/>
      </xdr:nvSpPr>
      <xdr:spPr>
        <a:xfrm>
          <a:off x="13468427" y="1651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106045</xdr:rowOff>
    </xdr:from>
    <xdr:to>
      <xdr:col>18</xdr:col>
      <xdr:colOff>492125</xdr:colOff>
      <xdr:row>98</xdr:row>
      <xdr:rowOff>36195</xdr:rowOff>
    </xdr:to>
    <xdr:sp macro="" textlink="">
      <xdr:nvSpPr>
        <xdr:cNvPr id="655" name="フローチャート : 判断 654"/>
        <xdr:cNvSpPr/>
      </xdr:nvSpPr>
      <xdr:spPr>
        <a:xfrm>
          <a:off x="12763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27322</xdr:rowOff>
    </xdr:from>
    <xdr:ext cx="469744" cy="259045"/>
    <xdr:sp macro="" textlink="">
      <xdr:nvSpPr>
        <xdr:cNvPr id="656" name="テキスト ボックス 655"/>
        <xdr:cNvSpPr txBox="1"/>
      </xdr:nvSpPr>
      <xdr:spPr>
        <a:xfrm>
          <a:off x="12579427" y="1682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7" name="テキスト ボックス 65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8" name="テキスト ボックス 65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9" name="テキスト ボックス 65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0" name="テキスト ボックス 65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1" name="テキスト ボックス 66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138506</xdr:rowOff>
    </xdr:from>
    <xdr:to>
      <xdr:col>23</xdr:col>
      <xdr:colOff>568325</xdr:colOff>
      <xdr:row>95</xdr:row>
      <xdr:rowOff>68656</xdr:rowOff>
    </xdr:to>
    <xdr:sp macro="" textlink="">
      <xdr:nvSpPr>
        <xdr:cNvPr id="662" name="円/楕円 661"/>
        <xdr:cNvSpPr/>
      </xdr:nvSpPr>
      <xdr:spPr>
        <a:xfrm>
          <a:off x="16268700" y="1625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161383</xdr:rowOff>
    </xdr:from>
    <xdr:ext cx="534377" cy="259045"/>
    <xdr:sp macro="" textlink="">
      <xdr:nvSpPr>
        <xdr:cNvPr id="663" name="積立金該当値テキスト"/>
        <xdr:cNvSpPr txBox="1"/>
      </xdr:nvSpPr>
      <xdr:spPr>
        <a:xfrm>
          <a:off x="16370300" y="1610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18,698</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124867</xdr:rowOff>
    </xdr:from>
    <xdr:to>
      <xdr:col>22</xdr:col>
      <xdr:colOff>415925</xdr:colOff>
      <xdr:row>97</xdr:row>
      <xdr:rowOff>55017</xdr:rowOff>
    </xdr:to>
    <xdr:sp macro="" textlink="">
      <xdr:nvSpPr>
        <xdr:cNvPr id="664" name="円/楕円 663"/>
        <xdr:cNvSpPr/>
      </xdr:nvSpPr>
      <xdr:spPr>
        <a:xfrm>
          <a:off x="15430500" y="1658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71544</xdr:rowOff>
    </xdr:from>
    <xdr:ext cx="534377" cy="259045"/>
    <xdr:sp macro="" textlink="">
      <xdr:nvSpPr>
        <xdr:cNvPr id="665" name="テキスト ボックス 664"/>
        <xdr:cNvSpPr txBox="1"/>
      </xdr:nvSpPr>
      <xdr:spPr>
        <a:xfrm>
          <a:off x="15214111" y="1635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102730</xdr:rowOff>
    </xdr:from>
    <xdr:to>
      <xdr:col>21</xdr:col>
      <xdr:colOff>212725</xdr:colOff>
      <xdr:row>97</xdr:row>
      <xdr:rowOff>32880</xdr:rowOff>
    </xdr:to>
    <xdr:sp macro="" textlink="">
      <xdr:nvSpPr>
        <xdr:cNvPr id="666" name="円/楕円 665"/>
        <xdr:cNvSpPr/>
      </xdr:nvSpPr>
      <xdr:spPr>
        <a:xfrm>
          <a:off x="14541500" y="165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49407</xdr:rowOff>
    </xdr:from>
    <xdr:ext cx="534377" cy="259045"/>
    <xdr:sp macro="" textlink="">
      <xdr:nvSpPr>
        <xdr:cNvPr id="667" name="テキスト ボックス 666"/>
        <xdr:cNvSpPr txBox="1"/>
      </xdr:nvSpPr>
      <xdr:spPr>
        <a:xfrm>
          <a:off x="14325111" y="1633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47523</xdr:rowOff>
    </xdr:from>
    <xdr:to>
      <xdr:col>20</xdr:col>
      <xdr:colOff>9525</xdr:colOff>
      <xdr:row>98</xdr:row>
      <xdr:rowOff>149123</xdr:rowOff>
    </xdr:to>
    <xdr:sp macro="" textlink="">
      <xdr:nvSpPr>
        <xdr:cNvPr id="668" name="円/楕円 667"/>
        <xdr:cNvSpPr/>
      </xdr:nvSpPr>
      <xdr:spPr>
        <a:xfrm>
          <a:off x="13652500" y="1684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140250</xdr:rowOff>
    </xdr:from>
    <xdr:ext cx="469744" cy="259045"/>
    <xdr:sp macro="" textlink="">
      <xdr:nvSpPr>
        <xdr:cNvPr id="669" name="テキスト ボックス 668"/>
        <xdr:cNvSpPr txBox="1"/>
      </xdr:nvSpPr>
      <xdr:spPr>
        <a:xfrm>
          <a:off x="13468427" y="1694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61849</xdr:rowOff>
    </xdr:from>
    <xdr:to>
      <xdr:col>18</xdr:col>
      <xdr:colOff>492125</xdr:colOff>
      <xdr:row>97</xdr:row>
      <xdr:rowOff>163449</xdr:rowOff>
    </xdr:to>
    <xdr:sp macro="" textlink="">
      <xdr:nvSpPr>
        <xdr:cNvPr id="670" name="円/楕円 669"/>
        <xdr:cNvSpPr/>
      </xdr:nvSpPr>
      <xdr:spPr>
        <a:xfrm>
          <a:off x="12763500" y="1669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8526</xdr:rowOff>
    </xdr:from>
    <xdr:ext cx="469744" cy="259045"/>
    <xdr:sp macro="" textlink="">
      <xdr:nvSpPr>
        <xdr:cNvPr id="671" name="テキスト ボックス 670"/>
        <xdr:cNvSpPr txBox="1"/>
      </xdr:nvSpPr>
      <xdr:spPr>
        <a:xfrm>
          <a:off x="12579427" y="1646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2" name="正方形/長方形 67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3" name="正方形/長方形 67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4" name="正方形/長方形 67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5" name="正方形/長方形 67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6" name="正方形/長方形 67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7" name="正方形/長方形 67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8" name="正方形/長方形 67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9" name="正方形/長方形 67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0" name="テキスト ボックス 67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1" name="直線コネクタ 68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2" name="直線コネクタ 68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3" name="テキスト ボックス 68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4" name="直線コネクタ 68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85" name="テキスト ボックス 68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6" name="直線コネクタ 68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87" name="テキスト ボックス 68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8" name="直線コネクタ 68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89" name="テキスト ボックス 68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0" name="直線コネクタ 68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1" name="テキスト ボックス 69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2" name="直線コネクタ 69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3" name="テキスト ボックス 69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153188</xdr:rowOff>
    </xdr:from>
    <xdr:to>
      <xdr:col>32</xdr:col>
      <xdr:colOff>186689</xdr:colOff>
      <xdr:row>39</xdr:row>
      <xdr:rowOff>44450</xdr:rowOff>
    </xdr:to>
    <xdr:cxnSp macro="">
      <xdr:nvCxnSpPr>
        <xdr:cNvPr id="695" name="直線コネクタ 694"/>
        <xdr:cNvCxnSpPr/>
      </xdr:nvCxnSpPr>
      <xdr:spPr>
        <a:xfrm flipV="1">
          <a:off x="22159595" y="5468138"/>
          <a:ext cx="1269" cy="1262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7" name="直線コネクタ 69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99865</xdr:rowOff>
    </xdr:from>
    <xdr:ext cx="534377" cy="259045"/>
    <xdr:sp macro="" textlink="">
      <xdr:nvSpPr>
        <xdr:cNvPr id="698" name="投資及び出資金最大値テキスト"/>
        <xdr:cNvSpPr txBox="1"/>
      </xdr:nvSpPr>
      <xdr:spPr>
        <a:xfrm>
          <a:off x="22212300" y="524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16,573</a:t>
          </a:r>
          <a:endParaRPr kumimoji="1" lang="ja-JP" altLang="en-US" sz="1000" b="1">
            <a:latin typeface="ＭＳ Ｐゴシック"/>
          </a:endParaRPr>
        </a:p>
      </xdr:txBody>
    </xdr:sp>
    <xdr:clientData/>
  </xdr:oneCellAnchor>
  <xdr:twoCellAnchor>
    <xdr:from>
      <xdr:col>32</xdr:col>
      <xdr:colOff>98425</xdr:colOff>
      <xdr:row>31</xdr:row>
      <xdr:rowOff>153188</xdr:rowOff>
    </xdr:from>
    <xdr:to>
      <xdr:col>32</xdr:col>
      <xdr:colOff>276225</xdr:colOff>
      <xdr:row>31</xdr:row>
      <xdr:rowOff>153188</xdr:rowOff>
    </xdr:to>
    <xdr:cxnSp macro="">
      <xdr:nvCxnSpPr>
        <xdr:cNvPr id="699" name="直線コネクタ 698"/>
        <xdr:cNvCxnSpPr/>
      </xdr:nvCxnSpPr>
      <xdr:spPr>
        <a:xfrm>
          <a:off x="22072600" y="546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00" name="直線コネクタ 69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83354</xdr:rowOff>
    </xdr:from>
    <xdr:ext cx="469744" cy="259045"/>
    <xdr:sp macro="" textlink="">
      <xdr:nvSpPr>
        <xdr:cNvPr id="701" name="投資及び出資金平均値テキスト"/>
        <xdr:cNvSpPr txBox="1"/>
      </xdr:nvSpPr>
      <xdr:spPr>
        <a:xfrm>
          <a:off x="22212300" y="64270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60478</xdr:rowOff>
    </xdr:from>
    <xdr:to>
      <xdr:col>32</xdr:col>
      <xdr:colOff>238125</xdr:colOff>
      <xdr:row>38</xdr:row>
      <xdr:rowOff>162078</xdr:rowOff>
    </xdr:to>
    <xdr:sp macro="" textlink="">
      <xdr:nvSpPr>
        <xdr:cNvPr id="702" name="フローチャート : 判断 701"/>
        <xdr:cNvSpPr/>
      </xdr:nvSpPr>
      <xdr:spPr>
        <a:xfrm>
          <a:off x="22110700" y="657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78740</xdr:rowOff>
    </xdr:from>
    <xdr:to>
      <xdr:col>31</xdr:col>
      <xdr:colOff>34925</xdr:colOff>
      <xdr:row>39</xdr:row>
      <xdr:rowOff>44450</xdr:rowOff>
    </xdr:to>
    <xdr:cxnSp macro="">
      <xdr:nvCxnSpPr>
        <xdr:cNvPr id="703" name="直線コネクタ 702"/>
        <xdr:cNvCxnSpPr/>
      </xdr:nvCxnSpPr>
      <xdr:spPr>
        <a:xfrm>
          <a:off x="20434300" y="65938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94386</xdr:rowOff>
    </xdr:from>
    <xdr:to>
      <xdr:col>31</xdr:col>
      <xdr:colOff>85725</xdr:colOff>
      <xdr:row>39</xdr:row>
      <xdr:rowOff>24536</xdr:rowOff>
    </xdr:to>
    <xdr:sp macro="" textlink="">
      <xdr:nvSpPr>
        <xdr:cNvPr id="704" name="フローチャート : 判断 703"/>
        <xdr:cNvSpPr/>
      </xdr:nvSpPr>
      <xdr:spPr>
        <a:xfrm>
          <a:off x="21272500" y="6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41063</xdr:rowOff>
    </xdr:from>
    <xdr:ext cx="378565" cy="259045"/>
    <xdr:sp macro="" textlink="">
      <xdr:nvSpPr>
        <xdr:cNvPr id="705" name="テキスト ボックス 704"/>
        <xdr:cNvSpPr txBox="1"/>
      </xdr:nvSpPr>
      <xdr:spPr>
        <a:xfrm>
          <a:off x="21134017" y="6384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74396</xdr:rowOff>
    </xdr:from>
    <xdr:to>
      <xdr:col>29</xdr:col>
      <xdr:colOff>517525</xdr:colOff>
      <xdr:row>38</xdr:row>
      <xdr:rowOff>78740</xdr:rowOff>
    </xdr:to>
    <xdr:cxnSp macro="">
      <xdr:nvCxnSpPr>
        <xdr:cNvPr id="706" name="直線コネクタ 705"/>
        <xdr:cNvCxnSpPr/>
      </xdr:nvCxnSpPr>
      <xdr:spPr>
        <a:xfrm>
          <a:off x="19545300" y="6589496"/>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91872</xdr:rowOff>
    </xdr:from>
    <xdr:to>
      <xdr:col>29</xdr:col>
      <xdr:colOff>568325</xdr:colOff>
      <xdr:row>39</xdr:row>
      <xdr:rowOff>22022</xdr:rowOff>
    </xdr:to>
    <xdr:sp macro="" textlink="">
      <xdr:nvSpPr>
        <xdr:cNvPr id="707" name="フローチャート : 判断 706"/>
        <xdr:cNvSpPr/>
      </xdr:nvSpPr>
      <xdr:spPr>
        <a:xfrm>
          <a:off x="20383500" y="66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13149</xdr:rowOff>
    </xdr:from>
    <xdr:ext cx="378565" cy="259045"/>
    <xdr:sp macro="" textlink="">
      <xdr:nvSpPr>
        <xdr:cNvPr id="708" name="テキスト ボックス 707"/>
        <xdr:cNvSpPr txBox="1"/>
      </xdr:nvSpPr>
      <xdr:spPr>
        <a:xfrm>
          <a:off x="20245017" y="6699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69901</xdr:rowOff>
    </xdr:from>
    <xdr:to>
      <xdr:col>28</xdr:col>
      <xdr:colOff>314325</xdr:colOff>
      <xdr:row>38</xdr:row>
      <xdr:rowOff>74396</xdr:rowOff>
    </xdr:to>
    <xdr:cxnSp macro="">
      <xdr:nvCxnSpPr>
        <xdr:cNvPr id="709" name="直線コネクタ 708"/>
        <xdr:cNvCxnSpPr/>
      </xdr:nvCxnSpPr>
      <xdr:spPr>
        <a:xfrm>
          <a:off x="18656300" y="6585001"/>
          <a:ext cx="889000" cy="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92253</xdr:rowOff>
    </xdr:from>
    <xdr:to>
      <xdr:col>28</xdr:col>
      <xdr:colOff>365125</xdr:colOff>
      <xdr:row>39</xdr:row>
      <xdr:rowOff>22403</xdr:rowOff>
    </xdr:to>
    <xdr:sp macro="" textlink="">
      <xdr:nvSpPr>
        <xdr:cNvPr id="710" name="フローチャート : 判断 709"/>
        <xdr:cNvSpPr/>
      </xdr:nvSpPr>
      <xdr:spPr>
        <a:xfrm>
          <a:off x="19494500" y="660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13530</xdr:rowOff>
    </xdr:from>
    <xdr:ext cx="378565" cy="259045"/>
    <xdr:sp macro="" textlink="">
      <xdr:nvSpPr>
        <xdr:cNvPr id="711" name="テキスト ボックス 710"/>
        <xdr:cNvSpPr txBox="1"/>
      </xdr:nvSpPr>
      <xdr:spPr>
        <a:xfrm>
          <a:off x="19356017" y="6700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87757</xdr:rowOff>
    </xdr:from>
    <xdr:to>
      <xdr:col>27</xdr:col>
      <xdr:colOff>161925</xdr:colOff>
      <xdr:row>39</xdr:row>
      <xdr:rowOff>17907</xdr:rowOff>
    </xdr:to>
    <xdr:sp macro="" textlink="">
      <xdr:nvSpPr>
        <xdr:cNvPr id="712" name="フローチャート : 判断 711"/>
        <xdr:cNvSpPr/>
      </xdr:nvSpPr>
      <xdr:spPr>
        <a:xfrm>
          <a:off x="18605500" y="660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9034</xdr:rowOff>
    </xdr:from>
    <xdr:ext cx="469744" cy="259045"/>
    <xdr:sp macro="" textlink="">
      <xdr:nvSpPr>
        <xdr:cNvPr id="713" name="テキスト ボックス 712"/>
        <xdr:cNvSpPr txBox="1"/>
      </xdr:nvSpPr>
      <xdr:spPr>
        <a:xfrm>
          <a:off x="18421427" y="669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4" name="テキスト ボックス 71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5" name="テキスト ボックス 71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6" name="テキスト ボックス 71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7" name="テキスト ボックス 71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8" name="テキスト ボックス 71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19" name="円/楕円 71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2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21" name="円/楕円 72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22" name="テキスト ボックス 72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27940</xdr:rowOff>
    </xdr:from>
    <xdr:to>
      <xdr:col>29</xdr:col>
      <xdr:colOff>568325</xdr:colOff>
      <xdr:row>38</xdr:row>
      <xdr:rowOff>129540</xdr:rowOff>
    </xdr:to>
    <xdr:sp macro="" textlink="">
      <xdr:nvSpPr>
        <xdr:cNvPr id="723" name="円/楕円 722"/>
        <xdr:cNvSpPr/>
      </xdr:nvSpPr>
      <xdr:spPr>
        <a:xfrm>
          <a:off x="203835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146067</xdr:rowOff>
    </xdr:from>
    <xdr:ext cx="469744" cy="259045"/>
    <xdr:sp macro="" textlink="">
      <xdr:nvSpPr>
        <xdr:cNvPr id="724" name="テキスト ボックス 723"/>
        <xdr:cNvSpPr txBox="1"/>
      </xdr:nvSpPr>
      <xdr:spPr>
        <a:xfrm>
          <a:off x="20199427" y="6318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23596</xdr:rowOff>
    </xdr:from>
    <xdr:to>
      <xdr:col>28</xdr:col>
      <xdr:colOff>365125</xdr:colOff>
      <xdr:row>38</xdr:row>
      <xdr:rowOff>125196</xdr:rowOff>
    </xdr:to>
    <xdr:sp macro="" textlink="">
      <xdr:nvSpPr>
        <xdr:cNvPr id="725" name="円/楕円 724"/>
        <xdr:cNvSpPr/>
      </xdr:nvSpPr>
      <xdr:spPr>
        <a:xfrm>
          <a:off x="19494500" y="653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141724</xdr:rowOff>
    </xdr:from>
    <xdr:ext cx="469744" cy="259045"/>
    <xdr:sp macro="" textlink="">
      <xdr:nvSpPr>
        <xdr:cNvPr id="726" name="テキスト ボックス 725"/>
        <xdr:cNvSpPr txBox="1"/>
      </xdr:nvSpPr>
      <xdr:spPr>
        <a:xfrm>
          <a:off x="19310427" y="631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19101</xdr:rowOff>
    </xdr:from>
    <xdr:to>
      <xdr:col>27</xdr:col>
      <xdr:colOff>161925</xdr:colOff>
      <xdr:row>38</xdr:row>
      <xdr:rowOff>120701</xdr:rowOff>
    </xdr:to>
    <xdr:sp macro="" textlink="">
      <xdr:nvSpPr>
        <xdr:cNvPr id="727" name="円/楕円 726"/>
        <xdr:cNvSpPr/>
      </xdr:nvSpPr>
      <xdr:spPr>
        <a:xfrm>
          <a:off x="18605500" y="653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137228</xdr:rowOff>
    </xdr:from>
    <xdr:ext cx="469744" cy="259045"/>
    <xdr:sp macro="" textlink="">
      <xdr:nvSpPr>
        <xdr:cNvPr id="728" name="テキスト ボックス 727"/>
        <xdr:cNvSpPr txBox="1"/>
      </xdr:nvSpPr>
      <xdr:spPr>
        <a:xfrm>
          <a:off x="18421427" y="630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9" name="正方形/長方形 72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0" name="正方形/長方形 72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1" name="正方形/長方形 73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2" name="正方形/長方形 73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3" name="正方形/長方形 73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4" name="正方形/長方形 73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5" name="正方形/長方形 73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6" name="正方形/長方形 73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7" name="テキスト ボックス 73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8" name="直線コネクタ 73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39" name="直線コネクタ 73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0" name="テキスト ボックス 73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41" name="直線コネクタ 74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42" name="テキスト ボックス 74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43" name="直線コネクタ 74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44" name="テキスト ボックス 74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45" name="直線コネクタ 74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46" name="テキスト ボックス 74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7" name="直線コネクタ 74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8" name="テキスト ボックス 74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79281</xdr:rowOff>
    </xdr:from>
    <xdr:to>
      <xdr:col>32</xdr:col>
      <xdr:colOff>186689</xdr:colOff>
      <xdr:row>58</xdr:row>
      <xdr:rowOff>139700</xdr:rowOff>
    </xdr:to>
    <xdr:cxnSp macro="">
      <xdr:nvCxnSpPr>
        <xdr:cNvPr id="750" name="直線コネクタ 749"/>
        <xdr:cNvCxnSpPr/>
      </xdr:nvCxnSpPr>
      <xdr:spPr>
        <a:xfrm flipV="1">
          <a:off x="22159595" y="8823231"/>
          <a:ext cx="1269" cy="126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5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52" name="直線コネクタ 75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25958</xdr:rowOff>
    </xdr:from>
    <xdr:ext cx="534377" cy="259045"/>
    <xdr:sp macro="" textlink="">
      <xdr:nvSpPr>
        <xdr:cNvPr id="753" name="貸付金最大値テキスト"/>
        <xdr:cNvSpPr txBox="1"/>
      </xdr:nvSpPr>
      <xdr:spPr>
        <a:xfrm>
          <a:off x="22212300" y="859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55,143</a:t>
          </a:r>
          <a:endParaRPr kumimoji="1" lang="ja-JP" altLang="en-US" sz="1000" b="1">
            <a:latin typeface="ＭＳ Ｐゴシック"/>
          </a:endParaRPr>
        </a:p>
      </xdr:txBody>
    </xdr:sp>
    <xdr:clientData/>
  </xdr:oneCellAnchor>
  <xdr:twoCellAnchor>
    <xdr:from>
      <xdr:col>32</xdr:col>
      <xdr:colOff>98425</xdr:colOff>
      <xdr:row>51</xdr:row>
      <xdr:rowOff>79281</xdr:rowOff>
    </xdr:from>
    <xdr:to>
      <xdr:col>32</xdr:col>
      <xdr:colOff>276225</xdr:colOff>
      <xdr:row>51</xdr:row>
      <xdr:rowOff>79281</xdr:rowOff>
    </xdr:to>
    <xdr:cxnSp macro="">
      <xdr:nvCxnSpPr>
        <xdr:cNvPr id="754" name="直線コネクタ 753"/>
        <xdr:cNvCxnSpPr/>
      </xdr:nvCxnSpPr>
      <xdr:spPr>
        <a:xfrm>
          <a:off x="22072600" y="8823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125047</xdr:rowOff>
    </xdr:from>
    <xdr:to>
      <xdr:col>32</xdr:col>
      <xdr:colOff>187325</xdr:colOff>
      <xdr:row>58</xdr:row>
      <xdr:rowOff>130145</xdr:rowOff>
    </xdr:to>
    <xdr:cxnSp macro="">
      <xdr:nvCxnSpPr>
        <xdr:cNvPr id="755" name="直線コネクタ 754"/>
        <xdr:cNvCxnSpPr/>
      </xdr:nvCxnSpPr>
      <xdr:spPr>
        <a:xfrm>
          <a:off x="21323300" y="10069147"/>
          <a:ext cx="838200" cy="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89580</xdr:rowOff>
    </xdr:from>
    <xdr:ext cx="469744" cy="259045"/>
    <xdr:sp macro="" textlink="">
      <xdr:nvSpPr>
        <xdr:cNvPr id="756" name="貸付金平均値テキスト"/>
        <xdr:cNvSpPr txBox="1"/>
      </xdr:nvSpPr>
      <xdr:spPr>
        <a:xfrm>
          <a:off x="22212300" y="96907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8,471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66703</xdr:rowOff>
    </xdr:from>
    <xdr:to>
      <xdr:col>32</xdr:col>
      <xdr:colOff>238125</xdr:colOff>
      <xdr:row>57</xdr:row>
      <xdr:rowOff>168303</xdr:rowOff>
    </xdr:to>
    <xdr:sp macro="" textlink="">
      <xdr:nvSpPr>
        <xdr:cNvPr id="757" name="フローチャート : 判断 756"/>
        <xdr:cNvSpPr/>
      </xdr:nvSpPr>
      <xdr:spPr>
        <a:xfrm>
          <a:off x="221107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78481</xdr:rowOff>
    </xdr:from>
    <xdr:to>
      <xdr:col>31</xdr:col>
      <xdr:colOff>34925</xdr:colOff>
      <xdr:row>58</xdr:row>
      <xdr:rowOff>125047</xdr:rowOff>
    </xdr:to>
    <xdr:cxnSp macro="">
      <xdr:nvCxnSpPr>
        <xdr:cNvPr id="758" name="直線コネクタ 757"/>
        <xdr:cNvCxnSpPr/>
      </xdr:nvCxnSpPr>
      <xdr:spPr>
        <a:xfrm>
          <a:off x="20434300" y="10022581"/>
          <a:ext cx="889000" cy="4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60965</xdr:rowOff>
    </xdr:from>
    <xdr:to>
      <xdr:col>31</xdr:col>
      <xdr:colOff>85725</xdr:colOff>
      <xdr:row>57</xdr:row>
      <xdr:rowOff>162565</xdr:rowOff>
    </xdr:to>
    <xdr:sp macro="" textlink="">
      <xdr:nvSpPr>
        <xdr:cNvPr id="759" name="フローチャート : 判断 758"/>
        <xdr:cNvSpPr/>
      </xdr:nvSpPr>
      <xdr:spPr>
        <a:xfrm>
          <a:off x="21272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7642</xdr:rowOff>
    </xdr:from>
    <xdr:ext cx="469744" cy="259045"/>
    <xdr:sp macro="" textlink="">
      <xdr:nvSpPr>
        <xdr:cNvPr id="760" name="テキスト ボックス 759"/>
        <xdr:cNvSpPr txBox="1"/>
      </xdr:nvSpPr>
      <xdr:spPr>
        <a:xfrm>
          <a:off x="21088427" y="960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74961</xdr:rowOff>
    </xdr:from>
    <xdr:to>
      <xdr:col>29</xdr:col>
      <xdr:colOff>517525</xdr:colOff>
      <xdr:row>58</xdr:row>
      <xdr:rowOff>78481</xdr:rowOff>
    </xdr:to>
    <xdr:cxnSp macro="">
      <xdr:nvCxnSpPr>
        <xdr:cNvPr id="761" name="直線コネクタ 760"/>
        <xdr:cNvCxnSpPr/>
      </xdr:nvCxnSpPr>
      <xdr:spPr>
        <a:xfrm>
          <a:off x="19545300" y="10019061"/>
          <a:ext cx="889000" cy="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53764</xdr:rowOff>
    </xdr:from>
    <xdr:to>
      <xdr:col>29</xdr:col>
      <xdr:colOff>568325</xdr:colOff>
      <xdr:row>57</xdr:row>
      <xdr:rowOff>155364</xdr:rowOff>
    </xdr:to>
    <xdr:sp macro="" textlink="">
      <xdr:nvSpPr>
        <xdr:cNvPr id="762" name="フローチャート : 判断 761"/>
        <xdr:cNvSpPr/>
      </xdr:nvSpPr>
      <xdr:spPr>
        <a:xfrm>
          <a:off x="20383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441</xdr:rowOff>
    </xdr:from>
    <xdr:ext cx="469744" cy="259045"/>
    <xdr:sp macro="" textlink="">
      <xdr:nvSpPr>
        <xdr:cNvPr id="763" name="テキスト ボックス 762"/>
        <xdr:cNvSpPr txBox="1"/>
      </xdr:nvSpPr>
      <xdr:spPr>
        <a:xfrm>
          <a:off x="20199427" y="960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68903</xdr:rowOff>
    </xdr:from>
    <xdr:to>
      <xdr:col>28</xdr:col>
      <xdr:colOff>314325</xdr:colOff>
      <xdr:row>58</xdr:row>
      <xdr:rowOff>74961</xdr:rowOff>
    </xdr:to>
    <xdr:cxnSp macro="">
      <xdr:nvCxnSpPr>
        <xdr:cNvPr id="764" name="直線コネクタ 763"/>
        <xdr:cNvCxnSpPr/>
      </xdr:nvCxnSpPr>
      <xdr:spPr>
        <a:xfrm>
          <a:off x="18656300" y="10013003"/>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30493</xdr:rowOff>
    </xdr:from>
    <xdr:to>
      <xdr:col>28</xdr:col>
      <xdr:colOff>365125</xdr:colOff>
      <xdr:row>57</xdr:row>
      <xdr:rowOff>132093</xdr:rowOff>
    </xdr:to>
    <xdr:sp macro="" textlink="">
      <xdr:nvSpPr>
        <xdr:cNvPr id="765" name="フローチャート : 判断 764"/>
        <xdr:cNvSpPr/>
      </xdr:nvSpPr>
      <xdr:spPr>
        <a:xfrm>
          <a:off x="19494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148620</xdr:rowOff>
    </xdr:from>
    <xdr:ext cx="534377" cy="259045"/>
    <xdr:sp macro="" textlink="">
      <xdr:nvSpPr>
        <xdr:cNvPr id="766" name="テキスト ボックス 765"/>
        <xdr:cNvSpPr txBox="1"/>
      </xdr:nvSpPr>
      <xdr:spPr>
        <a:xfrm>
          <a:off x="19278111" y="957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10,055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14925</xdr:rowOff>
    </xdr:from>
    <xdr:to>
      <xdr:col>27</xdr:col>
      <xdr:colOff>161925</xdr:colOff>
      <xdr:row>57</xdr:row>
      <xdr:rowOff>116525</xdr:rowOff>
    </xdr:to>
    <xdr:sp macro="" textlink="">
      <xdr:nvSpPr>
        <xdr:cNvPr id="767" name="フローチャート : 判断 766"/>
        <xdr:cNvSpPr/>
      </xdr:nvSpPr>
      <xdr:spPr>
        <a:xfrm>
          <a:off x="18605500" y="978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133052</xdr:rowOff>
    </xdr:from>
    <xdr:ext cx="534377" cy="259045"/>
    <xdr:sp macro="" textlink="">
      <xdr:nvSpPr>
        <xdr:cNvPr id="768" name="テキスト ボックス 767"/>
        <xdr:cNvSpPr txBox="1"/>
      </xdr:nvSpPr>
      <xdr:spPr>
        <a:xfrm>
          <a:off x="18389111" y="956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10,736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9" name="テキスト ボックス 76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0" name="テキスト ボックス 76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1" name="テキスト ボックス 77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2" name="テキスト ボックス 77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3" name="テキスト ボックス 77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79345</xdr:rowOff>
    </xdr:from>
    <xdr:to>
      <xdr:col>32</xdr:col>
      <xdr:colOff>238125</xdr:colOff>
      <xdr:row>59</xdr:row>
      <xdr:rowOff>9495</xdr:rowOff>
    </xdr:to>
    <xdr:sp macro="" textlink="">
      <xdr:nvSpPr>
        <xdr:cNvPr id="774" name="円/楕円 773"/>
        <xdr:cNvSpPr/>
      </xdr:nvSpPr>
      <xdr:spPr>
        <a:xfrm>
          <a:off x="22110700" y="1002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165722</xdr:rowOff>
    </xdr:from>
    <xdr:ext cx="378565" cy="259045"/>
    <xdr:sp macro="" textlink="">
      <xdr:nvSpPr>
        <xdr:cNvPr id="775" name="貸付金該当値テキスト"/>
        <xdr:cNvSpPr txBox="1"/>
      </xdr:nvSpPr>
      <xdr:spPr>
        <a:xfrm>
          <a:off x="22212300" y="9938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74247</xdr:rowOff>
    </xdr:from>
    <xdr:to>
      <xdr:col>31</xdr:col>
      <xdr:colOff>85725</xdr:colOff>
      <xdr:row>59</xdr:row>
      <xdr:rowOff>4397</xdr:rowOff>
    </xdr:to>
    <xdr:sp macro="" textlink="">
      <xdr:nvSpPr>
        <xdr:cNvPr id="776" name="円/楕円 775"/>
        <xdr:cNvSpPr/>
      </xdr:nvSpPr>
      <xdr:spPr>
        <a:xfrm>
          <a:off x="21272500" y="1001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166974</xdr:rowOff>
    </xdr:from>
    <xdr:ext cx="378565" cy="259045"/>
    <xdr:sp macro="" textlink="">
      <xdr:nvSpPr>
        <xdr:cNvPr id="777" name="テキスト ボックス 776"/>
        <xdr:cNvSpPr txBox="1"/>
      </xdr:nvSpPr>
      <xdr:spPr>
        <a:xfrm>
          <a:off x="21134017" y="10111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27681</xdr:rowOff>
    </xdr:from>
    <xdr:to>
      <xdr:col>29</xdr:col>
      <xdr:colOff>568325</xdr:colOff>
      <xdr:row>58</xdr:row>
      <xdr:rowOff>129281</xdr:rowOff>
    </xdr:to>
    <xdr:sp macro="" textlink="">
      <xdr:nvSpPr>
        <xdr:cNvPr id="778" name="円/楕円 777"/>
        <xdr:cNvSpPr/>
      </xdr:nvSpPr>
      <xdr:spPr>
        <a:xfrm>
          <a:off x="20383500" y="997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120408</xdr:rowOff>
    </xdr:from>
    <xdr:ext cx="469744" cy="259045"/>
    <xdr:sp macro="" textlink="">
      <xdr:nvSpPr>
        <xdr:cNvPr id="779" name="テキスト ボックス 778"/>
        <xdr:cNvSpPr txBox="1"/>
      </xdr:nvSpPr>
      <xdr:spPr>
        <a:xfrm>
          <a:off x="20199427" y="1006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24161</xdr:rowOff>
    </xdr:from>
    <xdr:to>
      <xdr:col>28</xdr:col>
      <xdr:colOff>365125</xdr:colOff>
      <xdr:row>58</xdr:row>
      <xdr:rowOff>125761</xdr:rowOff>
    </xdr:to>
    <xdr:sp macro="" textlink="">
      <xdr:nvSpPr>
        <xdr:cNvPr id="780" name="円/楕円 779"/>
        <xdr:cNvSpPr/>
      </xdr:nvSpPr>
      <xdr:spPr>
        <a:xfrm>
          <a:off x="19494500" y="996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116888</xdr:rowOff>
    </xdr:from>
    <xdr:ext cx="469744" cy="259045"/>
    <xdr:sp macro="" textlink="">
      <xdr:nvSpPr>
        <xdr:cNvPr id="781" name="テキスト ボックス 780"/>
        <xdr:cNvSpPr txBox="1"/>
      </xdr:nvSpPr>
      <xdr:spPr>
        <a:xfrm>
          <a:off x="19310427" y="1006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18103</xdr:rowOff>
    </xdr:from>
    <xdr:to>
      <xdr:col>27</xdr:col>
      <xdr:colOff>161925</xdr:colOff>
      <xdr:row>58</xdr:row>
      <xdr:rowOff>119703</xdr:rowOff>
    </xdr:to>
    <xdr:sp macro="" textlink="">
      <xdr:nvSpPr>
        <xdr:cNvPr id="782" name="円/楕円 781"/>
        <xdr:cNvSpPr/>
      </xdr:nvSpPr>
      <xdr:spPr>
        <a:xfrm>
          <a:off x="18605500" y="996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110830</xdr:rowOff>
    </xdr:from>
    <xdr:ext cx="469744" cy="259045"/>
    <xdr:sp macro="" textlink="">
      <xdr:nvSpPr>
        <xdr:cNvPr id="783" name="テキスト ボックス 782"/>
        <xdr:cNvSpPr txBox="1"/>
      </xdr:nvSpPr>
      <xdr:spPr>
        <a:xfrm>
          <a:off x="18421427" y="1005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4" name="正方形/長方形 78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5" name="正方形/長方形 78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6" name="正方形/長方形 78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7" name="正方形/長方形 78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8" name="正方形/長方形 78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9" name="正方形/長方形 78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0" name="正方形/長方形 78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32,893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1" name="正方形/長方形 79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2" name="テキスト ボックス 79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3" name="直線コネクタ 79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794" name="テキスト ボックス 79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795" name="直線コネクタ 79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796" name="テキスト ボックス 79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97" name="直線コネクタ 79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798" name="テキスト ボックス 79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99" name="直線コネクタ 79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00" name="テキスト ボックス 79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01" name="直線コネクタ 80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02" name="テキスト ボックス 80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3" name="直線コネクタ 80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04" name="テキスト ボックス 80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12736</xdr:rowOff>
    </xdr:from>
    <xdr:to>
      <xdr:col>32</xdr:col>
      <xdr:colOff>186689</xdr:colOff>
      <xdr:row>77</xdr:row>
      <xdr:rowOff>33858</xdr:rowOff>
    </xdr:to>
    <xdr:cxnSp macro="">
      <xdr:nvCxnSpPr>
        <xdr:cNvPr id="806" name="直線コネクタ 805"/>
        <xdr:cNvCxnSpPr/>
      </xdr:nvCxnSpPr>
      <xdr:spPr>
        <a:xfrm flipV="1">
          <a:off x="22159595" y="12014236"/>
          <a:ext cx="1269" cy="1221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37685</xdr:rowOff>
    </xdr:from>
    <xdr:ext cx="534377" cy="259045"/>
    <xdr:sp macro="" textlink="">
      <xdr:nvSpPr>
        <xdr:cNvPr id="807" name="繰出金最小値テキスト"/>
        <xdr:cNvSpPr txBox="1"/>
      </xdr:nvSpPr>
      <xdr:spPr>
        <a:xfrm>
          <a:off x="22212300" y="1323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26,065</a:t>
          </a:r>
          <a:endParaRPr kumimoji="1" lang="ja-JP" altLang="en-US" sz="1000" b="1">
            <a:latin typeface="ＭＳ Ｐゴシック"/>
          </a:endParaRPr>
        </a:p>
      </xdr:txBody>
    </xdr:sp>
    <xdr:clientData/>
  </xdr:oneCellAnchor>
  <xdr:twoCellAnchor>
    <xdr:from>
      <xdr:col>32</xdr:col>
      <xdr:colOff>98425</xdr:colOff>
      <xdr:row>77</xdr:row>
      <xdr:rowOff>33858</xdr:rowOff>
    </xdr:from>
    <xdr:to>
      <xdr:col>32</xdr:col>
      <xdr:colOff>276225</xdr:colOff>
      <xdr:row>77</xdr:row>
      <xdr:rowOff>33858</xdr:rowOff>
    </xdr:to>
    <xdr:cxnSp macro="">
      <xdr:nvCxnSpPr>
        <xdr:cNvPr id="808" name="直線コネクタ 807"/>
        <xdr:cNvCxnSpPr/>
      </xdr:nvCxnSpPr>
      <xdr:spPr>
        <a:xfrm>
          <a:off x="22072600" y="13235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130863</xdr:rowOff>
    </xdr:from>
    <xdr:ext cx="534377" cy="259045"/>
    <xdr:sp macro="" textlink="">
      <xdr:nvSpPr>
        <xdr:cNvPr id="809" name="繰出金最大値テキスト"/>
        <xdr:cNvSpPr txBox="1"/>
      </xdr:nvSpPr>
      <xdr:spPr>
        <a:xfrm>
          <a:off x="22212300" y="1178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52,777</a:t>
          </a:r>
          <a:endParaRPr kumimoji="1" lang="ja-JP" altLang="en-US" sz="1000" b="1">
            <a:latin typeface="ＭＳ Ｐゴシック"/>
          </a:endParaRPr>
        </a:p>
      </xdr:txBody>
    </xdr:sp>
    <xdr:clientData/>
  </xdr:oneCellAnchor>
  <xdr:twoCellAnchor>
    <xdr:from>
      <xdr:col>32</xdr:col>
      <xdr:colOff>98425</xdr:colOff>
      <xdr:row>70</xdr:row>
      <xdr:rowOff>12736</xdr:rowOff>
    </xdr:from>
    <xdr:to>
      <xdr:col>32</xdr:col>
      <xdr:colOff>276225</xdr:colOff>
      <xdr:row>70</xdr:row>
      <xdr:rowOff>12736</xdr:rowOff>
    </xdr:to>
    <xdr:cxnSp macro="">
      <xdr:nvCxnSpPr>
        <xdr:cNvPr id="810" name="直線コネクタ 809"/>
        <xdr:cNvCxnSpPr/>
      </xdr:nvCxnSpPr>
      <xdr:spPr>
        <a:xfrm>
          <a:off x="22072600" y="1201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70114</xdr:rowOff>
    </xdr:from>
    <xdr:to>
      <xdr:col>32</xdr:col>
      <xdr:colOff>187325</xdr:colOff>
      <xdr:row>74</xdr:row>
      <xdr:rowOff>166355</xdr:rowOff>
    </xdr:to>
    <xdr:cxnSp macro="">
      <xdr:nvCxnSpPr>
        <xdr:cNvPr id="811" name="直線コネクタ 810"/>
        <xdr:cNvCxnSpPr/>
      </xdr:nvCxnSpPr>
      <xdr:spPr>
        <a:xfrm flipV="1">
          <a:off x="21323300" y="12757414"/>
          <a:ext cx="838200" cy="9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54754</xdr:rowOff>
    </xdr:from>
    <xdr:ext cx="534377" cy="259045"/>
    <xdr:sp macro="" textlink="">
      <xdr:nvSpPr>
        <xdr:cNvPr id="812" name="繰出金平均値テキスト"/>
        <xdr:cNvSpPr txBox="1"/>
      </xdr:nvSpPr>
      <xdr:spPr>
        <a:xfrm>
          <a:off x="22212300" y="12742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35,275</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76327</xdr:rowOff>
    </xdr:from>
    <xdr:to>
      <xdr:col>32</xdr:col>
      <xdr:colOff>238125</xdr:colOff>
      <xdr:row>75</xdr:row>
      <xdr:rowOff>6477</xdr:rowOff>
    </xdr:to>
    <xdr:sp macro="" textlink="">
      <xdr:nvSpPr>
        <xdr:cNvPr id="813" name="フローチャート : 判断 812"/>
        <xdr:cNvSpPr/>
      </xdr:nvSpPr>
      <xdr:spPr>
        <a:xfrm>
          <a:off x="22110700" y="127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166355</xdr:rowOff>
    </xdr:from>
    <xdr:to>
      <xdr:col>31</xdr:col>
      <xdr:colOff>34925</xdr:colOff>
      <xdr:row>75</xdr:row>
      <xdr:rowOff>105181</xdr:rowOff>
    </xdr:to>
    <xdr:cxnSp macro="">
      <xdr:nvCxnSpPr>
        <xdr:cNvPr id="814" name="直線コネクタ 813"/>
        <xdr:cNvCxnSpPr/>
      </xdr:nvCxnSpPr>
      <xdr:spPr>
        <a:xfrm flipV="1">
          <a:off x="20434300" y="12853655"/>
          <a:ext cx="889000" cy="11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91506</xdr:rowOff>
    </xdr:from>
    <xdr:to>
      <xdr:col>31</xdr:col>
      <xdr:colOff>85725</xdr:colOff>
      <xdr:row>75</xdr:row>
      <xdr:rowOff>21656</xdr:rowOff>
    </xdr:to>
    <xdr:sp macro="" textlink="">
      <xdr:nvSpPr>
        <xdr:cNvPr id="815" name="フローチャート : 判断 814"/>
        <xdr:cNvSpPr/>
      </xdr:nvSpPr>
      <xdr:spPr>
        <a:xfrm>
          <a:off x="21272500" y="1277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38183</xdr:rowOff>
    </xdr:from>
    <xdr:ext cx="534377" cy="259045"/>
    <xdr:sp macro="" textlink="">
      <xdr:nvSpPr>
        <xdr:cNvPr id="816" name="テキスト ボックス 815"/>
        <xdr:cNvSpPr txBox="1"/>
      </xdr:nvSpPr>
      <xdr:spPr>
        <a:xfrm>
          <a:off x="21056111" y="1255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34,943</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105181</xdr:rowOff>
    </xdr:from>
    <xdr:to>
      <xdr:col>29</xdr:col>
      <xdr:colOff>517525</xdr:colOff>
      <xdr:row>76</xdr:row>
      <xdr:rowOff>3180</xdr:rowOff>
    </xdr:to>
    <xdr:cxnSp macro="">
      <xdr:nvCxnSpPr>
        <xdr:cNvPr id="817" name="直線コネクタ 816"/>
        <xdr:cNvCxnSpPr/>
      </xdr:nvCxnSpPr>
      <xdr:spPr>
        <a:xfrm flipV="1">
          <a:off x="19545300" y="12963931"/>
          <a:ext cx="889000" cy="6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13919</xdr:rowOff>
    </xdr:from>
    <xdr:to>
      <xdr:col>29</xdr:col>
      <xdr:colOff>568325</xdr:colOff>
      <xdr:row>75</xdr:row>
      <xdr:rowOff>115519</xdr:rowOff>
    </xdr:to>
    <xdr:sp macro="" textlink="">
      <xdr:nvSpPr>
        <xdr:cNvPr id="818" name="フローチャート : 判断 817"/>
        <xdr:cNvSpPr/>
      </xdr:nvSpPr>
      <xdr:spPr>
        <a:xfrm>
          <a:off x="20383500" y="1287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132046</xdr:rowOff>
    </xdr:from>
    <xdr:ext cx="534377" cy="259045"/>
    <xdr:sp macro="" textlink="">
      <xdr:nvSpPr>
        <xdr:cNvPr id="819" name="テキスト ボックス 818"/>
        <xdr:cNvSpPr txBox="1"/>
      </xdr:nvSpPr>
      <xdr:spPr>
        <a:xfrm>
          <a:off x="20167111" y="1264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32,890</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3180</xdr:rowOff>
    </xdr:from>
    <xdr:to>
      <xdr:col>28</xdr:col>
      <xdr:colOff>314325</xdr:colOff>
      <xdr:row>77</xdr:row>
      <xdr:rowOff>119858</xdr:rowOff>
    </xdr:to>
    <xdr:cxnSp macro="">
      <xdr:nvCxnSpPr>
        <xdr:cNvPr id="820" name="直線コネクタ 819"/>
        <xdr:cNvCxnSpPr/>
      </xdr:nvCxnSpPr>
      <xdr:spPr>
        <a:xfrm flipV="1">
          <a:off x="18656300" y="13033380"/>
          <a:ext cx="889000" cy="28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141570</xdr:rowOff>
    </xdr:from>
    <xdr:to>
      <xdr:col>28</xdr:col>
      <xdr:colOff>365125</xdr:colOff>
      <xdr:row>75</xdr:row>
      <xdr:rowOff>71720</xdr:rowOff>
    </xdr:to>
    <xdr:sp macro="" textlink="">
      <xdr:nvSpPr>
        <xdr:cNvPr id="821" name="フローチャート : 判断 820"/>
        <xdr:cNvSpPr/>
      </xdr:nvSpPr>
      <xdr:spPr>
        <a:xfrm>
          <a:off x="19494500" y="1282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88247</xdr:rowOff>
    </xdr:from>
    <xdr:ext cx="534377" cy="259045"/>
    <xdr:sp macro="" textlink="">
      <xdr:nvSpPr>
        <xdr:cNvPr id="822" name="テキスト ボックス 821"/>
        <xdr:cNvSpPr txBox="1"/>
      </xdr:nvSpPr>
      <xdr:spPr>
        <a:xfrm>
          <a:off x="19278111" y="1260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33,848</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167539</xdr:rowOff>
    </xdr:from>
    <xdr:to>
      <xdr:col>27</xdr:col>
      <xdr:colOff>161925</xdr:colOff>
      <xdr:row>75</xdr:row>
      <xdr:rowOff>97689</xdr:rowOff>
    </xdr:to>
    <xdr:sp macro="" textlink="">
      <xdr:nvSpPr>
        <xdr:cNvPr id="823" name="フローチャート : 判断 822"/>
        <xdr:cNvSpPr/>
      </xdr:nvSpPr>
      <xdr:spPr>
        <a:xfrm>
          <a:off x="18605500" y="128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114216</xdr:rowOff>
    </xdr:from>
    <xdr:ext cx="534377" cy="259045"/>
    <xdr:sp macro="" textlink="">
      <xdr:nvSpPr>
        <xdr:cNvPr id="824" name="テキスト ボックス 823"/>
        <xdr:cNvSpPr txBox="1"/>
      </xdr:nvSpPr>
      <xdr:spPr>
        <a:xfrm>
          <a:off x="18389111" y="1263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33,280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5" name="テキスト ボックス 82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6" name="テキスト ボックス 82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7" name="テキスト ボックス 82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8" name="テキスト ボックス 82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9" name="テキスト ボックス 82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19314</xdr:rowOff>
    </xdr:from>
    <xdr:to>
      <xdr:col>32</xdr:col>
      <xdr:colOff>238125</xdr:colOff>
      <xdr:row>74</xdr:row>
      <xdr:rowOff>120914</xdr:rowOff>
    </xdr:to>
    <xdr:sp macro="" textlink="">
      <xdr:nvSpPr>
        <xdr:cNvPr id="830" name="円/楕円 829"/>
        <xdr:cNvSpPr/>
      </xdr:nvSpPr>
      <xdr:spPr>
        <a:xfrm>
          <a:off x="22110700" y="1270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42191</xdr:rowOff>
    </xdr:from>
    <xdr:ext cx="534377" cy="259045"/>
    <xdr:sp macro="" textlink="">
      <xdr:nvSpPr>
        <xdr:cNvPr id="831" name="繰出金該当値テキスト"/>
        <xdr:cNvSpPr txBox="1"/>
      </xdr:nvSpPr>
      <xdr:spPr>
        <a:xfrm>
          <a:off x="22212300" y="1255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36,522</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115555</xdr:rowOff>
    </xdr:from>
    <xdr:to>
      <xdr:col>31</xdr:col>
      <xdr:colOff>85725</xdr:colOff>
      <xdr:row>75</xdr:row>
      <xdr:rowOff>45705</xdr:rowOff>
    </xdr:to>
    <xdr:sp macro="" textlink="">
      <xdr:nvSpPr>
        <xdr:cNvPr id="832" name="円/楕円 831"/>
        <xdr:cNvSpPr/>
      </xdr:nvSpPr>
      <xdr:spPr>
        <a:xfrm>
          <a:off x="21272500" y="1280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36832</xdr:rowOff>
    </xdr:from>
    <xdr:ext cx="534377" cy="259045"/>
    <xdr:sp macro="" textlink="">
      <xdr:nvSpPr>
        <xdr:cNvPr id="833" name="テキスト ボックス 832"/>
        <xdr:cNvSpPr txBox="1"/>
      </xdr:nvSpPr>
      <xdr:spPr>
        <a:xfrm>
          <a:off x="21056111" y="1289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34,417</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54381</xdr:rowOff>
    </xdr:from>
    <xdr:to>
      <xdr:col>29</xdr:col>
      <xdr:colOff>568325</xdr:colOff>
      <xdr:row>75</xdr:row>
      <xdr:rowOff>155981</xdr:rowOff>
    </xdr:to>
    <xdr:sp macro="" textlink="">
      <xdr:nvSpPr>
        <xdr:cNvPr id="834" name="円/楕円 833"/>
        <xdr:cNvSpPr/>
      </xdr:nvSpPr>
      <xdr:spPr>
        <a:xfrm>
          <a:off x="20383500" y="1291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147108</xdr:rowOff>
    </xdr:from>
    <xdr:ext cx="534377" cy="259045"/>
    <xdr:sp macro="" textlink="">
      <xdr:nvSpPr>
        <xdr:cNvPr id="835" name="テキスト ボックス 834"/>
        <xdr:cNvSpPr txBox="1"/>
      </xdr:nvSpPr>
      <xdr:spPr>
        <a:xfrm>
          <a:off x="20167111" y="1300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32,005</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123830</xdr:rowOff>
    </xdr:from>
    <xdr:to>
      <xdr:col>28</xdr:col>
      <xdr:colOff>365125</xdr:colOff>
      <xdr:row>76</xdr:row>
      <xdr:rowOff>53981</xdr:rowOff>
    </xdr:to>
    <xdr:sp macro="" textlink="">
      <xdr:nvSpPr>
        <xdr:cNvPr id="836" name="円/楕円 835"/>
        <xdr:cNvSpPr/>
      </xdr:nvSpPr>
      <xdr:spPr>
        <a:xfrm>
          <a:off x="19494500" y="1298258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45107</xdr:rowOff>
    </xdr:from>
    <xdr:ext cx="534377" cy="259045"/>
    <xdr:sp macro="" textlink="">
      <xdr:nvSpPr>
        <xdr:cNvPr id="837" name="テキスト ボックス 836"/>
        <xdr:cNvSpPr txBox="1"/>
      </xdr:nvSpPr>
      <xdr:spPr>
        <a:xfrm>
          <a:off x="19278111" y="1307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30,486</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69058</xdr:rowOff>
    </xdr:from>
    <xdr:to>
      <xdr:col>27</xdr:col>
      <xdr:colOff>161925</xdr:colOff>
      <xdr:row>77</xdr:row>
      <xdr:rowOff>170658</xdr:rowOff>
    </xdr:to>
    <xdr:sp macro="" textlink="">
      <xdr:nvSpPr>
        <xdr:cNvPr id="838" name="円/楕円 837"/>
        <xdr:cNvSpPr/>
      </xdr:nvSpPr>
      <xdr:spPr>
        <a:xfrm>
          <a:off x="18605500" y="1327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161785</xdr:rowOff>
    </xdr:from>
    <xdr:ext cx="534377" cy="259045"/>
    <xdr:sp macro="" textlink="">
      <xdr:nvSpPr>
        <xdr:cNvPr id="839" name="テキスト ボックス 838"/>
        <xdr:cNvSpPr txBox="1"/>
      </xdr:nvSpPr>
      <xdr:spPr>
        <a:xfrm>
          <a:off x="18389111" y="1336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24,184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0" name="正方形/長方形 83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1" name="正方形/長方形 84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2" name="正方形/長方形 84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3" name="正方形/長方形 84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4" name="正方形/長方形 84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5" name="正方形/長方形 84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6" name="正方形/長方形 84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7" name="正方形/長方形 84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8" name="テキスト ボックス 84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9" name="直線コネクタ 84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0" name="直線コネクタ 84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1" name="テキスト ボックス 85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2" name="直線コネクタ 85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3" name="テキスト ボックス 85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5" name="直線コネクタ 85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7" name="直線コネクタ 85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9" name="直線コネクタ 85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0" name="直線コネクタ 85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2" name="フローチャート : 判断 86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3" name="直線コネクタ 86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4" name="フローチャート : 判断 86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5" name="テキスト ボックス 86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6" name="直線コネクタ 86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7" name="フローチャート : 判断 86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8" name="テキスト ボックス 86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9" name="直線コネクタ 86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0" name="フローチャート : 判断 86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1" name="テキスト ボックス 87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2" name="フローチャート : 判断 87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3" name="テキスト ボックス 87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4" name="テキスト ボックス 87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5" name="テキスト ボックス 87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6" name="テキスト ボックス 87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7" name="テキスト ボックス 87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8" name="テキスト ボックス 87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円/楕円 87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1" name="円/楕円 88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2" name="テキスト ボックス 88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3" name="円/楕円 88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4" name="テキスト ボックス 88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5" name="円/楕円 88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6" name="テキスト ボックス 88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7" name="円/楕円 88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8" name="テキスト ボックス 88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9" name="正方形/長方形 88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0" name="正方形/長方形 88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1" name="テキスト ボックス 89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歳出決算総額は、住民一人当たり約</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310,342</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円となっている。主な構成項目の一つである人件費は、住民一人当たり</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47,045</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円となっており、平成</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23</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年以降、減少し続けている。さらに平成</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23</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年度と比較すると</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19.1</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減少しており、類似団体と比べても低い水準にある。職員数の大きな増減がないことから人口が増加していることが主な原因である。今後は中核市移行に向け、職員数の増が見込まれることから、住民一人当たりコストは増加することが予想される。また、積立金の住民一人当たりのコストが類似団体と比べ大きく伸びている理由は、平成２７年度から３月議会において減額補正を行い、積立金額を増額したためである。</a:t>
          </a:r>
          <a:endParaRPr lang="ja-JP" altLang="ja-JP" sz="14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a:t>
          </a:r>
          <a:endParaRPr lang="ja-JP" altLang="ja-JP" sz="1400">
            <a:effectLst/>
            <a:latin typeface="ＭＳ 明朝" panose="02020609040205080304" pitchFamily="17" charset="-128"/>
            <a:ea typeface="ＭＳ 明朝" panose="02020609040205080304" pitchFamily="17" charset="-128"/>
          </a:endParaRPr>
        </a:p>
        <a:p>
          <a:endParaRPr lang="ja-JP" altLang="ja-JP" sz="1400">
            <a:effectLst/>
            <a:latin typeface="ＭＳ 明朝" panose="02020609040205080304" pitchFamily="17" charset="-128"/>
            <a:ea typeface="ＭＳ 明朝" panose="02020609040205080304" pitchFamily="17"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埼玉県川口市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592,684
565,043
61.95
193,192,858
183,934,509
8,071,349
100,799,550
161,513,719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11.8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77651</xdr:rowOff>
    </xdr:from>
    <xdr:to>
      <xdr:col>6</xdr:col>
      <xdr:colOff>510540</xdr:colOff>
      <xdr:row>39</xdr:row>
      <xdr:rowOff>35741</xdr:rowOff>
    </xdr:to>
    <xdr:cxnSp macro="">
      <xdr:nvCxnSpPr>
        <xdr:cNvPr id="58" name="直線コネクタ 57"/>
        <xdr:cNvCxnSpPr/>
      </xdr:nvCxnSpPr>
      <xdr:spPr>
        <a:xfrm flipV="1">
          <a:off x="4633595" y="5221151"/>
          <a:ext cx="127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39568</xdr:rowOff>
    </xdr:from>
    <xdr:ext cx="469744" cy="259045"/>
    <xdr:sp macro="" textlink="">
      <xdr:nvSpPr>
        <xdr:cNvPr id="59" name="議会費最小値テキスト"/>
        <xdr:cNvSpPr txBox="1"/>
      </xdr:nvSpPr>
      <xdr:spPr>
        <a:xfrm>
          <a:off x="4686300" y="672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1,558</a:t>
          </a:r>
          <a:endParaRPr kumimoji="1" lang="ja-JP" altLang="en-US" sz="1000" b="1">
            <a:latin typeface="ＭＳ Ｐゴシック"/>
          </a:endParaRPr>
        </a:p>
      </xdr:txBody>
    </xdr:sp>
    <xdr:clientData/>
  </xdr:oneCellAnchor>
  <xdr:twoCellAnchor>
    <xdr:from>
      <xdr:col>6</xdr:col>
      <xdr:colOff>422275</xdr:colOff>
      <xdr:row>39</xdr:row>
      <xdr:rowOff>35741</xdr:rowOff>
    </xdr:from>
    <xdr:to>
      <xdr:col>6</xdr:col>
      <xdr:colOff>600075</xdr:colOff>
      <xdr:row>39</xdr:row>
      <xdr:rowOff>35741</xdr:rowOff>
    </xdr:to>
    <xdr:cxnSp macro="">
      <xdr:nvCxnSpPr>
        <xdr:cNvPr id="60" name="直線コネクタ 59"/>
        <xdr:cNvCxnSpPr/>
      </xdr:nvCxnSpPr>
      <xdr:spPr>
        <a:xfrm>
          <a:off x="4546600" y="672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24328</xdr:rowOff>
    </xdr:from>
    <xdr:ext cx="469744" cy="259045"/>
    <xdr:sp macro="" textlink="">
      <xdr:nvSpPr>
        <xdr:cNvPr id="61" name="議会費最大値テキスト"/>
        <xdr:cNvSpPr txBox="1"/>
      </xdr:nvSpPr>
      <xdr:spPr>
        <a:xfrm>
          <a:off x="4686300" y="4996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2,937</a:t>
          </a:r>
          <a:endParaRPr kumimoji="1" lang="ja-JP" altLang="en-US" sz="1000" b="1">
            <a:latin typeface="ＭＳ Ｐゴシック"/>
          </a:endParaRPr>
        </a:p>
      </xdr:txBody>
    </xdr:sp>
    <xdr:clientData/>
  </xdr:oneCellAnchor>
  <xdr:twoCellAnchor>
    <xdr:from>
      <xdr:col>6</xdr:col>
      <xdr:colOff>422275</xdr:colOff>
      <xdr:row>30</xdr:row>
      <xdr:rowOff>77651</xdr:rowOff>
    </xdr:from>
    <xdr:to>
      <xdr:col>6</xdr:col>
      <xdr:colOff>600075</xdr:colOff>
      <xdr:row>30</xdr:row>
      <xdr:rowOff>77651</xdr:rowOff>
    </xdr:to>
    <xdr:cxnSp macro="">
      <xdr:nvCxnSpPr>
        <xdr:cNvPr id="62" name="直線コネクタ 61"/>
        <xdr:cNvCxnSpPr/>
      </xdr:nvCxnSpPr>
      <xdr:spPr>
        <a:xfrm>
          <a:off x="4546600" y="522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39</xdr:row>
      <xdr:rowOff>28122</xdr:rowOff>
    </xdr:from>
    <xdr:to>
      <xdr:col>6</xdr:col>
      <xdr:colOff>511175</xdr:colOff>
      <xdr:row>39</xdr:row>
      <xdr:rowOff>35741</xdr:rowOff>
    </xdr:to>
    <xdr:cxnSp macro="">
      <xdr:nvCxnSpPr>
        <xdr:cNvPr id="63" name="直線コネクタ 62"/>
        <xdr:cNvCxnSpPr/>
      </xdr:nvCxnSpPr>
      <xdr:spPr>
        <a:xfrm>
          <a:off x="3797300" y="6714672"/>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48096</xdr:rowOff>
    </xdr:from>
    <xdr:ext cx="469744" cy="259045"/>
    <xdr:sp macro="" textlink="">
      <xdr:nvSpPr>
        <xdr:cNvPr id="64" name="議会費平均値テキスト"/>
        <xdr:cNvSpPr txBox="1"/>
      </xdr:nvSpPr>
      <xdr:spPr>
        <a:xfrm>
          <a:off x="4686300" y="5877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25219</xdr:rowOff>
    </xdr:from>
    <xdr:to>
      <xdr:col>6</xdr:col>
      <xdr:colOff>561975</xdr:colOff>
      <xdr:row>35</xdr:row>
      <xdr:rowOff>126819</xdr:rowOff>
    </xdr:to>
    <xdr:sp macro="" textlink="">
      <xdr:nvSpPr>
        <xdr:cNvPr id="65" name="フローチャート : 判断 64"/>
        <xdr:cNvSpPr/>
      </xdr:nvSpPr>
      <xdr:spPr>
        <a:xfrm>
          <a:off x="45847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170180</xdr:rowOff>
    </xdr:from>
    <xdr:to>
      <xdr:col>5</xdr:col>
      <xdr:colOff>358775</xdr:colOff>
      <xdr:row>39</xdr:row>
      <xdr:rowOff>28122</xdr:rowOff>
    </xdr:to>
    <xdr:cxnSp macro="">
      <xdr:nvCxnSpPr>
        <xdr:cNvPr id="66" name="直線コネクタ 65"/>
        <xdr:cNvCxnSpPr/>
      </xdr:nvCxnSpPr>
      <xdr:spPr>
        <a:xfrm>
          <a:off x="2908300" y="668528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86178</xdr:rowOff>
    </xdr:from>
    <xdr:to>
      <xdr:col>5</xdr:col>
      <xdr:colOff>409575</xdr:colOff>
      <xdr:row>36</xdr:row>
      <xdr:rowOff>16328</xdr:rowOff>
    </xdr:to>
    <xdr:sp macro="" textlink="">
      <xdr:nvSpPr>
        <xdr:cNvPr id="67" name="フローチャート : 判断 66"/>
        <xdr:cNvSpPr/>
      </xdr:nvSpPr>
      <xdr:spPr>
        <a:xfrm>
          <a:off x="3746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32855</xdr:rowOff>
    </xdr:from>
    <xdr:ext cx="469744" cy="259045"/>
    <xdr:sp macro="" textlink="">
      <xdr:nvSpPr>
        <xdr:cNvPr id="68" name="テキスト ボックス 67"/>
        <xdr:cNvSpPr txBox="1"/>
      </xdr:nvSpPr>
      <xdr:spPr>
        <a:xfrm>
          <a:off x="3562427" y="586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85272</xdr:rowOff>
    </xdr:from>
    <xdr:to>
      <xdr:col>4</xdr:col>
      <xdr:colOff>155575</xdr:colOff>
      <xdr:row>38</xdr:row>
      <xdr:rowOff>170180</xdr:rowOff>
    </xdr:to>
    <xdr:cxnSp macro="">
      <xdr:nvCxnSpPr>
        <xdr:cNvPr id="69" name="直線コネクタ 68"/>
        <xdr:cNvCxnSpPr/>
      </xdr:nvCxnSpPr>
      <xdr:spPr>
        <a:xfrm>
          <a:off x="2019300" y="6600372"/>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146050</xdr:rowOff>
    </xdr:from>
    <xdr:to>
      <xdr:col>4</xdr:col>
      <xdr:colOff>206375</xdr:colOff>
      <xdr:row>36</xdr:row>
      <xdr:rowOff>76200</xdr:rowOff>
    </xdr:to>
    <xdr:sp macro="" textlink="">
      <xdr:nvSpPr>
        <xdr:cNvPr id="70" name="フローチャート : 判断 69"/>
        <xdr:cNvSpPr/>
      </xdr:nvSpPr>
      <xdr:spPr>
        <a:xfrm>
          <a:off x="2857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92727</xdr:rowOff>
    </xdr:from>
    <xdr:ext cx="469744" cy="259045"/>
    <xdr:sp macro="" textlink="">
      <xdr:nvSpPr>
        <xdr:cNvPr id="71" name="テキスト ボックス 70"/>
        <xdr:cNvSpPr txBox="1"/>
      </xdr:nvSpPr>
      <xdr:spPr>
        <a:xfrm>
          <a:off x="2673427"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96157</xdr:rowOff>
    </xdr:from>
    <xdr:to>
      <xdr:col>2</xdr:col>
      <xdr:colOff>638175</xdr:colOff>
      <xdr:row>38</xdr:row>
      <xdr:rowOff>85272</xdr:rowOff>
    </xdr:to>
    <xdr:cxnSp macro="">
      <xdr:nvCxnSpPr>
        <xdr:cNvPr id="72" name="直線コネクタ 71"/>
        <xdr:cNvCxnSpPr/>
      </xdr:nvCxnSpPr>
      <xdr:spPr>
        <a:xfrm>
          <a:off x="1130300" y="6268357"/>
          <a:ext cx="889000" cy="33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60053</xdr:rowOff>
    </xdr:from>
    <xdr:to>
      <xdr:col>3</xdr:col>
      <xdr:colOff>3175</xdr:colOff>
      <xdr:row>35</xdr:row>
      <xdr:rowOff>161653</xdr:rowOff>
    </xdr:to>
    <xdr:sp macro="" textlink="">
      <xdr:nvSpPr>
        <xdr:cNvPr id="73" name="フローチャート : 判断 72"/>
        <xdr:cNvSpPr/>
      </xdr:nvSpPr>
      <xdr:spPr>
        <a:xfrm>
          <a:off x="1968500" y="60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6730</xdr:rowOff>
    </xdr:from>
    <xdr:ext cx="469744" cy="259045"/>
    <xdr:sp macro="" textlink="">
      <xdr:nvSpPr>
        <xdr:cNvPr id="74" name="テキスト ボックス 73"/>
        <xdr:cNvSpPr txBox="1"/>
      </xdr:nvSpPr>
      <xdr:spPr>
        <a:xfrm>
          <a:off x="1784427" y="583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93799</xdr:rowOff>
    </xdr:from>
    <xdr:to>
      <xdr:col>1</xdr:col>
      <xdr:colOff>485775</xdr:colOff>
      <xdr:row>34</xdr:row>
      <xdr:rowOff>23949</xdr:rowOff>
    </xdr:to>
    <xdr:sp macro="" textlink="">
      <xdr:nvSpPr>
        <xdr:cNvPr id="75" name="フローチャート : 判断 74"/>
        <xdr:cNvSpPr/>
      </xdr:nvSpPr>
      <xdr:spPr>
        <a:xfrm>
          <a:off x="1079500" y="575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40476</xdr:rowOff>
    </xdr:from>
    <xdr:ext cx="469744" cy="259045"/>
    <xdr:sp macro="" textlink="">
      <xdr:nvSpPr>
        <xdr:cNvPr id="76" name="テキスト ボックス 75"/>
        <xdr:cNvSpPr txBox="1"/>
      </xdr:nvSpPr>
      <xdr:spPr>
        <a:xfrm>
          <a:off x="895427" y="552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156391</xdr:rowOff>
    </xdr:from>
    <xdr:to>
      <xdr:col>6</xdr:col>
      <xdr:colOff>561975</xdr:colOff>
      <xdr:row>39</xdr:row>
      <xdr:rowOff>86541</xdr:rowOff>
    </xdr:to>
    <xdr:sp macro="" textlink="">
      <xdr:nvSpPr>
        <xdr:cNvPr id="82" name="円/楕円 81"/>
        <xdr:cNvSpPr/>
      </xdr:nvSpPr>
      <xdr:spPr>
        <a:xfrm>
          <a:off x="4584700" y="667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71318</xdr:rowOff>
    </xdr:from>
    <xdr:ext cx="469744" cy="259045"/>
    <xdr:sp macro="" textlink="">
      <xdr:nvSpPr>
        <xdr:cNvPr id="83" name="議会費該当値テキスト"/>
        <xdr:cNvSpPr txBox="1"/>
      </xdr:nvSpPr>
      <xdr:spPr>
        <a:xfrm>
          <a:off x="4686300" y="658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1,558</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148772</xdr:rowOff>
    </xdr:from>
    <xdr:to>
      <xdr:col>5</xdr:col>
      <xdr:colOff>409575</xdr:colOff>
      <xdr:row>39</xdr:row>
      <xdr:rowOff>78922</xdr:rowOff>
    </xdr:to>
    <xdr:sp macro="" textlink="">
      <xdr:nvSpPr>
        <xdr:cNvPr id="84" name="円/楕円 83"/>
        <xdr:cNvSpPr/>
      </xdr:nvSpPr>
      <xdr:spPr>
        <a:xfrm>
          <a:off x="3746500" y="666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39</xdr:row>
      <xdr:rowOff>70049</xdr:rowOff>
    </xdr:from>
    <xdr:ext cx="469744" cy="259045"/>
    <xdr:sp macro="" textlink="">
      <xdr:nvSpPr>
        <xdr:cNvPr id="85" name="テキスト ボックス 84"/>
        <xdr:cNvSpPr txBox="1"/>
      </xdr:nvSpPr>
      <xdr:spPr>
        <a:xfrm>
          <a:off x="3562427" y="675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1,565</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119380</xdr:rowOff>
    </xdr:from>
    <xdr:to>
      <xdr:col>4</xdr:col>
      <xdr:colOff>206375</xdr:colOff>
      <xdr:row>39</xdr:row>
      <xdr:rowOff>49530</xdr:rowOff>
    </xdr:to>
    <xdr:sp macro="" textlink="">
      <xdr:nvSpPr>
        <xdr:cNvPr id="86" name="円/楕円 85"/>
        <xdr:cNvSpPr/>
      </xdr:nvSpPr>
      <xdr:spPr>
        <a:xfrm>
          <a:off x="2857500" y="663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39</xdr:row>
      <xdr:rowOff>40657</xdr:rowOff>
    </xdr:from>
    <xdr:ext cx="469744" cy="259045"/>
    <xdr:sp macro="" textlink="">
      <xdr:nvSpPr>
        <xdr:cNvPr id="87" name="テキスト ボックス 86"/>
        <xdr:cNvSpPr txBox="1"/>
      </xdr:nvSpPr>
      <xdr:spPr>
        <a:xfrm>
          <a:off x="2673427" y="672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1,592</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34472</xdr:rowOff>
    </xdr:from>
    <xdr:to>
      <xdr:col>3</xdr:col>
      <xdr:colOff>3175</xdr:colOff>
      <xdr:row>38</xdr:row>
      <xdr:rowOff>136072</xdr:rowOff>
    </xdr:to>
    <xdr:sp macro="" textlink="">
      <xdr:nvSpPr>
        <xdr:cNvPr id="88" name="円/楕円 87"/>
        <xdr:cNvSpPr/>
      </xdr:nvSpPr>
      <xdr:spPr>
        <a:xfrm>
          <a:off x="1968500" y="654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127199</xdr:rowOff>
    </xdr:from>
    <xdr:ext cx="469744" cy="259045"/>
    <xdr:sp macro="" textlink="">
      <xdr:nvSpPr>
        <xdr:cNvPr id="89" name="テキスト ボックス 88"/>
        <xdr:cNvSpPr txBox="1"/>
      </xdr:nvSpPr>
      <xdr:spPr>
        <a:xfrm>
          <a:off x="1784427" y="664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45357</xdr:rowOff>
    </xdr:from>
    <xdr:to>
      <xdr:col>1</xdr:col>
      <xdr:colOff>485775</xdr:colOff>
      <xdr:row>36</xdr:row>
      <xdr:rowOff>146957</xdr:rowOff>
    </xdr:to>
    <xdr:sp macro="" textlink="">
      <xdr:nvSpPr>
        <xdr:cNvPr id="90" name="円/楕円 89"/>
        <xdr:cNvSpPr/>
      </xdr:nvSpPr>
      <xdr:spPr>
        <a:xfrm>
          <a:off x="1079500" y="621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138084</xdr:rowOff>
    </xdr:from>
    <xdr:ext cx="469744" cy="259045"/>
    <xdr:sp macro="" textlink="">
      <xdr:nvSpPr>
        <xdr:cNvPr id="91" name="テキスト ボックス 90"/>
        <xdr:cNvSpPr txBox="1"/>
      </xdr:nvSpPr>
      <xdr:spPr>
        <a:xfrm>
          <a:off x="895427" y="631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113849</xdr:rowOff>
    </xdr:from>
    <xdr:to>
      <xdr:col>6</xdr:col>
      <xdr:colOff>510540</xdr:colOff>
      <xdr:row>58</xdr:row>
      <xdr:rowOff>107467</xdr:rowOff>
    </xdr:to>
    <xdr:cxnSp macro="">
      <xdr:nvCxnSpPr>
        <xdr:cNvPr id="116" name="直線コネクタ 115"/>
        <xdr:cNvCxnSpPr/>
      </xdr:nvCxnSpPr>
      <xdr:spPr>
        <a:xfrm flipV="1">
          <a:off x="4633595" y="8857799"/>
          <a:ext cx="1270" cy="1193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111294</xdr:rowOff>
    </xdr:from>
    <xdr:ext cx="534377" cy="259045"/>
    <xdr:sp macro="" textlink="">
      <xdr:nvSpPr>
        <xdr:cNvPr id="117" name="総務費最小値テキスト"/>
        <xdr:cNvSpPr txBox="1"/>
      </xdr:nvSpPr>
      <xdr:spPr>
        <a:xfrm>
          <a:off x="4686300" y="1005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25,692</a:t>
          </a:r>
          <a:endParaRPr kumimoji="1" lang="ja-JP" altLang="en-US" sz="1000" b="1">
            <a:latin typeface="ＭＳ Ｐゴシック"/>
          </a:endParaRPr>
        </a:p>
      </xdr:txBody>
    </xdr:sp>
    <xdr:clientData/>
  </xdr:oneCellAnchor>
  <xdr:twoCellAnchor>
    <xdr:from>
      <xdr:col>6</xdr:col>
      <xdr:colOff>422275</xdr:colOff>
      <xdr:row>58</xdr:row>
      <xdr:rowOff>107467</xdr:rowOff>
    </xdr:from>
    <xdr:to>
      <xdr:col>6</xdr:col>
      <xdr:colOff>600075</xdr:colOff>
      <xdr:row>58</xdr:row>
      <xdr:rowOff>107467</xdr:rowOff>
    </xdr:to>
    <xdr:cxnSp macro="">
      <xdr:nvCxnSpPr>
        <xdr:cNvPr id="118" name="直線コネクタ 117"/>
        <xdr:cNvCxnSpPr/>
      </xdr:nvCxnSpPr>
      <xdr:spPr>
        <a:xfrm>
          <a:off x="4546600" y="10051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60526</xdr:rowOff>
    </xdr:from>
    <xdr:ext cx="534377" cy="259045"/>
    <xdr:sp macro="" textlink="">
      <xdr:nvSpPr>
        <xdr:cNvPr id="119" name="総務費最大値テキスト"/>
        <xdr:cNvSpPr txBox="1"/>
      </xdr:nvSpPr>
      <xdr:spPr>
        <a:xfrm>
          <a:off x="4686300" y="863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88,357</a:t>
          </a:r>
          <a:endParaRPr kumimoji="1" lang="ja-JP" altLang="en-US" sz="1000" b="1">
            <a:latin typeface="ＭＳ Ｐゴシック"/>
          </a:endParaRPr>
        </a:p>
      </xdr:txBody>
    </xdr:sp>
    <xdr:clientData/>
  </xdr:oneCellAnchor>
  <xdr:twoCellAnchor>
    <xdr:from>
      <xdr:col>6</xdr:col>
      <xdr:colOff>422275</xdr:colOff>
      <xdr:row>51</xdr:row>
      <xdr:rowOff>113849</xdr:rowOff>
    </xdr:from>
    <xdr:to>
      <xdr:col>6</xdr:col>
      <xdr:colOff>600075</xdr:colOff>
      <xdr:row>51</xdr:row>
      <xdr:rowOff>113849</xdr:rowOff>
    </xdr:to>
    <xdr:cxnSp macro="">
      <xdr:nvCxnSpPr>
        <xdr:cNvPr id="120" name="直線コネクタ 119"/>
        <xdr:cNvCxnSpPr/>
      </xdr:nvCxnSpPr>
      <xdr:spPr>
        <a:xfrm>
          <a:off x="4546600" y="885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97371</xdr:rowOff>
    </xdr:from>
    <xdr:to>
      <xdr:col>6</xdr:col>
      <xdr:colOff>511175</xdr:colOff>
      <xdr:row>58</xdr:row>
      <xdr:rowOff>157855</xdr:rowOff>
    </xdr:to>
    <xdr:cxnSp macro="">
      <xdr:nvCxnSpPr>
        <xdr:cNvPr id="121" name="直線コネクタ 120"/>
        <xdr:cNvCxnSpPr/>
      </xdr:nvCxnSpPr>
      <xdr:spPr>
        <a:xfrm flipV="1">
          <a:off x="3797300" y="9870021"/>
          <a:ext cx="838200" cy="23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139895</xdr:rowOff>
    </xdr:from>
    <xdr:ext cx="534377" cy="259045"/>
    <xdr:sp macro="" textlink="">
      <xdr:nvSpPr>
        <xdr:cNvPr id="122" name="総務費平均値テキスト"/>
        <xdr:cNvSpPr txBox="1"/>
      </xdr:nvSpPr>
      <xdr:spPr>
        <a:xfrm>
          <a:off x="4686300" y="9569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40,524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117018</xdr:rowOff>
    </xdr:from>
    <xdr:to>
      <xdr:col>6</xdr:col>
      <xdr:colOff>561975</xdr:colOff>
      <xdr:row>57</xdr:row>
      <xdr:rowOff>47168</xdr:rowOff>
    </xdr:to>
    <xdr:sp macro="" textlink="">
      <xdr:nvSpPr>
        <xdr:cNvPr id="123" name="フローチャート : 判断 122"/>
        <xdr:cNvSpPr/>
      </xdr:nvSpPr>
      <xdr:spPr>
        <a:xfrm>
          <a:off x="4584700" y="971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151606</xdr:rowOff>
    </xdr:from>
    <xdr:to>
      <xdr:col>5</xdr:col>
      <xdr:colOff>358775</xdr:colOff>
      <xdr:row>58</xdr:row>
      <xdr:rowOff>157855</xdr:rowOff>
    </xdr:to>
    <xdr:cxnSp macro="">
      <xdr:nvCxnSpPr>
        <xdr:cNvPr id="124" name="直線コネクタ 123"/>
        <xdr:cNvCxnSpPr/>
      </xdr:nvCxnSpPr>
      <xdr:spPr>
        <a:xfrm>
          <a:off x="2908300" y="9238456"/>
          <a:ext cx="889000" cy="86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22282</xdr:rowOff>
    </xdr:from>
    <xdr:to>
      <xdr:col>5</xdr:col>
      <xdr:colOff>409575</xdr:colOff>
      <xdr:row>57</xdr:row>
      <xdr:rowOff>123882</xdr:rowOff>
    </xdr:to>
    <xdr:sp macro="" textlink="">
      <xdr:nvSpPr>
        <xdr:cNvPr id="125" name="フローチャート : 判断 124"/>
        <xdr:cNvSpPr/>
      </xdr:nvSpPr>
      <xdr:spPr>
        <a:xfrm>
          <a:off x="3746500" y="9794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140409</xdr:rowOff>
    </xdr:from>
    <xdr:ext cx="534377" cy="259045"/>
    <xdr:sp macro="" textlink="">
      <xdr:nvSpPr>
        <xdr:cNvPr id="126" name="テキスト ボックス 125"/>
        <xdr:cNvSpPr txBox="1"/>
      </xdr:nvSpPr>
      <xdr:spPr>
        <a:xfrm>
          <a:off x="3530111" y="957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36,497</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151606</xdr:rowOff>
    </xdr:from>
    <xdr:to>
      <xdr:col>4</xdr:col>
      <xdr:colOff>155575</xdr:colOff>
      <xdr:row>58</xdr:row>
      <xdr:rowOff>144558</xdr:rowOff>
    </xdr:to>
    <xdr:cxnSp macro="">
      <xdr:nvCxnSpPr>
        <xdr:cNvPr id="127" name="直線コネクタ 126"/>
        <xdr:cNvCxnSpPr/>
      </xdr:nvCxnSpPr>
      <xdr:spPr>
        <a:xfrm flipV="1">
          <a:off x="2019300" y="9238456"/>
          <a:ext cx="889000" cy="85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156775</xdr:rowOff>
    </xdr:from>
    <xdr:to>
      <xdr:col>4</xdr:col>
      <xdr:colOff>206375</xdr:colOff>
      <xdr:row>57</xdr:row>
      <xdr:rowOff>86925</xdr:rowOff>
    </xdr:to>
    <xdr:sp macro="" textlink="">
      <xdr:nvSpPr>
        <xdr:cNvPr id="128" name="フローチャート : 判断 127"/>
        <xdr:cNvSpPr/>
      </xdr:nvSpPr>
      <xdr:spPr>
        <a:xfrm>
          <a:off x="2857500" y="975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78052</xdr:rowOff>
    </xdr:from>
    <xdr:ext cx="534377" cy="259045"/>
    <xdr:sp macro="" textlink="">
      <xdr:nvSpPr>
        <xdr:cNvPr id="129" name="テキスト ボックス 128"/>
        <xdr:cNvSpPr txBox="1"/>
      </xdr:nvSpPr>
      <xdr:spPr>
        <a:xfrm>
          <a:off x="2641111" y="985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38,437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73482</xdr:rowOff>
    </xdr:from>
    <xdr:to>
      <xdr:col>2</xdr:col>
      <xdr:colOff>638175</xdr:colOff>
      <xdr:row>58</xdr:row>
      <xdr:rowOff>144558</xdr:rowOff>
    </xdr:to>
    <xdr:cxnSp macro="">
      <xdr:nvCxnSpPr>
        <xdr:cNvPr id="130" name="直線コネクタ 129"/>
        <xdr:cNvCxnSpPr/>
      </xdr:nvCxnSpPr>
      <xdr:spPr>
        <a:xfrm>
          <a:off x="1130300" y="9846132"/>
          <a:ext cx="889000" cy="24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167100</xdr:rowOff>
    </xdr:from>
    <xdr:to>
      <xdr:col>3</xdr:col>
      <xdr:colOff>3175</xdr:colOff>
      <xdr:row>57</xdr:row>
      <xdr:rowOff>97250</xdr:rowOff>
    </xdr:to>
    <xdr:sp macro="" textlink="">
      <xdr:nvSpPr>
        <xdr:cNvPr id="131" name="フローチャート : 判断 130"/>
        <xdr:cNvSpPr/>
      </xdr:nvSpPr>
      <xdr:spPr>
        <a:xfrm>
          <a:off x="1968500" y="97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113777</xdr:rowOff>
    </xdr:from>
    <xdr:ext cx="534377" cy="259045"/>
    <xdr:sp macro="" textlink="">
      <xdr:nvSpPr>
        <xdr:cNvPr id="132" name="テキスト ボックス 131"/>
        <xdr:cNvSpPr txBox="1"/>
      </xdr:nvSpPr>
      <xdr:spPr>
        <a:xfrm>
          <a:off x="1752111" y="954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7766</xdr:rowOff>
    </xdr:from>
    <xdr:to>
      <xdr:col>1</xdr:col>
      <xdr:colOff>485775</xdr:colOff>
      <xdr:row>57</xdr:row>
      <xdr:rowOff>109366</xdr:rowOff>
    </xdr:to>
    <xdr:sp macro="" textlink="">
      <xdr:nvSpPr>
        <xdr:cNvPr id="133" name="フローチャート : 判断 132"/>
        <xdr:cNvSpPr/>
      </xdr:nvSpPr>
      <xdr:spPr>
        <a:xfrm>
          <a:off x="1079500" y="978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125893</xdr:rowOff>
    </xdr:from>
    <xdr:ext cx="534377" cy="259045"/>
    <xdr:sp macro="" textlink="">
      <xdr:nvSpPr>
        <xdr:cNvPr id="134" name="テキスト ボックス 133"/>
        <xdr:cNvSpPr txBox="1"/>
      </xdr:nvSpPr>
      <xdr:spPr>
        <a:xfrm>
          <a:off x="863111" y="955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46571</xdr:rowOff>
    </xdr:from>
    <xdr:to>
      <xdr:col>6</xdr:col>
      <xdr:colOff>561975</xdr:colOff>
      <xdr:row>57</xdr:row>
      <xdr:rowOff>148171</xdr:rowOff>
    </xdr:to>
    <xdr:sp macro="" textlink="">
      <xdr:nvSpPr>
        <xdr:cNvPr id="140" name="円/楕円 139"/>
        <xdr:cNvSpPr/>
      </xdr:nvSpPr>
      <xdr:spPr>
        <a:xfrm>
          <a:off x="4584700" y="981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24998</xdr:rowOff>
    </xdr:from>
    <xdr:ext cx="534377" cy="259045"/>
    <xdr:sp macro="" textlink="">
      <xdr:nvSpPr>
        <xdr:cNvPr id="141" name="総務費該当値テキスト"/>
        <xdr:cNvSpPr txBox="1"/>
      </xdr:nvSpPr>
      <xdr:spPr>
        <a:xfrm>
          <a:off x="4686300" y="979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35,222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107055</xdr:rowOff>
    </xdr:from>
    <xdr:to>
      <xdr:col>5</xdr:col>
      <xdr:colOff>409575</xdr:colOff>
      <xdr:row>59</xdr:row>
      <xdr:rowOff>37205</xdr:rowOff>
    </xdr:to>
    <xdr:sp macro="" textlink="">
      <xdr:nvSpPr>
        <xdr:cNvPr id="142" name="円/楕円 141"/>
        <xdr:cNvSpPr/>
      </xdr:nvSpPr>
      <xdr:spPr>
        <a:xfrm>
          <a:off x="3746500" y="1005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28332</xdr:rowOff>
    </xdr:from>
    <xdr:ext cx="534377" cy="259045"/>
    <xdr:sp macro="" textlink="">
      <xdr:nvSpPr>
        <xdr:cNvPr id="143" name="テキスト ボックス 142"/>
        <xdr:cNvSpPr txBox="1"/>
      </xdr:nvSpPr>
      <xdr:spPr>
        <a:xfrm>
          <a:off x="3530111" y="1014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23,047</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100806</xdr:rowOff>
    </xdr:from>
    <xdr:to>
      <xdr:col>4</xdr:col>
      <xdr:colOff>206375</xdr:colOff>
      <xdr:row>54</xdr:row>
      <xdr:rowOff>30956</xdr:rowOff>
    </xdr:to>
    <xdr:sp macro="" textlink="">
      <xdr:nvSpPr>
        <xdr:cNvPr id="144" name="円/楕円 143"/>
        <xdr:cNvSpPr/>
      </xdr:nvSpPr>
      <xdr:spPr>
        <a:xfrm>
          <a:off x="2857500" y="918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47483</xdr:rowOff>
    </xdr:from>
    <xdr:ext cx="534377" cy="259045"/>
    <xdr:sp macro="" textlink="">
      <xdr:nvSpPr>
        <xdr:cNvPr id="145" name="テキスト ボックス 144"/>
        <xdr:cNvSpPr txBox="1"/>
      </xdr:nvSpPr>
      <xdr:spPr>
        <a:xfrm>
          <a:off x="2641111" y="896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68,375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93758</xdr:rowOff>
    </xdr:from>
    <xdr:to>
      <xdr:col>3</xdr:col>
      <xdr:colOff>3175</xdr:colOff>
      <xdr:row>59</xdr:row>
      <xdr:rowOff>23908</xdr:rowOff>
    </xdr:to>
    <xdr:sp macro="" textlink="">
      <xdr:nvSpPr>
        <xdr:cNvPr id="146" name="円/楕円 145"/>
        <xdr:cNvSpPr/>
      </xdr:nvSpPr>
      <xdr:spPr>
        <a:xfrm>
          <a:off x="1968500" y="1003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15035</xdr:rowOff>
    </xdr:from>
    <xdr:ext cx="534377" cy="259045"/>
    <xdr:sp macro="" textlink="">
      <xdr:nvSpPr>
        <xdr:cNvPr id="147" name="テキスト ボックス 146"/>
        <xdr:cNvSpPr txBox="1"/>
      </xdr:nvSpPr>
      <xdr:spPr>
        <a:xfrm>
          <a:off x="1752111" y="1013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23,745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22682</xdr:rowOff>
    </xdr:from>
    <xdr:to>
      <xdr:col>1</xdr:col>
      <xdr:colOff>485775</xdr:colOff>
      <xdr:row>57</xdr:row>
      <xdr:rowOff>124282</xdr:rowOff>
    </xdr:to>
    <xdr:sp macro="" textlink="">
      <xdr:nvSpPr>
        <xdr:cNvPr id="148" name="円/楕円 147"/>
        <xdr:cNvSpPr/>
      </xdr:nvSpPr>
      <xdr:spPr>
        <a:xfrm>
          <a:off x="1079500" y="979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115409</xdr:rowOff>
    </xdr:from>
    <xdr:ext cx="534377" cy="259045"/>
    <xdr:sp macro="" textlink="">
      <xdr:nvSpPr>
        <xdr:cNvPr id="149" name="テキスト ボックス 148"/>
        <xdr:cNvSpPr txBox="1"/>
      </xdr:nvSpPr>
      <xdr:spPr>
        <a:xfrm>
          <a:off x="863111" y="988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36,476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127,447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8522</xdr:rowOff>
    </xdr:from>
    <xdr:to>
      <xdr:col>6</xdr:col>
      <xdr:colOff>510540</xdr:colOff>
      <xdr:row>77</xdr:row>
      <xdr:rowOff>166808</xdr:rowOff>
    </xdr:to>
    <xdr:cxnSp macro="">
      <xdr:nvCxnSpPr>
        <xdr:cNvPr id="174" name="直線コネクタ 173"/>
        <xdr:cNvCxnSpPr/>
      </xdr:nvCxnSpPr>
      <xdr:spPr>
        <a:xfrm flipV="1">
          <a:off x="4633595" y="12010022"/>
          <a:ext cx="1270" cy="1358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170635</xdr:rowOff>
    </xdr:from>
    <xdr:ext cx="599010" cy="259045"/>
    <xdr:sp macro="" textlink="">
      <xdr:nvSpPr>
        <xdr:cNvPr id="175" name="民生費最小値テキスト"/>
        <xdr:cNvSpPr txBox="1"/>
      </xdr:nvSpPr>
      <xdr:spPr>
        <a:xfrm>
          <a:off x="4686300" y="1337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111,577</a:t>
          </a:r>
          <a:endParaRPr kumimoji="1" lang="ja-JP" altLang="en-US" sz="1000" b="1">
            <a:latin typeface="ＭＳ Ｐゴシック"/>
          </a:endParaRPr>
        </a:p>
      </xdr:txBody>
    </xdr:sp>
    <xdr:clientData/>
  </xdr:oneCellAnchor>
  <xdr:twoCellAnchor>
    <xdr:from>
      <xdr:col>6</xdr:col>
      <xdr:colOff>422275</xdr:colOff>
      <xdr:row>77</xdr:row>
      <xdr:rowOff>166808</xdr:rowOff>
    </xdr:from>
    <xdr:to>
      <xdr:col>6</xdr:col>
      <xdr:colOff>600075</xdr:colOff>
      <xdr:row>77</xdr:row>
      <xdr:rowOff>166808</xdr:rowOff>
    </xdr:to>
    <xdr:cxnSp macro="">
      <xdr:nvCxnSpPr>
        <xdr:cNvPr id="176" name="直線コネクタ 175"/>
        <xdr:cNvCxnSpPr/>
      </xdr:nvCxnSpPr>
      <xdr:spPr>
        <a:xfrm>
          <a:off x="4546600" y="13368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126649</xdr:rowOff>
    </xdr:from>
    <xdr:ext cx="599010" cy="259045"/>
    <xdr:sp macro="" textlink="">
      <xdr:nvSpPr>
        <xdr:cNvPr id="177" name="民生費最大値テキスト"/>
        <xdr:cNvSpPr txBox="1"/>
      </xdr:nvSpPr>
      <xdr:spPr>
        <a:xfrm>
          <a:off x="4686300" y="11785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182,886</a:t>
          </a:r>
          <a:endParaRPr kumimoji="1" lang="ja-JP" altLang="en-US" sz="1000" b="1">
            <a:latin typeface="ＭＳ Ｐゴシック"/>
          </a:endParaRPr>
        </a:p>
      </xdr:txBody>
    </xdr:sp>
    <xdr:clientData/>
  </xdr:oneCellAnchor>
  <xdr:twoCellAnchor>
    <xdr:from>
      <xdr:col>6</xdr:col>
      <xdr:colOff>422275</xdr:colOff>
      <xdr:row>70</xdr:row>
      <xdr:rowOff>8522</xdr:rowOff>
    </xdr:from>
    <xdr:to>
      <xdr:col>6</xdr:col>
      <xdr:colOff>600075</xdr:colOff>
      <xdr:row>70</xdr:row>
      <xdr:rowOff>8522</xdr:rowOff>
    </xdr:to>
    <xdr:cxnSp macro="">
      <xdr:nvCxnSpPr>
        <xdr:cNvPr id="178" name="直線コネクタ 177"/>
        <xdr:cNvCxnSpPr/>
      </xdr:nvCxnSpPr>
      <xdr:spPr>
        <a:xfrm>
          <a:off x="4546600" y="12010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34334</xdr:rowOff>
    </xdr:from>
    <xdr:to>
      <xdr:col>6</xdr:col>
      <xdr:colOff>511175</xdr:colOff>
      <xdr:row>75</xdr:row>
      <xdr:rowOff>141891</xdr:rowOff>
    </xdr:to>
    <xdr:cxnSp macro="">
      <xdr:nvCxnSpPr>
        <xdr:cNvPr id="179" name="直線コネクタ 178"/>
        <xdr:cNvCxnSpPr/>
      </xdr:nvCxnSpPr>
      <xdr:spPr>
        <a:xfrm flipV="1">
          <a:off x="3797300" y="12893084"/>
          <a:ext cx="838200" cy="10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123379</xdr:rowOff>
    </xdr:from>
    <xdr:ext cx="599010" cy="259045"/>
    <xdr:sp macro="" textlink="">
      <xdr:nvSpPr>
        <xdr:cNvPr id="180" name="民生費平均値テキスト"/>
        <xdr:cNvSpPr txBox="1"/>
      </xdr:nvSpPr>
      <xdr:spPr>
        <a:xfrm>
          <a:off x="4686300" y="12639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139,391</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100502</xdr:rowOff>
    </xdr:from>
    <xdr:to>
      <xdr:col>6</xdr:col>
      <xdr:colOff>561975</xdr:colOff>
      <xdr:row>75</xdr:row>
      <xdr:rowOff>30652</xdr:rowOff>
    </xdr:to>
    <xdr:sp macro="" textlink="">
      <xdr:nvSpPr>
        <xdr:cNvPr id="181" name="フローチャート : 判断 180"/>
        <xdr:cNvSpPr/>
      </xdr:nvSpPr>
      <xdr:spPr>
        <a:xfrm>
          <a:off x="4584700" y="127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141891</xdr:rowOff>
    </xdr:from>
    <xdr:to>
      <xdr:col>5</xdr:col>
      <xdr:colOff>358775</xdr:colOff>
      <xdr:row>76</xdr:row>
      <xdr:rowOff>115430</xdr:rowOff>
    </xdr:to>
    <xdr:cxnSp macro="">
      <xdr:nvCxnSpPr>
        <xdr:cNvPr id="182" name="直線コネクタ 181"/>
        <xdr:cNvCxnSpPr/>
      </xdr:nvCxnSpPr>
      <xdr:spPr>
        <a:xfrm flipV="1">
          <a:off x="2908300" y="13000641"/>
          <a:ext cx="889000" cy="14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19824</xdr:rowOff>
    </xdr:from>
    <xdr:to>
      <xdr:col>5</xdr:col>
      <xdr:colOff>409575</xdr:colOff>
      <xdr:row>75</xdr:row>
      <xdr:rowOff>121424</xdr:rowOff>
    </xdr:to>
    <xdr:sp macro="" textlink="">
      <xdr:nvSpPr>
        <xdr:cNvPr id="183" name="フローチャート : 判断 182"/>
        <xdr:cNvSpPr/>
      </xdr:nvSpPr>
      <xdr:spPr>
        <a:xfrm>
          <a:off x="3746500" y="1287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137951</xdr:rowOff>
    </xdr:from>
    <xdr:ext cx="599010" cy="259045"/>
    <xdr:sp macro="" textlink="">
      <xdr:nvSpPr>
        <xdr:cNvPr id="184" name="テキスト ボックス 183"/>
        <xdr:cNvSpPr txBox="1"/>
      </xdr:nvSpPr>
      <xdr:spPr>
        <a:xfrm>
          <a:off x="3497794" y="12653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134,626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115430</xdr:rowOff>
    </xdr:from>
    <xdr:to>
      <xdr:col>4</xdr:col>
      <xdr:colOff>155575</xdr:colOff>
      <xdr:row>77</xdr:row>
      <xdr:rowOff>70320</xdr:rowOff>
    </xdr:to>
    <xdr:cxnSp macro="">
      <xdr:nvCxnSpPr>
        <xdr:cNvPr id="185" name="直線コネクタ 184"/>
        <xdr:cNvCxnSpPr/>
      </xdr:nvCxnSpPr>
      <xdr:spPr>
        <a:xfrm flipV="1">
          <a:off x="2019300" y="13145630"/>
          <a:ext cx="889000" cy="12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19901</xdr:rowOff>
    </xdr:from>
    <xdr:to>
      <xdr:col>4</xdr:col>
      <xdr:colOff>206375</xdr:colOff>
      <xdr:row>76</xdr:row>
      <xdr:rowOff>121501</xdr:rowOff>
    </xdr:to>
    <xdr:sp macro="" textlink="">
      <xdr:nvSpPr>
        <xdr:cNvPr id="186" name="フローチャート : 判断 185"/>
        <xdr:cNvSpPr/>
      </xdr:nvSpPr>
      <xdr:spPr>
        <a:xfrm>
          <a:off x="2857500" y="1305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138028</xdr:rowOff>
    </xdr:from>
    <xdr:ext cx="599010" cy="259045"/>
    <xdr:sp macro="" textlink="">
      <xdr:nvSpPr>
        <xdr:cNvPr id="187" name="テキスト ボックス 186"/>
        <xdr:cNvSpPr txBox="1"/>
      </xdr:nvSpPr>
      <xdr:spPr>
        <a:xfrm>
          <a:off x="2608794" y="12825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125,622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70320</xdr:rowOff>
    </xdr:from>
    <xdr:to>
      <xdr:col>2</xdr:col>
      <xdr:colOff>638175</xdr:colOff>
      <xdr:row>77</xdr:row>
      <xdr:rowOff>100515</xdr:rowOff>
    </xdr:to>
    <xdr:cxnSp macro="">
      <xdr:nvCxnSpPr>
        <xdr:cNvPr id="188" name="直線コネクタ 187"/>
        <xdr:cNvCxnSpPr/>
      </xdr:nvCxnSpPr>
      <xdr:spPr>
        <a:xfrm flipV="1">
          <a:off x="1130300" y="13271970"/>
          <a:ext cx="889000" cy="3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78766</xdr:rowOff>
    </xdr:from>
    <xdr:to>
      <xdr:col>3</xdr:col>
      <xdr:colOff>3175</xdr:colOff>
      <xdr:row>77</xdr:row>
      <xdr:rowOff>8916</xdr:rowOff>
    </xdr:to>
    <xdr:sp macro="" textlink="">
      <xdr:nvSpPr>
        <xdr:cNvPr id="189" name="フローチャート : 判断 188"/>
        <xdr:cNvSpPr/>
      </xdr:nvSpPr>
      <xdr:spPr>
        <a:xfrm>
          <a:off x="1968500" y="1310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25443</xdr:rowOff>
    </xdr:from>
    <xdr:ext cx="599010" cy="259045"/>
    <xdr:sp macro="" textlink="">
      <xdr:nvSpPr>
        <xdr:cNvPr id="190" name="テキスト ボックス 189"/>
        <xdr:cNvSpPr txBox="1"/>
      </xdr:nvSpPr>
      <xdr:spPr>
        <a:xfrm>
          <a:off x="1719794" y="12884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122,532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68859</xdr:rowOff>
    </xdr:from>
    <xdr:to>
      <xdr:col>1</xdr:col>
      <xdr:colOff>485775</xdr:colOff>
      <xdr:row>76</xdr:row>
      <xdr:rowOff>170459</xdr:rowOff>
    </xdr:to>
    <xdr:sp macro="" textlink="">
      <xdr:nvSpPr>
        <xdr:cNvPr id="191" name="フローチャート : 判断 190"/>
        <xdr:cNvSpPr/>
      </xdr:nvSpPr>
      <xdr:spPr>
        <a:xfrm>
          <a:off x="1079500" y="1309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15536</xdr:rowOff>
    </xdr:from>
    <xdr:ext cx="599010" cy="259045"/>
    <xdr:sp macro="" textlink="">
      <xdr:nvSpPr>
        <xdr:cNvPr id="192" name="テキスト ボックス 191"/>
        <xdr:cNvSpPr txBox="1"/>
      </xdr:nvSpPr>
      <xdr:spPr>
        <a:xfrm>
          <a:off x="830794" y="12874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123,052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154984</xdr:rowOff>
    </xdr:from>
    <xdr:to>
      <xdr:col>6</xdr:col>
      <xdr:colOff>561975</xdr:colOff>
      <xdr:row>75</xdr:row>
      <xdr:rowOff>85134</xdr:rowOff>
    </xdr:to>
    <xdr:sp macro="" textlink="">
      <xdr:nvSpPr>
        <xdr:cNvPr id="198" name="円/楕円 197"/>
        <xdr:cNvSpPr/>
      </xdr:nvSpPr>
      <xdr:spPr>
        <a:xfrm>
          <a:off x="4584700" y="1284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133411</xdr:rowOff>
    </xdr:from>
    <xdr:ext cx="599010" cy="259045"/>
    <xdr:sp macro="" textlink="">
      <xdr:nvSpPr>
        <xdr:cNvPr id="199" name="民生費該当値テキスト"/>
        <xdr:cNvSpPr txBox="1"/>
      </xdr:nvSpPr>
      <xdr:spPr>
        <a:xfrm>
          <a:off x="4686300" y="1282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136,531</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91091</xdr:rowOff>
    </xdr:from>
    <xdr:to>
      <xdr:col>5</xdr:col>
      <xdr:colOff>409575</xdr:colOff>
      <xdr:row>76</xdr:row>
      <xdr:rowOff>21241</xdr:rowOff>
    </xdr:to>
    <xdr:sp macro="" textlink="">
      <xdr:nvSpPr>
        <xdr:cNvPr id="200" name="円/楕円 199"/>
        <xdr:cNvSpPr/>
      </xdr:nvSpPr>
      <xdr:spPr>
        <a:xfrm>
          <a:off x="3746500" y="1294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12368</xdr:rowOff>
    </xdr:from>
    <xdr:ext cx="599010" cy="259045"/>
    <xdr:sp macro="" textlink="">
      <xdr:nvSpPr>
        <xdr:cNvPr id="201" name="テキスト ボックス 200"/>
        <xdr:cNvSpPr txBox="1"/>
      </xdr:nvSpPr>
      <xdr:spPr>
        <a:xfrm>
          <a:off x="3497794" y="13042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130,885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64630</xdr:rowOff>
    </xdr:from>
    <xdr:to>
      <xdr:col>4</xdr:col>
      <xdr:colOff>206375</xdr:colOff>
      <xdr:row>76</xdr:row>
      <xdr:rowOff>166230</xdr:rowOff>
    </xdr:to>
    <xdr:sp macro="" textlink="">
      <xdr:nvSpPr>
        <xdr:cNvPr id="202" name="円/楕円 201"/>
        <xdr:cNvSpPr/>
      </xdr:nvSpPr>
      <xdr:spPr>
        <a:xfrm>
          <a:off x="2857500" y="130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157357</xdr:rowOff>
    </xdr:from>
    <xdr:ext cx="599010" cy="259045"/>
    <xdr:sp macro="" textlink="">
      <xdr:nvSpPr>
        <xdr:cNvPr id="203" name="テキスト ボックス 202"/>
        <xdr:cNvSpPr txBox="1"/>
      </xdr:nvSpPr>
      <xdr:spPr>
        <a:xfrm>
          <a:off x="2608794" y="1318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123,274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19520</xdr:rowOff>
    </xdr:from>
    <xdr:to>
      <xdr:col>3</xdr:col>
      <xdr:colOff>3175</xdr:colOff>
      <xdr:row>77</xdr:row>
      <xdr:rowOff>121120</xdr:rowOff>
    </xdr:to>
    <xdr:sp macro="" textlink="">
      <xdr:nvSpPr>
        <xdr:cNvPr id="204" name="円/楕円 203"/>
        <xdr:cNvSpPr/>
      </xdr:nvSpPr>
      <xdr:spPr>
        <a:xfrm>
          <a:off x="1968500" y="1322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112247</xdr:rowOff>
    </xdr:from>
    <xdr:ext cx="599010" cy="259045"/>
    <xdr:sp macro="" textlink="">
      <xdr:nvSpPr>
        <xdr:cNvPr id="205" name="テキスト ボックス 204"/>
        <xdr:cNvSpPr txBox="1"/>
      </xdr:nvSpPr>
      <xdr:spPr>
        <a:xfrm>
          <a:off x="1719794" y="1331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116,642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49715</xdr:rowOff>
    </xdr:from>
    <xdr:to>
      <xdr:col>1</xdr:col>
      <xdr:colOff>485775</xdr:colOff>
      <xdr:row>77</xdr:row>
      <xdr:rowOff>151315</xdr:rowOff>
    </xdr:to>
    <xdr:sp macro="" textlink="">
      <xdr:nvSpPr>
        <xdr:cNvPr id="206" name="円/楕円 205"/>
        <xdr:cNvSpPr/>
      </xdr:nvSpPr>
      <xdr:spPr>
        <a:xfrm>
          <a:off x="1079500" y="1325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142442</xdr:rowOff>
    </xdr:from>
    <xdr:ext cx="599010" cy="259045"/>
    <xdr:sp macro="" textlink="">
      <xdr:nvSpPr>
        <xdr:cNvPr id="207" name="テキスト ボックス 206"/>
        <xdr:cNvSpPr txBox="1"/>
      </xdr:nvSpPr>
      <xdr:spPr>
        <a:xfrm>
          <a:off x="830794" y="13344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115,057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8" name="テキスト ボックス 227"/>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30" name="テキスト ボックス 229"/>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77881</xdr:rowOff>
    </xdr:from>
    <xdr:to>
      <xdr:col>6</xdr:col>
      <xdr:colOff>510540</xdr:colOff>
      <xdr:row>99</xdr:row>
      <xdr:rowOff>106749</xdr:rowOff>
    </xdr:to>
    <xdr:cxnSp macro="">
      <xdr:nvCxnSpPr>
        <xdr:cNvPr id="234" name="直線コネクタ 233"/>
        <xdr:cNvCxnSpPr/>
      </xdr:nvCxnSpPr>
      <xdr:spPr>
        <a:xfrm flipV="1">
          <a:off x="4633595" y="15508381"/>
          <a:ext cx="1270" cy="1571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110576</xdr:rowOff>
    </xdr:from>
    <xdr:ext cx="534377" cy="259045"/>
    <xdr:sp macro="" textlink="">
      <xdr:nvSpPr>
        <xdr:cNvPr id="235" name="衛生費最小値テキスト"/>
        <xdr:cNvSpPr txBox="1"/>
      </xdr:nvSpPr>
      <xdr:spPr>
        <a:xfrm>
          <a:off x="4686300" y="1708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19,759</a:t>
          </a:r>
          <a:endParaRPr kumimoji="1" lang="ja-JP" altLang="en-US" sz="1000" b="1">
            <a:latin typeface="ＭＳ Ｐゴシック"/>
          </a:endParaRPr>
        </a:p>
      </xdr:txBody>
    </xdr:sp>
    <xdr:clientData/>
  </xdr:oneCellAnchor>
  <xdr:twoCellAnchor>
    <xdr:from>
      <xdr:col>6</xdr:col>
      <xdr:colOff>422275</xdr:colOff>
      <xdr:row>99</xdr:row>
      <xdr:rowOff>106749</xdr:rowOff>
    </xdr:from>
    <xdr:to>
      <xdr:col>6</xdr:col>
      <xdr:colOff>600075</xdr:colOff>
      <xdr:row>99</xdr:row>
      <xdr:rowOff>106749</xdr:rowOff>
    </xdr:to>
    <xdr:cxnSp macro="">
      <xdr:nvCxnSpPr>
        <xdr:cNvPr id="236" name="直線コネクタ 235"/>
        <xdr:cNvCxnSpPr/>
      </xdr:nvCxnSpPr>
      <xdr:spPr>
        <a:xfrm>
          <a:off x="4546600" y="1708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24558</xdr:rowOff>
    </xdr:from>
    <xdr:ext cx="534377" cy="259045"/>
    <xdr:sp macro="" textlink="">
      <xdr:nvSpPr>
        <xdr:cNvPr id="237" name="衛生費最大値テキスト"/>
        <xdr:cNvSpPr txBox="1"/>
      </xdr:nvSpPr>
      <xdr:spPr>
        <a:xfrm>
          <a:off x="4686300" y="1528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67,893</a:t>
          </a:r>
          <a:endParaRPr kumimoji="1" lang="ja-JP" altLang="en-US" sz="1000" b="1">
            <a:latin typeface="ＭＳ Ｐゴシック"/>
          </a:endParaRPr>
        </a:p>
      </xdr:txBody>
    </xdr:sp>
    <xdr:clientData/>
  </xdr:oneCellAnchor>
  <xdr:twoCellAnchor>
    <xdr:from>
      <xdr:col>6</xdr:col>
      <xdr:colOff>422275</xdr:colOff>
      <xdr:row>90</xdr:row>
      <xdr:rowOff>77881</xdr:rowOff>
    </xdr:from>
    <xdr:to>
      <xdr:col>6</xdr:col>
      <xdr:colOff>600075</xdr:colOff>
      <xdr:row>90</xdr:row>
      <xdr:rowOff>77881</xdr:rowOff>
    </xdr:to>
    <xdr:cxnSp macro="">
      <xdr:nvCxnSpPr>
        <xdr:cNvPr id="238" name="直線コネクタ 237"/>
        <xdr:cNvCxnSpPr/>
      </xdr:nvCxnSpPr>
      <xdr:spPr>
        <a:xfrm>
          <a:off x="4546600" y="1550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60114</xdr:rowOff>
    </xdr:from>
    <xdr:to>
      <xdr:col>6</xdr:col>
      <xdr:colOff>511175</xdr:colOff>
      <xdr:row>98</xdr:row>
      <xdr:rowOff>76868</xdr:rowOff>
    </xdr:to>
    <xdr:cxnSp macro="">
      <xdr:nvCxnSpPr>
        <xdr:cNvPr id="239" name="直線コネクタ 238"/>
        <xdr:cNvCxnSpPr/>
      </xdr:nvCxnSpPr>
      <xdr:spPr>
        <a:xfrm>
          <a:off x="3797300" y="16862214"/>
          <a:ext cx="838200" cy="1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59329</xdr:rowOff>
    </xdr:from>
    <xdr:ext cx="534377" cy="259045"/>
    <xdr:sp macro="" textlink="">
      <xdr:nvSpPr>
        <xdr:cNvPr id="240" name="衛生費平均値テキスト"/>
        <xdr:cNvSpPr txBox="1"/>
      </xdr:nvSpPr>
      <xdr:spPr>
        <a:xfrm>
          <a:off x="4686300" y="16518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30,856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36452</xdr:rowOff>
    </xdr:from>
    <xdr:to>
      <xdr:col>6</xdr:col>
      <xdr:colOff>561975</xdr:colOff>
      <xdr:row>97</xdr:row>
      <xdr:rowOff>138052</xdr:rowOff>
    </xdr:to>
    <xdr:sp macro="" textlink="">
      <xdr:nvSpPr>
        <xdr:cNvPr id="241" name="フローチャート : 判断 240"/>
        <xdr:cNvSpPr/>
      </xdr:nvSpPr>
      <xdr:spPr>
        <a:xfrm>
          <a:off x="4584700" y="1666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60114</xdr:rowOff>
    </xdr:from>
    <xdr:to>
      <xdr:col>5</xdr:col>
      <xdr:colOff>358775</xdr:colOff>
      <xdr:row>98</xdr:row>
      <xdr:rowOff>146362</xdr:rowOff>
    </xdr:to>
    <xdr:cxnSp macro="">
      <xdr:nvCxnSpPr>
        <xdr:cNvPr id="242" name="直線コネクタ 241"/>
        <xdr:cNvCxnSpPr/>
      </xdr:nvCxnSpPr>
      <xdr:spPr>
        <a:xfrm flipV="1">
          <a:off x="2908300" y="16862214"/>
          <a:ext cx="889000" cy="8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84198</xdr:rowOff>
    </xdr:from>
    <xdr:to>
      <xdr:col>5</xdr:col>
      <xdr:colOff>409575</xdr:colOff>
      <xdr:row>98</xdr:row>
      <xdr:rowOff>14348</xdr:rowOff>
    </xdr:to>
    <xdr:sp macro="" textlink="">
      <xdr:nvSpPr>
        <xdr:cNvPr id="243" name="フローチャート : 判断 242"/>
        <xdr:cNvSpPr/>
      </xdr:nvSpPr>
      <xdr:spPr>
        <a:xfrm>
          <a:off x="3746500" y="1671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30875</xdr:rowOff>
    </xdr:from>
    <xdr:ext cx="534377" cy="259045"/>
    <xdr:sp macro="" textlink="">
      <xdr:nvSpPr>
        <xdr:cNvPr id="244" name="テキスト ボックス 243"/>
        <xdr:cNvSpPr txBox="1"/>
      </xdr:nvSpPr>
      <xdr:spPr>
        <a:xfrm>
          <a:off x="3530111" y="1649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100381</xdr:rowOff>
    </xdr:from>
    <xdr:to>
      <xdr:col>4</xdr:col>
      <xdr:colOff>155575</xdr:colOff>
      <xdr:row>98</xdr:row>
      <xdr:rowOff>146362</xdr:rowOff>
    </xdr:to>
    <xdr:cxnSp macro="">
      <xdr:nvCxnSpPr>
        <xdr:cNvPr id="245" name="直線コネクタ 244"/>
        <xdr:cNvCxnSpPr/>
      </xdr:nvCxnSpPr>
      <xdr:spPr>
        <a:xfrm>
          <a:off x="2019300" y="16731031"/>
          <a:ext cx="889000" cy="21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116593</xdr:rowOff>
    </xdr:from>
    <xdr:to>
      <xdr:col>4</xdr:col>
      <xdr:colOff>206375</xdr:colOff>
      <xdr:row>98</xdr:row>
      <xdr:rowOff>46743</xdr:rowOff>
    </xdr:to>
    <xdr:sp macro="" textlink="">
      <xdr:nvSpPr>
        <xdr:cNvPr id="246" name="フローチャート : 判断 245"/>
        <xdr:cNvSpPr/>
      </xdr:nvSpPr>
      <xdr:spPr>
        <a:xfrm>
          <a:off x="2857500" y="1674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63270</xdr:rowOff>
    </xdr:from>
    <xdr:ext cx="534377" cy="259045"/>
    <xdr:sp macro="" textlink="">
      <xdr:nvSpPr>
        <xdr:cNvPr id="247" name="テキスト ボックス 246"/>
        <xdr:cNvSpPr txBox="1"/>
      </xdr:nvSpPr>
      <xdr:spPr>
        <a:xfrm>
          <a:off x="2641111" y="1652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28,402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81668</xdr:rowOff>
    </xdr:from>
    <xdr:to>
      <xdr:col>2</xdr:col>
      <xdr:colOff>638175</xdr:colOff>
      <xdr:row>97</xdr:row>
      <xdr:rowOff>100381</xdr:rowOff>
    </xdr:to>
    <xdr:cxnSp macro="">
      <xdr:nvCxnSpPr>
        <xdr:cNvPr id="248" name="直線コネクタ 247"/>
        <xdr:cNvCxnSpPr/>
      </xdr:nvCxnSpPr>
      <xdr:spPr>
        <a:xfrm>
          <a:off x="1130300" y="16712318"/>
          <a:ext cx="889000" cy="1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67314</xdr:rowOff>
    </xdr:from>
    <xdr:to>
      <xdr:col>3</xdr:col>
      <xdr:colOff>3175</xdr:colOff>
      <xdr:row>97</xdr:row>
      <xdr:rowOff>168914</xdr:rowOff>
    </xdr:to>
    <xdr:sp macro="" textlink="">
      <xdr:nvSpPr>
        <xdr:cNvPr id="249" name="フローチャート : 判断 248"/>
        <xdr:cNvSpPr/>
      </xdr:nvSpPr>
      <xdr:spPr>
        <a:xfrm>
          <a:off x="1968500" y="1669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160041</xdr:rowOff>
    </xdr:from>
    <xdr:ext cx="534377" cy="259045"/>
    <xdr:sp macro="" textlink="">
      <xdr:nvSpPr>
        <xdr:cNvPr id="250" name="テキスト ボックス 249"/>
        <xdr:cNvSpPr txBox="1"/>
      </xdr:nvSpPr>
      <xdr:spPr>
        <a:xfrm>
          <a:off x="1752111" y="1679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29,911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73127</xdr:rowOff>
    </xdr:from>
    <xdr:to>
      <xdr:col>1</xdr:col>
      <xdr:colOff>485775</xdr:colOff>
      <xdr:row>98</xdr:row>
      <xdr:rowOff>3277</xdr:rowOff>
    </xdr:to>
    <xdr:sp macro="" textlink="">
      <xdr:nvSpPr>
        <xdr:cNvPr id="251" name="フローチャート : 判断 250"/>
        <xdr:cNvSpPr/>
      </xdr:nvSpPr>
      <xdr:spPr>
        <a:xfrm>
          <a:off x="1079500" y="1670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165854</xdr:rowOff>
    </xdr:from>
    <xdr:ext cx="534377" cy="259045"/>
    <xdr:sp macro="" textlink="">
      <xdr:nvSpPr>
        <xdr:cNvPr id="252" name="テキスト ボックス 251"/>
        <xdr:cNvSpPr txBox="1"/>
      </xdr:nvSpPr>
      <xdr:spPr>
        <a:xfrm>
          <a:off x="863111" y="1679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26068</xdr:rowOff>
    </xdr:from>
    <xdr:to>
      <xdr:col>6</xdr:col>
      <xdr:colOff>561975</xdr:colOff>
      <xdr:row>98</xdr:row>
      <xdr:rowOff>127668</xdr:rowOff>
    </xdr:to>
    <xdr:sp macro="" textlink="">
      <xdr:nvSpPr>
        <xdr:cNvPr id="258" name="円/楕円 257"/>
        <xdr:cNvSpPr/>
      </xdr:nvSpPr>
      <xdr:spPr>
        <a:xfrm>
          <a:off x="4584700" y="168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4495</xdr:rowOff>
    </xdr:from>
    <xdr:ext cx="534377" cy="259045"/>
    <xdr:sp macro="" textlink="">
      <xdr:nvSpPr>
        <xdr:cNvPr id="259" name="衛生費該当値テキスト"/>
        <xdr:cNvSpPr txBox="1"/>
      </xdr:nvSpPr>
      <xdr:spPr>
        <a:xfrm>
          <a:off x="4686300" y="1680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25,924</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9314</xdr:rowOff>
    </xdr:from>
    <xdr:to>
      <xdr:col>5</xdr:col>
      <xdr:colOff>409575</xdr:colOff>
      <xdr:row>98</xdr:row>
      <xdr:rowOff>110914</xdr:rowOff>
    </xdr:to>
    <xdr:sp macro="" textlink="">
      <xdr:nvSpPr>
        <xdr:cNvPr id="260" name="円/楕円 259"/>
        <xdr:cNvSpPr/>
      </xdr:nvSpPr>
      <xdr:spPr>
        <a:xfrm>
          <a:off x="3746500" y="1681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102041</xdr:rowOff>
    </xdr:from>
    <xdr:ext cx="534377" cy="259045"/>
    <xdr:sp macro="" textlink="">
      <xdr:nvSpPr>
        <xdr:cNvPr id="261" name="テキスト ボックス 260"/>
        <xdr:cNvSpPr txBox="1"/>
      </xdr:nvSpPr>
      <xdr:spPr>
        <a:xfrm>
          <a:off x="3530111" y="1690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26,437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95562</xdr:rowOff>
    </xdr:from>
    <xdr:to>
      <xdr:col>4</xdr:col>
      <xdr:colOff>206375</xdr:colOff>
      <xdr:row>99</xdr:row>
      <xdr:rowOff>25712</xdr:rowOff>
    </xdr:to>
    <xdr:sp macro="" textlink="">
      <xdr:nvSpPr>
        <xdr:cNvPr id="262" name="円/楕円 261"/>
        <xdr:cNvSpPr/>
      </xdr:nvSpPr>
      <xdr:spPr>
        <a:xfrm>
          <a:off x="2857500" y="1689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16839</xdr:rowOff>
    </xdr:from>
    <xdr:ext cx="534377" cy="259045"/>
    <xdr:sp macro="" textlink="">
      <xdr:nvSpPr>
        <xdr:cNvPr id="263" name="テキスト ボックス 262"/>
        <xdr:cNvSpPr txBox="1"/>
      </xdr:nvSpPr>
      <xdr:spPr>
        <a:xfrm>
          <a:off x="2641111" y="1699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23,796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49581</xdr:rowOff>
    </xdr:from>
    <xdr:to>
      <xdr:col>3</xdr:col>
      <xdr:colOff>3175</xdr:colOff>
      <xdr:row>97</xdr:row>
      <xdr:rowOff>151181</xdr:rowOff>
    </xdr:to>
    <xdr:sp macro="" textlink="">
      <xdr:nvSpPr>
        <xdr:cNvPr id="264" name="円/楕円 263"/>
        <xdr:cNvSpPr/>
      </xdr:nvSpPr>
      <xdr:spPr>
        <a:xfrm>
          <a:off x="1968500" y="1668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167708</xdr:rowOff>
    </xdr:from>
    <xdr:ext cx="534377" cy="259045"/>
    <xdr:sp macro="" textlink="">
      <xdr:nvSpPr>
        <xdr:cNvPr id="265" name="テキスト ボックス 264"/>
        <xdr:cNvSpPr txBox="1"/>
      </xdr:nvSpPr>
      <xdr:spPr>
        <a:xfrm>
          <a:off x="1752111" y="1645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30,454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30868</xdr:rowOff>
    </xdr:from>
    <xdr:to>
      <xdr:col>1</xdr:col>
      <xdr:colOff>485775</xdr:colOff>
      <xdr:row>97</xdr:row>
      <xdr:rowOff>132468</xdr:rowOff>
    </xdr:to>
    <xdr:sp macro="" textlink="">
      <xdr:nvSpPr>
        <xdr:cNvPr id="266" name="円/楕円 265"/>
        <xdr:cNvSpPr/>
      </xdr:nvSpPr>
      <xdr:spPr>
        <a:xfrm>
          <a:off x="1079500" y="1666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148995</xdr:rowOff>
    </xdr:from>
    <xdr:ext cx="534377" cy="259045"/>
    <xdr:sp macro="" textlink="">
      <xdr:nvSpPr>
        <xdr:cNvPr id="267" name="テキスト ボックス 266"/>
        <xdr:cNvSpPr txBox="1"/>
      </xdr:nvSpPr>
      <xdr:spPr>
        <a:xfrm>
          <a:off x="863111" y="1643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31,027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122682</xdr:rowOff>
    </xdr:from>
    <xdr:to>
      <xdr:col>15</xdr:col>
      <xdr:colOff>180340</xdr:colOff>
      <xdr:row>39</xdr:row>
      <xdr:rowOff>35052</xdr:rowOff>
    </xdr:to>
    <xdr:cxnSp macro="">
      <xdr:nvCxnSpPr>
        <xdr:cNvPr id="291" name="直線コネクタ 290"/>
        <xdr:cNvCxnSpPr/>
      </xdr:nvCxnSpPr>
      <xdr:spPr>
        <a:xfrm flipV="1">
          <a:off x="10475595" y="5437632"/>
          <a:ext cx="127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38879</xdr:rowOff>
    </xdr:from>
    <xdr:ext cx="313932" cy="259045"/>
    <xdr:sp macro="" textlink="">
      <xdr:nvSpPr>
        <xdr:cNvPr id="292" name="労働費最小値テキスト"/>
        <xdr:cNvSpPr txBox="1"/>
      </xdr:nvSpPr>
      <xdr:spPr>
        <a:xfrm>
          <a:off x="10528300" y="67254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15</xdr:col>
      <xdr:colOff>92075</xdr:colOff>
      <xdr:row>39</xdr:row>
      <xdr:rowOff>35052</xdr:rowOff>
    </xdr:from>
    <xdr:to>
      <xdr:col>15</xdr:col>
      <xdr:colOff>269875</xdr:colOff>
      <xdr:row>39</xdr:row>
      <xdr:rowOff>35052</xdr:rowOff>
    </xdr:to>
    <xdr:cxnSp macro="">
      <xdr:nvCxnSpPr>
        <xdr:cNvPr id="293" name="直線コネクタ 292"/>
        <xdr:cNvCxnSpPr/>
      </xdr:nvCxnSpPr>
      <xdr:spPr>
        <a:xfrm>
          <a:off x="10388600" y="6721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69359</xdr:rowOff>
    </xdr:from>
    <xdr:ext cx="534377" cy="259045"/>
    <xdr:sp macro="" textlink="">
      <xdr:nvSpPr>
        <xdr:cNvPr id="294" name="労働費最大値テキスト"/>
        <xdr:cNvSpPr txBox="1"/>
      </xdr:nvSpPr>
      <xdr:spPr>
        <a:xfrm>
          <a:off x="10528300" y="521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10,184</a:t>
          </a:r>
          <a:endParaRPr kumimoji="1" lang="ja-JP" altLang="en-US" sz="1000" b="1">
            <a:latin typeface="ＭＳ Ｐゴシック"/>
          </a:endParaRPr>
        </a:p>
      </xdr:txBody>
    </xdr:sp>
    <xdr:clientData/>
  </xdr:oneCellAnchor>
  <xdr:twoCellAnchor>
    <xdr:from>
      <xdr:col>15</xdr:col>
      <xdr:colOff>92075</xdr:colOff>
      <xdr:row>31</xdr:row>
      <xdr:rowOff>122682</xdr:rowOff>
    </xdr:from>
    <xdr:to>
      <xdr:col>15</xdr:col>
      <xdr:colOff>269875</xdr:colOff>
      <xdr:row>31</xdr:row>
      <xdr:rowOff>122682</xdr:rowOff>
    </xdr:to>
    <xdr:cxnSp macro="">
      <xdr:nvCxnSpPr>
        <xdr:cNvPr id="295" name="直線コネクタ 294"/>
        <xdr:cNvCxnSpPr/>
      </xdr:nvCxnSpPr>
      <xdr:spPr>
        <a:xfrm>
          <a:off x="10388600" y="5437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100330</xdr:rowOff>
    </xdr:from>
    <xdr:to>
      <xdr:col>15</xdr:col>
      <xdr:colOff>180975</xdr:colOff>
      <xdr:row>38</xdr:row>
      <xdr:rowOff>125222</xdr:rowOff>
    </xdr:to>
    <xdr:cxnSp macro="">
      <xdr:nvCxnSpPr>
        <xdr:cNvPr id="296" name="直線コネクタ 295"/>
        <xdr:cNvCxnSpPr/>
      </xdr:nvCxnSpPr>
      <xdr:spPr>
        <a:xfrm>
          <a:off x="9639300" y="6615430"/>
          <a:ext cx="838200" cy="2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14241</xdr:rowOff>
    </xdr:from>
    <xdr:ext cx="469744" cy="259045"/>
    <xdr:sp macro="" textlink="">
      <xdr:nvSpPr>
        <xdr:cNvPr id="297" name="労働費平均値テキスト"/>
        <xdr:cNvSpPr txBox="1"/>
      </xdr:nvSpPr>
      <xdr:spPr>
        <a:xfrm>
          <a:off x="10528300" y="6357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162814</xdr:rowOff>
    </xdr:from>
    <xdr:to>
      <xdr:col>15</xdr:col>
      <xdr:colOff>231775</xdr:colOff>
      <xdr:row>38</xdr:row>
      <xdr:rowOff>92964</xdr:rowOff>
    </xdr:to>
    <xdr:sp macro="" textlink="">
      <xdr:nvSpPr>
        <xdr:cNvPr id="298" name="フローチャート : 判断 297"/>
        <xdr:cNvSpPr/>
      </xdr:nvSpPr>
      <xdr:spPr>
        <a:xfrm>
          <a:off x="104267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100330</xdr:rowOff>
    </xdr:from>
    <xdr:to>
      <xdr:col>14</xdr:col>
      <xdr:colOff>28575</xdr:colOff>
      <xdr:row>38</xdr:row>
      <xdr:rowOff>117475</xdr:rowOff>
    </xdr:to>
    <xdr:cxnSp macro="">
      <xdr:nvCxnSpPr>
        <xdr:cNvPr id="299" name="直線コネクタ 298"/>
        <xdr:cNvCxnSpPr/>
      </xdr:nvCxnSpPr>
      <xdr:spPr>
        <a:xfrm flipV="1">
          <a:off x="8750300" y="66154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146431</xdr:rowOff>
    </xdr:from>
    <xdr:to>
      <xdr:col>14</xdr:col>
      <xdr:colOff>79375</xdr:colOff>
      <xdr:row>38</xdr:row>
      <xdr:rowOff>76581</xdr:rowOff>
    </xdr:to>
    <xdr:sp macro="" textlink="">
      <xdr:nvSpPr>
        <xdr:cNvPr id="300" name="フローチャート : 判断 299"/>
        <xdr:cNvSpPr/>
      </xdr:nvSpPr>
      <xdr:spPr>
        <a:xfrm>
          <a:off x="9588500" y="649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93108</xdr:rowOff>
    </xdr:from>
    <xdr:ext cx="469744" cy="259045"/>
    <xdr:sp macro="" textlink="">
      <xdr:nvSpPr>
        <xdr:cNvPr id="301" name="テキスト ボックス 300"/>
        <xdr:cNvSpPr txBox="1"/>
      </xdr:nvSpPr>
      <xdr:spPr>
        <a:xfrm>
          <a:off x="9404427" y="6265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111252</xdr:rowOff>
    </xdr:from>
    <xdr:to>
      <xdr:col>12</xdr:col>
      <xdr:colOff>511175</xdr:colOff>
      <xdr:row>38</xdr:row>
      <xdr:rowOff>117475</xdr:rowOff>
    </xdr:to>
    <xdr:cxnSp macro="">
      <xdr:nvCxnSpPr>
        <xdr:cNvPr id="302" name="直線コネクタ 301"/>
        <xdr:cNvCxnSpPr/>
      </xdr:nvCxnSpPr>
      <xdr:spPr>
        <a:xfrm>
          <a:off x="7861300" y="6626352"/>
          <a:ext cx="88900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123063</xdr:rowOff>
    </xdr:from>
    <xdr:to>
      <xdr:col>12</xdr:col>
      <xdr:colOff>561975</xdr:colOff>
      <xdr:row>38</xdr:row>
      <xdr:rowOff>53213</xdr:rowOff>
    </xdr:to>
    <xdr:sp macro="" textlink="">
      <xdr:nvSpPr>
        <xdr:cNvPr id="303" name="フローチャート : 判断 302"/>
        <xdr:cNvSpPr/>
      </xdr:nvSpPr>
      <xdr:spPr>
        <a:xfrm>
          <a:off x="8699500" y="646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69740</xdr:rowOff>
    </xdr:from>
    <xdr:ext cx="469744" cy="259045"/>
    <xdr:sp macro="" textlink="">
      <xdr:nvSpPr>
        <xdr:cNvPr id="304" name="テキスト ボックス 303"/>
        <xdr:cNvSpPr txBox="1"/>
      </xdr:nvSpPr>
      <xdr:spPr>
        <a:xfrm>
          <a:off x="8515427" y="624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1,681</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39243</xdr:rowOff>
    </xdr:from>
    <xdr:to>
      <xdr:col>11</xdr:col>
      <xdr:colOff>307975</xdr:colOff>
      <xdr:row>38</xdr:row>
      <xdr:rowOff>111252</xdr:rowOff>
    </xdr:to>
    <xdr:cxnSp macro="">
      <xdr:nvCxnSpPr>
        <xdr:cNvPr id="305" name="直線コネクタ 304"/>
        <xdr:cNvCxnSpPr/>
      </xdr:nvCxnSpPr>
      <xdr:spPr>
        <a:xfrm>
          <a:off x="6972300" y="6554343"/>
          <a:ext cx="8890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76200</xdr:rowOff>
    </xdr:from>
    <xdr:to>
      <xdr:col>11</xdr:col>
      <xdr:colOff>358775</xdr:colOff>
      <xdr:row>38</xdr:row>
      <xdr:rowOff>6350</xdr:rowOff>
    </xdr:to>
    <xdr:sp macro="" textlink="">
      <xdr:nvSpPr>
        <xdr:cNvPr id="306" name="フローチャート : 判断 305"/>
        <xdr:cNvSpPr/>
      </xdr:nvSpPr>
      <xdr:spPr>
        <a:xfrm>
          <a:off x="78105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22877</xdr:rowOff>
    </xdr:from>
    <xdr:ext cx="469744" cy="259045"/>
    <xdr:sp macro="" textlink="">
      <xdr:nvSpPr>
        <xdr:cNvPr id="307" name="テキスト ボックス 306"/>
        <xdr:cNvSpPr txBox="1"/>
      </xdr:nvSpPr>
      <xdr:spPr>
        <a:xfrm>
          <a:off x="7626427" y="619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168402</xdr:rowOff>
    </xdr:from>
    <xdr:to>
      <xdr:col>10</xdr:col>
      <xdr:colOff>155575</xdr:colOff>
      <xdr:row>37</xdr:row>
      <xdr:rowOff>98552</xdr:rowOff>
    </xdr:to>
    <xdr:sp macro="" textlink="">
      <xdr:nvSpPr>
        <xdr:cNvPr id="308" name="フローチャート : 判断 307"/>
        <xdr:cNvSpPr/>
      </xdr:nvSpPr>
      <xdr:spPr>
        <a:xfrm>
          <a:off x="6921500" y="634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115079</xdr:rowOff>
    </xdr:from>
    <xdr:ext cx="469744" cy="259045"/>
    <xdr:sp macro="" textlink="">
      <xdr:nvSpPr>
        <xdr:cNvPr id="309" name="テキスト ボックス 308"/>
        <xdr:cNvSpPr txBox="1"/>
      </xdr:nvSpPr>
      <xdr:spPr>
        <a:xfrm>
          <a:off x="6737427" y="611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74422</xdr:rowOff>
    </xdr:from>
    <xdr:to>
      <xdr:col>15</xdr:col>
      <xdr:colOff>231775</xdr:colOff>
      <xdr:row>39</xdr:row>
      <xdr:rowOff>4572</xdr:rowOff>
    </xdr:to>
    <xdr:sp macro="" textlink="">
      <xdr:nvSpPr>
        <xdr:cNvPr id="315" name="円/楕円 314"/>
        <xdr:cNvSpPr/>
      </xdr:nvSpPr>
      <xdr:spPr>
        <a:xfrm>
          <a:off x="10426700" y="658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160799</xdr:rowOff>
    </xdr:from>
    <xdr:ext cx="378565" cy="259045"/>
    <xdr:sp macro="" textlink="">
      <xdr:nvSpPr>
        <xdr:cNvPr id="316" name="労働費該当値テキスト"/>
        <xdr:cNvSpPr txBox="1"/>
      </xdr:nvSpPr>
      <xdr:spPr>
        <a:xfrm>
          <a:off x="10528300" y="6504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49530</xdr:rowOff>
    </xdr:from>
    <xdr:to>
      <xdr:col>14</xdr:col>
      <xdr:colOff>79375</xdr:colOff>
      <xdr:row>38</xdr:row>
      <xdr:rowOff>151130</xdr:rowOff>
    </xdr:to>
    <xdr:sp macro="" textlink="">
      <xdr:nvSpPr>
        <xdr:cNvPr id="317" name="円/楕円 316"/>
        <xdr:cNvSpPr/>
      </xdr:nvSpPr>
      <xdr:spPr>
        <a:xfrm>
          <a:off x="9588500" y="656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142257</xdr:rowOff>
    </xdr:from>
    <xdr:ext cx="378565" cy="259045"/>
    <xdr:sp macro="" textlink="">
      <xdr:nvSpPr>
        <xdr:cNvPr id="318" name="テキスト ボックス 317"/>
        <xdr:cNvSpPr txBox="1"/>
      </xdr:nvSpPr>
      <xdr:spPr>
        <a:xfrm>
          <a:off x="9450017" y="6657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66675</xdr:rowOff>
    </xdr:from>
    <xdr:to>
      <xdr:col>12</xdr:col>
      <xdr:colOff>561975</xdr:colOff>
      <xdr:row>38</xdr:row>
      <xdr:rowOff>168275</xdr:rowOff>
    </xdr:to>
    <xdr:sp macro="" textlink="">
      <xdr:nvSpPr>
        <xdr:cNvPr id="319" name="円/楕円 318"/>
        <xdr:cNvSpPr/>
      </xdr:nvSpPr>
      <xdr:spPr>
        <a:xfrm>
          <a:off x="8699500" y="658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159402</xdr:rowOff>
    </xdr:from>
    <xdr:ext cx="378565" cy="259045"/>
    <xdr:sp macro="" textlink="">
      <xdr:nvSpPr>
        <xdr:cNvPr id="320" name="テキスト ボックス 319"/>
        <xdr:cNvSpPr txBox="1"/>
      </xdr:nvSpPr>
      <xdr:spPr>
        <a:xfrm>
          <a:off x="8561017" y="6674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60452</xdr:rowOff>
    </xdr:from>
    <xdr:to>
      <xdr:col>11</xdr:col>
      <xdr:colOff>358775</xdr:colOff>
      <xdr:row>38</xdr:row>
      <xdr:rowOff>162052</xdr:rowOff>
    </xdr:to>
    <xdr:sp macro="" textlink="">
      <xdr:nvSpPr>
        <xdr:cNvPr id="321" name="円/楕円 320"/>
        <xdr:cNvSpPr/>
      </xdr:nvSpPr>
      <xdr:spPr>
        <a:xfrm>
          <a:off x="7810500" y="657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153179</xdr:rowOff>
    </xdr:from>
    <xdr:ext cx="378565" cy="259045"/>
    <xdr:sp macro="" textlink="">
      <xdr:nvSpPr>
        <xdr:cNvPr id="322" name="テキスト ボックス 321"/>
        <xdr:cNvSpPr txBox="1"/>
      </xdr:nvSpPr>
      <xdr:spPr>
        <a:xfrm>
          <a:off x="7672017" y="6668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159893</xdr:rowOff>
    </xdr:from>
    <xdr:to>
      <xdr:col>10</xdr:col>
      <xdr:colOff>155575</xdr:colOff>
      <xdr:row>38</xdr:row>
      <xdr:rowOff>90043</xdr:rowOff>
    </xdr:to>
    <xdr:sp macro="" textlink="">
      <xdr:nvSpPr>
        <xdr:cNvPr id="323" name="円/楕円 322"/>
        <xdr:cNvSpPr/>
      </xdr:nvSpPr>
      <xdr:spPr>
        <a:xfrm>
          <a:off x="6921500" y="65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81170</xdr:rowOff>
    </xdr:from>
    <xdr:ext cx="469744" cy="259045"/>
    <xdr:sp macro="" textlink="">
      <xdr:nvSpPr>
        <xdr:cNvPr id="324" name="テキスト ボックス 323"/>
        <xdr:cNvSpPr txBox="1"/>
      </xdr:nvSpPr>
      <xdr:spPr>
        <a:xfrm>
          <a:off x="6737427" y="659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8" name="テキスト ボックス 33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40" name="テキスト ボックス 33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2" name="テキスト ボックス 34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131059</xdr:rowOff>
    </xdr:from>
    <xdr:to>
      <xdr:col>15</xdr:col>
      <xdr:colOff>180340</xdr:colOff>
      <xdr:row>58</xdr:row>
      <xdr:rowOff>131607</xdr:rowOff>
    </xdr:to>
    <xdr:cxnSp macro="">
      <xdr:nvCxnSpPr>
        <xdr:cNvPr id="346" name="直線コネクタ 345"/>
        <xdr:cNvCxnSpPr/>
      </xdr:nvCxnSpPr>
      <xdr:spPr>
        <a:xfrm flipV="1">
          <a:off x="10475595" y="8875009"/>
          <a:ext cx="1270" cy="1200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135434</xdr:rowOff>
    </xdr:from>
    <xdr:ext cx="378565" cy="259045"/>
    <xdr:sp macro="" textlink="">
      <xdr:nvSpPr>
        <xdr:cNvPr id="347" name="農林水産業費最小値テキスト"/>
        <xdr:cNvSpPr txBox="1"/>
      </xdr:nvSpPr>
      <xdr:spPr>
        <a:xfrm>
          <a:off x="10528300" y="10079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15</xdr:col>
      <xdr:colOff>92075</xdr:colOff>
      <xdr:row>58</xdr:row>
      <xdr:rowOff>131607</xdr:rowOff>
    </xdr:from>
    <xdr:to>
      <xdr:col>15</xdr:col>
      <xdr:colOff>269875</xdr:colOff>
      <xdr:row>58</xdr:row>
      <xdr:rowOff>131607</xdr:rowOff>
    </xdr:to>
    <xdr:cxnSp macro="">
      <xdr:nvCxnSpPr>
        <xdr:cNvPr id="348" name="直線コネクタ 347"/>
        <xdr:cNvCxnSpPr/>
      </xdr:nvCxnSpPr>
      <xdr:spPr>
        <a:xfrm>
          <a:off x="10388600" y="1007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77736</xdr:rowOff>
    </xdr:from>
    <xdr:ext cx="534377" cy="259045"/>
    <xdr:sp macro="" textlink="">
      <xdr:nvSpPr>
        <xdr:cNvPr id="349" name="農林水産業費最大値テキスト"/>
        <xdr:cNvSpPr txBox="1"/>
      </xdr:nvSpPr>
      <xdr:spPr>
        <a:xfrm>
          <a:off x="10528300" y="865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26,439</a:t>
          </a:r>
          <a:endParaRPr kumimoji="1" lang="ja-JP" altLang="en-US" sz="1000" b="1">
            <a:latin typeface="ＭＳ Ｐゴシック"/>
          </a:endParaRPr>
        </a:p>
      </xdr:txBody>
    </xdr:sp>
    <xdr:clientData/>
  </xdr:oneCellAnchor>
  <xdr:twoCellAnchor>
    <xdr:from>
      <xdr:col>15</xdr:col>
      <xdr:colOff>92075</xdr:colOff>
      <xdr:row>51</xdr:row>
      <xdr:rowOff>131059</xdr:rowOff>
    </xdr:from>
    <xdr:to>
      <xdr:col>15</xdr:col>
      <xdr:colOff>269875</xdr:colOff>
      <xdr:row>51</xdr:row>
      <xdr:rowOff>131059</xdr:rowOff>
    </xdr:to>
    <xdr:cxnSp macro="">
      <xdr:nvCxnSpPr>
        <xdr:cNvPr id="350" name="直線コネクタ 349"/>
        <xdr:cNvCxnSpPr/>
      </xdr:nvCxnSpPr>
      <xdr:spPr>
        <a:xfrm>
          <a:off x="10388600" y="887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81087</xdr:rowOff>
    </xdr:from>
    <xdr:to>
      <xdr:col>15</xdr:col>
      <xdr:colOff>180975</xdr:colOff>
      <xdr:row>58</xdr:row>
      <xdr:rowOff>84287</xdr:rowOff>
    </xdr:to>
    <xdr:cxnSp macro="">
      <xdr:nvCxnSpPr>
        <xdr:cNvPr id="351" name="直線コネクタ 350"/>
        <xdr:cNvCxnSpPr/>
      </xdr:nvCxnSpPr>
      <xdr:spPr>
        <a:xfrm>
          <a:off x="9639300" y="10025187"/>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11239</xdr:rowOff>
    </xdr:from>
    <xdr:ext cx="469744" cy="259045"/>
    <xdr:sp macro="" textlink="">
      <xdr:nvSpPr>
        <xdr:cNvPr id="352" name="農林水産業費平均値テキスト"/>
        <xdr:cNvSpPr txBox="1"/>
      </xdr:nvSpPr>
      <xdr:spPr>
        <a:xfrm>
          <a:off x="10528300" y="9612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159812</xdr:rowOff>
    </xdr:from>
    <xdr:to>
      <xdr:col>15</xdr:col>
      <xdr:colOff>231775</xdr:colOff>
      <xdr:row>57</xdr:row>
      <xdr:rowOff>89962</xdr:rowOff>
    </xdr:to>
    <xdr:sp macro="" textlink="">
      <xdr:nvSpPr>
        <xdr:cNvPr id="353" name="フローチャート : 判断 352"/>
        <xdr:cNvSpPr/>
      </xdr:nvSpPr>
      <xdr:spPr>
        <a:xfrm>
          <a:off x="104267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79578</xdr:rowOff>
    </xdr:from>
    <xdr:to>
      <xdr:col>14</xdr:col>
      <xdr:colOff>28575</xdr:colOff>
      <xdr:row>58</xdr:row>
      <xdr:rowOff>81087</xdr:rowOff>
    </xdr:to>
    <xdr:cxnSp macro="">
      <xdr:nvCxnSpPr>
        <xdr:cNvPr id="354" name="直線コネクタ 353"/>
        <xdr:cNvCxnSpPr/>
      </xdr:nvCxnSpPr>
      <xdr:spPr>
        <a:xfrm>
          <a:off x="8750300" y="10023678"/>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21143</xdr:rowOff>
    </xdr:from>
    <xdr:to>
      <xdr:col>14</xdr:col>
      <xdr:colOff>79375</xdr:colOff>
      <xdr:row>57</xdr:row>
      <xdr:rowOff>122743</xdr:rowOff>
    </xdr:to>
    <xdr:sp macro="" textlink="">
      <xdr:nvSpPr>
        <xdr:cNvPr id="355" name="フローチャート : 判断 354"/>
        <xdr:cNvSpPr/>
      </xdr:nvSpPr>
      <xdr:spPr>
        <a:xfrm>
          <a:off x="9588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139270</xdr:rowOff>
    </xdr:from>
    <xdr:ext cx="469744" cy="259045"/>
    <xdr:sp macro="" textlink="">
      <xdr:nvSpPr>
        <xdr:cNvPr id="356" name="テキスト ボックス 355"/>
        <xdr:cNvSpPr txBox="1"/>
      </xdr:nvSpPr>
      <xdr:spPr>
        <a:xfrm>
          <a:off x="9404427" y="956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79578</xdr:rowOff>
    </xdr:from>
    <xdr:to>
      <xdr:col>12</xdr:col>
      <xdr:colOff>511175</xdr:colOff>
      <xdr:row>58</xdr:row>
      <xdr:rowOff>82276</xdr:rowOff>
    </xdr:to>
    <xdr:cxnSp macro="">
      <xdr:nvCxnSpPr>
        <xdr:cNvPr id="357" name="直線コネクタ 356"/>
        <xdr:cNvCxnSpPr/>
      </xdr:nvCxnSpPr>
      <xdr:spPr>
        <a:xfrm flipV="1">
          <a:off x="7861300" y="10023678"/>
          <a:ext cx="8890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41397</xdr:rowOff>
    </xdr:from>
    <xdr:to>
      <xdr:col>12</xdr:col>
      <xdr:colOff>561975</xdr:colOff>
      <xdr:row>57</xdr:row>
      <xdr:rowOff>142997</xdr:rowOff>
    </xdr:to>
    <xdr:sp macro="" textlink="">
      <xdr:nvSpPr>
        <xdr:cNvPr id="358" name="フローチャート : 判断 357"/>
        <xdr:cNvSpPr/>
      </xdr:nvSpPr>
      <xdr:spPr>
        <a:xfrm>
          <a:off x="8699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159524</xdr:rowOff>
    </xdr:from>
    <xdr:ext cx="469744" cy="259045"/>
    <xdr:sp macro="" textlink="">
      <xdr:nvSpPr>
        <xdr:cNvPr id="359" name="テキスト ボックス 358"/>
        <xdr:cNvSpPr txBox="1"/>
      </xdr:nvSpPr>
      <xdr:spPr>
        <a:xfrm>
          <a:off x="8515427" y="958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74092</xdr:rowOff>
    </xdr:from>
    <xdr:to>
      <xdr:col>11</xdr:col>
      <xdr:colOff>307975</xdr:colOff>
      <xdr:row>58</xdr:row>
      <xdr:rowOff>82276</xdr:rowOff>
    </xdr:to>
    <xdr:cxnSp macro="">
      <xdr:nvCxnSpPr>
        <xdr:cNvPr id="360" name="直線コネクタ 359"/>
        <xdr:cNvCxnSpPr/>
      </xdr:nvCxnSpPr>
      <xdr:spPr>
        <a:xfrm>
          <a:off x="6972300" y="10018192"/>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32116</xdr:rowOff>
    </xdr:from>
    <xdr:to>
      <xdr:col>11</xdr:col>
      <xdr:colOff>358775</xdr:colOff>
      <xdr:row>57</xdr:row>
      <xdr:rowOff>133716</xdr:rowOff>
    </xdr:to>
    <xdr:sp macro="" textlink="">
      <xdr:nvSpPr>
        <xdr:cNvPr id="361" name="フローチャート : 判断 360"/>
        <xdr:cNvSpPr/>
      </xdr:nvSpPr>
      <xdr:spPr>
        <a:xfrm>
          <a:off x="7810500" y="980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150243</xdr:rowOff>
    </xdr:from>
    <xdr:ext cx="469744" cy="259045"/>
    <xdr:sp macro="" textlink="">
      <xdr:nvSpPr>
        <xdr:cNvPr id="362" name="テキスト ボックス 361"/>
        <xdr:cNvSpPr txBox="1"/>
      </xdr:nvSpPr>
      <xdr:spPr>
        <a:xfrm>
          <a:off x="7626427" y="957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54839</xdr:rowOff>
    </xdr:from>
    <xdr:to>
      <xdr:col>10</xdr:col>
      <xdr:colOff>155575</xdr:colOff>
      <xdr:row>57</xdr:row>
      <xdr:rowOff>156439</xdr:rowOff>
    </xdr:to>
    <xdr:sp macro="" textlink="">
      <xdr:nvSpPr>
        <xdr:cNvPr id="363" name="フローチャート : 判断 362"/>
        <xdr:cNvSpPr/>
      </xdr:nvSpPr>
      <xdr:spPr>
        <a:xfrm>
          <a:off x="69215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1516</xdr:rowOff>
    </xdr:from>
    <xdr:ext cx="469744" cy="259045"/>
    <xdr:sp macro="" textlink="">
      <xdr:nvSpPr>
        <xdr:cNvPr id="364" name="テキスト ボックス 363"/>
        <xdr:cNvSpPr txBox="1"/>
      </xdr:nvSpPr>
      <xdr:spPr>
        <a:xfrm>
          <a:off x="6737427" y="960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33487</xdr:rowOff>
    </xdr:from>
    <xdr:to>
      <xdr:col>15</xdr:col>
      <xdr:colOff>231775</xdr:colOff>
      <xdr:row>58</xdr:row>
      <xdr:rowOff>135087</xdr:rowOff>
    </xdr:to>
    <xdr:sp macro="" textlink="">
      <xdr:nvSpPr>
        <xdr:cNvPr id="370" name="円/楕円 369"/>
        <xdr:cNvSpPr/>
      </xdr:nvSpPr>
      <xdr:spPr>
        <a:xfrm>
          <a:off x="10426700" y="997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119864</xdr:rowOff>
    </xdr:from>
    <xdr:ext cx="469744" cy="259045"/>
    <xdr:sp macro="" textlink="">
      <xdr:nvSpPr>
        <xdr:cNvPr id="371" name="農林水産業費該当値テキスト"/>
        <xdr:cNvSpPr txBox="1"/>
      </xdr:nvSpPr>
      <xdr:spPr>
        <a:xfrm>
          <a:off x="10528300" y="989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30287</xdr:rowOff>
    </xdr:from>
    <xdr:to>
      <xdr:col>14</xdr:col>
      <xdr:colOff>79375</xdr:colOff>
      <xdr:row>58</xdr:row>
      <xdr:rowOff>131887</xdr:rowOff>
    </xdr:to>
    <xdr:sp macro="" textlink="">
      <xdr:nvSpPr>
        <xdr:cNvPr id="372" name="円/楕円 371"/>
        <xdr:cNvSpPr/>
      </xdr:nvSpPr>
      <xdr:spPr>
        <a:xfrm>
          <a:off x="9588500" y="997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123014</xdr:rowOff>
    </xdr:from>
    <xdr:ext cx="469744" cy="259045"/>
    <xdr:sp macro="" textlink="">
      <xdr:nvSpPr>
        <xdr:cNvPr id="373" name="テキスト ボックス 372"/>
        <xdr:cNvSpPr txBox="1"/>
      </xdr:nvSpPr>
      <xdr:spPr>
        <a:xfrm>
          <a:off x="9404427" y="1006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28778</xdr:rowOff>
    </xdr:from>
    <xdr:to>
      <xdr:col>12</xdr:col>
      <xdr:colOff>561975</xdr:colOff>
      <xdr:row>58</xdr:row>
      <xdr:rowOff>130378</xdr:rowOff>
    </xdr:to>
    <xdr:sp macro="" textlink="">
      <xdr:nvSpPr>
        <xdr:cNvPr id="374" name="円/楕円 373"/>
        <xdr:cNvSpPr/>
      </xdr:nvSpPr>
      <xdr:spPr>
        <a:xfrm>
          <a:off x="8699500" y="997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121505</xdr:rowOff>
    </xdr:from>
    <xdr:ext cx="469744" cy="259045"/>
    <xdr:sp macro="" textlink="">
      <xdr:nvSpPr>
        <xdr:cNvPr id="375" name="テキスト ボックス 374"/>
        <xdr:cNvSpPr txBox="1"/>
      </xdr:nvSpPr>
      <xdr:spPr>
        <a:xfrm>
          <a:off x="8515427" y="1006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31476</xdr:rowOff>
    </xdr:from>
    <xdr:to>
      <xdr:col>11</xdr:col>
      <xdr:colOff>358775</xdr:colOff>
      <xdr:row>58</xdr:row>
      <xdr:rowOff>133076</xdr:rowOff>
    </xdr:to>
    <xdr:sp macro="" textlink="">
      <xdr:nvSpPr>
        <xdr:cNvPr id="376" name="円/楕円 375"/>
        <xdr:cNvSpPr/>
      </xdr:nvSpPr>
      <xdr:spPr>
        <a:xfrm>
          <a:off x="7810500" y="997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124203</xdr:rowOff>
    </xdr:from>
    <xdr:ext cx="469744" cy="259045"/>
    <xdr:sp macro="" textlink="">
      <xdr:nvSpPr>
        <xdr:cNvPr id="377" name="テキスト ボックス 376"/>
        <xdr:cNvSpPr txBox="1"/>
      </xdr:nvSpPr>
      <xdr:spPr>
        <a:xfrm>
          <a:off x="7626427" y="10068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23292</xdr:rowOff>
    </xdr:from>
    <xdr:to>
      <xdr:col>10</xdr:col>
      <xdr:colOff>155575</xdr:colOff>
      <xdr:row>58</xdr:row>
      <xdr:rowOff>124892</xdr:rowOff>
    </xdr:to>
    <xdr:sp macro="" textlink="">
      <xdr:nvSpPr>
        <xdr:cNvPr id="378" name="円/楕円 377"/>
        <xdr:cNvSpPr/>
      </xdr:nvSpPr>
      <xdr:spPr>
        <a:xfrm>
          <a:off x="6921500" y="996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116019</xdr:rowOff>
    </xdr:from>
    <xdr:ext cx="469744" cy="259045"/>
    <xdr:sp macro="" textlink="">
      <xdr:nvSpPr>
        <xdr:cNvPr id="379" name="テキスト ボックス 378"/>
        <xdr:cNvSpPr txBox="1"/>
      </xdr:nvSpPr>
      <xdr:spPr>
        <a:xfrm>
          <a:off x="6737427" y="10060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119446</xdr:rowOff>
    </xdr:from>
    <xdr:to>
      <xdr:col>15</xdr:col>
      <xdr:colOff>180340</xdr:colOff>
      <xdr:row>78</xdr:row>
      <xdr:rowOff>107764</xdr:rowOff>
    </xdr:to>
    <xdr:cxnSp macro="">
      <xdr:nvCxnSpPr>
        <xdr:cNvPr id="401" name="直線コネクタ 400"/>
        <xdr:cNvCxnSpPr/>
      </xdr:nvCxnSpPr>
      <xdr:spPr>
        <a:xfrm flipV="1">
          <a:off x="10475595" y="12120946"/>
          <a:ext cx="1270" cy="135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111591</xdr:rowOff>
    </xdr:from>
    <xdr:ext cx="469744" cy="259045"/>
    <xdr:sp macro="" textlink="">
      <xdr:nvSpPr>
        <xdr:cNvPr id="402" name="商工費最小値テキスト"/>
        <xdr:cNvSpPr txBox="1"/>
      </xdr:nvSpPr>
      <xdr:spPr>
        <a:xfrm>
          <a:off x="10528300" y="1348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1,397</a:t>
          </a:r>
          <a:endParaRPr kumimoji="1" lang="ja-JP" altLang="en-US" sz="1000" b="1">
            <a:latin typeface="ＭＳ Ｐゴシック"/>
          </a:endParaRPr>
        </a:p>
      </xdr:txBody>
    </xdr:sp>
    <xdr:clientData/>
  </xdr:oneCellAnchor>
  <xdr:twoCellAnchor>
    <xdr:from>
      <xdr:col>15</xdr:col>
      <xdr:colOff>92075</xdr:colOff>
      <xdr:row>78</xdr:row>
      <xdr:rowOff>107764</xdr:rowOff>
    </xdr:from>
    <xdr:to>
      <xdr:col>15</xdr:col>
      <xdr:colOff>269875</xdr:colOff>
      <xdr:row>78</xdr:row>
      <xdr:rowOff>107764</xdr:rowOff>
    </xdr:to>
    <xdr:cxnSp macro="">
      <xdr:nvCxnSpPr>
        <xdr:cNvPr id="403" name="直線コネクタ 402"/>
        <xdr:cNvCxnSpPr/>
      </xdr:nvCxnSpPr>
      <xdr:spPr>
        <a:xfrm>
          <a:off x="10388600" y="1348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66123</xdr:rowOff>
    </xdr:from>
    <xdr:ext cx="534377" cy="259045"/>
    <xdr:sp macro="" textlink="">
      <xdr:nvSpPr>
        <xdr:cNvPr id="404" name="商工費最大値テキスト"/>
        <xdr:cNvSpPr txBox="1"/>
      </xdr:nvSpPr>
      <xdr:spPr>
        <a:xfrm>
          <a:off x="10528300" y="1189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60,886</a:t>
          </a:r>
          <a:endParaRPr kumimoji="1" lang="ja-JP" altLang="en-US" sz="1000" b="1">
            <a:latin typeface="ＭＳ Ｐゴシック"/>
          </a:endParaRPr>
        </a:p>
      </xdr:txBody>
    </xdr:sp>
    <xdr:clientData/>
  </xdr:oneCellAnchor>
  <xdr:twoCellAnchor>
    <xdr:from>
      <xdr:col>15</xdr:col>
      <xdr:colOff>92075</xdr:colOff>
      <xdr:row>70</xdr:row>
      <xdr:rowOff>119446</xdr:rowOff>
    </xdr:from>
    <xdr:to>
      <xdr:col>15</xdr:col>
      <xdr:colOff>269875</xdr:colOff>
      <xdr:row>70</xdr:row>
      <xdr:rowOff>119446</xdr:rowOff>
    </xdr:to>
    <xdr:cxnSp macro="">
      <xdr:nvCxnSpPr>
        <xdr:cNvPr id="405" name="直線コネクタ 404"/>
        <xdr:cNvCxnSpPr/>
      </xdr:nvCxnSpPr>
      <xdr:spPr>
        <a:xfrm>
          <a:off x="10388600" y="1212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89247</xdr:rowOff>
    </xdr:from>
    <xdr:to>
      <xdr:col>15</xdr:col>
      <xdr:colOff>180975</xdr:colOff>
      <xdr:row>78</xdr:row>
      <xdr:rowOff>109342</xdr:rowOff>
    </xdr:to>
    <xdr:cxnSp macro="">
      <xdr:nvCxnSpPr>
        <xdr:cNvPr id="406" name="直線コネクタ 405"/>
        <xdr:cNvCxnSpPr/>
      </xdr:nvCxnSpPr>
      <xdr:spPr>
        <a:xfrm flipV="1">
          <a:off x="9639300" y="13462347"/>
          <a:ext cx="838200" cy="2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29573</xdr:rowOff>
    </xdr:from>
    <xdr:ext cx="534377" cy="259045"/>
    <xdr:sp macro="" textlink="">
      <xdr:nvSpPr>
        <xdr:cNvPr id="407" name="商工費平均値テキスト"/>
        <xdr:cNvSpPr txBox="1"/>
      </xdr:nvSpPr>
      <xdr:spPr>
        <a:xfrm>
          <a:off x="10528300" y="13059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11,096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6696</xdr:rowOff>
    </xdr:from>
    <xdr:to>
      <xdr:col>15</xdr:col>
      <xdr:colOff>231775</xdr:colOff>
      <xdr:row>77</xdr:row>
      <xdr:rowOff>108296</xdr:rowOff>
    </xdr:to>
    <xdr:sp macro="" textlink="">
      <xdr:nvSpPr>
        <xdr:cNvPr id="408" name="フローチャート : 判断 407"/>
        <xdr:cNvSpPr/>
      </xdr:nvSpPr>
      <xdr:spPr>
        <a:xfrm>
          <a:off x="10426700" y="1320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109342</xdr:rowOff>
    </xdr:from>
    <xdr:to>
      <xdr:col>14</xdr:col>
      <xdr:colOff>28575</xdr:colOff>
      <xdr:row>78</xdr:row>
      <xdr:rowOff>112314</xdr:rowOff>
    </xdr:to>
    <xdr:cxnSp macro="">
      <xdr:nvCxnSpPr>
        <xdr:cNvPr id="409" name="直線コネクタ 408"/>
        <xdr:cNvCxnSpPr/>
      </xdr:nvCxnSpPr>
      <xdr:spPr>
        <a:xfrm flipV="1">
          <a:off x="8750300" y="13482442"/>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28023</xdr:rowOff>
    </xdr:from>
    <xdr:to>
      <xdr:col>14</xdr:col>
      <xdr:colOff>79375</xdr:colOff>
      <xdr:row>77</xdr:row>
      <xdr:rowOff>129623</xdr:rowOff>
    </xdr:to>
    <xdr:sp macro="" textlink="">
      <xdr:nvSpPr>
        <xdr:cNvPr id="410" name="フローチャート : 判断 409"/>
        <xdr:cNvSpPr/>
      </xdr:nvSpPr>
      <xdr:spPr>
        <a:xfrm>
          <a:off x="9588500" y="1322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146150</xdr:rowOff>
    </xdr:from>
    <xdr:ext cx="534377" cy="259045"/>
    <xdr:sp macro="" textlink="">
      <xdr:nvSpPr>
        <xdr:cNvPr id="411" name="テキスト ボックス 410"/>
        <xdr:cNvSpPr txBox="1"/>
      </xdr:nvSpPr>
      <xdr:spPr>
        <a:xfrm>
          <a:off x="9372111" y="1300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109525</xdr:rowOff>
    </xdr:from>
    <xdr:to>
      <xdr:col>12</xdr:col>
      <xdr:colOff>511175</xdr:colOff>
      <xdr:row>78</xdr:row>
      <xdr:rowOff>112314</xdr:rowOff>
    </xdr:to>
    <xdr:cxnSp macro="">
      <xdr:nvCxnSpPr>
        <xdr:cNvPr id="412" name="直線コネクタ 411"/>
        <xdr:cNvCxnSpPr/>
      </xdr:nvCxnSpPr>
      <xdr:spPr>
        <a:xfrm>
          <a:off x="7861300" y="13482625"/>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33396</xdr:rowOff>
    </xdr:from>
    <xdr:to>
      <xdr:col>12</xdr:col>
      <xdr:colOff>561975</xdr:colOff>
      <xdr:row>77</xdr:row>
      <xdr:rowOff>134996</xdr:rowOff>
    </xdr:to>
    <xdr:sp macro="" textlink="">
      <xdr:nvSpPr>
        <xdr:cNvPr id="413" name="フローチャート : 判断 412"/>
        <xdr:cNvSpPr/>
      </xdr:nvSpPr>
      <xdr:spPr>
        <a:xfrm>
          <a:off x="8699500" y="1323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151523</xdr:rowOff>
    </xdr:from>
    <xdr:ext cx="469744" cy="259045"/>
    <xdr:sp macro="" textlink="">
      <xdr:nvSpPr>
        <xdr:cNvPr id="414" name="テキスト ボックス 413"/>
        <xdr:cNvSpPr txBox="1"/>
      </xdr:nvSpPr>
      <xdr:spPr>
        <a:xfrm>
          <a:off x="8515427" y="13010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105502</xdr:rowOff>
    </xdr:from>
    <xdr:to>
      <xdr:col>11</xdr:col>
      <xdr:colOff>307975</xdr:colOff>
      <xdr:row>78</xdr:row>
      <xdr:rowOff>109525</xdr:rowOff>
    </xdr:to>
    <xdr:cxnSp macro="">
      <xdr:nvCxnSpPr>
        <xdr:cNvPr id="415" name="直線コネクタ 414"/>
        <xdr:cNvCxnSpPr/>
      </xdr:nvCxnSpPr>
      <xdr:spPr>
        <a:xfrm>
          <a:off x="6972300" y="13478602"/>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22423</xdr:rowOff>
    </xdr:from>
    <xdr:to>
      <xdr:col>11</xdr:col>
      <xdr:colOff>358775</xdr:colOff>
      <xdr:row>77</xdr:row>
      <xdr:rowOff>124023</xdr:rowOff>
    </xdr:to>
    <xdr:sp macro="" textlink="">
      <xdr:nvSpPr>
        <xdr:cNvPr id="416" name="フローチャート : 判断 415"/>
        <xdr:cNvSpPr/>
      </xdr:nvSpPr>
      <xdr:spPr>
        <a:xfrm>
          <a:off x="7810500" y="1322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140550</xdr:rowOff>
    </xdr:from>
    <xdr:ext cx="534377" cy="259045"/>
    <xdr:sp macro="" textlink="">
      <xdr:nvSpPr>
        <xdr:cNvPr id="417" name="テキスト ボックス 416"/>
        <xdr:cNvSpPr txBox="1"/>
      </xdr:nvSpPr>
      <xdr:spPr>
        <a:xfrm>
          <a:off x="7594111" y="1299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10,408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26355</xdr:rowOff>
    </xdr:from>
    <xdr:to>
      <xdr:col>10</xdr:col>
      <xdr:colOff>155575</xdr:colOff>
      <xdr:row>77</xdr:row>
      <xdr:rowOff>127955</xdr:rowOff>
    </xdr:to>
    <xdr:sp macro="" textlink="">
      <xdr:nvSpPr>
        <xdr:cNvPr id="418" name="フローチャート : 判断 417"/>
        <xdr:cNvSpPr/>
      </xdr:nvSpPr>
      <xdr:spPr>
        <a:xfrm>
          <a:off x="6921500" y="1322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144482</xdr:rowOff>
    </xdr:from>
    <xdr:ext cx="534377" cy="259045"/>
    <xdr:sp macro="" textlink="">
      <xdr:nvSpPr>
        <xdr:cNvPr id="419" name="テキスト ボックス 418"/>
        <xdr:cNvSpPr txBox="1"/>
      </xdr:nvSpPr>
      <xdr:spPr>
        <a:xfrm>
          <a:off x="6705111" y="130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38447</xdr:rowOff>
    </xdr:from>
    <xdr:to>
      <xdr:col>15</xdr:col>
      <xdr:colOff>231775</xdr:colOff>
      <xdr:row>78</xdr:row>
      <xdr:rowOff>140047</xdr:rowOff>
    </xdr:to>
    <xdr:sp macro="" textlink="">
      <xdr:nvSpPr>
        <xdr:cNvPr id="425" name="円/楕円 424"/>
        <xdr:cNvSpPr/>
      </xdr:nvSpPr>
      <xdr:spPr>
        <a:xfrm>
          <a:off x="10426700" y="1341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124824</xdr:rowOff>
    </xdr:from>
    <xdr:ext cx="469744" cy="259045"/>
    <xdr:sp macro="" textlink="">
      <xdr:nvSpPr>
        <xdr:cNvPr id="426" name="商工費該当値テキスト"/>
        <xdr:cNvSpPr txBox="1"/>
      </xdr:nvSpPr>
      <xdr:spPr>
        <a:xfrm>
          <a:off x="10528300" y="13326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58542</xdr:rowOff>
    </xdr:from>
    <xdr:to>
      <xdr:col>14</xdr:col>
      <xdr:colOff>79375</xdr:colOff>
      <xdr:row>78</xdr:row>
      <xdr:rowOff>160142</xdr:rowOff>
    </xdr:to>
    <xdr:sp macro="" textlink="">
      <xdr:nvSpPr>
        <xdr:cNvPr id="427" name="円/楕円 426"/>
        <xdr:cNvSpPr/>
      </xdr:nvSpPr>
      <xdr:spPr>
        <a:xfrm>
          <a:off x="9588500" y="1343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151269</xdr:rowOff>
    </xdr:from>
    <xdr:ext cx="469744" cy="259045"/>
    <xdr:sp macro="" textlink="">
      <xdr:nvSpPr>
        <xdr:cNvPr id="428" name="テキスト ボックス 427"/>
        <xdr:cNvSpPr txBox="1"/>
      </xdr:nvSpPr>
      <xdr:spPr>
        <a:xfrm>
          <a:off x="9404427" y="1352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61514</xdr:rowOff>
    </xdr:from>
    <xdr:to>
      <xdr:col>12</xdr:col>
      <xdr:colOff>561975</xdr:colOff>
      <xdr:row>78</xdr:row>
      <xdr:rowOff>163114</xdr:rowOff>
    </xdr:to>
    <xdr:sp macro="" textlink="">
      <xdr:nvSpPr>
        <xdr:cNvPr id="429" name="円/楕円 428"/>
        <xdr:cNvSpPr/>
      </xdr:nvSpPr>
      <xdr:spPr>
        <a:xfrm>
          <a:off x="8699500" y="1343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154241</xdr:rowOff>
    </xdr:from>
    <xdr:ext cx="469744" cy="259045"/>
    <xdr:sp macro="" textlink="">
      <xdr:nvSpPr>
        <xdr:cNvPr id="430" name="テキスト ボックス 429"/>
        <xdr:cNvSpPr txBox="1"/>
      </xdr:nvSpPr>
      <xdr:spPr>
        <a:xfrm>
          <a:off x="8515427" y="13527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58725</xdr:rowOff>
    </xdr:from>
    <xdr:to>
      <xdr:col>11</xdr:col>
      <xdr:colOff>358775</xdr:colOff>
      <xdr:row>78</xdr:row>
      <xdr:rowOff>160325</xdr:rowOff>
    </xdr:to>
    <xdr:sp macro="" textlink="">
      <xdr:nvSpPr>
        <xdr:cNvPr id="431" name="円/楕円 430"/>
        <xdr:cNvSpPr/>
      </xdr:nvSpPr>
      <xdr:spPr>
        <a:xfrm>
          <a:off x="7810500" y="1343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151452</xdr:rowOff>
    </xdr:from>
    <xdr:ext cx="469744" cy="259045"/>
    <xdr:sp macro="" textlink="">
      <xdr:nvSpPr>
        <xdr:cNvPr id="432" name="テキスト ボックス 431"/>
        <xdr:cNvSpPr txBox="1"/>
      </xdr:nvSpPr>
      <xdr:spPr>
        <a:xfrm>
          <a:off x="7626427" y="13524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54702</xdr:rowOff>
    </xdr:from>
    <xdr:to>
      <xdr:col>10</xdr:col>
      <xdr:colOff>155575</xdr:colOff>
      <xdr:row>78</xdr:row>
      <xdr:rowOff>156302</xdr:rowOff>
    </xdr:to>
    <xdr:sp macro="" textlink="">
      <xdr:nvSpPr>
        <xdr:cNvPr id="433" name="円/楕円 432"/>
        <xdr:cNvSpPr/>
      </xdr:nvSpPr>
      <xdr:spPr>
        <a:xfrm>
          <a:off x="6921500" y="1342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147429</xdr:rowOff>
    </xdr:from>
    <xdr:ext cx="469744" cy="259045"/>
    <xdr:sp macro="" textlink="">
      <xdr:nvSpPr>
        <xdr:cNvPr id="434" name="テキスト ボックス 433"/>
        <xdr:cNvSpPr txBox="1"/>
      </xdr:nvSpPr>
      <xdr:spPr>
        <a:xfrm>
          <a:off x="6737427" y="1352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67157</xdr:rowOff>
    </xdr:from>
    <xdr:to>
      <xdr:col>15</xdr:col>
      <xdr:colOff>180340</xdr:colOff>
      <xdr:row>99</xdr:row>
      <xdr:rowOff>70396</xdr:rowOff>
    </xdr:to>
    <xdr:cxnSp macro="">
      <xdr:nvCxnSpPr>
        <xdr:cNvPr id="459" name="直線コネクタ 458"/>
        <xdr:cNvCxnSpPr/>
      </xdr:nvCxnSpPr>
      <xdr:spPr>
        <a:xfrm flipV="1">
          <a:off x="10475595" y="15497657"/>
          <a:ext cx="1270" cy="1546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74223</xdr:rowOff>
    </xdr:from>
    <xdr:ext cx="534377" cy="259045"/>
    <xdr:sp macro="" textlink="">
      <xdr:nvSpPr>
        <xdr:cNvPr id="460" name="土木費最小値テキスト"/>
        <xdr:cNvSpPr txBox="1"/>
      </xdr:nvSpPr>
      <xdr:spPr>
        <a:xfrm>
          <a:off x="10528300" y="1704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18,638</a:t>
          </a:r>
          <a:endParaRPr kumimoji="1" lang="ja-JP" altLang="en-US" sz="1000" b="1">
            <a:latin typeface="ＭＳ Ｐゴシック"/>
          </a:endParaRPr>
        </a:p>
      </xdr:txBody>
    </xdr:sp>
    <xdr:clientData/>
  </xdr:oneCellAnchor>
  <xdr:twoCellAnchor>
    <xdr:from>
      <xdr:col>15</xdr:col>
      <xdr:colOff>92075</xdr:colOff>
      <xdr:row>99</xdr:row>
      <xdr:rowOff>70396</xdr:rowOff>
    </xdr:from>
    <xdr:to>
      <xdr:col>15</xdr:col>
      <xdr:colOff>269875</xdr:colOff>
      <xdr:row>99</xdr:row>
      <xdr:rowOff>70396</xdr:rowOff>
    </xdr:to>
    <xdr:cxnSp macro="">
      <xdr:nvCxnSpPr>
        <xdr:cNvPr id="461" name="直線コネクタ 460"/>
        <xdr:cNvCxnSpPr/>
      </xdr:nvCxnSpPr>
      <xdr:spPr>
        <a:xfrm>
          <a:off x="10388600" y="17043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13834</xdr:rowOff>
    </xdr:from>
    <xdr:ext cx="534377" cy="259045"/>
    <xdr:sp macro="" textlink="">
      <xdr:nvSpPr>
        <xdr:cNvPr id="462" name="土木費最大値テキスト"/>
        <xdr:cNvSpPr txBox="1"/>
      </xdr:nvSpPr>
      <xdr:spPr>
        <a:xfrm>
          <a:off x="10528300" y="1527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99,808</a:t>
          </a:r>
          <a:endParaRPr kumimoji="1" lang="ja-JP" altLang="en-US" sz="1000" b="1">
            <a:latin typeface="ＭＳ Ｐゴシック"/>
          </a:endParaRPr>
        </a:p>
      </xdr:txBody>
    </xdr:sp>
    <xdr:clientData/>
  </xdr:oneCellAnchor>
  <xdr:twoCellAnchor>
    <xdr:from>
      <xdr:col>15</xdr:col>
      <xdr:colOff>92075</xdr:colOff>
      <xdr:row>90</xdr:row>
      <xdr:rowOff>67157</xdr:rowOff>
    </xdr:from>
    <xdr:to>
      <xdr:col>15</xdr:col>
      <xdr:colOff>269875</xdr:colOff>
      <xdr:row>90</xdr:row>
      <xdr:rowOff>67157</xdr:rowOff>
    </xdr:to>
    <xdr:cxnSp macro="">
      <xdr:nvCxnSpPr>
        <xdr:cNvPr id="463" name="直線コネクタ 462"/>
        <xdr:cNvCxnSpPr/>
      </xdr:nvCxnSpPr>
      <xdr:spPr>
        <a:xfrm>
          <a:off x="10388600" y="154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107677</xdr:rowOff>
    </xdr:from>
    <xdr:to>
      <xdr:col>15</xdr:col>
      <xdr:colOff>180975</xdr:colOff>
      <xdr:row>97</xdr:row>
      <xdr:rowOff>141148</xdr:rowOff>
    </xdr:to>
    <xdr:cxnSp macro="">
      <xdr:nvCxnSpPr>
        <xdr:cNvPr id="464" name="直線コネクタ 463"/>
        <xdr:cNvCxnSpPr/>
      </xdr:nvCxnSpPr>
      <xdr:spPr>
        <a:xfrm>
          <a:off x="9639300" y="16566877"/>
          <a:ext cx="838200" cy="20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139743</xdr:rowOff>
    </xdr:from>
    <xdr:ext cx="534377" cy="259045"/>
    <xdr:sp macro="" textlink="">
      <xdr:nvSpPr>
        <xdr:cNvPr id="465" name="土木費平均値テキスト"/>
        <xdr:cNvSpPr txBox="1"/>
      </xdr:nvSpPr>
      <xdr:spPr>
        <a:xfrm>
          <a:off x="10528300" y="16427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40,532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116866</xdr:rowOff>
    </xdr:from>
    <xdr:to>
      <xdr:col>15</xdr:col>
      <xdr:colOff>231775</xdr:colOff>
      <xdr:row>97</xdr:row>
      <xdr:rowOff>47016</xdr:rowOff>
    </xdr:to>
    <xdr:sp macro="" textlink="">
      <xdr:nvSpPr>
        <xdr:cNvPr id="466" name="フローチャート : 判断 465"/>
        <xdr:cNvSpPr/>
      </xdr:nvSpPr>
      <xdr:spPr>
        <a:xfrm>
          <a:off x="104267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163951</xdr:rowOff>
    </xdr:from>
    <xdr:to>
      <xdr:col>14</xdr:col>
      <xdr:colOff>28575</xdr:colOff>
      <xdr:row>96</xdr:row>
      <xdr:rowOff>107677</xdr:rowOff>
    </xdr:to>
    <xdr:cxnSp macro="">
      <xdr:nvCxnSpPr>
        <xdr:cNvPr id="467" name="直線コネクタ 466"/>
        <xdr:cNvCxnSpPr/>
      </xdr:nvCxnSpPr>
      <xdr:spPr>
        <a:xfrm>
          <a:off x="8750300" y="16451701"/>
          <a:ext cx="889000" cy="11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98082</xdr:rowOff>
    </xdr:from>
    <xdr:to>
      <xdr:col>14</xdr:col>
      <xdr:colOff>79375</xdr:colOff>
      <xdr:row>97</xdr:row>
      <xdr:rowOff>28232</xdr:rowOff>
    </xdr:to>
    <xdr:sp macro="" textlink="">
      <xdr:nvSpPr>
        <xdr:cNvPr id="468" name="フローチャート : 判断 467"/>
        <xdr:cNvSpPr/>
      </xdr:nvSpPr>
      <xdr:spPr>
        <a:xfrm>
          <a:off x="9588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19359</xdr:rowOff>
    </xdr:from>
    <xdr:ext cx="534377" cy="259045"/>
    <xdr:sp macro="" textlink="">
      <xdr:nvSpPr>
        <xdr:cNvPr id="469" name="テキスト ボックス 468"/>
        <xdr:cNvSpPr txBox="1"/>
      </xdr:nvSpPr>
      <xdr:spPr>
        <a:xfrm>
          <a:off x="9372111" y="1665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41,518</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163951</xdr:rowOff>
    </xdr:from>
    <xdr:to>
      <xdr:col>12</xdr:col>
      <xdr:colOff>511175</xdr:colOff>
      <xdr:row>96</xdr:row>
      <xdr:rowOff>153282</xdr:rowOff>
    </xdr:to>
    <xdr:cxnSp macro="">
      <xdr:nvCxnSpPr>
        <xdr:cNvPr id="470" name="直線コネクタ 469"/>
        <xdr:cNvCxnSpPr/>
      </xdr:nvCxnSpPr>
      <xdr:spPr>
        <a:xfrm flipV="1">
          <a:off x="7861300" y="16451701"/>
          <a:ext cx="889000" cy="16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43904</xdr:rowOff>
    </xdr:from>
    <xdr:to>
      <xdr:col>12</xdr:col>
      <xdr:colOff>561975</xdr:colOff>
      <xdr:row>96</xdr:row>
      <xdr:rowOff>145504</xdr:rowOff>
    </xdr:to>
    <xdr:sp macro="" textlink="">
      <xdr:nvSpPr>
        <xdr:cNvPr id="471" name="フローチャート : 判断 470"/>
        <xdr:cNvSpPr/>
      </xdr:nvSpPr>
      <xdr:spPr>
        <a:xfrm>
          <a:off x="8699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136631</xdr:rowOff>
    </xdr:from>
    <xdr:ext cx="534377" cy="259045"/>
    <xdr:sp macro="" textlink="">
      <xdr:nvSpPr>
        <xdr:cNvPr id="472" name="テキスト ボックス 471"/>
        <xdr:cNvSpPr txBox="1"/>
      </xdr:nvSpPr>
      <xdr:spPr>
        <a:xfrm>
          <a:off x="8483111" y="1659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44,362</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153282</xdr:rowOff>
    </xdr:from>
    <xdr:to>
      <xdr:col>11</xdr:col>
      <xdr:colOff>307975</xdr:colOff>
      <xdr:row>97</xdr:row>
      <xdr:rowOff>29039</xdr:rowOff>
    </xdr:to>
    <xdr:cxnSp macro="">
      <xdr:nvCxnSpPr>
        <xdr:cNvPr id="473" name="直線コネクタ 472"/>
        <xdr:cNvCxnSpPr/>
      </xdr:nvCxnSpPr>
      <xdr:spPr>
        <a:xfrm flipV="1">
          <a:off x="6972300" y="16612482"/>
          <a:ext cx="889000" cy="4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84080</xdr:rowOff>
    </xdr:from>
    <xdr:to>
      <xdr:col>11</xdr:col>
      <xdr:colOff>358775</xdr:colOff>
      <xdr:row>97</xdr:row>
      <xdr:rowOff>14230</xdr:rowOff>
    </xdr:to>
    <xdr:sp macro="" textlink="">
      <xdr:nvSpPr>
        <xdr:cNvPr id="474" name="フローチャート : 判断 473"/>
        <xdr:cNvSpPr/>
      </xdr:nvSpPr>
      <xdr:spPr>
        <a:xfrm>
          <a:off x="7810500" y="16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30757</xdr:rowOff>
    </xdr:from>
    <xdr:ext cx="534377" cy="259045"/>
    <xdr:sp macro="" textlink="">
      <xdr:nvSpPr>
        <xdr:cNvPr id="475" name="テキスト ボックス 474"/>
        <xdr:cNvSpPr txBox="1"/>
      </xdr:nvSpPr>
      <xdr:spPr>
        <a:xfrm>
          <a:off x="7594111" y="1631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42,253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94862</xdr:rowOff>
    </xdr:from>
    <xdr:to>
      <xdr:col>10</xdr:col>
      <xdr:colOff>155575</xdr:colOff>
      <xdr:row>97</xdr:row>
      <xdr:rowOff>25012</xdr:rowOff>
    </xdr:to>
    <xdr:sp macro="" textlink="">
      <xdr:nvSpPr>
        <xdr:cNvPr id="476" name="フローチャート : 判断 475"/>
        <xdr:cNvSpPr/>
      </xdr:nvSpPr>
      <xdr:spPr>
        <a:xfrm>
          <a:off x="6921500" y="1655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41539</xdr:rowOff>
    </xdr:from>
    <xdr:ext cx="534377" cy="259045"/>
    <xdr:sp macro="" textlink="">
      <xdr:nvSpPr>
        <xdr:cNvPr id="477" name="テキスト ボックス 476"/>
        <xdr:cNvSpPr txBox="1"/>
      </xdr:nvSpPr>
      <xdr:spPr>
        <a:xfrm>
          <a:off x="6705111" y="1632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41,687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90348</xdr:rowOff>
    </xdr:from>
    <xdr:to>
      <xdr:col>15</xdr:col>
      <xdr:colOff>231775</xdr:colOff>
      <xdr:row>98</xdr:row>
      <xdr:rowOff>20498</xdr:rowOff>
    </xdr:to>
    <xdr:sp macro="" textlink="">
      <xdr:nvSpPr>
        <xdr:cNvPr id="483" name="円/楕円 482"/>
        <xdr:cNvSpPr/>
      </xdr:nvSpPr>
      <xdr:spPr>
        <a:xfrm>
          <a:off x="10426700" y="1672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68775</xdr:rowOff>
    </xdr:from>
    <xdr:ext cx="534377" cy="259045"/>
    <xdr:sp macro="" textlink="">
      <xdr:nvSpPr>
        <xdr:cNvPr id="484" name="土木費該当値テキスト"/>
        <xdr:cNvSpPr txBox="1"/>
      </xdr:nvSpPr>
      <xdr:spPr>
        <a:xfrm>
          <a:off x="10528300" y="1669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32,924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56877</xdr:rowOff>
    </xdr:from>
    <xdr:to>
      <xdr:col>14</xdr:col>
      <xdr:colOff>79375</xdr:colOff>
      <xdr:row>96</xdr:row>
      <xdr:rowOff>158477</xdr:rowOff>
    </xdr:to>
    <xdr:sp macro="" textlink="">
      <xdr:nvSpPr>
        <xdr:cNvPr id="485" name="円/楕円 484"/>
        <xdr:cNvSpPr/>
      </xdr:nvSpPr>
      <xdr:spPr>
        <a:xfrm>
          <a:off x="9588500" y="1651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3554</xdr:rowOff>
    </xdr:from>
    <xdr:ext cx="534377" cy="259045"/>
    <xdr:sp macro="" textlink="">
      <xdr:nvSpPr>
        <xdr:cNvPr id="486" name="テキスト ボックス 485"/>
        <xdr:cNvSpPr txBox="1"/>
      </xdr:nvSpPr>
      <xdr:spPr>
        <a:xfrm>
          <a:off x="9372111" y="1629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43,681</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113151</xdr:rowOff>
    </xdr:from>
    <xdr:to>
      <xdr:col>12</xdr:col>
      <xdr:colOff>561975</xdr:colOff>
      <xdr:row>96</xdr:row>
      <xdr:rowOff>43301</xdr:rowOff>
    </xdr:to>
    <xdr:sp macro="" textlink="">
      <xdr:nvSpPr>
        <xdr:cNvPr id="487" name="円/楕円 486"/>
        <xdr:cNvSpPr/>
      </xdr:nvSpPr>
      <xdr:spPr>
        <a:xfrm>
          <a:off x="8699500" y="1640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59828</xdr:rowOff>
    </xdr:from>
    <xdr:ext cx="534377" cy="259045"/>
    <xdr:sp macro="" textlink="">
      <xdr:nvSpPr>
        <xdr:cNvPr id="488" name="テキスト ボックス 487"/>
        <xdr:cNvSpPr txBox="1"/>
      </xdr:nvSpPr>
      <xdr:spPr>
        <a:xfrm>
          <a:off x="8483111" y="1617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49,727</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102482</xdr:rowOff>
    </xdr:from>
    <xdr:to>
      <xdr:col>11</xdr:col>
      <xdr:colOff>358775</xdr:colOff>
      <xdr:row>97</xdr:row>
      <xdr:rowOff>32632</xdr:rowOff>
    </xdr:to>
    <xdr:sp macro="" textlink="">
      <xdr:nvSpPr>
        <xdr:cNvPr id="489" name="円/楕円 488"/>
        <xdr:cNvSpPr/>
      </xdr:nvSpPr>
      <xdr:spPr>
        <a:xfrm>
          <a:off x="7810500" y="1656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23759</xdr:rowOff>
    </xdr:from>
    <xdr:ext cx="534377" cy="259045"/>
    <xdr:sp macro="" textlink="">
      <xdr:nvSpPr>
        <xdr:cNvPr id="490" name="テキスト ボックス 489"/>
        <xdr:cNvSpPr txBox="1"/>
      </xdr:nvSpPr>
      <xdr:spPr>
        <a:xfrm>
          <a:off x="7594111" y="1665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41,287</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149689</xdr:rowOff>
    </xdr:from>
    <xdr:to>
      <xdr:col>10</xdr:col>
      <xdr:colOff>155575</xdr:colOff>
      <xdr:row>97</xdr:row>
      <xdr:rowOff>79839</xdr:rowOff>
    </xdr:to>
    <xdr:sp macro="" textlink="">
      <xdr:nvSpPr>
        <xdr:cNvPr id="491" name="円/楕円 490"/>
        <xdr:cNvSpPr/>
      </xdr:nvSpPr>
      <xdr:spPr>
        <a:xfrm>
          <a:off x="6921500" y="1660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70966</xdr:rowOff>
    </xdr:from>
    <xdr:ext cx="534377" cy="259045"/>
    <xdr:sp macro="" textlink="">
      <xdr:nvSpPr>
        <xdr:cNvPr id="492" name="テキスト ボックス 491"/>
        <xdr:cNvSpPr txBox="1"/>
      </xdr:nvSpPr>
      <xdr:spPr>
        <a:xfrm>
          <a:off x="6705111" y="1670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38,809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49631</xdr:rowOff>
    </xdr:from>
    <xdr:to>
      <xdr:col>23</xdr:col>
      <xdr:colOff>516889</xdr:colOff>
      <xdr:row>38</xdr:row>
      <xdr:rowOff>63086</xdr:rowOff>
    </xdr:to>
    <xdr:cxnSp macro="">
      <xdr:nvCxnSpPr>
        <xdr:cNvPr id="519" name="直線コネクタ 518"/>
        <xdr:cNvCxnSpPr/>
      </xdr:nvCxnSpPr>
      <xdr:spPr>
        <a:xfrm flipV="1">
          <a:off x="16317595" y="5364581"/>
          <a:ext cx="1269" cy="1213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66913</xdr:rowOff>
    </xdr:from>
    <xdr:ext cx="469744" cy="259045"/>
    <xdr:sp macro="" textlink="">
      <xdr:nvSpPr>
        <xdr:cNvPr id="520" name="消防費最小値テキスト"/>
        <xdr:cNvSpPr txBox="1"/>
      </xdr:nvSpPr>
      <xdr:spPr>
        <a:xfrm>
          <a:off x="16370300" y="658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8,173</a:t>
          </a:r>
          <a:endParaRPr kumimoji="1" lang="ja-JP" altLang="en-US" sz="1000" b="1">
            <a:latin typeface="ＭＳ Ｐゴシック"/>
          </a:endParaRPr>
        </a:p>
      </xdr:txBody>
    </xdr:sp>
    <xdr:clientData/>
  </xdr:oneCellAnchor>
  <xdr:twoCellAnchor>
    <xdr:from>
      <xdr:col>23</xdr:col>
      <xdr:colOff>428625</xdr:colOff>
      <xdr:row>38</xdr:row>
      <xdr:rowOff>63086</xdr:rowOff>
    </xdr:from>
    <xdr:to>
      <xdr:col>23</xdr:col>
      <xdr:colOff>606425</xdr:colOff>
      <xdr:row>38</xdr:row>
      <xdr:rowOff>63086</xdr:rowOff>
    </xdr:to>
    <xdr:cxnSp macro="">
      <xdr:nvCxnSpPr>
        <xdr:cNvPr id="521" name="直線コネクタ 520"/>
        <xdr:cNvCxnSpPr/>
      </xdr:nvCxnSpPr>
      <xdr:spPr>
        <a:xfrm>
          <a:off x="16230600" y="65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167758</xdr:rowOff>
    </xdr:from>
    <xdr:ext cx="534377" cy="259045"/>
    <xdr:sp macro="" textlink="">
      <xdr:nvSpPr>
        <xdr:cNvPr id="522" name="消防費最大値テキスト"/>
        <xdr:cNvSpPr txBox="1"/>
      </xdr:nvSpPr>
      <xdr:spPr>
        <a:xfrm>
          <a:off x="16370300" y="513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26,754</a:t>
          </a:r>
          <a:endParaRPr kumimoji="1" lang="ja-JP" altLang="en-US" sz="1000" b="1">
            <a:latin typeface="ＭＳ Ｐゴシック"/>
          </a:endParaRPr>
        </a:p>
      </xdr:txBody>
    </xdr:sp>
    <xdr:clientData/>
  </xdr:oneCellAnchor>
  <xdr:twoCellAnchor>
    <xdr:from>
      <xdr:col>23</xdr:col>
      <xdr:colOff>428625</xdr:colOff>
      <xdr:row>31</xdr:row>
      <xdr:rowOff>49631</xdr:rowOff>
    </xdr:from>
    <xdr:to>
      <xdr:col>23</xdr:col>
      <xdr:colOff>606425</xdr:colOff>
      <xdr:row>31</xdr:row>
      <xdr:rowOff>49631</xdr:rowOff>
    </xdr:to>
    <xdr:cxnSp macro="">
      <xdr:nvCxnSpPr>
        <xdr:cNvPr id="523" name="直線コネクタ 522"/>
        <xdr:cNvCxnSpPr/>
      </xdr:nvCxnSpPr>
      <xdr:spPr>
        <a:xfrm>
          <a:off x="16230600" y="536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4956</xdr:rowOff>
    </xdr:from>
    <xdr:to>
      <xdr:col>23</xdr:col>
      <xdr:colOff>517525</xdr:colOff>
      <xdr:row>38</xdr:row>
      <xdr:rowOff>12402</xdr:rowOff>
    </xdr:to>
    <xdr:cxnSp macro="">
      <xdr:nvCxnSpPr>
        <xdr:cNvPr id="524" name="直線コネクタ 523"/>
        <xdr:cNvCxnSpPr/>
      </xdr:nvCxnSpPr>
      <xdr:spPr>
        <a:xfrm>
          <a:off x="15481300" y="6520056"/>
          <a:ext cx="838200" cy="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57109</xdr:rowOff>
    </xdr:from>
    <xdr:ext cx="534377" cy="259045"/>
    <xdr:sp macro="" textlink="">
      <xdr:nvSpPr>
        <xdr:cNvPr id="525" name="消防費平均値テキスト"/>
        <xdr:cNvSpPr txBox="1"/>
      </xdr:nvSpPr>
      <xdr:spPr>
        <a:xfrm>
          <a:off x="16370300" y="6057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13,087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34232</xdr:rowOff>
    </xdr:from>
    <xdr:to>
      <xdr:col>23</xdr:col>
      <xdr:colOff>568325</xdr:colOff>
      <xdr:row>36</xdr:row>
      <xdr:rowOff>135832</xdr:rowOff>
    </xdr:to>
    <xdr:sp macro="" textlink="">
      <xdr:nvSpPr>
        <xdr:cNvPr id="526" name="フローチャート : 判断 525"/>
        <xdr:cNvSpPr/>
      </xdr:nvSpPr>
      <xdr:spPr>
        <a:xfrm>
          <a:off x="16268700" y="620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105540</xdr:rowOff>
    </xdr:from>
    <xdr:to>
      <xdr:col>22</xdr:col>
      <xdr:colOff>365125</xdr:colOff>
      <xdr:row>38</xdr:row>
      <xdr:rowOff>4956</xdr:rowOff>
    </xdr:to>
    <xdr:cxnSp macro="">
      <xdr:nvCxnSpPr>
        <xdr:cNvPr id="527" name="直線コネクタ 526"/>
        <xdr:cNvCxnSpPr/>
      </xdr:nvCxnSpPr>
      <xdr:spPr>
        <a:xfrm>
          <a:off x="14592300" y="6449190"/>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53434</xdr:rowOff>
    </xdr:from>
    <xdr:to>
      <xdr:col>22</xdr:col>
      <xdr:colOff>415925</xdr:colOff>
      <xdr:row>36</xdr:row>
      <xdr:rowOff>155034</xdr:rowOff>
    </xdr:to>
    <xdr:sp macro="" textlink="">
      <xdr:nvSpPr>
        <xdr:cNvPr id="528" name="フローチャート : 判断 527"/>
        <xdr:cNvSpPr/>
      </xdr:nvSpPr>
      <xdr:spPr>
        <a:xfrm>
          <a:off x="15430500" y="622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111</xdr:rowOff>
    </xdr:from>
    <xdr:ext cx="534377" cy="259045"/>
    <xdr:sp macro="" textlink="">
      <xdr:nvSpPr>
        <xdr:cNvPr id="529" name="テキスト ボックス 528"/>
        <xdr:cNvSpPr txBox="1"/>
      </xdr:nvSpPr>
      <xdr:spPr>
        <a:xfrm>
          <a:off x="15214111" y="600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105540</xdr:rowOff>
    </xdr:from>
    <xdr:to>
      <xdr:col>21</xdr:col>
      <xdr:colOff>161925</xdr:colOff>
      <xdr:row>37</xdr:row>
      <xdr:rowOff>139504</xdr:rowOff>
    </xdr:to>
    <xdr:cxnSp macro="">
      <xdr:nvCxnSpPr>
        <xdr:cNvPr id="530" name="直線コネクタ 529"/>
        <xdr:cNvCxnSpPr/>
      </xdr:nvCxnSpPr>
      <xdr:spPr>
        <a:xfrm flipV="1">
          <a:off x="13703300" y="6449190"/>
          <a:ext cx="889000" cy="3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82173</xdr:rowOff>
    </xdr:from>
    <xdr:to>
      <xdr:col>21</xdr:col>
      <xdr:colOff>212725</xdr:colOff>
      <xdr:row>37</xdr:row>
      <xdr:rowOff>12323</xdr:rowOff>
    </xdr:to>
    <xdr:sp macro="" textlink="">
      <xdr:nvSpPr>
        <xdr:cNvPr id="531" name="フローチャート : 判断 530"/>
        <xdr:cNvSpPr/>
      </xdr:nvSpPr>
      <xdr:spPr>
        <a:xfrm>
          <a:off x="14541500" y="625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28850</xdr:rowOff>
    </xdr:from>
    <xdr:ext cx="534377" cy="259045"/>
    <xdr:sp macro="" textlink="">
      <xdr:nvSpPr>
        <xdr:cNvPr id="532" name="テキスト ボックス 531"/>
        <xdr:cNvSpPr txBox="1"/>
      </xdr:nvSpPr>
      <xdr:spPr>
        <a:xfrm>
          <a:off x="14325111" y="602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12,353</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103059</xdr:rowOff>
    </xdr:from>
    <xdr:to>
      <xdr:col>19</xdr:col>
      <xdr:colOff>644525</xdr:colOff>
      <xdr:row>37</xdr:row>
      <xdr:rowOff>139504</xdr:rowOff>
    </xdr:to>
    <xdr:cxnSp macro="">
      <xdr:nvCxnSpPr>
        <xdr:cNvPr id="533" name="直線コネクタ 532"/>
        <xdr:cNvCxnSpPr/>
      </xdr:nvCxnSpPr>
      <xdr:spPr>
        <a:xfrm>
          <a:off x="12814300" y="6446709"/>
          <a:ext cx="889000" cy="3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107449</xdr:rowOff>
    </xdr:from>
    <xdr:to>
      <xdr:col>20</xdr:col>
      <xdr:colOff>9525</xdr:colOff>
      <xdr:row>37</xdr:row>
      <xdr:rowOff>37599</xdr:rowOff>
    </xdr:to>
    <xdr:sp macro="" textlink="">
      <xdr:nvSpPr>
        <xdr:cNvPr id="534" name="フローチャート : 判断 533"/>
        <xdr:cNvSpPr/>
      </xdr:nvSpPr>
      <xdr:spPr>
        <a:xfrm>
          <a:off x="13652500" y="627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54126</xdr:rowOff>
    </xdr:from>
    <xdr:ext cx="534377" cy="259045"/>
    <xdr:sp macro="" textlink="">
      <xdr:nvSpPr>
        <xdr:cNvPr id="535" name="テキスト ボックス 534"/>
        <xdr:cNvSpPr txBox="1"/>
      </xdr:nvSpPr>
      <xdr:spPr>
        <a:xfrm>
          <a:off x="13436111" y="605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121361</xdr:rowOff>
    </xdr:from>
    <xdr:to>
      <xdr:col>18</xdr:col>
      <xdr:colOff>492125</xdr:colOff>
      <xdr:row>37</xdr:row>
      <xdr:rowOff>51511</xdr:rowOff>
    </xdr:to>
    <xdr:sp macro="" textlink="">
      <xdr:nvSpPr>
        <xdr:cNvPr id="536" name="フローチャート : 判断 535"/>
        <xdr:cNvSpPr/>
      </xdr:nvSpPr>
      <xdr:spPr>
        <a:xfrm>
          <a:off x="12763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68038</xdr:rowOff>
    </xdr:from>
    <xdr:ext cx="534377" cy="259045"/>
    <xdr:sp macro="" textlink="">
      <xdr:nvSpPr>
        <xdr:cNvPr id="537" name="テキスト ボックス 536"/>
        <xdr:cNvSpPr txBox="1"/>
      </xdr:nvSpPr>
      <xdr:spPr>
        <a:xfrm>
          <a:off x="12547111" y="606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133052</xdr:rowOff>
    </xdr:from>
    <xdr:to>
      <xdr:col>23</xdr:col>
      <xdr:colOff>568325</xdr:colOff>
      <xdr:row>38</xdr:row>
      <xdr:rowOff>63202</xdr:rowOff>
    </xdr:to>
    <xdr:sp macro="" textlink="">
      <xdr:nvSpPr>
        <xdr:cNvPr id="543" name="円/楕円 542"/>
        <xdr:cNvSpPr/>
      </xdr:nvSpPr>
      <xdr:spPr>
        <a:xfrm>
          <a:off x="16268700" y="647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47979</xdr:rowOff>
    </xdr:from>
    <xdr:ext cx="469744" cy="259045"/>
    <xdr:sp macro="" textlink="">
      <xdr:nvSpPr>
        <xdr:cNvPr id="544" name="消防費該当値テキスト"/>
        <xdr:cNvSpPr txBox="1"/>
      </xdr:nvSpPr>
      <xdr:spPr>
        <a:xfrm>
          <a:off x="16370300" y="639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8,949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125607</xdr:rowOff>
    </xdr:from>
    <xdr:to>
      <xdr:col>22</xdr:col>
      <xdr:colOff>415925</xdr:colOff>
      <xdr:row>38</xdr:row>
      <xdr:rowOff>55756</xdr:rowOff>
    </xdr:to>
    <xdr:sp macro="" textlink="">
      <xdr:nvSpPr>
        <xdr:cNvPr id="545" name="円/楕円 544"/>
        <xdr:cNvSpPr/>
      </xdr:nvSpPr>
      <xdr:spPr>
        <a:xfrm>
          <a:off x="15430500" y="64692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46883</xdr:rowOff>
    </xdr:from>
    <xdr:ext cx="469744" cy="259045"/>
    <xdr:sp macro="" textlink="">
      <xdr:nvSpPr>
        <xdr:cNvPr id="546" name="テキスト ボックス 545"/>
        <xdr:cNvSpPr txBox="1"/>
      </xdr:nvSpPr>
      <xdr:spPr>
        <a:xfrm>
          <a:off x="15246427" y="656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54740</xdr:rowOff>
    </xdr:from>
    <xdr:to>
      <xdr:col>21</xdr:col>
      <xdr:colOff>212725</xdr:colOff>
      <xdr:row>37</xdr:row>
      <xdr:rowOff>156340</xdr:rowOff>
    </xdr:to>
    <xdr:sp macro="" textlink="">
      <xdr:nvSpPr>
        <xdr:cNvPr id="547" name="円/楕円 546"/>
        <xdr:cNvSpPr/>
      </xdr:nvSpPr>
      <xdr:spPr>
        <a:xfrm>
          <a:off x="14541500" y="639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147468</xdr:rowOff>
    </xdr:from>
    <xdr:ext cx="534377" cy="259045"/>
    <xdr:sp macro="" textlink="">
      <xdr:nvSpPr>
        <xdr:cNvPr id="548" name="テキスト ボックス 547"/>
        <xdr:cNvSpPr txBox="1"/>
      </xdr:nvSpPr>
      <xdr:spPr>
        <a:xfrm>
          <a:off x="14325111" y="649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88704</xdr:rowOff>
    </xdr:from>
    <xdr:to>
      <xdr:col>20</xdr:col>
      <xdr:colOff>9525</xdr:colOff>
      <xdr:row>38</xdr:row>
      <xdr:rowOff>18854</xdr:rowOff>
    </xdr:to>
    <xdr:sp macro="" textlink="">
      <xdr:nvSpPr>
        <xdr:cNvPr id="549" name="円/楕円 548"/>
        <xdr:cNvSpPr/>
      </xdr:nvSpPr>
      <xdr:spPr>
        <a:xfrm>
          <a:off x="13652500" y="643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9981</xdr:rowOff>
    </xdr:from>
    <xdr:ext cx="469744" cy="259045"/>
    <xdr:sp macro="" textlink="">
      <xdr:nvSpPr>
        <xdr:cNvPr id="550" name="テキスト ボックス 549"/>
        <xdr:cNvSpPr txBox="1"/>
      </xdr:nvSpPr>
      <xdr:spPr>
        <a:xfrm>
          <a:off x="13468427" y="652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52259</xdr:rowOff>
    </xdr:from>
    <xdr:to>
      <xdr:col>18</xdr:col>
      <xdr:colOff>492125</xdr:colOff>
      <xdr:row>37</xdr:row>
      <xdr:rowOff>153859</xdr:rowOff>
    </xdr:to>
    <xdr:sp macro="" textlink="">
      <xdr:nvSpPr>
        <xdr:cNvPr id="551" name="円/楕円 550"/>
        <xdr:cNvSpPr/>
      </xdr:nvSpPr>
      <xdr:spPr>
        <a:xfrm>
          <a:off x="12763500" y="639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144986</xdr:rowOff>
    </xdr:from>
    <xdr:ext cx="534377" cy="259045"/>
    <xdr:sp macro="" textlink="">
      <xdr:nvSpPr>
        <xdr:cNvPr id="552" name="テキスト ボックス 551"/>
        <xdr:cNvSpPr txBox="1"/>
      </xdr:nvSpPr>
      <xdr:spPr>
        <a:xfrm>
          <a:off x="12547111" y="648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21970</xdr:rowOff>
    </xdr:from>
    <xdr:ext cx="531299" cy="259045"/>
    <xdr:sp macro="" textlink="">
      <xdr:nvSpPr>
        <xdr:cNvPr id="573" name="テキスト ボックス 572"/>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38299</xdr:rowOff>
    </xdr:from>
    <xdr:ext cx="531299" cy="259045"/>
    <xdr:sp macro="" textlink="">
      <xdr:nvSpPr>
        <xdr:cNvPr id="575" name="テキスト ボックス 574"/>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7" name="テキスト ボックス 57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45549</xdr:rowOff>
    </xdr:from>
    <xdr:to>
      <xdr:col>23</xdr:col>
      <xdr:colOff>516889</xdr:colOff>
      <xdr:row>58</xdr:row>
      <xdr:rowOff>170953</xdr:rowOff>
    </xdr:to>
    <xdr:cxnSp macro="">
      <xdr:nvCxnSpPr>
        <xdr:cNvPr id="579" name="直線コネクタ 578"/>
        <xdr:cNvCxnSpPr/>
      </xdr:nvCxnSpPr>
      <xdr:spPr>
        <a:xfrm flipV="1">
          <a:off x="16317595" y="8618049"/>
          <a:ext cx="1269" cy="149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3330</xdr:rowOff>
    </xdr:from>
    <xdr:ext cx="534377" cy="259045"/>
    <xdr:sp macro="" textlink="">
      <xdr:nvSpPr>
        <xdr:cNvPr id="580" name="教育費最小値テキスト"/>
        <xdr:cNvSpPr txBox="1"/>
      </xdr:nvSpPr>
      <xdr:spPr>
        <a:xfrm>
          <a:off x="16370300" y="101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23,043</a:t>
          </a:r>
          <a:endParaRPr kumimoji="1" lang="ja-JP" altLang="en-US" sz="1000" b="1">
            <a:latin typeface="ＭＳ Ｐゴシック"/>
          </a:endParaRPr>
        </a:p>
      </xdr:txBody>
    </xdr:sp>
    <xdr:clientData/>
  </xdr:oneCellAnchor>
  <xdr:twoCellAnchor>
    <xdr:from>
      <xdr:col>23</xdr:col>
      <xdr:colOff>428625</xdr:colOff>
      <xdr:row>58</xdr:row>
      <xdr:rowOff>170953</xdr:rowOff>
    </xdr:from>
    <xdr:to>
      <xdr:col>23</xdr:col>
      <xdr:colOff>606425</xdr:colOff>
      <xdr:row>58</xdr:row>
      <xdr:rowOff>170953</xdr:rowOff>
    </xdr:to>
    <xdr:cxnSp macro="">
      <xdr:nvCxnSpPr>
        <xdr:cNvPr id="581" name="直線コネクタ 580"/>
        <xdr:cNvCxnSpPr/>
      </xdr:nvCxnSpPr>
      <xdr:spPr>
        <a:xfrm>
          <a:off x="16230600" y="1011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163676</xdr:rowOff>
    </xdr:from>
    <xdr:ext cx="534377" cy="259045"/>
    <xdr:sp macro="" textlink="">
      <xdr:nvSpPr>
        <xdr:cNvPr id="582" name="教育費最大値テキスト"/>
        <xdr:cNvSpPr txBox="1"/>
      </xdr:nvSpPr>
      <xdr:spPr>
        <a:xfrm>
          <a:off x="16370300" y="839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68,883</a:t>
          </a:r>
          <a:endParaRPr kumimoji="1" lang="ja-JP" altLang="en-US" sz="1000" b="1">
            <a:latin typeface="ＭＳ Ｐゴシック"/>
          </a:endParaRPr>
        </a:p>
      </xdr:txBody>
    </xdr:sp>
    <xdr:clientData/>
  </xdr:oneCellAnchor>
  <xdr:twoCellAnchor>
    <xdr:from>
      <xdr:col>23</xdr:col>
      <xdr:colOff>428625</xdr:colOff>
      <xdr:row>50</xdr:row>
      <xdr:rowOff>45549</xdr:rowOff>
    </xdr:from>
    <xdr:to>
      <xdr:col>23</xdr:col>
      <xdr:colOff>606425</xdr:colOff>
      <xdr:row>50</xdr:row>
      <xdr:rowOff>45549</xdr:rowOff>
    </xdr:to>
    <xdr:cxnSp macro="">
      <xdr:nvCxnSpPr>
        <xdr:cNvPr id="583" name="直線コネクタ 582"/>
        <xdr:cNvCxnSpPr/>
      </xdr:nvCxnSpPr>
      <xdr:spPr>
        <a:xfrm>
          <a:off x="16230600" y="861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24290</xdr:rowOff>
    </xdr:from>
    <xdr:to>
      <xdr:col>23</xdr:col>
      <xdr:colOff>517525</xdr:colOff>
      <xdr:row>56</xdr:row>
      <xdr:rowOff>47509</xdr:rowOff>
    </xdr:to>
    <xdr:cxnSp macro="">
      <xdr:nvCxnSpPr>
        <xdr:cNvPr id="584" name="直線コネクタ 583"/>
        <xdr:cNvCxnSpPr/>
      </xdr:nvCxnSpPr>
      <xdr:spPr>
        <a:xfrm>
          <a:off x="15481300" y="9625490"/>
          <a:ext cx="838200" cy="2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167392</xdr:rowOff>
    </xdr:from>
    <xdr:ext cx="534377" cy="259045"/>
    <xdr:sp macro="" textlink="">
      <xdr:nvSpPr>
        <xdr:cNvPr id="585" name="教育費平均値テキスト"/>
        <xdr:cNvSpPr txBox="1"/>
      </xdr:nvSpPr>
      <xdr:spPr>
        <a:xfrm>
          <a:off x="16370300" y="9425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38,047</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144515</xdr:rowOff>
    </xdr:from>
    <xdr:to>
      <xdr:col>23</xdr:col>
      <xdr:colOff>568325</xdr:colOff>
      <xdr:row>56</xdr:row>
      <xdr:rowOff>74665</xdr:rowOff>
    </xdr:to>
    <xdr:sp macro="" textlink="">
      <xdr:nvSpPr>
        <xdr:cNvPr id="586" name="フローチャート : 判断 585"/>
        <xdr:cNvSpPr/>
      </xdr:nvSpPr>
      <xdr:spPr>
        <a:xfrm>
          <a:off x="16268700" y="9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97475</xdr:rowOff>
    </xdr:from>
    <xdr:to>
      <xdr:col>22</xdr:col>
      <xdr:colOff>365125</xdr:colOff>
      <xdr:row>56</xdr:row>
      <xdr:rowOff>24290</xdr:rowOff>
    </xdr:to>
    <xdr:cxnSp macro="">
      <xdr:nvCxnSpPr>
        <xdr:cNvPr id="587" name="直線コネクタ 586"/>
        <xdr:cNvCxnSpPr/>
      </xdr:nvCxnSpPr>
      <xdr:spPr>
        <a:xfrm>
          <a:off x="14592300" y="9527225"/>
          <a:ext cx="889000" cy="9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159929</xdr:rowOff>
    </xdr:from>
    <xdr:to>
      <xdr:col>22</xdr:col>
      <xdr:colOff>415925</xdr:colOff>
      <xdr:row>56</xdr:row>
      <xdr:rowOff>90079</xdr:rowOff>
    </xdr:to>
    <xdr:sp macro="" textlink="">
      <xdr:nvSpPr>
        <xdr:cNvPr id="588" name="フローチャート : 判断 587"/>
        <xdr:cNvSpPr/>
      </xdr:nvSpPr>
      <xdr:spPr>
        <a:xfrm>
          <a:off x="15430500" y="958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81206</xdr:rowOff>
    </xdr:from>
    <xdr:ext cx="534377" cy="259045"/>
    <xdr:sp macro="" textlink="">
      <xdr:nvSpPr>
        <xdr:cNvPr id="589" name="テキスト ボックス 588"/>
        <xdr:cNvSpPr txBox="1"/>
      </xdr:nvSpPr>
      <xdr:spPr>
        <a:xfrm>
          <a:off x="15214111" y="968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37,575</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97475</xdr:rowOff>
    </xdr:from>
    <xdr:to>
      <xdr:col>21</xdr:col>
      <xdr:colOff>161925</xdr:colOff>
      <xdr:row>56</xdr:row>
      <xdr:rowOff>70173</xdr:rowOff>
    </xdr:to>
    <xdr:cxnSp macro="">
      <xdr:nvCxnSpPr>
        <xdr:cNvPr id="590" name="直線コネクタ 589"/>
        <xdr:cNvCxnSpPr/>
      </xdr:nvCxnSpPr>
      <xdr:spPr>
        <a:xfrm flipV="1">
          <a:off x="13703300" y="9527225"/>
          <a:ext cx="889000" cy="14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68456</xdr:rowOff>
    </xdr:from>
    <xdr:to>
      <xdr:col>21</xdr:col>
      <xdr:colOff>212725</xdr:colOff>
      <xdr:row>56</xdr:row>
      <xdr:rowOff>170056</xdr:rowOff>
    </xdr:to>
    <xdr:sp macro="" textlink="">
      <xdr:nvSpPr>
        <xdr:cNvPr id="591" name="フローチャート : 判断 590"/>
        <xdr:cNvSpPr/>
      </xdr:nvSpPr>
      <xdr:spPr>
        <a:xfrm>
          <a:off x="14541500" y="9669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161183</xdr:rowOff>
    </xdr:from>
    <xdr:ext cx="534377" cy="259045"/>
    <xdr:sp macro="" textlink="">
      <xdr:nvSpPr>
        <xdr:cNvPr id="592" name="テキスト ボックス 591"/>
        <xdr:cNvSpPr txBox="1"/>
      </xdr:nvSpPr>
      <xdr:spPr>
        <a:xfrm>
          <a:off x="14325111" y="976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35,126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70173</xdr:rowOff>
    </xdr:from>
    <xdr:to>
      <xdr:col>19</xdr:col>
      <xdr:colOff>644525</xdr:colOff>
      <xdr:row>56</xdr:row>
      <xdr:rowOff>83726</xdr:rowOff>
    </xdr:to>
    <xdr:cxnSp macro="">
      <xdr:nvCxnSpPr>
        <xdr:cNvPr id="593" name="直線コネクタ 592"/>
        <xdr:cNvCxnSpPr/>
      </xdr:nvCxnSpPr>
      <xdr:spPr>
        <a:xfrm flipV="1">
          <a:off x="12814300" y="9671373"/>
          <a:ext cx="889000" cy="1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93243</xdr:rowOff>
    </xdr:from>
    <xdr:to>
      <xdr:col>20</xdr:col>
      <xdr:colOff>9525</xdr:colOff>
      <xdr:row>57</xdr:row>
      <xdr:rowOff>23393</xdr:rowOff>
    </xdr:to>
    <xdr:sp macro="" textlink="">
      <xdr:nvSpPr>
        <xdr:cNvPr id="594" name="フローチャート : 判断 593"/>
        <xdr:cNvSpPr/>
      </xdr:nvSpPr>
      <xdr:spPr>
        <a:xfrm>
          <a:off x="13652500" y="969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14520</xdr:rowOff>
    </xdr:from>
    <xdr:ext cx="534377" cy="259045"/>
    <xdr:sp macro="" textlink="">
      <xdr:nvSpPr>
        <xdr:cNvPr id="595" name="テキスト ボックス 594"/>
        <xdr:cNvSpPr txBox="1"/>
      </xdr:nvSpPr>
      <xdr:spPr>
        <a:xfrm>
          <a:off x="13436111" y="978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84328</xdr:rowOff>
    </xdr:from>
    <xdr:to>
      <xdr:col>18</xdr:col>
      <xdr:colOff>492125</xdr:colOff>
      <xdr:row>57</xdr:row>
      <xdr:rowOff>14478</xdr:rowOff>
    </xdr:to>
    <xdr:sp macro="" textlink="">
      <xdr:nvSpPr>
        <xdr:cNvPr id="596" name="フローチャート : 判断 595"/>
        <xdr:cNvSpPr/>
      </xdr:nvSpPr>
      <xdr:spPr>
        <a:xfrm>
          <a:off x="12763500" y="968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5605</xdr:rowOff>
    </xdr:from>
    <xdr:ext cx="534377" cy="259045"/>
    <xdr:sp macro="" textlink="">
      <xdr:nvSpPr>
        <xdr:cNvPr id="597" name="テキスト ボックス 596"/>
        <xdr:cNvSpPr txBox="1"/>
      </xdr:nvSpPr>
      <xdr:spPr>
        <a:xfrm>
          <a:off x="12547111" y="977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34,640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168159</xdr:rowOff>
    </xdr:from>
    <xdr:to>
      <xdr:col>23</xdr:col>
      <xdr:colOff>568325</xdr:colOff>
      <xdr:row>56</xdr:row>
      <xdr:rowOff>98309</xdr:rowOff>
    </xdr:to>
    <xdr:sp macro="" textlink="">
      <xdr:nvSpPr>
        <xdr:cNvPr id="603" name="円/楕円 602"/>
        <xdr:cNvSpPr/>
      </xdr:nvSpPr>
      <xdr:spPr>
        <a:xfrm>
          <a:off x="16268700" y="959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146586</xdr:rowOff>
    </xdr:from>
    <xdr:ext cx="534377" cy="259045"/>
    <xdr:sp macro="" textlink="">
      <xdr:nvSpPr>
        <xdr:cNvPr id="604" name="教育費該当値テキスト"/>
        <xdr:cNvSpPr txBox="1"/>
      </xdr:nvSpPr>
      <xdr:spPr>
        <a:xfrm>
          <a:off x="16370300" y="957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37,323</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144940</xdr:rowOff>
    </xdr:from>
    <xdr:to>
      <xdr:col>22</xdr:col>
      <xdr:colOff>415925</xdr:colOff>
      <xdr:row>56</xdr:row>
      <xdr:rowOff>75090</xdr:rowOff>
    </xdr:to>
    <xdr:sp macro="" textlink="">
      <xdr:nvSpPr>
        <xdr:cNvPr id="605" name="円/楕円 604"/>
        <xdr:cNvSpPr/>
      </xdr:nvSpPr>
      <xdr:spPr>
        <a:xfrm>
          <a:off x="15430500" y="95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91617</xdr:rowOff>
    </xdr:from>
    <xdr:ext cx="534377" cy="259045"/>
    <xdr:sp macro="" textlink="">
      <xdr:nvSpPr>
        <xdr:cNvPr id="606" name="テキスト ボックス 605"/>
        <xdr:cNvSpPr txBox="1"/>
      </xdr:nvSpPr>
      <xdr:spPr>
        <a:xfrm>
          <a:off x="15214111" y="934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38,034</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46675</xdr:rowOff>
    </xdr:from>
    <xdr:to>
      <xdr:col>21</xdr:col>
      <xdr:colOff>212725</xdr:colOff>
      <xdr:row>55</xdr:row>
      <xdr:rowOff>148275</xdr:rowOff>
    </xdr:to>
    <xdr:sp macro="" textlink="">
      <xdr:nvSpPr>
        <xdr:cNvPr id="607" name="円/楕円 606"/>
        <xdr:cNvSpPr/>
      </xdr:nvSpPr>
      <xdr:spPr>
        <a:xfrm>
          <a:off x="14541500" y="947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164802</xdr:rowOff>
    </xdr:from>
    <xdr:ext cx="534377" cy="259045"/>
    <xdr:sp macro="" textlink="">
      <xdr:nvSpPr>
        <xdr:cNvPr id="608" name="テキスト ボックス 607"/>
        <xdr:cNvSpPr txBox="1"/>
      </xdr:nvSpPr>
      <xdr:spPr>
        <a:xfrm>
          <a:off x="14325111" y="925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41,043</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19373</xdr:rowOff>
    </xdr:from>
    <xdr:to>
      <xdr:col>20</xdr:col>
      <xdr:colOff>9525</xdr:colOff>
      <xdr:row>56</xdr:row>
      <xdr:rowOff>120973</xdr:rowOff>
    </xdr:to>
    <xdr:sp macro="" textlink="">
      <xdr:nvSpPr>
        <xdr:cNvPr id="609" name="円/楕円 608"/>
        <xdr:cNvSpPr/>
      </xdr:nvSpPr>
      <xdr:spPr>
        <a:xfrm>
          <a:off x="13652500" y="962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137500</xdr:rowOff>
    </xdr:from>
    <xdr:ext cx="534377" cy="259045"/>
    <xdr:sp macro="" textlink="">
      <xdr:nvSpPr>
        <xdr:cNvPr id="610" name="テキスト ボックス 609"/>
        <xdr:cNvSpPr txBox="1"/>
      </xdr:nvSpPr>
      <xdr:spPr>
        <a:xfrm>
          <a:off x="13436111" y="939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36,629</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32926</xdr:rowOff>
    </xdr:from>
    <xdr:to>
      <xdr:col>18</xdr:col>
      <xdr:colOff>492125</xdr:colOff>
      <xdr:row>56</xdr:row>
      <xdr:rowOff>134526</xdr:rowOff>
    </xdr:to>
    <xdr:sp macro="" textlink="">
      <xdr:nvSpPr>
        <xdr:cNvPr id="611" name="円/楕円 610"/>
        <xdr:cNvSpPr/>
      </xdr:nvSpPr>
      <xdr:spPr>
        <a:xfrm>
          <a:off x="12763500" y="963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151053</xdr:rowOff>
    </xdr:from>
    <xdr:ext cx="534377" cy="259045"/>
    <xdr:sp macro="" textlink="">
      <xdr:nvSpPr>
        <xdr:cNvPr id="612" name="テキスト ボックス 611"/>
        <xdr:cNvSpPr txBox="1"/>
      </xdr:nvSpPr>
      <xdr:spPr>
        <a:xfrm>
          <a:off x="12547111" y="940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36,214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75</xdr:row>
      <xdr:rowOff>54627</xdr:rowOff>
    </xdr:from>
    <xdr:ext cx="467179" cy="259045"/>
    <xdr:sp macro="" textlink="">
      <xdr:nvSpPr>
        <xdr:cNvPr id="626" name="テキスト ボックス 625"/>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72</xdr:row>
      <xdr:rowOff>111777</xdr:rowOff>
    </xdr:from>
    <xdr:ext cx="467179" cy="259045"/>
    <xdr:sp macro="" textlink="">
      <xdr:nvSpPr>
        <xdr:cNvPr id="628" name="テキスト ボックス 627"/>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168927</xdr:rowOff>
    </xdr:from>
    <xdr:ext cx="467179" cy="259045"/>
    <xdr:sp macro="" textlink="">
      <xdr:nvSpPr>
        <xdr:cNvPr id="630" name="テキスト ボックス 629"/>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32" name="テキスト ボックス 63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40945</xdr:rowOff>
    </xdr:from>
    <xdr:to>
      <xdr:col>23</xdr:col>
      <xdr:colOff>516889</xdr:colOff>
      <xdr:row>78</xdr:row>
      <xdr:rowOff>139700</xdr:rowOff>
    </xdr:to>
    <xdr:cxnSp macro="">
      <xdr:nvCxnSpPr>
        <xdr:cNvPr id="634" name="直線コネクタ 633"/>
        <xdr:cNvCxnSpPr/>
      </xdr:nvCxnSpPr>
      <xdr:spPr>
        <a:xfrm flipV="1">
          <a:off x="16317595" y="12385345"/>
          <a:ext cx="1269" cy="112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159072</xdr:rowOff>
    </xdr:from>
    <xdr:ext cx="469744" cy="259045"/>
    <xdr:sp macro="" textlink="">
      <xdr:nvSpPr>
        <xdr:cNvPr id="637" name="災害復旧費最大値テキスト"/>
        <xdr:cNvSpPr txBox="1"/>
      </xdr:nvSpPr>
      <xdr:spPr>
        <a:xfrm>
          <a:off x="16370300" y="1216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2,466</a:t>
          </a:r>
          <a:endParaRPr kumimoji="1" lang="ja-JP" altLang="en-US" sz="1000" b="1">
            <a:latin typeface="ＭＳ Ｐゴシック"/>
          </a:endParaRPr>
        </a:p>
      </xdr:txBody>
    </xdr:sp>
    <xdr:clientData/>
  </xdr:oneCellAnchor>
  <xdr:twoCellAnchor>
    <xdr:from>
      <xdr:col>23</xdr:col>
      <xdr:colOff>428625</xdr:colOff>
      <xdr:row>72</xdr:row>
      <xdr:rowOff>40945</xdr:rowOff>
    </xdr:from>
    <xdr:to>
      <xdr:col>23</xdr:col>
      <xdr:colOff>606425</xdr:colOff>
      <xdr:row>72</xdr:row>
      <xdr:rowOff>40945</xdr:rowOff>
    </xdr:to>
    <xdr:cxnSp macro="">
      <xdr:nvCxnSpPr>
        <xdr:cNvPr id="638" name="直線コネクタ 637"/>
        <xdr:cNvCxnSpPr/>
      </xdr:nvCxnSpPr>
      <xdr:spPr>
        <a:xfrm>
          <a:off x="16230600" y="1238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39" name="直線コネクタ 638"/>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143781</xdr:rowOff>
    </xdr:from>
    <xdr:ext cx="378565" cy="259045"/>
    <xdr:sp macro="" textlink="">
      <xdr:nvSpPr>
        <xdr:cNvPr id="640" name="災害復旧費平均値テキスト"/>
        <xdr:cNvSpPr txBox="1"/>
      </xdr:nvSpPr>
      <xdr:spPr>
        <a:xfrm>
          <a:off x="16370300" y="13173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120904</xdr:rowOff>
    </xdr:from>
    <xdr:to>
      <xdr:col>23</xdr:col>
      <xdr:colOff>568325</xdr:colOff>
      <xdr:row>78</xdr:row>
      <xdr:rowOff>51054</xdr:rowOff>
    </xdr:to>
    <xdr:sp macro="" textlink="">
      <xdr:nvSpPr>
        <xdr:cNvPr id="641" name="フローチャート : 判断 640"/>
        <xdr:cNvSpPr/>
      </xdr:nvSpPr>
      <xdr:spPr>
        <a:xfrm>
          <a:off x="16268700" y="13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42" name="直線コネクタ 641"/>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112218</xdr:rowOff>
    </xdr:from>
    <xdr:to>
      <xdr:col>22</xdr:col>
      <xdr:colOff>415925</xdr:colOff>
      <xdr:row>78</xdr:row>
      <xdr:rowOff>42368</xdr:rowOff>
    </xdr:to>
    <xdr:sp macro="" textlink="">
      <xdr:nvSpPr>
        <xdr:cNvPr id="643" name="フローチャート : 判断 642"/>
        <xdr:cNvSpPr/>
      </xdr:nvSpPr>
      <xdr:spPr>
        <a:xfrm>
          <a:off x="15430500" y="133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58895</xdr:rowOff>
    </xdr:from>
    <xdr:ext cx="378565" cy="259045"/>
    <xdr:sp macro="" textlink="">
      <xdr:nvSpPr>
        <xdr:cNvPr id="644" name="テキスト ボックス 643"/>
        <xdr:cNvSpPr txBox="1"/>
      </xdr:nvSpPr>
      <xdr:spPr>
        <a:xfrm>
          <a:off x="15292017" y="13089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45" name="直線コネクタ 644"/>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61925</xdr:rowOff>
    </xdr:from>
    <xdr:to>
      <xdr:col>21</xdr:col>
      <xdr:colOff>212725</xdr:colOff>
      <xdr:row>77</xdr:row>
      <xdr:rowOff>163525</xdr:rowOff>
    </xdr:to>
    <xdr:sp macro="" textlink="">
      <xdr:nvSpPr>
        <xdr:cNvPr id="646" name="フローチャート : 判断 645"/>
        <xdr:cNvSpPr/>
      </xdr:nvSpPr>
      <xdr:spPr>
        <a:xfrm>
          <a:off x="14541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76</xdr:row>
      <xdr:rowOff>8602</xdr:rowOff>
    </xdr:from>
    <xdr:ext cx="378565" cy="259045"/>
    <xdr:sp macro="" textlink="">
      <xdr:nvSpPr>
        <xdr:cNvPr id="647" name="テキスト ボックス 646"/>
        <xdr:cNvSpPr txBox="1"/>
      </xdr:nvSpPr>
      <xdr:spPr>
        <a:xfrm>
          <a:off x="14403017" y="13038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129642</xdr:rowOff>
    </xdr:from>
    <xdr:to>
      <xdr:col>19</xdr:col>
      <xdr:colOff>644525</xdr:colOff>
      <xdr:row>78</xdr:row>
      <xdr:rowOff>139700</xdr:rowOff>
    </xdr:to>
    <xdr:cxnSp macro="">
      <xdr:nvCxnSpPr>
        <xdr:cNvPr id="648" name="直線コネクタ 647"/>
        <xdr:cNvCxnSpPr/>
      </xdr:nvCxnSpPr>
      <xdr:spPr>
        <a:xfrm>
          <a:off x="12814300" y="13502742"/>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157480</xdr:rowOff>
    </xdr:from>
    <xdr:to>
      <xdr:col>20</xdr:col>
      <xdr:colOff>9525</xdr:colOff>
      <xdr:row>76</xdr:row>
      <xdr:rowOff>87630</xdr:rowOff>
    </xdr:to>
    <xdr:sp macro="" textlink="">
      <xdr:nvSpPr>
        <xdr:cNvPr id="649" name="フローチャート : 判断 648"/>
        <xdr:cNvSpPr/>
      </xdr:nvSpPr>
      <xdr:spPr>
        <a:xfrm>
          <a:off x="13652500" y="1301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74</xdr:row>
      <xdr:rowOff>104157</xdr:rowOff>
    </xdr:from>
    <xdr:ext cx="378565" cy="259045"/>
    <xdr:sp macro="" textlink="">
      <xdr:nvSpPr>
        <xdr:cNvPr id="650" name="テキスト ボックス 649"/>
        <xdr:cNvSpPr txBox="1"/>
      </xdr:nvSpPr>
      <xdr:spPr>
        <a:xfrm>
          <a:off x="13514017" y="12791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141936</xdr:rowOff>
    </xdr:from>
    <xdr:to>
      <xdr:col>18</xdr:col>
      <xdr:colOff>492125</xdr:colOff>
      <xdr:row>76</xdr:row>
      <xdr:rowOff>72086</xdr:rowOff>
    </xdr:to>
    <xdr:sp macro="" textlink="">
      <xdr:nvSpPr>
        <xdr:cNvPr id="651" name="フローチャート : 判断 650"/>
        <xdr:cNvSpPr/>
      </xdr:nvSpPr>
      <xdr:spPr>
        <a:xfrm>
          <a:off x="12763500" y="130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88613</xdr:rowOff>
    </xdr:from>
    <xdr:ext cx="469744" cy="259045"/>
    <xdr:sp macro="" textlink="">
      <xdr:nvSpPr>
        <xdr:cNvPr id="652" name="テキスト ボックス 651"/>
        <xdr:cNvSpPr txBox="1"/>
      </xdr:nvSpPr>
      <xdr:spPr>
        <a:xfrm>
          <a:off x="12579427" y="127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8" name="円/楕円 65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3827</xdr:rowOff>
    </xdr:from>
    <xdr:ext cx="249299" cy="259045"/>
    <xdr:sp macro="" textlink="">
      <xdr:nvSpPr>
        <xdr:cNvPr id="659"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60" name="円/楕円 65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61" name="テキスト ボックス 660"/>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62" name="円/楕円 66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63" name="テキスト ボックス 662"/>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64" name="円/楕円 66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65" name="テキスト ボックス 664"/>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78842</xdr:rowOff>
    </xdr:from>
    <xdr:to>
      <xdr:col>18</xdr:col>
      <xdr:colOff>492125</xdr:colOff>
      <xdr:row>79</xdr:row>
      <xdr:rowOff>8992</xdr:rowOff>
    </xdr:to>
    <xdr:sp macro="" textlink="">
      <xdr:nvSpPr>
        <xdr:cNvPr id="666" name="円/楕円 665"/>
        <xdr:cNvSpPr/>
      </xdr:nvSpPr>
      <xdr:spPr>
        <a:xfrm>
          <a:off x="12763500" y="1345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119</xdr:rowOff>
    </xdr:from>
    <xdr:ext cx="313932" cy="259045"/>
    <xdr:sp macro="" textlink="">
      <xdr:nvSpPr>
        <xdr:cNvPr id="667" name="テキスト ボックス 666"/>
        <xdr:cNvSpPr txBox="1"/>
      </xdr:nvSpPr>
      <xdr:spPr>
        <a:xfrm>
          <a:off x="12657333" y="13544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9" name="テキスト ボックス 67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5" name="テキスト ボックス 68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7" name="テキスト ボックス 68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43117</xdr:rowOff>
    </xdr:from>
    <xdr:to>
      <xdr:col>23</xdr:col>
      <xdr:colOff>516889</xdr:colOff>
      <xdr:row>97</xdr:row>
      <xdr:rowOff>104724</xdr:rowOff>
    </xdr:to>
    <xdr:cxnSp macro="">
      <xdr:nvCxnSpPr>
        <xdr:cNvPr id="691" name="直線コネクタ 690"/>
        <xdr:cNvCxnSpPr/>
      </xdr:nvCxnSpPr>
      <xdr:spPr>
        <a:xfrm flipV="1">
          <a:off x="16317595" y="15645067"/>
          <a:ext cx="1269" cy="1090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108551</xdr:rowOff>
    </xdr:from>
    <xdr:ext cx="534377" cy="259045"/>
    <xdr:sp macro="" textlink="">
      <xdr:nvSpPr>
        <xdr:cNvPr id="692" name="公債費最小値テキスト"/>
        <xdr:cNvSpPr txBox="1"/>
      </xdr:nvSpPr>
      <xdr:spPr>
        <a:xfrm>
          <a:off x="16370300" y="1673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14,836</a:t>
          </a:r>
          <a:endParaRPr kumimoji="1" lang="ja-JP" altLang="en-US" sz="1000" b="1">
            <a:latin typeface="ＭＳ Ｐゴシック"/>
          </a:endParaRPr>
        </a:p>
      </xdr:txBody>
    </xdr:sp>
    <xdr:clientData/>
  </xdr:oneCellAnchor>
  <xdr:twoCellAnchor>
    <xdr:from>
      <xdr:col>23</xdr:col>
      <xdr:colOff>428625</xdr:colOff>
      <xdr:row>97</xdr:row>
      <xdr:rowOff>104724</xdr:rowOff>
    </xdr:from>
    <xdr:to>
      <xdr:col>23</xdr:col>
      <xdr:colOff>606425</xdr:colOff>
      <xdr:row>97</xdr:row>
      <xdr:rowOff>104724</xdr:rowOff>
    </xdr:to>
    <xdr:cxnSp macro="">
      <xdr:nvCxnSpPr>
        <xdr:cNvPr id="693" name="直線コネクタ 692"/>
        <xdr:cNvCxnSpPr/>
      </xdr:nvCxnSpPr>
      <xdr:spPr>
        <a:xfrm>
          <a:off x="16230600" y="16735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161244</xdr:rowOff>
    </xdr:from>
    <xdr:ext cx="534377" cy="259045"/>
    <xdr:sp macro="" textlink="">
      <xdr:nvSpPr>
        <xdr:cNvPr id="694" name="公債費最大値テキスト"/>
        <xdr:cNvSpPr txBox="1"/>
      </xdr:nvSpPr>
      <xdr:spPr>
        <a:xfrm>
          <a:off x="16370300" y="1542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72,070</a:t>
          </a:r>
          <a:endParaRPr kumimoji="1" lang="ja-JP" altLang="en-US" sz="1000" b="1">
            <a:latin typeface="ＭＳ Ｐゴシック"/>
          </a:endParaRPr>
        </a:p>
      </xdr:txBody>
    </xdr:sp>
    <xdr:clientData/>
  </xdr:oneCellAnchor>
  <xdr:twoCellAnchor>
    <xdr:from>
      <xdr:col>23</xdr:col>
      <xdr:colOff>428625</xdr:colOff>
      <xdr:row>91</xdr:row>
      <xdr:rowOff>43117</xdr:rowOff>
    </xdr:from>
    <xdr:to>
      <xdr:col>23</xdr:col>
      <xdr:colOff>606425</xdr:colOff>
      <xdr:row>91</xdr:row>
      <xdr:rowOff>43117</xdr:rowOff>
    </xdr:to>
    <xdr:cxnSp macro="">
      <xdr:nvCxnSpPr>
        <xdr:cNvPr id="695" name="直線コネクタ 694"/>
        <xdr:cNvCxnSpPr/>
      </xdr:nvCxnSpPr>
      <xdr:spPr>
        <a:xfrm>
          <a:off x="16230600" y="1564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26029</xdr:rowOff>
    </xdr:from>
    <xdr:to>
      <xdr:col>23</xdr:col>
      <xdr:colOff>517525</xdr:colOff>
      <xdr:row>96</xdr:row>
      <xdr:rowOff>29648</xdr:rowOff>
    </xdr:to>
    <xdr:cxnSp macro="">
      <xdr:nvCxnSpPr>
        <xdr:cNvPr id="696" name="直線コネクタ 695"/>
        <xdr:cNvCxnSpPr/>
      </xdr:nvCxnSpPr>
      <xdr:spPr>
        <a:xfrm>
          <a:off x="15481300" y="16485229"/>
          <a:ext cx="8382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63409</xdr:rowOff>
    </xdr:from>
    <xdr:ext cx="534377" cy="259045"/>
    <xdr:sp macro="" textlink="">
      <xdr:nvSpPr>
        <xdr:cNvPr id="697" name="公債費平均値テキスト"/>
        <xdr:cNvSpPr txBox="1"/>
      </xdr:nvSpPr>
      <xdr:spPr>
        <a:xfrm>
          <a:off x="16370300" y="16179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33,539</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40532</xdr:rowOff>
    </xdr:from>
    <xdr:to>
      <xdr:col>23</xdr:col>
      <xdr:colOff>568325</xdr:colOff>
      <xdr:row>95</xdr:row>
      <xdr:rowOff>142132</xdr:rowOff>
    </xdr:to>
    <xdr:sp macro="" textlink="">
      <xdr:nvSpPr>
        <xdr:cNvPr id="698" name="フローチャート : 判断 697"/>
        <xdr:cNvSpPr/>
      </xdr:nvSpPr>
      <xdr:spPr>
        <a:xfrm>
          <a:off x="162687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26029</xdr:rowOff>
    </xdr:from>
    <xdr:to>
      <xdr:col>22</xdr:col>
      <xdr:colOff>365125</xdr:colOff>
      <xdr:row>96</xdr:row>
      <xdr:rowOff>41002</xdr:rowOff>
    </xdr:to>
    <xdr:cxnSp macro="">
      <xdr:nvCxnSpPr>
        <xdr:cNvPr id="699" name="直線コネクタ 698"/>
        <xdr:cNvCxnSpPr/>
      </xdr:nvCxnSpPr>
      <xdr:spPr>
        <a:xfrm flipV="1">
          <a:off x="14592300" y="16485229"/>
          <a:ext cx="88900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5784</xdr:rowOff>
    </xdr:from>
    <xdr:to>
      <xdr:col>22</xdr:col>
      <xdr:colOff>415925</xdr:colOff>
      <xdr:row>95</xdr:row>
      <xdr:rowOff>107384</xdr:rowOff>
    </xdr:to>
    <xdr:sp macro="" textlink="">
      <xdr:nvSpPr>
        <xdr:cNvPr id="700" name="フローチャート : 判断 699"/>
        <xdr:cNvSpPr/>
      </xdr:nvSpPr>
      <xdr:spPr>
        <a:xfrm>
          <a:off x="15430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123911</xdr:rowOff>
    </xdr:from>
    <xdr:ext cx="534377" cy="259045"/>
    <xdr:sp macro="" textlink="">
      <xdr:nvSpPr>
        <xdr:cNvPr id="701" name="テキスト ボックス 700"/>
        <xdr:cNvSpPr txBox="1"/>
      </xdr:nvSpPr>
      <xdr:spPr>
        <a:xfrm>
          <a:off x="15214111" y="16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35,363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30792</xdr:rowOff>
    </xdr:from>
    <xdr:to>
      <xdr:col>21</xdr:col>
      <xdr:colOff>161925</xdr:colOff>
      <xdr:row>96</xdr:row>
      <xdr:rowOff>41002</xdr:rowOff>
    </xdr:to>
    <xdr:cxnSp macro="">
      <xdr:nvCxnSpPr>
        <xdr:cNvPr id="702" name="直線コネクタ 701"/>
        <xdr:cNvCxnSpPr/>
      </xdr:nvCxnSpPr>
      <xdr:spPr>
        <a:xfrm>
          <a:off x="13703300" y="16489992"/>
          <a:ext cx="889000" cy="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7308</xdr:rowOff>
    </xdr:from>
    <xdr:to>
      <xdr:col>21</xdr:col>
      <xdr:colOff>212725</xdr:colOff>
      <xdr:row>95</xdr:row>
      <xdr:rowOff>108908</xdr:rowOff>
    </xdr:to>
    <xdr:sp macro="" textlink="">
      <xdr:nvSpPr>
        <xdr:cNvPr id="703" name="フローチャート : 判断 702"/>
        <xdr:cNvSpPr/>
      </xdr:nvSpPr>
      <xdr:spPr>
        <a:xfrm>
          <a:off x="14541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125435</xdr:rowOff>
    </xdr:from>
    <xdr:ext cx="534377" cy="259045"/>
    <xdr:sp macro="" textlink="">
      <xdr:nvSpPr>
        <xdr:cNvPr id="704" name="テキスト ボックス 703"/>
        <xdr:cNvSpPr txBox="1"/>
      </xdr:nvSpPr>
      <xdr:spPr>
        <a:xfrm>
          <a:off x="14325111" y="160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4559</xdr:rowOff>
    </xdr:from>
    <xdr:to>
      <xdr:col>19</xdr:col>
      <xdr:colOff>644525</xdr:colOff>
      <xdr:row>96</xdr:row>
      <xdr:rowOff>30792</xdr:rowOff>
    </xdr:to>
    <xdr:cxnSp macro="">
      <xdr:nvCxnSpPr>
        <xdr:cNvPr id="705" name="直線コネクタ 704"/>
        <xdr:cNvCxnSpPr/>
      </xdr:nvCxnSpPr>
      <xdr:spPr>
        <a:xfrm>
          <a:off x="12814300" y="16463759"/>
          <a:ext cx="889000" cy="2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11881</xdr:rowOff>
    </xdr:from>
    <xdr:to>
      <xdr:col>20</xdr:col>
      <xdr:colOff>9525</xdr:colOff>
      <xdr:row>95</xdr:row>
      <xdr:rowOff>113481</xdr:rowOff>
    </xdr:to>
    <xdr:sp macro="" textlink="">
      <xdr:nvSpPr>
        <xdr:cNvPr id="706" name="フローチャート : 判断 705"/>
        <xdr:cNvSpPr/>
      </xdr:nvSpPr>
      <xdr:spPr>
        <a:xfrm>
          <a:off x="13652500" y="162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130008</xdr:rowOff>
    </xdr:from>
    <xdr:ext cx="534377" cy="259045"/>
    <xdr:sp macro="" textlink="">
      <xdr:nvSpPr>
        <xdr:cNvPr id="707" name="テキスト ボックス 706"/>
        <xdr:cNvSpPr txBox="1"/>
      </xdr:nvSpPr>
      <xdr:spPr>
        <a:xfrm>
          <a:off x="13436111" y="1607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12128</xdr:rowOff>
    </xdr:from>
    <xdr:to>
      <xdr:col>18</xdr:col>
      <xdr:colOff>492125</xdr:colOff>
      <xdr:row>95</xdr:row>
      <xdr:rowOff>113728</xdr:rowOff>
    </xdr:to>
    <xdr:sp macro="" textlink="">
      <xdr:nvSpPr>
        <xdr:cNvPr id="708" name="フローチャート : 判断 707"/>
        <xdr:cNvSpPr/>
      </xdr:nvSpPr>
      <xdr:spPr>
        <a:xfrm>
          <a:off x="12763500" y="1629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130255</xdr:rowOff>
    </xdr:from>
    <xdr:ext cx="534377" cy="259045"/>
    <xdr:sp macro="" textlink="">
      <xdr:nvSpPr>
        <xdr:cNvPr id="709" name="テキスト ボックス 708"/>
        <xdr:cNvSpPr txBox="1"/>
      </xdr:nvSpPr>
      <xdr:spPr>
        <a:xfrm>
          <a:off x="12547111" y="1607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150298</xdr:rowOff>
    </xdr:from>
    <xdr:to>
      <xdr:col>23</xdr:col>
      <xdr:colOff>568325</xdr:colOff>
      <xdr:row>96</xdr:row>
      <xdr:rowOff>80448</xdr:rowOff>
    </xdr:to>
    <xdr:sp macro="" textlink="">
      <xdr:nvSpPr>
        <xdr:cNvPr id="715" name="円/楕円 714"/>
        <xdr:cNvSpPr/>
      </xdr:nvSpPr>
      <xdr:spPr>
        <a:xfrm>
          <a:off x="16268700" y="164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128725</xdr:rowOff>
    </xdr:from>
    <xdr:ext cx="534377" cy="259045"/>
    <xdr:sp macro="" textlink="">
      <xdr:nvSpPr>
        <xdr:cNvPr id="716" name="公債費該当値テキスト"/>
        <xdr:cNvSpPr txBox="1"/>
      </xdr:nvSpPr>
      <xdr:spPr>
        <a:xfrm>
          <a:off x="16370300" y="1641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27,777</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146679</xdr:rowOff>
    </xdr:from>
    <xdr:to>
      <xdr:col>22</xdr:col>
      <xdr:colOff>415925</xdr:colOff>
      <xdr:row>96</xdr:row>
      <xdr:rowOff>76829</xdr:rowOff>
    </xdr:to>
    <xdr:sp macro="" textlink="">
      <xdr:nvSpPr>
        <xdr:cNvPr id="717" name="円/楕円 716"/>
        <xdr:cNvSpPr/>
      </xdr:nvSpPr>
      <xdr:spPr>
        <a:xfrm>
          <a:off x="15430500" y="1643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67956</xdr:rowOff>
    </xdr:from>
    <xdr:ext cx="534377" cy="259045"/>
    <xdr:sp macro="" textlink="">
      <xdr:nvSpPr>
        <xdr:cNvPr id="718" name="テキスト ボックス 717"/>
        <xdr:cNvSpPr txBox="1"/>
      </xdr:nvSpPr>
      <xdr:spPr>
        <a:xfrm>
          <a:off x="15214111" y="1652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27,967</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161652</xdr:rowOff>
    </xdr:from>
    <xdr:to>
      <xdr:col>21</xdr:col>
      <xdr:colOff>212725</xdr:colOff>
      <xdr:row>96</xdr:row>
      <xdr:rowOff>91802</xdr:rowOff>
    </xdr:to>
    <xdr:sp macro="" textlink="">
      <xdr:nvSpPr>
        <xdr:cNvPr id="719" name="円/楕円 718"/>
        <xdr:cNvSpPr/>
      </xdr:nvSpPr>
      <xdr:spPr>
        <a:xfrm>
          <a:off x="14541500" y="1644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82929</xdr:rowOff>
    </xdr:from>
    <xdr:ext cx="534377" cy="259045"/>
    <xdr:sp macro="" textlink="">
      <xdr:nvSpPr>
        <xdr:cNvPr id="720" name="テキスト ボックス 719"/>
        <xdr:cNvSpPr txBox="1"/>
      </xdr:nvSpPr>
      <xdr:spPr>
        <a:xfrm>
          <a:off x="14325111" y="1654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27,181</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151442</xdr:rowOff>
    </xdr:from>
    <xdr:to>
      <xdr:col>20</xdr:col>
      <xdr:colOff>9525</xdr:colOff>
      <xdr:row>96</xdr:row>
      <xdr:rowOff>81592</xdr:rowOff>
    </xdr:to>
    <xdr:sp macro="" textlink="">
      <xdr:nvSpPr>
        <xdr:cNvPr id="721" name="円/楕円 720"/>
        <xdr:cNvSpPr/>
      </xdr:nvSpPr>
      <xdr:spPr>
        <a:xfrm>
          <a:off x="13652500" y="1643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72719</xdr:rowOff>
    </xdr:from>
    <xdr:ext cx="534377" cy="259045"/>
    <xdr:sp macro="" textlink="">
      <xdr:nvSpPr>
        <xdr:cNvPr id="722" name="テキスト ボックス 721"/>
        <xdr:cNvSpPr txBox="1"/>
      </xdr:nvSpPr>
      <xdr:spPr>
        <a:xfrm>
          <a:off x="13436111" y="1653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27,717</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125209</xdr:rowOff>
    </xdr:from>
    <xdr:to>
      <xdr:col>18</xdr:col>
      <xdr:colOff>492125</xdr:colOff>
      <xdr:row>96</xdr:row>
      <xdr:rowOff>55359</xdr:rowOff>
    </xdr:to>
    <xdr:sp macro="" textlink="">
      <xdr:nvSpPr>
        <xdr:cNvPr id="723" name="円/楕円 722"/>
        <xdr:cNvSpPr/>
      </xdr:nvSpPr>
      <xdr:spPr>
        <a:xfrm>
          <a:off x="12763500" y="1641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46486</xdr:rowOff>
    </xdr:from>
    <xdr:ext cx="534377" cy="259045"/>
    <xdr:sp macro="" textlink="">
      <xdr:nvSpPr>
        <xdr:cNvPr id="724" name="テキスト ボックス 723"/>
        <xdr:cNvSpPr txBox="1"/>
      </xdr:nvSpPr>
      <xdr:spPr>
        <a:xfrm>
          <a:off x="12547111" y="1650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29,094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123317</xdr:rowOff>
    </xdr:from>
    <xdr:to>
      <xdr:col>32</xdr:col>
      <xdr:colOff>186689</xdr:colOff>
      <xdr:row>39</xdr:row>
      <xdr:rowOff>44450</xdr:rowOff>
    </xdr:to>
    <xdr:cxnSp macro="">
      <xdr:nvCxnSpPr>
        <xdr:cNvPr id="748" name="直線コネクタ 747"/>
        <xdr:cNvCxnSpPr/>
      </xdr:nvCxnSpPr>
      <xdr:spPr>
        <a:xfrm flipV="1">
          <a:off x="22159595" y="5095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69994</xdr:rowOff>
    </xdr:from>
    <xdr:ext cx="469744" cy="259045"/>
    <xdr:sp macro="" textlink="">
      <xdr:nvSpPr>
        <xdr:cNvPr id="751" name="諸支出金最大値テキスト"/>
        <xdr:cNvSpPr txBox="1"/>
      </xdr:nvSpPr>
      <xdr:spPr>
        <a:xfrm>
          <a:off x="22212300" y="487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4,293</a:t>
          </a:r>
          <a:endParaRPr kumimoji="1" lang="ja-JP" altLang="en-US" sz="1000" b="1">
            <a:latin typeface="ＭＳ Ｐゴシック"/>
          </a:endParaRPr>
        </a:p>
      </xdr:txBody>
    </xdr:sp>
    <xdr:clientData/>
  </xdr:oneCellAnchor>
  <xdr:twoCellAnchor>
    <xdr:from>
      <xdr:col>32</xdr:col>
      <xdr:colOff>98425</xdr:colOff>
      <xdr:row>29</xdr:row>
      <xdr:rowOff>123317</xdr:rowOff>
    </xdr:from>
    <xdr:to>
      <xdr:col>32</xdr:col>
      <xdr:colOff>276225</xdr:colOff>
      <xdr:row>29</xdr:row>
      <xdr:rowOff>123317</xdr:rowOff>
    </xdr:to>
    <xdr:cxnSp macro="">
      <xdr:nvCxnSpPr>
        <xdr:cNvPr id="752" name="直線コネクタ 751"/>
        <xdr:cNvCxnSpPr/>
      </xdr:nvCxnSpPr>
      <xdr:spPr>
        <a:xfrm>
          <a:off x="22072600" y="509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83964</xdr:rowOff>
    </xdr:from>
    <xdr:ext cx="378565" cy="259045"/>
    <xdr:sp macro="" textlink="">
      <xdr:nvSpPr>
        <xdr:cNvPr id="754" name="諸支出金平均値テキスト"/>
        <xdr:cNvSpPr txBox="1"/>
      </xdr:nvSpPr>
      <xdr:spPr>
        <a:xfrm>
          <a:off x="22212300" y="64276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61087</xdr:rowOff>
    </xdr:from>
    <xdr:to>
      <xdr:col>32</xdr:col>
      <xdr:colOff>238125</xdr:colOff>
      <xdr:row>38</xdr:row>
      <xdr:rowOff>162687</xdr:rowOff>
    </xdr:to>
    <xdr:sp macro="" textlink="">
      <xdr:nvSpPr>
        <xdr:cNvPr id="755" name="フローチャート : 判断 754"/>
        <xdr:cNvSpPr/>
      </xdr:nvSpPr>
      <xdr:spPr>
        <a:xfrm>
          <a:off x="22110700" y="65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26797</xdr:rowOff>
    </xdr:from>
    <xdr:to>
      <xdr:col>31</xdr:col>
      <xdr:colOff>85725</xdr:colOff>
      <xdr:row>38</xdr:row>
      <xdr:rowOff>128397</xdr:rowOff>
    </xdr:to>
    <xdr:sp macro="" textlink="">
      <xdr:nvSpPr>
        <xdr:cNvPr id="757" name="フローチャート : 判断 756"/>
        <xdr:cNvSpPr/>
      </xdr:nvSpPr>
      <xdr:spPr>
        <a:xfrm>
          <a:off x="21272500" y="654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144924</xdr:rowOff>
    </xdr:from>
    <xdr:ext cx="378565" cy="259045"/>
    <xdr:sp macro="" textlink="">
      <xdr:nvSpPr>
        <xdr:cNvPr id="758" name="テキスト ボックス 757"/>
        <xdr:cNvSpPr txBox="1"/>
      </xdr:nvSpPr>
      <xdr:spPr>
        <a:xfrm>
          <a:off x="21134017" y="6317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154051</xdr:rowOff>
    </xdr:from>
    <xdr:to>
      <xdr:col>29</xdr:col>
      <xdr:colOff>568325</xdr:colOff>
      <xdr:row>38</xdr:row>
      <xdr:rowOff>84201</xdr:rowOff>
    </xdr:to>
    <xdr:sp macro="" textlink="">
      <xdr:nvSpPr>
        <xdr:cNvPr id="760" name="フローチャート : 判断 759"/>
        <xdr:cNvSpPr/>
      </xdr:nvSpPr>
      <xdr:spPr>
        <a:xfrm>
          <a:off x="20383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100728</xdr:rowOff>
    </xdr:from>
    <xdr:ext cx="378565" cy="259045"/>
    <xdr:sp macro="" textlink="">
      <xdr:nvSpPr>
        <xdr:cNvPr id="761" name="テキスト ボックス 760"/>
        <xdr:cNvSpPr txBox="1"/>
      </xdr:nvSpPr>
      <xdr:spPr>
        <a:xfrm>
          <a:off x="20245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107569</xdr:rowOff>
    </xdr:from>
    <xdr:to>
      <xdr:col>28</xdr:col>
      <xdr:colOff>365125</xdr:colOff>
      <xdr:row>38</xdr:row>
      <xdr:rowOff>37719</xdr:rowOff>
    </xdr:to>
    <xdr:sp macro="" textlink="">
      <xdr:nvSpPr>
        <xdr:cNvPr id="763" name="フローチャート : 判断 762"/>
        <xdr:cNvSpPr/>
      </xdr:nvSpPr>
      <xdr:spPr>
        <a:xfrm>
          <a:off x="19494500" y="645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54246</xdr:rowOff>
    </xdr:from>
    <xdr:ext cx="378565" cy="259045"/>
    <xdr:sp macro="" textlink="">
      <xdr:nvSpPr>
        <xdr:cNvPr id="764" name="テキスト ボックス 763"/>
        <xdr:cNvSpPr txBox="1"/>
      </xdr:nvSpPr>
      <xdr:spPr>
        <a:xfrm>
          <a:off x="19356017" y="6226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10414</xdr:rowOff>
    </xdr:from>
    <xdr:to>
      <xdr:col>27</xdr:col>
      <xdr:colOff>161925</xdr:colOff>
      <xdr:row>37</xdr:row>
      <xdr:rowOff>112014</xdr:rowOff>
    </xdr:to>
    <xdr:sp macro="" textlink="">
      <xdr:nvSpPr>
        <xdr:cNvPr id="765" name="フローチャート : 判断 764"/>
        <xdr:cNvSpPr/>
      </xdr:nvSpPr>
      <xdr:spPr>
        <a:xfrm>
          <a:off x="18605500" y="63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128541</xdr:rowOff>
    </xdr:from>
    <xdr:ext cx="378565" cy="259045"/>
    <xdr:sp macro="" textlink="">
      <xdr:nvSpPr>
        <xdr:cNvPr id="766" name="テキスト ボックス 765"/>
        <xdr:cNvSpPr txBox="1"/>
      </xdr:nvSpPr>
      <xdr:spPr>
        <a:xfrm>
          <a:off x="18467017" y="6129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73"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6" name="円/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7" name="テキスト ボックス 77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0" name="円/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1" name="テキスト ボックス 78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民生費は住民一人当たり</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136,531</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円となっている。全国平均を下回っているものの県平均を上回り、類似団体と同様に年々増加傾向にある。主な原因として、社会福祉費及び老人福祉費の繰出金が増加していることが挙げられる。繰出金については、特に国民健康保険特別会計への繰出金が多く、理由として国保税収納率が県内最下位で、赤字補填額も県内で、さいたま市についで２位のため、一般会計の繰出金が増加傾向にある。また、定員の増による民間保育所運営費の増加や支給要件緩和による子ども医療費支給事業費の増加など、児童福祉費の増加も民生費の住民一人当たりコスト増加の原因に挙げられる。</a:t>
          </a:r>
          <a:endParaRPr lang="ja-JP" altLang="ja-JP" sz="1400">
            <a:effectLst/>
            <a:latin typeface="ＭＳ 明朝" panose="02020609040205080304" pitchFamily="17" charset="-128"/>
            <a:ea typeface="ＭＳ 明朝" panose="02020609040205080304" pitchFamily="17" charset="-128"/>
          </a:endParaRPr>
        </a:p>
        <a:p>
          <a:endParaRPr kumimoji="1" lang="ja-JP" altLang="en-US" sz="1300">
            <a:latin typeface="ＭＳ 明朝" panose="02020609040205080304" pitchFamily="17" charset="-128"/>
            <a:ea typeface="ＭＳ 明朝" panose="02020609040205080304" pitchFamily="17"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財政調整基金については、</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火葬施設整備等の大規模事業の実施、及び</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公共施設の老朽化に伴</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う</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、更新が多く見込まれることから、積み増したことで残高が増加し、標準財政規模比が</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21.13</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％となっている。</a:t>
          </a:r>
          <a:endParaRPr lang="ja-JP" altLang="ja-JP" sz="14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実質収支額の標準財政規模比は、歳出の見直しによるコスト削減等</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の効果を受け、</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ほぼ横ばいで推移して</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きたものの</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、平成２７年度は、将来の健全な財政運営に資するため、今後計画している</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庁舎建設、環境施設整備等</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各種事業に対応する特定目的基金への積み増しを行ったことから、</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5.04</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ポイントの減となり、実質単年度収支</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について</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は黒字に転じた。</a:t>
          </a:r>
          <a:endParaRPr lang="ja-JP" altLang="ja-JP" sz="1400">
            <a:effectLst/>
            <a:latin typeface="ＭＳ 明朝" panose="02020609040205080304" pitchFamily="17" charset="-128"/>
            <a:ea typeface="ＭＳ 明朝" panose="02020609040205080304" pitchFamily="17"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赤字は無く、適切な財政運営に努めている。</a:t>
          </a:r>
          <a:endParaRPr lang="ja-JP" altLang="ja-JP" sz="1400">
            <a:effectLst/>
            <a:latin typeface="ＭＳ 明朝" panose="02020609040205080304" pitchFamily="17" charset="-128"/>
            <a:ea typeface="ＭＳ 明朝" panose="02020609040205080304" pitchFamily="17"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全国平均は下回っているものの、類似団体平均及び県平均を上回っている。第三セクター等改革推進債等の起債の影響もあり、元利償還金は増加傾向であるものの、公営企業債の元利償還金に対する繰入金は公営企業債の抑制により減少している。今後とも、緊急性・住民ニーズを的確に把握した事業の選択により、地方債に大きく頼ることのない財政運営に努める。</a:t>
          </a:r>
          <a:endParaRPr lang="ja-JP" altLang="ja-JP" sz="1400">
            <a:effectLst/>
            <a:latin typeface="ＭＳ 明朝" panose="02020609040205080304" pitchFamily="17" charset="-128"/>
            <a:ea typeface="ＭＳ 明朝" panose="02020609040205080304" pitchFamily="17" charset="-128"/>
          </a:endParaRPr>
        </a:p>
        <a:p>
          <a:endParaRPr kumimoji="1" lang="ja-JP" altLang="en-US" sz="1400">
            <a:latin typeface="ＭＳ 明朝" panose="02020609040205080304" pitchFamily="17" charset="-128"/>
            <a:ea typeface="ＭＳ 明朝" panose="02020609040205080304" pitchFamily="17"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全国平均、類似団体平均及び県平均を大幅に下回っているものの、土地開発公社の多額の長期借入金や今後の大規模事業（庁舎建替、高等学校建設等）に係る地方債残高増及び基金の減少が今後の市の財政を圧迫すると思われる。後世への負担を少しでも軽減するよう、地方債借入額と公債費支払いのバランスに注視しつつ、財政措置のある地方債を活用しながら、地方債発行額の総額抑制をし、職員配置の適正化や更なる土地開発公社からの買戻しなど行財政改革を進め、財政の健全化に</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努める</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a:t>
          </a:r>
          <a:endParaRPr lang="ja-JP" altLang="ja-JP" sz="1400">
            <a:effectLst/>
            <a:latin typeface="ＭＳ 明朝" panose="02020609040205080304" pitchFamily="17" charset="-128"/>
            <a:ea typeface="ＭＳ 明朝" panose="02020609040205080304" pitchFamily="17" charset="-128"/>
          </a:endParaRPr>
        </a:p>
        <a:p>
          <a:endParaRPr kumimoji="1" lang="ja-JP" altLang="en-US" sz="1400">
            <a:latin typeface="ＭＳ 明朝" panose="02020609040205080304" pitchFamily="17" charset="-128"/>
            <a:ea typeface="ＭＳ 明朝" panose="02020609040205080304" pitchFamily="17"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埼玉県川口市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592,684
565,043
61.95
193,192,858
183,934,509
8,071,349
100,799,550
161,513,719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11.8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埼玉県川口市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592,684
565,043
61.95
193,192,858
183,934,509
8,071,349
100,799,550
161,513,719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11.8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埼玉県川口市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592,684
565,043
61.95
193,192,858
183,934,509
8,071,349
100,799,550
161,513,719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11.8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193192858</v>
      </c>
      <c r="BO4" s="409"/>
      <c r="BP4" s="409"/>
      <c r="BQ4" s="409"/>
      <c r="BR4" s="409"/>
      <c r="BS4" s="409"/>
      <c r="BT4" s="409"/>
      <c r="BU4" s="410"/>
      <c r="BV4" s="408">
        <v>194059791</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8</v>
      </c>
      <c r="CU4" s="586"/>
      <c r="CV4" s="586"/>
      <c r="CW4" s="586"/>
      <c r="CX4" s="586"/>
      <c r="CY4" s="586"/>
      <c r="CZ4" s="586"/>
      <c r="DA4" s="587"/>
      <c r="DB4" s="585">
        <v>13.1</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183934509</v>
      </c>
      <c r="BO5" s="414"/>
      <c r="BP5" s="414"/>
      <c r="BQ5" s="414"/>
      <c r="BR5" s="414"/>
      <c r="BS5" s="414"/>
      <c r="BT5" s="414"/>
      <c r="BU5" s="415"/>
      <c r="BV5" s="413">
        <v>179235059</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94</v>
      </c>
      <c r="CU5" s="384"/>
      <c r="CV5" s="384"/>
      <c r="CW5" s="384"/>
      <c r="CX5" s="384"/>
      <c r="CY5" s="384"/>
      <c r="CZ5" s="384"/>
      <c r="DA5" s="385"/>
      <c r="DB5" s="383">
        <v>95</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9258349</v>
      </c>
      <c r="BO6" s="414"/>
      <c r="BP6" s="414"/>
      <c r="BQ6" s="414"/>
      <c r="BR6" s="414"/>
      <c r="BS6" s="414"/>
      <c r="BT6" s="414"/>
      <c r="BU6" s="415"/>
      <c r="BV6" s="413">
        <v>14824732</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98.9</v>
      </c>
      <c r="CU6" s="560"/>
      <c r="CV6" s="560"/>
      <c r="CW6" s="560"/>
      <c r="CX6" s="560"/>
      <c r="CY6" s="560"/>
      <c r="CZ6" s="560"/>
      <c r="DA6" s="561"/>
      <c r="DB6" s="559">
        <v>101.5</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88</v>
      </c>
      <c r="AV7" s="471"/>
      <c r="AW7" s="471"/>
      <c r="AX7" s="471"/>
      <c r="AY7" s="393" t="s">
        <v>89</v>
      </c>
      <c r="AZ7" s="394"/>
      <c r="BA7" s="394"/>
      <c r="BB7" s="394"/>
      <c r="BC7" s="394"/>
      <c r="BD7" s="394"/>
      <c r="BE7" s="394"/>
      <c r="BF7" s="394"/>
      <c r="BG7" s="394"/>
      <c r="BH7" s="394"/>
      <c r="BI7" s="394"/>
      <c r="BJ7" s="394"/>
      <c r="BK7" s="394"/>
      <c r="BL7" s="394"/>
      <c r="BM7" s="395"/>
      <c r="BN7" s="413">
        <v>1187000</v>
      </c>
      <c r="BO7" s="414"/>
      <c r="BP7" s="414"/>
      <c r="BQ7" s="414"/>
      <c r="BR7" s="414"/>
      <c r="BS7" s="414"/>
      <c r="BT7" s="414"/>
      <c r="BU7" s="415"/>
      <c r="BV7" s="413">
        <v>1807540</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100799550</v>
      </c>
      <c r="CU7" s="414"/>
      <c r="CV7" s="414"/>
      <c r="CW7" s="414"/>
      <c r="CX7" s="414"/>
      <c r="CY7" s="414"/>
      <c r="CZ7" s="414"/>
      <c r="DA7" s="415"/>
      <c r="DB7" s="413">
        <v>99726211</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77</v>
      </c>
      <c r="AV8" s="471"/>
      <c r="AW8" s="471"/>
      <c r="AX8" s="471"/>
      <c r="AY8" s="393" t="s">
        <v>92</v>
      </c>
      <c r="AZ8" s="394"/>
      <c r="BA8" s="394"/>
      <c r="BB8" s="394"/>
      <c r="BC8" s="394"/>
      <c r="BD8" s="394"/>
      <c r="BE8" s="394"/>
      <c r="BF8" s="394"/>
      <c r="BG8" s="394"/>
      <c r="BH8" s="394"/>
      <c r="BI8" s="394"/>
      <c r="BJ8" s="394"/>
      <c r="BK8" s="394"/>
      <c r="BL8" s="394"/>
      <c r="BM8" s="395"/>
      <c r="BN8" s="413">
        <v>8071349</v>
      </c>
      <c r="BO8" s="414"/>
      <c r="BP8" s="414"/>
      <c r="BQ8" s="414"/>
      <c r="BR8" s="414"/>
      <c r="BS8" s="414"/>
      <c r="BT8" s="414"/>
      <c r="BU8" s="415"/>
      <c r="BV8" s="413">
        <v>13017192</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0.95</v>
      </c>
      <c r="CU8" s="523"/>
      <c r="CV8" s="523"/>
      <c r="CW8" s="523"/>
      <c r="CX8" s="523"/>
      <c r="CY8" s="523"/>
      <c r="CZ8" s="523"/>
      <c r="DA8" s="524"/>
      <c r="DB8" s="522">
        <v>0.94</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578112</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77</v>
      </c>
      <c r="AV9" s="471"/>
      <c r="AW9" s="471"/>
      <c r="AX9" s="471"/>
      <c r="AY9" s="393" t="s">
        <v>98</v>
      </c>
      <c r="AZ9" s="394"/>
      <c r="BA9" s="394"/>
      <c r="BB9" s="394"/>
      <c r="BC9" s="394"/>
      <c r="BD9" s="394"/>
      <c r="BE9" s="394"/>
      <c r="BF9" s="394"/>
      <c r="BG9" s="394"/>
      <c r="BH9" s="394"/>
      <c r="BI9" s="394"/>
      <c r="BJ9" s="394"/>
      <c r="BK9" s="394"/>
      <c r="BL9" s="394"/>
      <c r="BM9" s="395"/>
      <c r="BN9" s="413">
        <v>-4945843</v>
      </c>
      <c r="BO9" s="414"/>
      <c r="BP9" s="414"/>
      <c r="BQ9" s="414"/>
      <c r="BR9" s="414"/>
      <c r="BS9" s="414"/>
      <c r="BT9" s="414"/>
      <c r="BU9" s="415"/>
      <c r="BV9" s="413">
        <v>-2089199</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12.2</v>
      </c>
      <c r="CU9" s="384"/>
      <c r="CV9" s="384"/>
      <c r="CW9" s="384"/>
      <c r="CX9" s="384"/>
      <c r="CY9" s="384"/>
      <c r="CZ9" s="384"/>
      <c r="DA9" s="385"/>
      <c r="DB9" s="383">
        <v>12.1</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561506</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77</v>
      </c>
      <c r="AV10" s="471"/>
      <c r="AW10" s="471"/>
      <c r="AX10" s="471"/>
      <c r="AY10" s="393" t="s">
        <v>102</v>
      </c>
      <c r="AZ10" s="394"/>
      <c r="BA10" s="394"/>
      <c r="BB10" s="394"/>
      <c r="BC10" s="394"/>
      <c r="BD10" s="394"/>
      <c r="BE10" s="394"/>
      <c r="BF10" s="394"/>
      <c r="BG10" s="394"/>
      <c r="BH10" s="394"/>
      <c r="BI10" s="394"/>
      <c r="BJ10" s="394"/>
      <c r="BK10" s="394"/>
      <c r="BL10" s="394"/>
      <c r="BM10" s="395"/>
      <c r="BN10" s="413">
        <v>6056277</v>
      </c>
      <c r="BO10" s="414"/>
      <c r="BP10" s="414"/>
      <c r="BQ10" s="414"/>
      <c r="BR10" s="414"/>
      <c r="BS10" s="414"/>
      <c r="BT10" s="414"/>
      <c r="BU10" s="415"/>
      <c r="BV10" s="413">
        <v>1145531</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592684</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102429</v>
      </c>
      <c r="BO12" s="414"/>
      <c r="BP12" s="414"/>
      <c r="BQ12" s="414"/>
      <c r="BR12" s="414"/>
      <c r="BS12" s="414"/>
      <c r="BT12" s="414"/>
      <c r="BU12" s="415"/>
      <c r="BV12" s="413">
        <v>99615</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565043</v>
      </c>
      <c r="S13" s="515"/>
      <c r="T13" s="515"/>
      <c r="U13" s="515"/>
      <c r="V13" s="516"/>
      <c r="W13" s="502" t="s">
        <v>120</v>
      </c>
      <c r="X13" s="426"/>
      <c r="Y13" s="426"/>
      <c r="Z13" s="426"/>
      <c r="AA13" s="426"/>
      <c r="AB13" s="427"/>
      <c r="AC13" s="389">
        <v>1738</v>
      </c>
      <c r="AD13" s="390"/>
      <c r="AE13" s="390"/>
      <c r="AF13" s="390"/>
      <c r="AG13" s="391"/>
      <c r="AH13" s="389">
        <v>2170</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1008005</v>
      </c>
      <c r="BO13" s="414"/>
      <c r="BP13" s="414"/>
      <c r="BQ13" s="414"/>
      <c r="BR13" s="414"/>
      <c r="BS13" s="414"/>
      <c r="BT13" s="414"/>
      <c r="BU13" s="415"/>
      <c r="BV13" s="413">
        <v>-1043283</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6.5</v>
      </c>
      <c r="CU13" s="384"/>
      <c r="CV13" s="384"/>
      <c r="CW13" s="384"/>
      <c r="CX13" s="384"/>
      <c r="CY13" s="384"/>
      <c r="CZ13" s="384"/>
      <c r="DA13" s="385"/>
      <c r="DB13" s="383">
        <v>7.6</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589205</v>
      </c>
      <c r="S14" s="515"/>
      <c r="T14" s="515"/>
      <c r="U14" s="515"/>
      <c r="V14" s="516"/>
      <c r="W14" s="517"/>
      <c r="X14" s="429"/>
      <c r="Y14" s="429"/>
      <c r="Z14" s="429"/>
      <c r="AA14" s="429"/>
      <c r="AB14" s="430"/>
      <c r="AC14" s="507">
        <v>0.7</v>
      </c>
      <c r="AD14" s="508"/>
      <c r="AE14" s="508"/>
      <c r="AF14" s="508"/>
      <c r="AG14" s="509"/>
      <c r="AH14" s="507">
        <v>0.8</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11.8</v>
      </c>
      <c r="CU14" s="486"/>
      <c r="CV14" s="486"/>
      <c r="CW14" s="486"/>
      <c r="CX14" s="486"/>
      <c r="CY14" s="486"/>
      <c r="CZ14" s="486"/>
      <c r="DA14" s="487"/>
      <c r="DB14" s="518">
        <v>35.799999999999997</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563942</v>
      </c>
      <c r="S15" s="515"/>
      <c r="T15" s="515"/>
      <c r="U15" s="515"/>
      <c r="V15" s="516"/>
      <c r="W15" s="502" t="s">
        <v>127</v>
      </c>
      <c r="X15" s="426"/>
      <c r="Y15" s="426"/>
      <c r="Z15" s="426"/>
      <c r="AA15" s="426"/>
      <c r="AB15" s="427"/>
      <c r="AC15" s="389">
        <v>66556</v>
      </c>
      <c r="AD15" s="390"/>
      <c r="AE15" s="390"/>
      <c r="AF15" s="390"/>
      <c r="AG15" s="391"/>
      <c r="AH15" s="389">
        <v>77519</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70944644</v>
      </c>
      <c r="BO15" s="409"/>
      <c r="BP15" s="409"/>
      <c r="BQ15" s="409"/>
      <c r="BR15" s="409"/>
      <c r="BS15" s="409"/>
      <c r="BT15" s="409"/>
      <c r="BU15" s="410"/>
      <c r="BV15" s="408">
        <v>68281112</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26</v>
      </c>
      <c r="AD16" s="508"/>
      <c r="AE16" s="508"/>
      <c r="AF16" s="508"/>
      <c r="AG16" s="509"/>
      <c r="AH16" s="507">
        <v>28.2</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74013937</v>
      </c>
      <c r="BO16" s="414"/>
      <c r="BP16" s="414"/>
      <c r="BQ16" s="414"/>
      <c r="BR16" s="414"/>
      <c r="BS16" s="414"/>
      <c r="BT16" s="414"/>
      <c r="BU16" s="415"/>
      <c r="BV16" s="413">
        <v>71662671</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187908</v>
      </c>
      <c r="AD17" s="390"/>
      <c r="AE17" s="390"/>
      <c r="AF17" s="390"/>
      <c r="AG17" s="391"/>
      <c r="AH17" s="389">
        <v>187062</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91361291</v>
      </c>
      <c r="BO17" s="414"/>
      <c r="BP17" s="414"/>
      <c r="BQ17" s="414"/>
      <c r="BR17" s="414"/>
      <c r="BS17" s="414"/>
      <c r="BT17" s="414"/>
      <c r="BU17" s="415"/>
      <c r="BV17" s="413">
        <v>88613472</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61.95</v>
      </c>
      <c r="M18" s="478"/>
      <c r="N18" s="478"/>
      <c r="O18" s="478"/>
      <c r="P18" s="478"/>
      <c r="Q18" s="478"/>
      <c r="R18" s="479"/>
      <c r="S18" s="479"/>
      <c r="T18" s="479"/>
      <c r="U18" s="479"/>
      <c r="V18" s="480"/>
      <c r="W18" s="494"/>
      <c r="X18" s="495"/>
      <c r="Y18" s="495"/>
      <c r="Z18" s="495"/>
      <c r="AA18" s="495"/>
      <c r="AB18" s="503"/>
      <c r="AC18" s="377">
        <v>73.3</v>
      </c>
      <c r="AD18" s="378"/>
      <c r="AE18" s="378"/>
      <c r="AF18" s="378"/>
      <c r="AG18" s="481"/>
      <c r="AH18" s="377">
        <v>68</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98832248</v>
      </c>
      <c r="BO18" s="414"/>
      <c r="BP18" s="414"/>
      <c r="BQ18" s="414"/>
      <c r="BR18" s="414"/>
      <c r="BS18" s="414"/>
      <c r="BT18" s="414"/>
      <c r="BU18" s="415"/>
      <c r="BV18" s="413">
        <v>97140429</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9332</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133618374</v>
      </c>
      <c r="BO19" s="414"/>
      <c r="BP19" s="414"/>
      <c r="BQ19" s="414"/>
      <c r="BR19" s="414"/>
      <c r="BS19" s="414"/>
      <c r="BT19" s="414"/>
      <c r="BU19" s="415"/>
      <c r="BV19" s="413">
        <v>132481010</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245830</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161513719</v>
      </c>
      <c r="BO23" s="414"/>
      <c r="BP23" s="414"/>
      <c r="BQ23" s="414"/>
      <c r="BR23" s="414"/>
      <c r="BS23" s="414"/>
      <c r="BT23" s="414"/>
      <c r="BU23" s="415"/>
      <c r="BV23" s="413">
        <v>165463398</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10772</v>
      </c>
      <c r="R24" s="390"/>
      <c r="S24" s="390"/>
      <c r="T24" s="390"/>
      <c r="U24" s="390"/>
      <c r="V24" s="391"/>
      <c r="W24" s="455"/>
      <c r="X24" s="446"/>
      <c r="Y24" s="447"/>
      <c r="Z24" s="386" t="s">
        <v>151</v>
      </c>
      <c r="AA24" s="387"/>
      <c r="AB24" s="387"/>
      <c r="AC24" s="387"/>
      <c r="AD24" s="387"/>
      <c r="AE24" s="387"/>
      <c r="AF24" s="387"/>
      <c r="AG24" s="388"/>
      <c r="AH24" s="389">
        <v>2947</v>
      </c>
      <c r="AI24" s="390"/>
      <c r="AJ24" s="390"/>
      <c r="AK24" s="390"/>
      <c r="AL24" s="391"/>
      <c r="AM24" s="389">
        <v>9212322</v>
      </c>
      <c r="AN24" s="390"/>
      <c r="AO24" s="390"/>
      <c r="AP24" s="390"/>
      <c r="AQ24" s="390"/>
      <c r="AR24" s="391"/>
      <c r="AS24" s="389">
        <v>3126</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108981891</v>
      </c>
      <c r="BO24" s="414"/>
      <c r="BP24" s="414"/>
      <c r="BQ24" s="414"/>
      <c r="BR24" s="414"/>
      <c r="BS24" s="414"/>
      <c r="BT24" s="414"/>
      <c r="BU24" s="415"/>
      <c r="BV24" s="413">
        <v>111882200</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2</v>
      </c>
      <c r="M25" s="390"/>
      <c r="N25" s="390"/>
      <c r="O25" s="390"/>
      <c r="P25" s="391"/>
      <c r="Q25" s="389">
        <v>8855</v>
      </c>
      <c r="R25" s="390"/>
      <c r="S25" s="390"/>
      <c r="T25" s="390"/>
      <c r="U25" s="390"/>
      <c r="V25" s="391"/>
      <c r="W25" s="455"/>
      <c r="X25" s="446"/>
      <c r="Y25" s="447"/>
      <c r="Z25" s="386" t="s">
        <v>154</v>
      </c>
      <c r="AA25" s="387"/>
      <c r="AB25" s="387"/>
      <c r="AC25" s="387"/>
      <c r="AD25" s="387"/>
      <c r="AE25" s="387"/>
      <c r="AF25" s="387"/>
      <c r="AG25" s="388"/>
      <c r="AH25" s="389">
        <v>542</v>
      </c>
      <c r="AI25" s="390"/>
      <c r="AJ25" s="390"/>
      <c r="AK25" s="390"/>
      <c r="AL25" s="391"/>
      <c r="AM25" s="389">
        <v>1634672</v>
      </c>
      <c r="AN25" s="390"/>
      <c r="AO25" s="390"/>
      <c r="AP25" s="390"/>
      <c r="AQ25" s="390"/>
      <c r="AR25" s="391"/>
      <c r="AS25" s="389">
        <v>3016</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27714361</v>
      </c>
      <c r="BO25" s="409"/>
      <c r="BP25" s="409"/>
      <c r="BQ25" s="409"/>
      <c r="BR25" s="409"/>
      <c r="BS25" s="409"/>
      <c r="BT25" s="409"/>
      <c r="BU25" s="410"/>
      <c r="BV25" s="408">
        <v>22551009</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7652</v>
      </c>
      <c r="R26" s="390"/>
      <c r="S26" s="390"/>
      <c r="T26" s="390"/>
      <c r="U26" s="390"/>
      <c r="V26" s="391"/>
      <c r="W26" s="455"/>
      <c r="X26" s="446"/>
      <c r="Y26" s="447"/>
      <c r="Z26" s="386" t="s">
        <v>157</v>
      </c>
      <c r="AA26" s="468"/>
      <c r="AB26" s="468"/>
      <c r="AC26" s="468"/>
      <c r="AD26" s="468"/>
      <c r="AE26" s="468"/>
      <c r="AF26" s="468"/>
      <c r="AG26" s="469"/>
      <c r="AH26" s="389">
        <v>251</v>
      </c>
      <c r="AI26" s="390"/>
      <c r="AJ26" s="390"/>
      <c r="AK26" s="390"/>
      <c r="AL26" s="391"/>
      <c r="AM26" s="389">
        <v>870970</v>
      </c>
      <c r="AN26" s="390"/>
      <c r="AO26" s="390"/>
      <c r="AP26" s="390"/>
      <c r="AQ26" s="390"/>
      <c r="AR26" s="391"/>
      <c r="AS26" s="389">
        <v>3470</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v>375000</v>
      </c>
      <c r="BO26" s="414"/>
      <c r="BP26" s="414"/>
      <c r="BQ26" s="414"/>
      <c r="BR26" s="414"/>
      <c r="BS26" s="414"/>
      <c r="BT26" s="414"/>
      <c r="BU26" s="415"/>
      <c r="BV26" s="413">
        <v>352500</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7280</v>
      </c>
      <c r="R27" s="390"/>
      <c r="S27" s="390"/>
      <c r="T27" s="390"/>
      <c r="U27" s="390"/>
      <c r="V27" s="391"/>
      <c r="W27" s="455"/>
      <c r="X27" s="446"/>
      <c r="Y27" s="447"/>
      <c r="Z27" s="386" t="s">
        <v>160</v>
      </c>
      <c r="AA27" s="387"/>
      <c r="AB27" s="387"/>
      <c r="AC27" s="387"/>
      <c r="AD27" s="387"/>
      <c r="AE27" s="387"/>
      <c r="AF27" s="387"/>
      <c r="AG27" s="388"/>
      <c r="AH27" s="389">
        <v>213</v>
      </c>
      <c r="AI27" s="390"/>
      <c r="AJ27" s="390"/>
      <c r="AK27" s="390"/>
      <c r="AL27" s="391"/>
      <c r="AM27" s="389">
        <v>822154</v>
      </c>
      <c r="AN27" s="390"/>
      <c r="AO27" s="390"/>
      <c r="AP27" s="390"/>
      <c r="AQ27" s="390"/>
      <c r="AR27" s="391"/>
      <c r="AS27" s="389">
        <v>3860</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1479559</v>
      </c>
      <c r="BO27" s="417"/>
      <c r="BP27" s="417"/>
      <c r="BQ27" s="417"/>
      <c r="BR27" s="417"/>
      <c r="BS27" s="417"/>
      <c r="BT27" s="417"/>
      <c r="BU27" s="418"/>
      <c r="BV27" s="416">
        <v>1479559</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6640</v>
      </c>
      <c r="R28" s="390"/>
      <c r="S28" s="390"/>
      <c r="T28" s="390"/>
      <c r="U28" s="390"/>
      <c r="V28" s="391"/>
      <c r="W28" s="455"/>
      <c r="X28" s="446"/>
      <c r="Y28" s="447"/>
      <c r="Z28" s="386" t="s">
        <v>163</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21298475</v>
      </c>
      <c r="BO28" s="409"/>
      <c r="BP28" s="409"/>
      <c r="BQ28" s="409"/>
      <c r="BR28" s="409"/>
      <c r="BS28" s="409"/>
      <c r="BT28" s="409"/>
      <c r="BU28" s="410"/>
      <c r="BV28" s="408">
        <v>15344627</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40</v>
      </c>
      <c r="M29" s="390"/>
      <c r="N29" s="390"/>
      <c r="O29" s="390"/>
      <c r="P29" s="391"/>
      <c r="Q29" s="389">
        <v>6210</v>
      </c>
      <c r="R29" s="390"/>
      <c r="S29" s="390"/>
      <c r="T29" s="390"/>
      <c r="U29" s="390"/>
      <c r="V29" s="391"/>
      <c r="W29" s="456"/>
      <c r="X29" s="457"/>
      <c r="Y29" s="458"/>
      <c r="Z29" s="386" t="s">
        <v>167</v>
      </c>
      <c r="AA29" s="387"/>
      <c r="AB29" s="387"/>
      <c r="AC29" s="387"/>
      <c r="AD29" s="387"/>
      <c r="AE29" s="387"/>
      <c r="AF29" s="387"/>
      <c r="AG29" s="388"/>
      <c r="AH29" s="389">
        <v>3160</v>
      </c>
      <c r="AI29" s="390"/>
      <c r="AJ29" s="390"/>
      <c r="AK29" s="390"/>
      <c r="AL29" s="391"/>
      <c r="AM29" s="389">
        <v>10034476</v>
      </c>
      <c r="AN29" s="390"/>
      <c r="AO29" s="390"/>
      <c r="AP29" s="390"/>
      <c r="AQ29" s="390"/>
      <c r="AR29" s="391"/>
      <c r="AS29" s="389">
        <v>3175</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5197102</v>
      </c>
      <c r="BO29" s="414"/>
      <c r="BP29" s="414"/>
      <c r="BQ29" s="414"/>
      <c r="BR29" s="414"/>
      <c r="BS29" s="414"/>
      <c r="BT29" s="414"/>
      <c r="BU29" s="415"/>
      <c r="BV29" s="413">
        <v>4346231</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103.2</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19974029</v>
      </c>
      <c r="BO30" s="417"/>
      <c r="BP30" s="417"/>
      <c r="BQ30" s="417"/>
      <c r="BR30" s="417"/>
      <c r="BS30" s="417"/>
      <c r="BT30" s="417"/>
      <c r="BU30" s="418"/>
      <c r="BV30" s="416">
        <v>15996466</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6</v>
      </c>
      <c r="V34" s="373"/>
      <c r="W34" s="372" t="str">
        <f>IF('各会計、関係団体の財政状況及び健全化判断比率'!B28="","",'各会計、関係団体の財政状況及び健全化判断比率'!B28)</f>
        <v>国民健康保険事業</v>
      </c>
      <c r="X34" s="372"/>
      <c r="Y34" s="372"/>
      <c r="Z34" s="372"/>
      <c r="AA34" s="372"/>
      <c r="AB34" s="372"/>
      <c r="AC34" s="372"/>
      <c r="AD34" s="372"/>
      <c r="AE34" s="372"/>
      <c r="AF34" s="372"/>
      <c r="AG34" s="372"/>
      <c r="AH34" s="372"/>
      <c r="AI34" s="372"/>
      <c r="AJ34" s="372"/>
      <c r="AK34" s="372"/>
      <c r="AL34" s="165"/>
      <c r="AM34" s="373">
        <f>IF(AO34="","",MAX(C34:D43,U34:V43)+1)</f>
        <v>13</v>
      </c>
      <c r="AN34" s="373"/>
      <c r="AO34" s="372" t="str">
        <f>IF('各会計、関係団体の財政状況及び健全化判断比率'!B35="","",'各会計、関係団体の財政状況及び健全化判断比率'!B35)</f>
        <v>水道事業会計</v>
      </c>
      <c r="AP34" s="372"/>
      <c r="AQ34" s="372"/>
      <c r="AR34" s="372"/>
      <c r="AS34" s="372"/>
      <c r="AT34" s="372"/>
      <c r="AU34" s="372"/>
      <c r="AV34" s="372"/>
      <c r="AW34" s="372"/>
      <c r="AX34" s="372"/>
      <c r="AY34" s="372"/>
      <c r="AZ34" s="372"/>
      <c r="BA34" s="372"/>
      <c r="BB34" s="372"/>
      <c r="BC34" s="372"/>
      <c r="BD34" s="165"/>
      <c r="BE34" s="373">
        <f>IF(BG34="","",MAX(C34:D43,U34:V43,AM34:AN43)+1)</f>
        <v>15</v>
      </c>
      <c r="BF34" s="373"/>
      <c r="BG34" s="372" t="str">
        <f>IF('各会計、関係団体の財政状況及び健全化判断比率'!B37="","",'各会計、関係団体の財政状況及び健全化判断比率'!B37)</f>
        <v>川口市下水道事業特別会計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16</v>
      </c>
      <c r="BX34" s="373"/>
      <c r="BY34" s="372" t="str">
        <f>IF('各会計、関係団体の財政状況及び健全化判断比率'!B68="","",'各会計、関係団体の財政状況及び健全化判断比率'!B68)</f>
        <v>戸田競艇組合</v>
      </c>
      <c r="BZ34" s="372"/>
      <c r="CA34" s="372"/>
      <c r="CB34" s="372"/>
      <c r="CC34" s="372"/>
      <c r="CD34" s="372"/>
      <c r="CE34" s="372"/>
      <c r="CF34" s="372"/>
      <c r="CG34" s="372"/>
      <c r="CH34" s="372"/>
      <c r="CI34" s="372"/>
      <c r="CJ34" s="372"/>
      <c r="CK34" s="372"/>
      <c r="CL34" s="372"/>
      <c r="CM34" s="372"/>
      <c r="CN34" s="165"/>
      <c r="CO34" s="373">
        <f>IF(CQ34="","",MAX(C34:D43,U34:V43,AM34:AN43,BE34:BF43,BW34:BX43)+1)</f>
        <v>20</v>
      </c>
      <c r="CP34" s="373"/>
      <c r="CQ34" s="372" t="str">
        <f>IF('各会計、関係団体の財政状況及び健全化判断比率'!BS7="","",'各会計、関係団体の財政状況及び健全化判断比率'!BS7)</f>
        <v>埼玉高速鉄道</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看護学校事業</v>
      </c>
      <c r="F35" s="372"/>
      <c r="G35" s="372"/>
      <c r="H35" s="372"/>
      <c r="I35" s="372"/>
      <c r="J35" s="372"/>
      <c r="K35" s="372"/>
      <c r="L35" s="372"/>
      <c r="M35" s="372"/>
      <c r="N35" s="372"/>
      <c r="O35" s="372"/>
      <c r="P35" s="372"/>
      <c r="Q35" s="372"/>
      <c r="R35" s="372"/>
      <c r="S35" s="372"/>
      <c r="T35" s="165"/>
      <c r="U35" s="373">
        <f>IF(W35="","",U34+1)</f>
        <v>7</v>
      </c>
      <c r="V35" s="373"/>
      <c r="W35" s="372" t="str">
        <f>IF('各会計、関係団体の財政状況及び健全化判断比率'!B29="","",'各会計、関係団体の財政状況及び健全化判断比率'!B29)</f>
        <v>介護保険事業</v>
      </c>
      <c r="X35" s="372"/>
      <c r="Y35" s="372"/>
      <c r="Z35" s="372"/>
      <c r="AA35" s="372"/>
      <c r="AB35" s="372"/>
      <c r="AC35" s="372"/>
      <c r="AD35" s="372"/>
      <c r="AE35" s="372"/>
      <c r="AF35" s="372"/>
      <c r="AG35" s="372"/>
      <c r="AH35" s="372"/>
      <c r="AI35" s="372"/>
      <c r="AJ35" s="372"/>
      <c r="AK35" s="372"/>
      <c r="AL35" s="165"/>
      <c r="AM35" s="373">
        <f t="shared" ref="AM35:AM43" si="0">IF(AO35="","",AM34+1)</f>
        <v>14</v>
      </c>
      <c r="AN35" s="373"/>
      <c r="AO35" s="372" t="str">
        <f>IF('各会計、関係団体の財政状況及び健全化判断比率'!B36="","",'各会計、関係団体の財政状況及び健全化判断比率'!B36)</f>
        <v>病院事業会計</v>
      </c>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17</v>
      </c>
      <c r="BX35" s="373"/>
      <c r="BY35" s="372" t="str">
        <f>IF('各会計、関係団体の財政状況及び健全化判断比率'!B69="","",'各会計、関係団体の財政状況及び健全化判断比率'!B69)</f>
        <v>彩の国さいたま人づくり広域連合</v>
      </c>
      <c r="BZ35" s="372"/>
      <c r="CA35" s="372"/>
      <c r="CB35" s="372"/>
      <c r="CC35" s="372"/>
      <c r="CD35" s="372"/>
      <c r="CE35" s="372"/>
      <c r="CF35" s="372"/>
      <c r="CG35" s="372"/>
      <c r="CH35" s="372"/>
      <c r="CI35" s="372"/>
      <c r="CJ35" s="372"/>
      <c r="CK35" s="372"/>
      <c r="CL35" s="372"/>
      <c r="CM35" s="372"/>
      <c r="CN35" s="165"/>
      <c r="CO35" s="373">
        <f t="shared" ref="CO35:CO43" si="3">IF(CQ35="","",CO34+1)</f>
        <v>21</v>
      </c>
      <c r="CP35" s="373"/>
      <c r="CQ35" s="372" t="str">
        <f>IF('各会計、関係団体の財政状況及び健全化判断比率'!BS8="","",'各会計、関係団体の財政状況及び健全化判断比率'!BS8)</f>
        <v>埼玉県信用保証協会</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v>
      </c>
      <c r="DH35" s="374"/>
      <c r="DI35" s="169"/>
      <c r="DJ35" s="137"/>
      <c r="DK35" s="137"/>
      <c r="DL35" s="137"/>
      <c r="DM35" s="137"/>
      <c r="DN35" s="137"/>
      <c r="DO35" s="137"/>
    </row>
    <row r="36" spans="1:119" ht="32.25" customHeight="1">
      <c r="A36" s="138"/>
      <c r="B36" s="164"/>
      <c r="C36" s="373">
        <f>IF(E36="","",C35+1)</f>
        <v>3</v>
      </c>
      <c r="D36" s="373"/>
      <c r="E36" s="372" t="str">
        <f>IF('各会計、関係団体の財政状況及び健全化判断比率'!B9="","",'各会計、関係団体の財政状況及び健全化判断比率'!B9)</f>
        <v>学童等災害共済事業</v>
      </c>
      <c r="F36" s="372"/>
      <c r="G36" s="372"/>
      <c r="H36" s="372"/>
      <c r="I36" s="372"/>
      <c r="J36" s="372"/>
      <c r="K36" s="372"/>
      <c r="L36" s="372"/>
      <c r="M36" s="372"/>
      <c r="N36" s="372"/>
      <c r="O36" s="372"/>
      <c r="P36" s="372"/>
      <c r="Q36" s="372"/>
      <c r="R36" s="372"/>
      <c r="S36" s="372"/>
      <c r="T36" s="165"/>
      <c r="U36" s="373">
        <f t="shared" ref="U36:U43" si="4">IF(W36="","",U35+1)</f>
        <v>8</v>
      </c>
      <c r="V36" s="373"/>
      <c r="W36" s="372" t="str">
        <f>IF('各会計、関係団体の財政状況及び健全化判断比率'!B30="","",'各会計、関係団体の財政状況及び健全化判断比率'!B30)</f>
        <v>後期高齢者医療事業</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18</v>
      </c>
      <c r="BX36" s="373"/>
      <c r="BY36" s="372" t="str">
        <f>IF('各会計、関係団体の財政状況及び健全化判断比率'!B70="","",'各会計、関係団体の財政状況及び健全化判断比率'!B70)</f>
        <v>埼玉県後期高齢者医療広域連合</v>
      </c>
      <c r="BZ36" s="372"/>
      <c r="CA36" s="372"/>
      <c r="CB36" s="372"/>
      <c r="CC36" s="372"/>
      <c r="CD36" s="372"/>
      <c r="CE36" s="372"/>
      <c r="CF36" s="372"/>
      <c r="CG36" s="372"/>
      <c r="CH36" s="372"/>
      <c r="CI36" s="372"/>
      <c r="CJ36" s="372"/>
      <c r="CK36" s="372"/>
      <c r="CL36" s="372"/>
      <c r="CM36" s="372"/>
      <c r="CN36" s="165"/>
      <c r="CO36" s="373">
        <f t="shared" si="3"/>
        <v>22</v>
      </c>
      <c r="CP36" s="373"/>
      <c r="CQ36" s="372" t="str">
        <f>IF('各会計、関係団体の財政状況及び健全化判断比率'!BS9="","",'各会計、関係団体の財政状況及び健全化判断比率'!BS9)</f>
        <v>川口中小企業共済会</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v>
      </c>
      <c r="DH36" s="374"/>
      <c r="DI36" s="169"/>
      <c r="DJ36" s="137"/>
      <c r="DK36" s="137"/>
      <c r="DL36" s="137"/>
      <c r="DM36" s="137"/>
      <c r="DN36" s="137"/>
      <c r="DO36" s="137"/>
    </row>
    <row r="37" spans="1:119" ht="32.25" customHeight="1">
      <c r="A37" s="138"/>
      <c r="B37" s="164"/>
      <c r="C37" s="373">
        <f>IF(E37="","",C36+1)</f>
        <v>4</v>
      </c>
      <c r="D37" s="373"/>
      <c r="E37" s="372" t="str">
        <f>IF('各会計、関係団体の財政状況及び健全化判断比率'!B10="","",'各会計、関係団体の財政状況及び健全化判断比率'!B10)</f>
        <v>川口都市計画土地区画整理事業</v>
      </c>
      <c r="F37" s="372"/>
      <c r="G37" s="372"/>
      <c r="H37" s="372"/>
      <c r="I37" s="372"/>
      <c r="J37" s="372"/>
      <c r="K37" s="372"/>
      <c r="L37" s="372"/>
      <c r="M37" s="372"/>
      <c r="N37" s="372"/>
      <c r="O37" s="372"/>
      <c r="P37" s="372"/>
      <c r="Q37" s="372"/>
      <c r="R37" s="372"/>
      <c r="S37" s="372"/>
      <c r="T37" s="165"/>
      <c r="U37" s="373">
        <f t="shared" si="4"/>
        <v>9</v>
      </c>
      <c r="V37" s="373"/>
      <c r="W37" s="372" t="str">
        <f>IF('各会計、関係団体の財政状況及び健全化判断比率'!B31="","",'各会計、関係団体の財政状況及び健全化判断比率'!B31)</f>
        <v>川口駅西口地下公共駐車場事業</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19</v>
      </c>
      <c r="BX37" s="373"/>
      <c r="BY37" s="372" t="str">
        <f>IF('各会計、関係団体の財政状況及び健全化判断比率'!B71="","",'各会計、関係団体の財政状況及び健全化判断比率'!B71)</f>
        <v>埼玉県後期高齢者医療広域連合</v>
      </c>
      <c r="BZ37" s="372"/>
      <c r="CA37" s="372"/>
      <c r="CB37" s="372"/>
      <c r="CC37" s="372"/>
      <c r="CD37" s="372"/>
      <c r="CE37" s="372"/>
      <c r="CF37" s="372"/>
      <c r="CG37" s="372"/>
      <c r="CH37" s="372"/>
      <c r="CI37" s="372"/>
      <c r="CJ37" s="372"/>
      <c r="CK37" s="372"/>
      <c r="CL37" s="372"/>
      <c r="CM37" s="372"/>
      <c r="CN37" s="165"/>
      <c r="CO37" s="373">
        <f t="shared" si="3"/>
        <v>23</v>
      </c>
      <c r="CP37" s="373"/>
      <c r="CQ37" s="372" t="str">
        <f>IF('各会計、関係団体の財政状況及び健全化判断比率'!BS10="","",'各会計、関係団体の財政状況及び健全化判断比率'!BS10)</f>
        <v>川口土地開発公社</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v>
      </c>
      <c r="DH37" s="374"/>
      <c r="DI37" s="169"/>
      <c r="DJ37" s="137"/>
      <c r="DK37" s="137"/>
      <c r="DL37" s="137"/>
      <c r="DM37" s="137"/>
      <c r="DN37" s="137"/>
      <c r="DO37" s="137"/>
    </row>
    <row r="38" spans="1:119" ht="32.25" customHeight="1">
      <c r="A38" s="138"/>
      <c r="B38" s="164"/>
      <c r="C38" s="373">
        <f t="shared" ref="C38:C43" si="5">IF(E38="","",C37+1)</f>
        <v>5</v>
      </c>
      <c r="D38" s="373"/>
      <c r="E38" s="372" t="str">
        <f>IF('各会計、関係団体の財政状況及び健全化判断比率'!B11="","",'各会計、関係団体の財政状況及び健全化判断比率'!B11)</f>
        <v>公共用地取得事業</v>
      </c>
      <c r="F38" s="372"/>
      <c r="G38" s="372"/>
      <c r="H38" s="372"/>
      <c r="I38" s="372"/>
      <c r="J38" s="372"/>
      <c r="K38" s="372"/>
      <c r="L38" s="372"/>
      <c r="M38" s="372"/>
      <c r="N38" s="372"/>
      <c r="O38" s="372"/>
      <c r="P38" s="372"/>
      <c r="Q38" s="372"/>
      <c r="R38" s="372"/>
      <c r="S38" s="372"/>
      <c r="T38" s="165"/>
      <c r="U38" s="373">
        <f t="shared" si="4"/>
        <v>10</v>
      </c>
      <c r="V38" s="373"/>
      <c r="W38" s="372" t="str">
        <f>IF('各会計、関係団体の財政状況及び健全化判断比率'!B32="","",'各会計、関係団体の財政状況及び健全化判断比率'!B32)</f>
        <v>川口駅東口地下公共駐車場事業</v>
      </c>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t="str">
        <f t="shared" si="2"/>
        <v/>
      </c>
      <c r="BX38" s="373"/>
      <c r="BY38" s="372" t="str">
        <f>IF('各会計、関係団体の財政状況及び健全化判断比率'!B72="","",'各会計、関係団体の財政状況及び健全化判断比率'!B72)</f>
        <v/>
      </c>
      <c r="BZ38" s="372"/>
      <c r="CA38" s="372"/>
      <c r="CB38" s="372"/>
      <c r="CC38" s="372"/>
      <c r="CD38" s="372"/>
      <c r="CE38" s="372"/>
      <c r="CF38" s="372"/>
      <c r="CG38" s="372"/>
      <c r="CH38" s="372"/>
      <c r="CI38" s="372"/>
      <c r="CJ38" s="372"/>
      <c r="CK38" s="372"/>
      <c r="CL38" s="372"/>
      <c r="CM38" s="372"/>
      <c r="CN38" s="165"/>
      <c r="CO38" s="373">
        <f t="shared" si="3"/>
        <v>24</v>
      </c>
      <c r="CP38" s="373"/>
      <c r="CQ38" s="372" t="str">
        <f>IF('各会計、関係団体の財政状況及び健全化判断比率'!BS11="","",'各会計、関係団体の財政状況及び健全化判断比率'!BS11)</f>
        <v>川口産業振興公社</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f t="shared" si="4"/>
        <v>11</v>
      </c>
      <c r="V39" s="373"/>
      <c r="W39" s="372" t="str">
        <f>IF('各会計、関係団体の財政状況及び健全化判断比率'!B33="","",'各会計、関係団体の財政状況及び健全化判断比率'!B33)</f>
        <v>交通災害共済事業</v>
      </c>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f t="shared" si="3"/>
        <v>25</v>
      </c>
      <c r="CP39" s="373"/>
      <c r="CQ39" s="372" t="str">
        <f>IF('各会計、関係団体の財政状況及び健全化判断比率'!BS12="","",'各会計、関係団体の財政状況及び健全化判断比率'!BS12)</f>
        <v>川口都市開発</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f t="shared" si="4"/>
        <v>12</v>
      </c>
      <c r="V40" s="373"/>
      <c r="W40" s="372" t="str">
        <f>IF('各会計、関係団体の財政状況及び健全化判断比率'!B34="","",'各会計、関係団体の財政状況及び健全化判断比率'!B34)</f>
        <v>小型自動車競走事業</v>
      </c>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f t="shared" si="3"/>
        <v>26</v>
      </c>
      <c r="CP40" s="373"/>
      <c r="CQ40" s="372" t="str">
        <f>IF('各会計、関係団体の財政状況及び健全化判断比率'!BS13="","",'各会計、関係団体の財政状況及び健全化判断比率'!BS13)</f>
        <v>川口勤労福祉サービスセンター</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f t="shared" si="3"/>
        <v>27</v>
      </c>
      <c r="CP41" s="373"/>
      <c r="CQ41" s="372" t="str">
        <f>IF('各会計、関係団体の財政状況及び健全化判断比率'!BS14="","",'各会計、関係団体の財政状況及び健全化判断比率'!BS14)</f>
        <v>川口市体育協会</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f t="shared" si="3"/>
        <v>28</v>
      </c>
      <c r="CP42" s="373"/>
      <c r="CQ42" s="372" t="str">
        <f>IF('各会計、関係団体の財政状況及び健全化判断比率'!BS15="","",'各会計、関係団体の財政状況及び健全化判断比率'!BS15)</f>
        <v>川口市総合文化センター</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f t="shared" si="3"/>
        <v>29</v>
      </c>
      <c r="CP43" s="373"/>
      <c r="CQ43" s="372" t="str">
        <f>IF('各会計、関係団体の財政状況及び健全化判断比率'!BS16="","",'各会計、関係団体の財政状況及び健全化判断比率'!BS16)</f>
        <v>川口緑化センター</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91795624</v>
      </c>
      <c r="S5" s="669"/>
      <c r="T5" s="669"/>
      <c r="U5" s="669"/>
      <c r="V5" s="669"/>
      <c r="W5" s="669"/>
      <c r="X5" s="669"/>
      <c r="Y5" s="716"/>
      <c r="Z5" s="729">
        <v>47.5</v>
      </c>
      <c r="AA5" s="729"/>
      <c r="AB5" s="729"/>
      <c r="AC5" s="729"/>
      <c r="AD5" s="730">
        <v>83266212</v>
      </c>
      <c r="AE5" s="730"/>
      <c r="AF5" s="730"/>
      <c r="AG5" s="730"/>
      <c r="AH5" s="730"/>
      <c r="AI5" s="730"/>
      <c r="AJ5" s="730"/>
      <c r="AK5" s="730"/>
      <c r="AL5" s="717">
        <v>83.3</v>
      </c>
      <c r="AM5" s="686"/>
      <c r="AN5" s="686"/>
      <c r="AO5" s="718"/>
      <c r="AP5" s="705" t="s">
        <v>206</v>
      </c>
      <c r="AQ5" s="706"/>
      <c r="AR5" s="706"/>
      <c r="AS5" s="706"/>
      <c r="AT5" s="706"/>
      <c r="AU5" s="706"/>
      <c r="AV5" s="706"/>
      <c r="AW5" s="706"/>
      <c r="AX5" s="706"/>
      <c r="AY5" s="706"/>
      <c r="AZ5" s="706"/>
      <c r="BA5" s="706"/>
      <c r="BB5" s="706"/>
      <c r="BC5" s="706"/>
      <c r="BD5" s="706"/>
      <c r="BE5" s="706"/>
      <c r="BF5" s="707"/>
      <c r="BG5" s="618">
        <v>82005780</v>
      </c>
      <c r="BH5" s="619"/>
      <c r="BI5" s="619"/>
      <c r="BJ5" s="619"/>
      <c r="BK5" s="619"/>
      <c r="BL5" s="619"/>
      <c r="BM5" s="619"/>
      <c r="BN5" s="620"/>
      <c r="BO5" s="671">
        <v>89.3</v>
      </c>
      <c r="BP5" s="671"/>
      <c r="BQ5" s="671"/>
      <c r="BR5" s="671"/>
      <c r="BS5" s="672">
        <v>476759</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c r="B6" s="615" t="s">
        <v>210</v>
      </c>
      <c r="C6" s="616"/>
      <c r="D6" s="616"/>
      <c r="E6" s="616"/>
      <c r="F6" s="616"/>
      <c r="G6" s="616"/>
      <c r="H6" s="616"/>
      <c r="I6" s="616"/>
      <c r="J6" s="616"/>
      <c r="K6" s="616"/>
      <c r="L6" s="616"/>
      <c r="M6" s="616"/>
      <c r="N6" s="616"/>
      <c r="O6" s="616"/>
      <c r="P6" s="616"/>
      <c r="Q6" s="617"/>
      <c r="R6" s="618">
        <v>944544</v>
      </c>
      <c r="S6" s="619"/>
      <c r="T6" s="619"/>
      <c r="U6" s="619"/>
      <c r="V6" s="619"/>
      <c r="W6" s="619"/>
      <c r="X6" s="619"/>
      <c r="Y6" s="620"/>
      <c r="Z6" s="671">
        <v>0.5</v>
      </c>
      <c r="AA6" s="671"/>
      <c r="AB6" s="671"/>
      <c r="AC6" s="671"/>
      <c r="AD6" s="672">
        <v>944544</v>
      </c>
      <c r="AE6" s="672"/>
      <c r="AF6" s="672"/>
      <c r="AG6" s="672"/>
      <c r="AH6" s="672"/>
      <c r="AI6" s="672"/>
      <c r="AJ6" s="672"/>
      <c r="AK6" s="672"/>
      <c r="AL6" s="641">
        <v>0.9</v>
      </c>
      <c r="AM6" s="673"/>
      <c r="AN6" s="673"/>
      <c r="AO6" s="674"/>
      <c r="AP6" s="615" t="s">
        <v>211</v>
      </c>
      <c r="AQ6" s="616"/>
      <c r="AR6" s="616"/>
      <c r="AS6" s="616"/>
      <c r="AT6" s="616"/>
      <c r="AU6" s="616"/>
      <c r="AV6" s="616"/>
      <c r="AW6" s="616"/>
      <c r="AX6" s="616"/>
      <c r="AY6" s="616"/>
      <c r="AZ6" s="616"/>
      <c r="BA6" s="616"/>
      <c r="BB6" s="616"/>
      <c r="BC6" s="616"/>
      <c r="BD6" s="616"/>
      <c r="BE6" s="616"/>
      <c r="BF6" s="617"/>
      <c r="BG6" s="618">
        <v>82005780</v>
      </c>
      <c r="BH6" s="619"/>
      <c r="BI6" s="619"/>
      <c r="BJ6" s="619"/>
      <c r="BK6" s="619"/>
      <c r="BL6" s="619"/>
      <c r="BM6" s="619"/>
      <c r="BN6" s="620"/>
      <c r="BO6" s="671">
        <v>89.3</v>
      </c>
      <c r="BP6" s="671"/>
      <c r="BQ6" s="671"/>
      <c r="BR6" s="671"/>
      <c r="BS6" s="672">
        <v>476759</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923509</v>
      </c>
      <c r="CS6" s="619"/>
      <c r="CT6" s="619"/>
      <c r="CU6" s="619"/>
      <c r="CV6" s="619"/>
      <c r="CW6" s="619"/>
      <c r="CX6" s="619"/>
      <c r="CY6" s="620"/>
      <c r="CZ6" s="671">
        <v>0.5</v>
      </c>
      <c r="DA6" s="671"/>
      <c r="DB6" s="671"/>
      <c r="DC6" s="671"/>
      <c r="DD6" s="624" t="s">
        <v>213</v>
      </c>
      <c r="DE6" s="619"/>
      <c r="DF6" s="619"/>
      <c r="DG6" s="619"/>
      <c r="DH6" s="619"/>
      <c r="DI6" s="619"/>
      <c r="DJ6" s="619"/>
      <c r="DK6" s="619"/>
      <c r="DL6" s="619"/>
      <c r="DM6" s="619"/>
      <c r="DN6" s="619"/>
      <c r="DO6" s="619"/>
      <c r="DP6" s="620"/>
      <c r="DQ6" s="624">
        <v>923504</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122966</v>
      </c>
      <c r="S7" s="619"/>
      <c r="T7" s="619"/>
      <c r="U7" s="619"/>
      <c r="V7" s="619"/>
      <c r="W7" s="619"/>
      <c r="X7" s="619"/>
      <c r="Y7" s="620"/>
      <c r="Z7" s="671">
        <v>0.1</v>
      </c>
      <c r="AA7" s="671"/>
      <c r="AB7" s="671"/>
      <c r="AC7" s="671"/>
      <c r="AD7" s="672">
        <v>122966</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41121652</v>
      </c>
      <c r="BH7" s="619"/>
      <c r="BI7" s="619"/>
      <c r="BJ7" s="619"/>
      <c r="BK7" s="619"/>
      <c r="BL7" s="619"/>
      <c r="BM7" s="619"/>
      <c r="BN7" s="620"/>
      <c r="BO7" s="671">
        <v>44.8</v>
      </c>
      <c r="BP7" s="671"/>
      <c r="BQ7" s="671"/>
      <c r="BR7" s="671"/>
      <c r="BS7" s="672">
        <v>476759</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20875333</v>
      </c>
      <c r="CS7" s="619"/>
      <c r="CT7" s="619"/>
      <c r="CU7" s="619"/>
      <c r="CV7" s="619"/>
      <c r="CW7" s="619"/>
      <c r="CX7" s="619"/>
      <c r="CY7" s="620"/>
      <c r="CZ7" s="671">
        <v>11.3</v>
      </c>
      <c r="DA7" s="671"/>
      <c r="DB7" s="671"/>
      <c r="DC7" s="671"/>
      <c r="DD7" s="624">
        <v>344674</v>
      </c>
      <c r="DE7" s="619"/>
      <c r="DF7" s="619"/>
      <c r="DG7" s="619"/>
      <c r="DH7" s="619"/>
      <c r="DI7" s="619"/>
      <c r="DJ7" s="619"/>
      <c r="DK7" s="619"/>
      <c r="DL7" s="619"/>
      <c r="DM7" s="619"/>
      <c r="DN7" s="619"/>
      <c r="DO7" s="619"/>
      <c r="DP7" s="620"/>
      <c r="DQ7" s="624">
        <v>18712592</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499669</v>
      </c>
      <c r="S8" s="619"/>
      <c r="T8" s="619"/>
      <c r="U8" s="619"/>
      <c r="V8" s="619"/>
      <c r="W8" s="619"/>
      <c r="X8" s="619"/>
      <c r="Y8" s="620"/>
      <c r="Z8" s="671">
        <v>0.3</v>
      </c>
      <c r="AA8" s="671"/>
      <c r="AB8" s="671"/>
      <c r="AC8" s="671"/>
      <c r="AD8" s="672">
        <v>499669</v>
      </c>
      <c r="AE8" s="672"/>
      <c r="AF8" s="672"/>
      <c r="AG8" s="672"/>
      <c r="AH8" s="672"/>
      <c r="AI8" s="672"/>
      <c r="AJ8" s="672"/>
      <c r="AK8" s="672"/>
      <c r="AL8" s="641">
        <v>0.5</v>
      </c>
      <c r="AM8" s="673"/>
      <c r="AN8" s="673"/>
      <c r="AO8" s="674"/>
      <c r="AP8" s="615" t="s">
        <v>218</v>
      </c>
      <c r="AQ8" s="616"/>
      <c r="AR8" s="616"/>
      <c r="AS8" s="616"/>
      <c r="AT8" s="616"/>
      <c r="AU8" s="616"/>
      <c r="AV8" s="616"/>
      <c r="AW8" s="616"/>
      <c r="AX8" s="616"/>
      <c r="AY8" s="616"/>
      <c r="AZ8" s="616"/>
      <c r="BA8" s="616"/>
      <c r="BB8" s="616"/>
      <c r="BC8" s="616"/>
      <c r="BD8" s="616"/>
      <c r="BE8" s="616"/>
      <c r="BF8" s="617"/>
      <c r="BG8" s="618">
        <v>1021751</v>
      </c>
      <c r="BH8" s="619"/>
      <c r="BI8" s="619"/>
      <c r="BJ8" s="619"/>
      <c r="BK8" s="619"/>
      <c r="BL8" s="619"/>
      <c r="BM8" s="619"/>
      <c r="BN8" s="620"/>
      <c r="BO8" s="671">
        <v>1.1000000000000001</v>
      </c>
      <c r="BP8" s="671"/>
      <c r="BQ8" s="671"/>
      <c r="BR8" s="671"/>
      <c r="BS8" s="624" t="s">
        <v>108</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80920033</v>
      </c>
      <c r="CS8" s="619"/>
      <c r="CT8" s="619"/>
      <c r="CU8" s="619"/>
      <c r="CV8" s="619"/>
      <c r="CW8" s="619"/>
      <c r="CX8" s="619"/>
      <c r="CY8" s="620"/>
      <c r="CZ8" s="671">
        <v>44</v>
      </c>
      <c r="DA8" s="671"/>
      <c r="DB8" s="671"/>
      <c r="DC8" s="671"/>
      <c r="DD8" s="624">
        <v>742955</v>
      </c>
      <c r="DE8" s="619"/>
      <c r="DF8" s="619"/>
      <c r="DG8" s="619"/>
      <c r="DH8" s="619"/>
      <c r="DI8" s="619"/>
      <c r="DJ8" s="619"/>
      <c r="DK8" s="619"/>
      <c r="DL8" s="619"/>
      <c r="DM8" s="619"/>
      <c r="DN8" s="619"/>
      <c r="DO8" s="619"/>
      <c r="DP8" s="620"/>
      <c r="DQ8" s="624">
        <v>40056905</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507285</v>
      </c>
      <c r="S9" s="619"/>
      <c r="T9" s="619"/>
      <c r="U9" s="619"/>
      <c r="V9" s="619"/>
      <c r="W9" s="619"/>
      <c r="X9" s="619"/>
      <c r="Y9" s="620"/>
      <c r="Z9" s="671">
        <v>0.3</v>
      </c>
      <c r="AA9" s="671"/>
      <c r="AB9" s="671"/>
      <c r="AC9" s="671"/>
      <c r="AD9" s="672">
        <v>507285</v>
      </c>
      <c r="AE9" s="672"/>
      <c r="AF9" s="672"/>
      <c r="AG9" s="672"/>
      <c r="AH9" s="672"/>
      <c r="AI9" s="672"/>
      <c r="AJ9" s="672"/>
      <c r="AK9" s="672"/>
      <c r="AL9" s="641">
        <v>0.5</v>
      </c>
      <c r="AM9" s="673"/>
      <c r="AN9" s="673"/>
      <c r="AO9" s="674"/>
      <c r="AP9" s="615" t="s">
        <v>221</v>
      </c>
      <c r="AQ9" s="616"/>
      <c r="AR9" s="616"/>
      <c r="AS9" s="616"/>
      <c r="AT9" s="616"/>
      <c r="AU9" s="616"/>
      <c r="AV9" s="616"/>
      <c r="AW9" s="616"/>
      <c r="AX9" s="616"/>
      <c r="AY9" s="616"/>
      <c r="AZ9" s="616"/>
      <c r="BA9" s="616"/>
      <c r="BB9" s="616"/>
      <c r="BC9" s="616"/>
      <c r="BD9" s="616"/>
      <c r="BE9" s="616"/>
      <c r="BF9" s="617"/>
      <c r="BG9" s="618">
        <v>35419813</v>
      </c>
      <c r="BH9" s="619"/>
      <c r="BI9" s="619"/>
      <c r="BJ9" s="619"/>
      <c r="BK9" s="619"/>
      <c r="BL9" s="619"/>
      <c r="BM9" s="619"/>
      <c r="BN9" s="620"/>
      <c r="BO9" s="671">
        <v>38.6</v>
      </c>
      <c r="BP9" s="671"/>
      <c r="BQ9" s="671"/>
      <c r="BR9" s="671"/>
      <c r="BS9" s="624" t="s">
        <v>108</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15364804</v>
      </c>
      <c r="CS9" s="619"/>
      <c r="CT9" s="619"/>
      <c r="CU9" s="619"/>
      <c r="CV9" s="619"/>
      <c r="CW9" s="619"/>
      <c r="CX9" s="619"/>
      <c r="CY9" s="620"/>
      <c r="CZ9" s="671">
        <v>8.4</v>
      </c>
      <c r="DA9" s="671"/>
      <c r="DB9" s="671"/>
      <c r="DC9" s="671"/>
      <c r="DD9" s="624">
        <v>479375</v>
      </c>
      <c r="DE9" s="619"/>
      <c r="DF9" s="619"/>
      <c r="DG9" s="619"/>
      <c r="DH9" s="619"/>
      <c r="DI9" s="619"/>
      <c r="DJ9" s="619"/>
      <c r="DK9" s="619"/>
      <c r="DL9" s="619"/>
      <c r="DM9" s="619"/>
      <c r="DN9" s="619"/>
      <c r="DO9" s="619"/>
      <c r="DP9" s="620"/>
      <c r="DQ9" s="624">
        <v>12788921</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8945157</v>
      </c>
      <c r="S10" s="619"/>
      <c r="T10" s="619"/>
      <c r="U10" s="619"/>
      <c r="V10" s="619"/>
      <c r="W10" s="619"/>
      <c r="X10" s="619"/>
      <c r="Y10" s="620"/>
      <c r="Z10" s="671">
        <v>4.5999999999999996</v>
      </c>
      <c r="AA10" s="671"/>
      <c r="AB10" s="671"/>
      <c r="AC10" s="671"/>
      <c r="AD10" s="672">
        <v>8945157</v>
      </c>
      <c r="AE10" s="672"/>
      <c r="AF10" s="672"/>
      <c r="AG10" s="672"/>
      <c r="AH10" s="672"/>
      <c r="AI10" s="672"/>
      <c r="AJ10" s="672"/>
      <c r="AK10" s="672"/>
      <c r="AL10" s="641">
        <v>9</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1482853</v>
      </c>
      <c r="BH10" s="619"/>
      <c r="BI10" s="619"/>
      <c r="BJ10" s="619"/>
      <c r="BK10" s="619"/>
      <c r="BL10" s="619"/>
      <c r="BM10" s="619"/>
      <c r="BN10" s="620"/>
      <c r="BO10" s="671">
        <v>1.6</v>
      </c>
      <c r="BP10" s="671"/>
      <c r="BQ10" s="671"/>
      <c r="BR10" s="671"/>
      <c r="BS10" s="624" t="s">
        <v>108</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423353</v>
      </c>
      <c r="CS10" s="619"/>
      <c r="CT10" s="619"/>
      <c r="CU10" s="619"/>
      <c r="CV10" s="619"/>
      <c r="CW10" s="619"/>
      <c r="CX10" s="619"/>
      <c r="CY10" s="620"/>
      <c r="CZ10" s="671">
        <v>0.2</v>
      </c>
      <c r="DA10" s="671"/>
      <c r="DB10" s="671"/>
      <c r="DC10" s="671"/>
      <c r="DD10" s="624" t="s">
        <v>108</v>
      </c>
      <c r="DE10" s="619"/>
      <c r="DF10" s="619"/>
      <c r="DG10" s="619"/>
      <c r="DH10" s="619"/>
      <c r="DI10" s="619"/>
      <c r="DJ10" s="619"/>
      <c r="DK10" s="619"/>
      <c r="DL10" s="619"/>
      <c r="DM10" s="619"/>
      <c r="DN10" s="619"/>
      <c r="DO10" s="619"/>
      <c r="DP10" s="620"/>
      <c r="DQ10" s="624">
        <v>352514</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v>8746</v>
      </c>
      <c r="S11" s="619"/>
      <c r="T11" s="619"/>
      <c r="U11" s="619"/>
      <c r="V11" s="619"/>
      <c r="W11" s="619"/>
      <c r="X11" s="619"/>
      <c r="Y11" s="620"/>
      <c r="Z11" s="671">
        <v>0</v>
      </c>
      <c r="AA11" s="671"/>
      <c r="AB11" s="671"/>
      <c r="AC11" s="671"/>
      <c r="AD11" s="672">
        <v>8746</v>
      </c>
      <c r="AE11" s="672"/>
      <c r="AF11" s="672"/>
      <c r="AG11" s="672"/>
      <c r="AH11" s="672"/>
      <c r="AI11" s="672"/>
      <c r="AJ11" s="672"/>
      <c r="AK11" s="672"/>
      <c r="AL11" s="641">
        <v>0</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3197235</v>
      </c>
      <c r="BH11" s="619"/>
      <c r="BI11" s="619"/>
      <c r="BJ11" s="619"/>
      <c r="BK11" s="619"/>
      <c r="BL11" s="619"/>
      <c r="BM11" s="619"/>
      <c r="BN11" s="620"/>
      <c r="BO11" s="671">
        <v>3.5</v>
      </c>
      <c r="BP11" s="671"/>
      <c r="BQ11" s="671"/>
      <c r="BR11" s="671"/>
      <c r="BS11" s="624">
        <v>476759</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718184</v>
      </c>
      <c r="CS11" s="619"/>
      <c r="CT11" s="619"/>
      <c r="CU11" s="619"/>
      <c r="CV11" s="619"/>
      <c r="CW11" s="619"/>
      <c r="CX11" s="619"/>
      <c r="CY11" s="620"/>
      <c r="CZ11" s="671">
        <v>0.4</v>
      </c>
      <c r="DA11" s="671"/>
      <c r="DB11" s="671"/>
      <c r="DC11" s="671"/>
      <c r="DD11" s="624" t="s">
        <v>108</v>
      </c>
      <c r="DE11" s="619"/>
      <c r="DF11" s="619"/>
      <c r="DG11" s="619"/>
      <c r="DH11" s="619"/>
      <c r="DI11" s="619"/>
      <c r="DJ11" s="619"/>
      <c r="DK11" s="619"/>
      <c r="DL11" s="619"/>
      <c r="DM11" s="619"/>
      <c r="DN11" s="619"/>
      <c r="DO11" s="619"/>
      <c r="DP11" s="620"/>
      <c r="DQ11" s="624">
        <v>637930</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36233019</v>
      </c>
      <c r="BH12" s="619"/>
      <c r="BI12" s="619"/>
      <c r="BJ12" s="619"/>
      <c r="BK12" s="619"/>
      <c r="BL12" s="619"/>
      <c r="BM12" s="619"/>
      <c r="BN12" s="620"/>
      <c r="BO12" s="671">
        <v>39.5</v>
      </c>
      <c r="BP12" s="671"/>
      <c r="BQ12" s="671"/>
      <c r="BR12" s="671"/>
      <c r="BS12" s="624" t="s">
        <v>108</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1308154</v>
      </c>
      <c r="CS12" s="619"/>
      <c r="CT12" s="619"/>
      <c r="CU12" s="619"/>
      <c r="CV12" s="619"/>
      <c r="CW12" s="619"/>
      <c r="CX12" s="619"/>
      <c r="CY12" s="620"/>
      <c r="CZ12" s="671">
        <v>0.7</v>
      </c>
      <c r="DA12" s="671"/>
      <c r="DB12" s="671"/>
      <c r="DC12" s="671"/>
      <c r="DD12" s="624">
        <v>2728</v>
      </c>
      <c r="DE12" s="619"/>
      <c r="DF12" s="619"/>
      <c r="DG12" s="619"/>
      <c r="DH12" s="619"/>
      <c r="DI12" s="619"/>
      <c r="DJ12" s="619"/>
      <c r="DK12" s="619"/>
      <c r="DL12" s="619"/>
      <c r="DM12" s="619"/>
      <c r="DN12" s="619"/>
      <c r="DO12" s="619"/>
      <c r="DP12" s="620"/>
      <c r="DQ12" s="624">
        <v>1098524</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285701</v>
      </c>
      <c r="S13" s="619"/>
      <c r="T13" s="619"/>
      <c r="U13" s="619"/>
      <c r="V13" s="619"/>
      <c r="W13" s="619"/>
      <c r="X13" s="619"/>
      <c r="Y13" s="620"/>
      <c r="Z13" s="671">
        <v>0.1</v>
      </c>
      <c r="AA13" s="671"/>
      <c r="AB13" s="671"/>
      <c r="AC13" s="671"/>
      <c r="AD13" s="672">
        <v>285701</v>
      </c>
      <c r="AE13" s="672"/>
      <c r="AF13" s="672"/>
      <c r="AG13" s="672"/>
      <c r="AH13" s="672"/>
      <c r="AI13" s="672"/>
      <c r="AJ13" s="672"/>
      <c r="AK13" s="672"/>
      <c r="AL13" s="641">
        <v>0.3</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36170116</v>
      </c>
      <c r="BH13" s="619"/>
      <c r="BI13" s="619"/>
      <c r="BJ13" s="619"/>
      <c r="BK13" s="619"/>
      <c r="BL13" s="619"/>
      <c r="BM13" s="619"/>
      <c r="BN13" s="620"/>
      <c r="BO13" s="671">
        <v>39.4</v>
      </c>
      <c r="BP13" s="671"/>
      <c r="BQ13" s="671"/>
      <c r="BR13" s="671"/>
      <c r="BS13" s="624" t="s">
        <v>108</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19513232</v>
      </c>
      <c r="CS13" s="619"/>
      <c r="CT13" s="619"/>
      <c r="CU13" s="619"/>
      <c r="CV13" s="619"/>
      <c r="CW13" s="619"/>
      <c r="CX13" s="619"/>
      <c r="CY13" s="620"/>
      <c r="CZ13" s="671">
        <v>10.6</v>
      </c>
      <c r="DA13" s="671"/>
      <c r="DB13" s="671"/>
      <c r="DC13" s="671"/>
      <c r="DD13" s="624">
        <v>8204013</v>
      </c>
      <c r="DE13" s="619"/>
      <c r="DF13" s="619"/>
      <c r="DG13" s="619"/>
      <c r="DH13" s="619"/>
      <c r="DI13" s="619"/>
      <c r="DJ13" s="619"/>
      <c r="DK13" s="619"/>
      <c r="DL13" s="619"/>
      <c r="DM13" s="619"/>
      <c r="DN13" s="619"/>
      <c r="DO13" s="619"/>
      <c r="DP13" s="620"/>
      <c r="DQ13" s="624">
        <v>12528671</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437318</v>
      </c>
      <c r="BH14" s="619"/>
      <c r="BI14" s="619"/>
      <c r="BJ14" s="619"/>
      <c r="BK14" s="619"/>
      <c r="BL14" s="619"/>
      <c r="BM14" s="619"/>
      <c r="BN14" s="620"/>
      <c r="BO14" s="671">
        <v>0.5</v>
      </c>
      <c r="BP14" s="671"/>
      <c r="BQ14" s="671"/>
      <c r="BR14" s="671"/>
      <c r="BS14" s="624" t="s">
        <v>108</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5303721</v>
      </c>
      <c r="CS14" s="619"/>
      <c r="CT14" s="619"/>
      <c r="CU14" s="619"/>
      <c r="CV14" s="619"/>
      <c r="CW14" s="619"/>
      <c r="CX14" s="619"/>
      <c r="CY14" s="620"/>
      <c r="CZ14" s="671">
        <v>2.9</v>
      </c>
      <c r="DA14" s="671"/>
      <c r="DB14" s="671"/>
      <c r="DC14" s="671"/>
      <c r="DD14" s="624">
        <v>252007</v>
      </c>
      <c r="DE14" s="619"/>
      <c r="DF14" s="619"/>
      <c r="DG14" s="619"/>
      <c r="DH14" s="619"/>
      <c r="DI14" s="619"/>
      <c r="DJ14" s="619"/>
      <c r="DK14" s="619"/>
      <c r="DL14" s="619"/>
      <c r="DM14" s="619"/>
      <c r="DN14" s="619"/>
      <c r="DO14" s="619"/>
      <c r="DP14" s="620"/>
      <c r="DQ14" s="624">
        <v>5069764</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477635</v>
      </c>
      <c r="S15" s="619"/>
      <c r="T15" s="619"/>
      <c r="U15" s="619"/>
      <c r="V15" s="619"/>
      <c r="W15" s="619"/>
      <c r="X15" s="619"/>
      <c r="Y15" s="620"/>
      <c r="Z15" s="671">
        <v>0.2</v>
      </c>
      <c r="AA15" s="671"/>
      <c r="AB15" s="671"/>
      <c r="AC15" s="671"/>
      <c r="AD15" s="672">
        <v>477635</v>
      </c>
      <c r="AE15" s="672"/>
      <c r="AF15" s="672"/>
      <c r="AG15" s="672"/>
      <c r="AH15" s="672"/>
      <c r="AI15" s="672"/>
      <c r="AJ15" s="672"/>
      <c r="AK15" s="672"/>
      <c r="AL15" s="641">
        <v>0.5</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4211879</v>
      </c>
      <c r="BH15" s="619"/>
      <c r="BI15" s="619"/>
      <c r="BJ15" s="619"/>
      <c r="BK15" s="619"/>
      <c r="BL15" s="619"/>
      <c r="BM15" s="619"/>
      <c r="BN15" s="620"/>
      <c r="BO15" s="671">
        <v>4.5999999999999996</v>
      </c>
      <c r="BP15" s="671"/>
      <c r="BQ15" s="671"/>
      <c r="BR15" s="671"/>
      <c r="BS15" s="624" t="s">
        <v>108</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22120957</v>
      </c>
      <c r="CS15" s="619"/>
      <c r="CT15" s="619"/>
      <c r="CU15" s="619"/>
      <c r="CV15" s="619"/>
      <c r="CW15" s="619"/>
      <c r="CX15" s="619"/>
      <c r="CY15" s="620"/>
      <c r="CZ15" s="671">
        <v>12</v>
      </c>
      <c r="DA15" s="671"/>
      <c r="DB15" s="671"/>
      <c r="DC15" s="671"/>
      <c r="DD15" s="624">
        <v>4521765</v>
      </c>
      <c r="DE15" s="619"/>
      <c r="DF15" s="619"/>
      <c r="DG15" s="619"/>
      <c r="DH15" s="619"/>
      <c r="DI15" s="619"/>
      <c r="DJ15" s="619"/>
      <c r="DK15" s="619"/>
      <c r="DL15" s="619"/>
      <c r="DM15" s="619"/>
      <c r="DN15" s="619"/>
      <c r="DO15" s="619"/>
      <c r="DP15" s="620"/>
      <c r="DQ15" s="624">
        <v>15884859</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5003164</v>
      </c>
      <c r="S16" s="619"/>
      <c r="T16" s="619"/>
      <c r="U16" s="619"/>
      <c r="V16" s="619"/>
      <c r="W16" s="619"/>
      <c r="X16" s="619"/>
      <c r="Y16" s="620"/>
      <c r="Z16" s="671">
        <v>2.6</v>
      </c>
      <c r="AA16" s="671"/>
      <c r="AB16" s="671"/>
      <c r="AC16" s="671"/>
      <c r="AD16" s="672">
        <v>4157328</v>
      </c>
      <c r="AE16" s="672"/>
      <c r="AF16" s="672"/>
      <c r="AG16" s="672"/>
      <c r="AH16" s="672"/>
      <c r="AI16" s="672"/>
      <c r="AJ16" s="672"/>
      <c r="AK16" s="672"/>
      <c r="AL16" s="641">
        <v>4.2</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t="s">
        <v>108</v>
      </c>
      <c r="CS16" s="619"/>
      <c r="CT16" s="619"/>
      <c r="CU16" s="619"/>
      <c r="CV16" s="619"/>
      <c r="CW16" s="619"/>
      <c r="CX16" s="619"/>
      <c r="CY16" s="620"/>
      <c r="CZ16" s="671" t="s">
        <v>108</v>
      </c>
      <c r="DA16" s="671"/>
      <c r="DB16" s="671"/>
      <c r="DC16" s="671"/>
      <c r="DD16" s="624" t="s">
        <v>108</v>
      </c>
      <c r="DE16" s="619"/>
      <c r="DF16" s="619"/>
      <c r="DG16" s="619"/>
      <c r="DH16" s="619"/>
      <c r="DI16" s="619"/>
      <c r="DJ16" s="619"/>
      <c r="DK16" s="619"/>
      <c r="DL16" s="619"/>
      <c r="DM16" s="619"/>
      <c r="DN16" s="619"/>
      <c r="DO16" s="619"/>
      <c r="DP16" s="620"/>
      <c r="DQ16" s="624" t="s">
        <v>108</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4157328</v>
      </c>
      <c r="S17" s="619"/>
      <c r="T17" s="619"/>
      <c r="U17" s="619"/>
      <c r="V17" s="619"/>
      <c r="W17" s="619"/>
      <c r="X17" s="619"/>
      <c r="Y17" s="620"/>
      <c r="Z17" s="671">
        <v>2.2000000000000002</v>
      </c>
      <c r="AA17" s="671"/>
      <c r="AB17" s="671"/>
      <c r="AC17" s="671"/>
      <c r="AD17" s="672">
        <v>4157328</v>
      </c>
      <c r="AE17" s="672"/>
      <c r="AF17" s="672"/>
      <c r="AG17" s="672"/>
      <c r="AH17" s="672"/>
      <c r="AI17" s="672"/>
      <c r="AJ17" s="672"/>
      <c r="AK17" s="672"/>
      <c r="AL17" s="641">
        <v>4.2</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v>1912</v>
      </c>
      <c r="BH17" s="619"/>
      <c r="BI17" s="619"/>
      <c r="BJ17" s="619"/>
      <c r="BK17" s="619"/>
      <c r="BL17" s="619"/>
      <c r="BM17" s="619"/>
      <c r="BN17" s="620"/>
      <c r="BO17" s="671">
        <v>0</v>
      </c>
      <c r="BP17" s="671"/>
      <c r="BQ17" s="671"/>
      <c r="BR17" s="671"/>
      <c r="BS17" s="624" t="s">
        <v>108</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16463229</v>
      </c>
      <c r="CS17" s="619"/>
      <c r="CT17" s="619"/>
      <c r="CU17" s="619"/>
      <c r="CV17" s="619"/>
      <c r="CW17" s="619"/>
      <c r="CX17" s="619"/>
      <c r="CY17" s="620"/>
      <c r="CZ17" s="671">
        <v>9</v>
      </c>
      <c r="DA17" s="671"/>
      <c r="DB17" s="671"/>
      <c r="DC17" s="671"/>
      <c r="DD17" s="624" t="s">
        <v>108</v>
      </c>
      <c r="DE17" s="619"/>
      <c r="DF17" s="619"/>
      <c r="DG17" s="619"/>
      <c r="DH17" s="619"/>
      <c r="DI17" s="619"/>
      <c r="DJ17" s="619"/>
      <c r="DK17" s="619"/>
      <c r="DL17" s="619"/>
      <c r="DM17" s="619"/>
      <c r="DN17" s="619"/>
      <c r="DO17" s="619"/>
      <c r="DP17" s="620"/>
      <c r="DQ17" s="624">
        <v>16305841</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844785</v>
      </c>
      <c r="S18" s="619"/>
      <c r="T18" s="619"/>
      <c r="U18" s="619"/>
      <c r="V18" s="619"/>
      <c r="W18" s="619"/>
      <c r="X18" s="619"/>
      <c r="Y18" s="620"/>
      <c r="Z18" s="671">
        <v>0.4</v>
      </c>
      <c r="AA18" s="671"/>
      <c r="AB18" s="671"/>
      <c r="AC18" s="671"/>
      <c r="AD18" s="672" t="s">
        <v>108</v>
      </c>
      <c r="AE18" s="672"/>
      <c r="AF18" s="672"/>
      <c r="AG18" s="672"/>
      <c r="AH18" s="672"/>
      <c r="AI18" s="672"/>
      <c r="AJ18" s="672"/>
      <c r="AK18" s="672"/>
      <c r="AL18" s="641" t="s">
        <v>108</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v>1051</v>
      </c>
      <c r="S19" s="619"/>
      <c r="T19" s="619"/>
      <c r="U19" s="619"/>
      <c r="V19" s="619"/>
      <c r="W19" s="619"/>
      <c r="X19" s="619"/>
      <c r="Y19" s="620"/>
      <c r="Z19" s="671">
        <v>0</v>
      </c>
      <c r="AA19" s="671"/>
      <c r="AB19" s="671"/>
      <c r="AC19" s="671"/>
      <c r="AD19" s="672" t="s">
        <v>108</v>
      </c>
      <c r="AE19" s="672"/>
      <c r="AF19" s="672"/>
      <c r="AG19" s="672"/>
      <c r="AH19" s="672"/>
      <c r="AI19" s="672"/>
      <c r="AJ19" s="672"/>
      <c r="AK19" s="672"/>
      <c r="AL19" s="641" t="s">
        <v>108</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9789844</v>
      </c>
      <c r="BH19" s="619"/>
      <c r="BI19" s="619"/>
      <c r="BJ19" s="619"/>
      <c r="BK19" s="619"/>
      <c r="BL19" s="619"/>
      <c r="BM19" s="619"/>
      <c r="BN19" s="620"/>
      <c r="BO19" s="671">
        <v>10.7</v>
      </c>
      <c r="BP19" s="671"/>
      <c r="BQ19" s="671"/>
      <c r="BR19" s="671"/>
      <c r="BS19" s="624" t="s">
        <v>108</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108590491</v>
      </c>
      <c r="S20" s="619"/>
      <c r="T20" s="619"/>
      <c r="U20" s="619"/>
      <c r="V20" s="619"/>
      <c r="W20" s="619"/>
      <c r="X20" s="619"/>
      <c r="Y20" s="620"/>
      <c r="Z20" s="671">
        <v>56.2</v>
      </c>
      <c r="AA20" s="671"/>
      <c r="AB20" s="671"/>
      <c r="AC20" s="671"/>
      <c r="AD20" s="672">
        <v>99215243</v>
      </c>
      <c r="AE20" s="672"/>
      <c r="AF20" s="672"/>
      <c r="AG20" s="672"/>
      <c r="AH20" s="672"/>
      <c r="AI20" s="672"/>
      <c r="AJ20" s="672"/>
      <c r="AK20" s="672"/>
      <c r="AL20" s="641">
        <v>99.3</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9789844</v>
      </c>
      <c r="BH20" s="619"/>
      <c r="BI20" s="619"/>
      <c r="BJ20" s="619"/>
      <c r="BK20" s="619"/>
      <c r="BL20" s="619"/>
      <c r="BM20" s="619"/>
      <c r="BN20" s="620"/>
      <c r="BO20" s="671">
        <v>10.7</v>
      </c>
      <c r="BP20" s="671"/>
      <c r="BQ20" s="671"/>
      <c r="BR20" s="671"/>
      <c r="BS20" s="624" t="s">
        <v>108</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183934509</v>
      </c>
      <c r="CS20" s="619"/>
      <c r="CT20" s="619"/>
      <c r="CU20" s="619"/>
      <c r="CV20" s="619"/>
      <c r="CW20" s="619"/>
      <c r="CX20" s="619"/>
      <c r="CY20" s="620"/>
      <c r="CZ20" s="671">
        <v>100</v>
      </c>
      <c r="DA20" s="671"/>
      <c r="DB20" s="671"/>
      <c r="DC20" s="671"/>
      <c r="DD20" s="624">
        <v>14547517</v>
      </c>
      <c r="DE20" s="619"/>
      <c r="DF20" s="619"/>
      <c r="DG20" s="619"/>
      <c r="DH20" s="619"/>
      <c r="DI20" s="619"/>
      <c r="DJ20" s="619"/>
      <c r="DK20" s="619"/>
      <c r="DL20" s="619"/>
      <c r="DM20" s="619"/>
      <c r="DN20" s="619"/>
      <c r="DO20" s="619"/>
      <c r="DP20" s="620"/>
      <c r="DQ20" s="624">
        <v>124360025</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v>74456</v>
      </c>
      <c r="S21" s="619"/>
      <c r="T21" s="619"/>
      <c r="U21" s="619"/>
      <c r="V21" s="619"/>
      <c r="W21" s="619"/>
      <c r="X21" s="619"/>
      <c r="Y21" s="620"/>
      <c r="Z21" s="671">
        <v>0</v>
      </c>
      <c r="AA21" s="671"/>
      <c r="AB21" s="671"/>
      <c r="AC21" s="671"/>
      <c r="AD21" s="672">
        <v>74456</v>
      </c>
      <c r="AE21" s="672"/>
      <c r="AF21" s="672"/>
      <c r="AG21" s="672"/>
      <c r="AH21" s="672"/>
      <c r="AI21" s="672"/>
      <c r="AJ21" s="672"/>
      <c r="AK21" s="672"/>
      <c r="AL21" s="641">
        <v>0.1</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1096566</v>
      </c>
      <c r="S22" s="619"/>
      <c r="T22" s="619"/>
      <c r="U22" s="619"/>
      <c r="V22" s="619"/>
      <c r="W22" s="619"/>
      <c r="X22" s="619"/>
      <c r="Y22" s="620"/>
      <c r="Z22" s="671">
        <v>0.6</v>
      </c>
      <c r="AA22" s="671"/>
      <c r="AB22" s="671"/>
      <c r="AC22" s="671"/>
      <c r="AD22" s="672" t="s">
        <v>108</v>
      </c>
      <c r="AE22" s="672"/>
      <c r="AF22" s="672"/>
      <c r="AG22" s="672"/>
      <c r="AH22" s="672"/>
      <c r="AI22" s="672"/>
      <c r="AJ22" s="672"/>
      <c r="AK22" s="672"/>
      <c r="AL22" s="641" t="s">
        <v>108</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v>1260432</v>
      </c>
      <c r="BH22" s="619"/>
      <c r="BI22" s="619"/>
      <c r="BJ22" s="619"/>
      <c r="BK22" s="619"/>
      <c r="BL22" s="619"/>
      <c r="BM22" s="619"/>
      <c r="BN22" s="620"/>
      <c r="BO22" s="671">
        <v>1.4</v>
      </c>
      <c r="BP22" s="671"/>
      <c r="BQ22" s="671"/>
      <c r="BR22" s="671"/>
      <c r="BS22" s="624" t="s">
        <v>108</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4056794</v>
      </c>
      <c r="S23" s="619"/>
      <c r="T23" s="619"/>
      <c r="U23" s="619"/>
      <c r="V23" s="619"/>
      <c r="W23" s="619"/>
      <c r="X23" s="619"/>
      <c r="Y23" s="620"/>
      <c r="Z23" s="671">
        <v>2.1</v>
      </c>
      <c r="AA23" s="671"/>
      <c r="AB23" s="671"/>
      <c r="AC23" s="671"/>
      <c r="AD23" s="672">
        <v>595085</v>
      </c>
      <c r="AE23" s="672"/>
      <c r="AF23" s="672"/>
      <c r="AG23" s="672"/>
      <c r="AH23" s="672"/>
      <c r="AI23" s="672"/>
      <c r="AJ23" s="672"/>
      <c r="AK23" s="672"/>
      <c r="AL23" s="641">
        <v>0.6</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v>8529412</v>
      </c>
      <c r="BH23" s="619"/>
      <c r="BI23" s="619"/>
      <c r="BJ23" s="619"/>
      <c r="BK23" s="619"/>
      <c r="BL23" s="619"/>
      <c r="BM23" s="619"/>
      <c r="BN23" s="620"/>
      <c r="BO23" s="671">
        <v>9.3000000000000007</v>
      </c>
      <c r="BP23" s="671"/>
      <c r="BQ23" s="671"/>
      <c r="BR23" s="671"/>
      <c r="BS23" s="624" t="s">
        <v>108</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1394930</v>
      </c>
      <c r="S24" s="619"/>
      <c r="T24" s="619"/>
      <c r="U24" s="619"/>
      <c r="V24" s="619"/>
      <c r="W24" s="619"/>
      <c r="X24" s="619"/>
      <c r="Y24" s="620"/>
      <c r="Z24" s="671">
        <v>0.7</v>
      </c>
      <c r="AA24" s="671"/>
      <c r="AB24" s="671"/>
      <c r="AC24" s="671"/>
      <c r="AD24" s="672" t="s">
        <v>108</v>
      </c>
      <c r="AE24" s="672"/>
      <c r="AF24" s="672"/>
      <c r="AG24" s="672"/>
      <c r="AH24" s="672"/>
      <c r="AI24" s="672"/>
      <c r="AJ24" s="672"/>
      <c r="AK24" s="672"/>
      <c r="AL24" s="641" t="s">
        <v>108</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95832565</v>
      </c>
      <c r="CS24" s="669"/>
      <c r="CT24" s="669"/>
      <c r="CU24" s="669"/>
      <c r="CV24" s="669"/>
      <c r="CW24" s="669"/>
      <c r="CX24" s="669"/>
      <c r="CY24" s="716"/>
      <c r="CZ24" s="720">
        <v>52.1</v>
      </c>
      <c r="DA24" s="721"/>
      <c r="DB24" s="721"/>
      <c r="DC24" s="722"/>
      <c r="DD24" s="715">
        <v>55992008</v>
      </c>
      <c r="DE24" s="669"/>
      <c r="DF24" s="669"/>
      <c r="DG24" s="669"/>
      <c r="DH24" s="669"/>
      <c r="DI24" s="669"/>
      <c r="DJ24" s="669"/>
      <c r="DK24" s="716"/>
      <c r="DL24" s="715">
        <v>55614637</v>
      </c>
      <c r="DM24" s="669"/>
      <c r="DN24" s="669"/>
      <c r="DO24" s="669"/>
      <c r="DP24" s="669"/>
      <c r="DQ24" s="669"/>
      <c r="DR24" s="669"/>
      <c r="DS24" s="669"/>
      <c r="DT24" s="669"/>
      <c r="DU24" s="669"/>
      <c r="DV24" s="716"/>
      <c r="DW24" s="717">
        <v>52.9</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34697288</v>
      </c>
      <c r="S25" s="619"/>
      <c r="T25" s="619"/>
      <c r="U25" s="619"/>
      <c r="V25" s="619"/>
      <c r="W25" s="619"/>
      <c r="X25" s="619"/>
      <c r="Y25" s="620"/>
      <c r="Z25" s="671">
        <v>18</v>
      </c>
      <c r="AA25" s="671"/>
      <c r="AB25" s="671"/>
      <c r="AC25" s="671"/>
      <c r="AD25" s="672" t="s">
        <v>108</v>
      </c>
      <c r="AE25" s="672"/>
      <c r="AF25" s="672"/>
      <c r="AG25" s="672"/>
      <c r="AH25" s="672"/>
      <c r="AI25" s="672"/>
      <c r="AJ25" s="672"/>
      <c r="AK25" s="672"/>
      <c r="AL25" s="641" t="s">
        <v>108</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27882883</v>
      </c>
      <c r="CS25" s="637"/>
      <c r="CT25" s="637"/>
      <c r="CU25" s="637"/>
      <c r="CV25" s="637"/>
      <c r="CW25" s="637"/>
      <c r="CX25" s="637"/>
      <c r="CY25" s="638"/>
      <c r="CZ25" s="621">
        <v>15.2</v>
      </c>
      <c r="DA25" s="639"/>
      <c r="DB25" s="639"/>
      <c r="DC25" s="640"/>
      <c r="DD25" s="624">
        <v>23693884</v>
      </c>
      <c r="DE25" s="637"/>
      <c r="DF25" s="637"/>
      <c r="DG25" s="637"/>
      <c r="DH25" s="637"/>
      <c r="DI25" s="637"/>
      <c r="DJ25" s="637"/>
      <c r="DK25" s="638"/>
      <c r="DL25" s="624">
        <v>23316800</v>
      </c>
      <c r="DM25" s="637"/>
      <c r="DN25" s="637"/>
      <c r="DO25" s="637"/>
      <c r="DP25" s="637"/>
      <c r="DQ25" s="637"/>
      <c r="DR25" s="637"/>
      <c r="DS25" s="637"/>
      <c r="DT25" s="637"/>
      <c r="DU25" s="637"/>
      <c r="DV25" s="638"/>
      <c r="DW25" s="641">
        <v>22.2</v>
      </c>
      <c r="DX25" s="642"/>
      <c r="DY25" s="642"/>
      <c r="DZ25" s="642"/>
      <c r="EA25" s="642"/>
      <c r="EB25" s="642"/>
      <c r="EC25" s="643"/>
    </row>
    <row r="26" spans="2:133" ht="11.25" customHeight="1">
      <c r="B26" s="712" t="s">
        <v>274</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20476231</v>
      </c>
      <c r="CS26" s="619"/>
      <c r="CT26" s="619"/>
      <c r="CU26" s="619"/>
      <c r="CV26" s="619"/>
      <c r="CW26" s="619"/>
      <c r="CX26" s="619"/>
      <c r="CY26" s="620"/>
      <c r="CZ26" s="621">
        <v>11.1</v>
      </c>
      <c r="DA26" s="639"/>
      <c r="DB26" s="639"/>
      <c r="DC26" s="640"/>
      <c r="DD26" s="624">
        <v>16514769</v>
      </c>
      <c r="DE26" s="619"/>
      <c r="DF26" s="619"/>
      <c r="DG26" s="619"/>
      <c r="DH26" s="619"/>
      <c r="DI26" s="619"/>
      <c r="DJ26" s="619"/>
      <c r="DK26" s="620"/>
      <c r="DL26" s="624" t="s">
        <v>213</v>
      </c>
      <c r="DM26" s="619"/>
      <c r="DN26" s="619"/>
      <c r="DO26" s="619"/>
      <c r="DP26" s="619"/>
      <c r="DQ26" s="619"/>
      <c r="DR26" s="619"/>
      <c r="DS26" s="619"/>
      <c r="DT26" s="619"/>
      <c r="DU26" s="619"/>
      <c r="DV26" s="620"/>
      <c r="DW26" s="641" t="s">
        <v>213</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9975147</v>
      </c>
      <c r="S27" s="619"/>
      <c r="T27" s="619"/>
      <c r="U27" s="619"/>
      <c r="V27" s="619"/>
      <c r="W27" s="619"/>
      <c r="X27" s="619"/>
      <c r="Y27" s="620"/>
      <c r="Z27" s="671">
        <v>5.2</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91795624</v>
      </c>
      <c r="BH27" s="619"/>
      <c r="BI27" s="619"/>
      <c r="BJ27" s="619"/>
      <c r="BK27" s="619"/>
      <c r="BL27" s="619"/>
      <c r="BM27" s="619"/>
      <c r="BN27" s="620"/>
      <c r="BO27" s="671">
        <v>100</v>
      </c>
      <c r="BP27" s="671"/>
      <c r="BQ27" s="671"/>
      <c r="BR27" s="671"/>
      <c r="BS27" s="624">
        <v>476759</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51486453</v>
      </c>
      <c r="CS27" s="637"/>
      <c r="CT27" s="637"/>
      <c r="CU27" s="637"/>
      <c r="CV27" s="637"/>
      <c r="CW27" s="637"/>
      <c r="CX27" s="637"/>
      <c r="CY27" s="638"/>
      <c r="CZ27" s="621">
        <v>28</v>
      </c>
      <c r="DA27" s="639"/>
      <c r="DB27" s="639"/>
      <c r="DC27" s="640"/>
      <c r="DD27" s="624">
        <v>15992283</v>
      </c>
      <c r="DE27" s="637"/>
      <c r="DF27" s="637"/>
      <c r="DG27" s="637"/>
      <c r="DH27" s="637"/>
      <c r="DI27" s="637"/>
      <c r="DJ27" s="637"/>
      <c r="DK27" s="638"/>
      <c r="DL27" s="624">
        <v>15991996</v>
      </c>
      <c r="DM27" s="637"/>
      <c r="DN27" s="637"/>
      <c r="DO27" s="637"/>
      <c r="DP27" s="637"/>
      <c r="DQ27" s="637"/>
      <c r="DR27" s="637"/>
      <c r="DS27" s="637"/>
      <c r="DT27" s="637"/>
      <c r="DU27" s="637"/>
      <c r="DV27" s="638"/>
      <c r="DW27" s="641">
        <v>15.2</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1967292</v>
      </c>
      <c r="S28" s="619"/>
      <c r="T28" s="619"/>
      <c r="U28" s="619"/>
      <c r="V28" s="619"/>
      <c r="W28" s="619"/>
      <c r="X28" s="619"/>
      <c r="Y28" s="620"/>
      <c r="Z28" s="671">
        <v>1</v>
      </c>
      <c r="AA28" s="671"/>
      <c r="AB28" s="671"/>
      <c r="AC28" s="671"/>
      <c r="AD28" s="672" t="s">
        <v>108</v>
      </c>
      <c r="AE28" s="672"/>
      <c r="AF28" s="672"/>
      <c r="AG28" s="672"/>
      <c r="AH28" s="672"/>
      <c r="AI28" s="672"/>
      <c r="AJ28" s="672"/>
      <c r="AK28" s="672"/>
      <c r="AL28" s="641" t="s">
        <v>108</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16463229</v>
      </c>
      <c r="CS28" s="619"/>
      <c r="CT28" s="619"/>
      <c r="CU28" s="619"/>
      <c r="CV28" s="619"/>
      <c r="CW28" s="619"/>
      <c r="CX28" s="619"/>
      <c r="CY28" s="620"/>
      <c r="CZ28" s="621">
        <v>9</v>
      </c>
      <c r="DA28" s="639"/>
      <c r="DB28" s="639"/>
      <c r="DC28" s="640"/>
      <c r="DD28" s="624">
        <v>16305841</v>
      </c>
      <c r="DE28" s="619"/>
      <c r="DF28" s="619"/>
      <c r="DG28" s="619"/>
      <c r="DH28" s="619"/>
      <c r="DI28" s="619"/>
      <c r="DJ28" s="619"/>
      <c r="DK28" s="620"/>
      <c r="DL28" s="624">
        <v>16305841</v>
      </c>
      <c r="DM28" s="619"/>
      <c r="DN28" s="619"/>
      <c r="DO28" s="619"/>
      <c r="DP28" s="619"/>
      <c r="DQ28" s="619"/>
      <c r="DR28" s="619"/>
      <c r="DS28" s="619"/>
      <c r="DT28" s="619"/>
      <c r="DU28" s="619"/>
      <c r="DV28" s="620"/>
      <c r="DW28" s="641">
        <v>15.5</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11734</v>
      </c>
      <c r="S29" s="619"/>
      <c r="T29" s="619"/>
      <c r="U29" s="619"/>
      <c r="V29" s="619"/>
      <c r="W29" s="619"/>
      <c r="X29" s="619"/>
      <c r="Y29" s="620"/>
      <c r="Z29" s="671">
        <v>0</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16463229</v>
      </c>
      <c r="CS29" s="637"/>
      <c r="CT29" s="637"/>
      <c r="CU29" s="637"/>
      <c r="CV29" s="637"/>
      <c r="CW29" s="637"/>
      <c r="CX29" s="637"/>
      <c r="CY29" s="638"/>
      <c r="CZ29" s="621">
        <v>9</v>
      </c>
      <c r="DA29" s="639"/>
      <c r="DB29" s="639"/>
      <c r="DC29" s="640"/>
      <c r="DD29" s="624">
        <v>16305841</v>
      </c>
      <c r="DE29" s="637"/>
      <c r="DF29" s="637"/>
      <c r="DG29" s="637"/>
      <c r="DH29" s="637"/>
      <c r="DI29" s="637"/>
      <c r="DJ29" s="637"/>
      <c r="DK29" s="638"/>
      <c r="DL29" s="624">
        <v>16305841</v>
      </c>
      <c r="DM29" s="637"/>
      <c r="DN29" s="637"/>
      <c r="DO29" s="637"/>
      <c r="DP29" s="637"/>
      <c r="DQ29" s="637"/>
      <c r="DR29" s="637"/>
      <c r="DS29" s="637"/>
      <c r="DT29" s="637"/>
      <c r="DU29" s="637"/>
      <c r="DV29" s="638"/>
      <c r="DW29" s="641">
        <v>15.5</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367956</v>
      </c>
      <c r="S30" s="619"/>
      <c r="T30" s="619"/>
      <c r="U30" s="619"/>
      <c r="V30" s="619"/>
      <c r="W30" s="619"/>
      <c r="X30" s="619"/>
      <c r="Y30" s="620"/>
      <c r="Z30" s="671">
        <v>0.2</v>
      </c>
      <c r="AA30" s="671"/>
      <c r="AB30" s="671"/>
      <c r="AC30" s="671"/>
      <c r="AD30" s="672" t="s">
        <v>108</v>
      </c>
      <c r="AE30" s="672"/>
      <c r="AF30" s="672"/>
      <c r="AG30" s="672"/>
      <c r="AH30" s="672"/>
      <c r="AI30" s="672"/>
      <c r="AJ30" s="672"/>
      <c r="AK30" s="672"/>
      <c r="AL30" s="641" t="s">
        <v>108</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98.2</v>
      </c>
      <c r="BH30" s="685"/>
      <c r="BI30" s="685"/>
      <c r="BJ30" s="685"/>
      <c r="BK30" s="685"/>
      <c r="BL30" s="685"/>
      <c r="BM30" s="686">
        <v>92.5</v>
      </c>
      <c r="BN30" s="685"/>
      <c r="BO30" s="685"/>
      <c r="BP30" s="685"/>
      <c r="BQ30" s="687"/>
      <c r="BR30" s="684">
        <v>97.6</v>
      </c>
      <c r="BS30" s="685"/>
      <c r="BT30" s="685"/>
      <c r="BU30" s="685"/>
      <c r="BV30" s="685"/>
      <c r="BW30" s="685"/>
      <c r="BX30" s="686">
        <v>91.5</v>
      </c>
      <c r="BY30" s="685"/>
      <c r="BZ30" s="685"/>
      <c r="CA30" s="685"/>
      <c r="CB30" s="687"/>
      <c r="CD30" s="690"/>
      <c r="CE30" s="691"/>
      <c r="CF30" s="655" t="s">
        <v>290</v>
      </c>
      <c r="CG30" s="652"/>
      <c r="CH30" s="652"/>
      <c r="CI30" s="652"/>
      <c r="CJ30" s="652"/>
      <c r="CK30" s="652"/>
      <c r="CL30" s="652"/>
      <c r="CM30" s="652"/>
      <c r="CN30" s="652"/>
      <c r="CO30" s="652"/>
      <c r="CP30" s="652"/>
      <c r="CQ30" s="653"/>
      <c r="CR30" s="618">
        <v>14926010</v>
      </c>
      <c r="CS30" s="619"/>
      <c r="CT30" s="619"/>
      <c r="CU30" s="619"/>
      <c r="CV30" s="619"/>
      <c r="CW30" s="619"/>
      <c r="CX30" s="619"/>
      <c r="CY30" s="620"/>
      <c r="CZ30" s="621">
        <v>8.1</v>
      </c>
      <c r="DA30" s="639"/>
      <c r="DB30" s="639"/>
      <c r="DC30" s="640"/>
      <c r="DD30" s="624">
        <v>14775597</v>
      </c>
      <c r="DE30" s="619"/>
      <c r="DF30" s="619"/>
      <c r="DG30" s="619"/>
      <c r="DH30" s="619"/>
      <c r="DI30" s="619"/>
      <c r="DJ30" s="619"/>
      <c r="DK30" s="620"/>
      <c r="DL30" s="624">
        <v>14775597</v>
      </c>
      <c r="DM30" s="619"/>
      <c r="DN30" s="619"/>
      <c r="DO30" s="619"/>
      <c r="DP30" s="619"/>
      <c r="DQ30" s="619"/>
      <c r="DR30" s="619"/>
      <c r="DS30" s="619"/>
      <c r="DT30" s="619"/>
      <c r="DU30" s="619"/>
      <c r="DV30" s="620"/>
      <c r="DW30" s="641">
        <v>14</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14824732</v>
      </c>
      <c r="S31" s="619"/>
      <c r="T31" s="619"/>
      <c r="U31" s="619"/>
      <c r="V31" s="619"/>
      <c r="W31" s="619"/>
      <c r="X31" s="619"/>
      <c r="Y31" s="620"/>
      <c r="Z31" s="671">
        <v>7.7</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97.9</v>
      </c>
      <c r="BH31" s="637"/>
      <c r="BI31" s="637"/>
      <c r="BJ31" s="637"/>
      <c r="BK31" s="637"/>
      <c r="BL31" s="637"/>
      <c r="BM31" s="673">
        <v>89.9</v>
      </c>
      <c r="BN31" s="683"/>
      <c r="BO31" s="683"/>
      <c r="BP31" s="683"/>
      <c r="BQ31" s="647"/>
      <c r="BR31" s="682">
        <v>96.9</v>
      </c>
      <c r="BS31" s="637"/>
      <c r="BT31" s="637"/>
      <c r="BU31" s="637"/>
      <c r="BV31" s="637"/>
      <c r="BW31" s="637"/>
      <c r="BX31" s="673">
        <v>88.5</v>
      </c>
      <c r="BY31" s="683"/>
      <c r="BZ31" s="683"/>
      <c r="CA31" s="683"/>
      <c r="CB31" s="647"/>
      <c r="CD31" s="690"/>
      <c r="CE31" s="691"/>
      <c r="CF31" s="655" t="s">
        <v>294</v>
      </c>
      <c r="CG31" s="652"/>
      <c r="CH31" s="652"/>
      <c r="CI31" s="652"/>
      <c r="CJ31" s="652"/>
      <c r="CK31" s="652"/>
      <c r="CL31" s="652"/>
      <c r="CM31" s="652"/>
      <c r="CN31" s="652"/>
      <c r="CO31" s="652"/>
      <c r="CP31" s="652"/>
      <c r="CQ31" s="653"/>
      <c r="CR31" s="618">
        <v>1537219</v>
      </c>
      <c r="CS31" s="637"/>
      <c r="CT31" s="637"/>
      <c r="CU31" s="637"/>
      <c r="CV31" s="637"/>
      <c r="CW31" s="637"/>
      <c r="CX31" s="637"/>
      <c r="CY31" s="638"/>
      <c r="CZ31" s="621">
        <v>0.8</v>
      </c>
      <c r="DA31" s="639"/>
      <c r="DB31" s="639"/>
      <c r="DC31" s="640"/>
      <c r="DD31" s="624">
        <v>1530244</v>
      </c>
      <c r="DE31" s="637"/>
      <c r="DF31" s="637"/>
      <c r="DG31" s="637"/>
      <c r="DH31" s="637"/>
      <c r="DI31" s="637"/>
      <c r="DJ31" s="637"/>
      <c r="DK31" s="638"/>
      <c r="DL31" s="624">
        <v>1530244</v>
      </c>
      <c r="DM31" s="637"/>
      <c r="DN31" s="637"/>
      <c r="DO31" s="637"/>
      <c r="DP31" s="637"/>
      <c r="DQ31" s="637"/>
      <c r="DR31" s="637"/>
      <c r="DS31" s="637"/>
      <c r="DT31" s="637"/>
      <c r="DU31" s="637"/>
      <c r="DV31" s="638"/>
      <c r="DW31" s="641">
        <v>1.5</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5159141</v>
      </c>
      <c r="S32" s="619"/>
      <c r="T32" s="619"/>
      <c r="U32" s="619"/>
      <c r="V32" s="619"/>
      <c r="W32" s="619"/>
      <c r="X32" s="619"/>
      <c r="Y32" s="620"/>
      <c r="Z32" s="671">
        <v>2.7</v>
      </c>
      <c r="AA32" s="671"/>
      <c r="AB32" s="671"/>
      <c r="AC32" s="671"/>
      <c r="AD32" s="672">
        <v>15348</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98.3</v>
      </c>
      <c r="BH32" s="603"/>
      <c r="BI32" s="603"/>
      <c r="BJ32" s="603"/>
      <c r="BK32" s="603"/>
      <c r="BL32" s="603"/>
      <c r="BM32" s="666">
        <v>94.4</v>
      </c>
      <c r="BN32" s="603"/>
      <c r="BO32" s="603"/>
      <c r="BP32" s="603"/>
      <c r="BQ32" s="660"/>
      <c r="BR32" s="681">
        <v>98</v>
      </c>
      <c r="BS32" s="603"/>
      <c r="BT32" s="603"/>
      <c r="BU32" s="603"/>
      <c r="BV32" s="603"/>
      <c r="BW32" s="603"/>
      <c r="BX32" s="666">
        <v>93.7</v>
      </c>
      <c r="BY32" s="603"/>
      <c r="BZ32" s="603"/>
      <c r="CA32" s="603"/>
      <c r="CB32" s="660"/>
      <c r="CD32" s="692"/>
      <c r="CE32" s="693"/>
      <c r="CF32" s="655" t="s">
        <v>297</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10976331</v>
      </c>
      <c r="S33" s="619"/>
      <c r="T33" s="619"/>
      <c r="U33" s="619"/>
      <c r="V33" s="619"/>
      <c r="W33" s="619"/>
      <c r="X33" s="619"/>
      <c r="Y33" s="620"/>
      <c r="Z33" s="671">
        <v>5.7</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73554427</v>
      </c>
      <c r="CS33" s="637"/>
      <c r="CT33" s="637"/>
      <c r="CU33" s="637"/>
      <c r="CV33" s="637"/>
      <c r="CW33" s="637"/>
      <c r="CX33" s="637"/>
      <c r="CY33" s="638"/>
      <c r="CZ33" s="621">
        <v>40</v>
      </c>
      <c r="DA33" s="639"/>
      <c r="DB33" s="639"/>
      <c r="DC33" s="640"/>
      <c r="DD33" s="624">
        <v>62890857</v>
      </c>
      <c r="DE33" s="637"/>
      <c r="DF33" s="637"/>
      <c r="DG33" s="637"/>
      <c r="DH33" s="637"/>
      <c r="DI33" s="637"/>
      <c r="DJ33" s="637"/>
      <c r="DK33" s="638"/>
      <c r="DL33" s="624">
        <v>43217611</v>
      </c>
      <c r="DM33" s="637"/>
      <c r="DN33" s="637"/>
      <c r="DO33" s="637"/>
      <c r="DP33" s="637"/>
      <c r="DQ33" s="637"/>
      <c r="DR33" s="637"/>
      <c r="DS33" s="637"/>
      <c r="DT33" s="637"/>
      <c r="DU33" s="637"/>
      <c r="DV33" s="638"/>
      <c r="DW33" s="641">
        <v>41.1</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28641397</v>
      </c>
      <c r="CS34" s="619"/>
      <c r="CT34" s="619"/>
      <c r="CU34" s="619"/>
      <c r="CV34" s="619"/>
      <c r="CW34" s="619"/>
      <c r="CX34" s="619"/>
      <c r="CY34" s="620"/>
      <c r="CZ34" s="621">
        <v>15.6</v>
      </c>
      <c r="DA34" s="639"/>
      <c r="DB34" s="639"/>
      <c r="DC34" s="640"/>
      <c r="DD34" s="624">
        <v>22592619</v>
      </c>
      <c r="DE34" s="619"/>
      <c r="DF34" s="619"/>
      <c r="DG34" s="619"/>
      <c r="DH34" s="619"/>
      <c r="DI34" s="619"/>
      <c r="DJ34" s="619"/>
      <c r="DK34" s="620"/>
      <c r="DL34" s="624">
        <v>20893036</v>
      </c>
      <c r="DM34" s="619"/>
      <c r="DN34" s="619"/>
      <c r="DO34" s="619"/>
      <c r="DP34" s="619"/>
      <c r="DQ34" s="619"/>
      <c r="DR34" s="619"/>
      <c r="DS34" s="619"/>
      <c r="DT34" s="619"/>
      <c r="DU34" s="619"/>
      <c r="DV34" s="620"/>
      <c r="DW34" s="641">
        <v>19.899999999999999</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5280931</v>
      </c>
      <c r="S35" s="619"/>
      <c r="T35" s="619"/>
      <c r="U35" s="619"/>
      <c r="V35" s="619"/>
      <c r="W35" s="619"/>
      <c r="X35" s="619"/>
      <c r="Y35" s="620"/>
      <c r="Z35" s="671">
        <v>2.7</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23351441</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t="s">
        <v>213</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2702823</v>
      </c>
      <c r="CS35" s="637"/>
      <c r="CT35" s="637"/>
      <c r="CU35" s="637"/>
      <c r="CV35" s="637"/>
      <c r="CW35" s="637"/>
      <c r="CX35" s="637"/>
      <c r="CY35" s="638"/>
      <c r="CZ35" s="621">
        <v>1.5</v>
      </c>
      <c r="DA35" s="639"/>
      <c r="DB35" s="639"/>
      <c r="DC35" s="640"/>
      <c r="DD35" s="624">
        <v>2127878</v>
      </c>
      <c r="DE35" s="637"/>
      <c r="DF35" s="637"/>
      <c r="DG35" s="637"/>
      <c r="DH35" s="637"/>
      <c r="DI35" s="637"/>
      <c r="DJ35" s="637"/>
      <c r="DK35" s="638"/>
      <c r="DL35" s="624">
        <v>2111652</v>
      </c>
      <c r="DM35" s="637"/>
      <c r="DN35" s="637"/>
      <c r="DO35" s="637"/>
      <c r="DP35" s="637"/>
      <c r="DQ35" s="637"/>
      <c r="DR35" s="637"/>
      <c r="DS35" s="637"/>
      <c r="DT35" s="637"/>
      <c r="DU35" s="637"/>
      <c r="DV35" s="638"/>
      <c r="DW35" s="641">
        <v>2</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193192858</v>
      </c>
      <c r="S36" s="659"/>
      <c r="T36" s="659"/>
      <c r="U36" s="659"/>
      <c r="V36" s="659"/>
      <c r="W36" s="659"/>
      <c r="X36" s="659"/>
      <c r="Y36" s="662"/>
      <c r="Z36" s="663">
        <v>100</v>
      </c>
      <c r="AA36" s="663"/>
      <c r="AB36" s="663"/>
      <c r="AC36" s="663"/>
      <c r="AD36" s="664">
        <v>99900132</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4322623</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-444760</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9234331</v>
      </c>
      <c r="CS36" s="619"/>
      <c r="CT36" s="619"/>
      <c r="CU36" s="619"/>
      <c r="CV36" s="619"/>
      <c r="CW36" s="619"/>
      <c r="CX36" s="619"/>
      <c r="CY36" s="620"/>
      <c r="CZ36" s="621">
        <v>5</v>
      </c>
      <c r="DA36" s="639"/>
      <c r="DB36" s="639"/>
      <c r="DC36" s="640"/>
      <c r="DD36" s="624">
        <v>7960241</v>
      </c>
      <c r="DE36" s="619"/>
      <c r="DF36" s="619"/>
      <c r="DG36" s="619"/>
      <c r="DH36" s="619"/>
      <c r="DI36" s="619"/>
      <c r="DJ36" s="619"/>
      <c r="DK36" s="620"/>
      <c r="DL36" s="624">
        <v>5783392</v>
      </c>
      <c r="DM36" s="619"/>
      <c r="DN36" s="619"/>
      <c r="DO36" s="619"/>
      <c r="DP36" s="619"/>
      <c r="DQ36" s="619"/>
      <c r="DR36" s="619"/>
      <c r="DS36" s="619"/>
      <c r="DT36" s="619"/>
      <c r="DU36" s="619"/>
      <c r="DV36" s="620"/>
      <c r="DW36" s="641">
        <v>5.5</v>
      </c>
      <c r="DX36" s="642"/>
      <c r="DY36" s="642"/>
      <c r="DZ36" s="642"/>
      <c r="EA36" s="642"/>
      <c r="EB36" s="642"/>
      <c r="EC36" s="643"/>
    </row>
    <row r="37" spans="2:133" ht="11.25" customHeight="1">
      <c r="AQ37" s="644" t="s">
        <v>312</v>
      </c>
      <c r="AR37" s="645"/>
      <c r="AS37" s="645"/>
      <c r="AT37" s="645"/>
      <c r="AU37" s="645"/>
      <c r="AV37" s="645"/>
      <c r="AW37" s="645"/>
      <c r="AX37" s="645"/>
      <c r="AY37" s="646"/>
      <c r="AZ37" s="618">
        <v>1600000</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98944</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9233</v>
      </c>
      <c r="CS37" s="637"/>
      <c r="CT37" s="637"/>
      <c r="CU37" s="637"/>
      <c r="CV37" s="637"/>
      <c r="CW37" s="637"/>
      <c r="CX37" s="637"/>
      <c r="CY37" s="638"/>
      <c r="CZ37" s="621">
        <v>0</v>
      </c>
      <c r="DA37" s="639"/>
      <c r="DB37" s="639"/>
      <c r="DC37" s="640"/>
      <c r="DD37" s="624">
        <v>9233</v>
      </c>
      <c r="DE37" s="637"/>
      <c r="DF37" s="637"/>
      <c r="DG37" s="637"/>
      <c r="DH37" s="637"/>
      <c r="DI37" s="637"/>
      <c r="DJ37" s="637"/>
      <c r="DK37" s="638"/>
      <c r="DL37" s="624">
        <v>9233</v>
      </c>
      <c r="DM37" s="637"/>
      <c r="DN37" s="637"/>
      <c r="DO37" s="637"/>
      <c r="DP37" s="637"/>
      <c r="DQ37" s="637"/>
      <c r="DR37" s="637"/>
      <c r="DS37" s="637"/>
      <c r="DT37" s="637"/>
      <c r="DU37" s="637"/>
      <c r="DV37" s="638"/>
      <c r="DW37" s="641">
        <v>0</v>
      </c>
      <c r="DX37" s="642"/>
      <c r="DY37" s="642"/>
      <c r="DZ37" s="642"/>
      <c r="EA37" s="642"/>
      <c r="EB37" s="642"/>
      <c r="EC37" s="643"/>
    </row>
    <row r="38" spans="2:133" ht="11.25" customHeight="1">
      <c r="AQ38" s="644" t="s">
        <v>315</v>
      </c>
      <c r="AR38" s="645"/>
      <c r="AS38" s="645"/>
      <c r="AT38" s="645"/>
      <c r="AU38" s="645"/>
      <c r="AV38" s="645"/>
      <c r="AW38" s="645"/>
      <c r="AX38" s="645"/>
      <c r="AY38" s="646"/>
      <c r="AZ38" s="618">
        <v>747283</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163386</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21646033</v>
      </c>
      <c r="CS38" s="619"/>
      <c r="CT38" s="619"/>
      <c r="CU38" s="619"/>
      <c r="CV38" s="619"/>
      <c r="CW38" s="619"/>
      <c r="CX38" s="619"/>
      <c r="CY38" s="620"/>
      <c r="CZ38" s="621">
        <v>11.8</v>
      </c>
      <c r="DA38" s="639"/>
      <c r="DB38" s="639"/>
      <c r="DC38" s="640"/>
      <c r="DD38" s="624">
        <v>19240301</v>
      </c>
      <c r="DE38" s="619"/>
      <c r="DF38" s="619"/>
      <c r="DG38" s="619"/>
      <c r="DH38" s="619"/>
      <c r="DI38" s="619"/>
      <c r="DJ38" s="619"/>
      <c r="DK38" s="620"/>
      <c r="DL38" s="624">
        <v>14415863</v>
      </c>
      <c r="DM38" s="619"/>
      <c r="DN38" s="619"/>
      <c r="DO38" s="619"/>
      <c r="DP38" s="619"/>
      <c r="DQ38" s="619"/>
      <c r="DR38" s="619"/>
      <c r="DS38" s="619"/>
      <c r="DT38" s="619"/>
      <c r="DU38" s="619"/>
      <c r="DV38" s="620"/>
      <c r="DW38" s="641">
        <v>13.7</v>
      </c>
      <c r="DX38" s="642"/>
      <c r="DY38" s="642"/>
      <c r="DZ38" s="642"/>
      <c r="EA38" s="642"/>
      <c r="EB38" s="642"/>
      <c r="EC38" s="643"/>
    </row>
    <row r="39" spans="2:133" ht="11.25" customHeight="1">
      <c r="AQ39" s="644" t="s">
        <v>318</v>
      </c>
      <c r="AR39" s="645"/>
      <c r="AS39" s="645"/>
      <c r="AT39" s="645"/>
      <c r="AU39" s="645"/>
      <c r="AV39" s="645"/>
      <c r="AW39" s="645"/>
      <c r="AX39" s="645"/>
      <c r="AY39" s="646"/>
      <c r="AZ39" s="618">
        <v>154705</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99</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11082112</v>
      </c>
      <c r="CS39" s="637"/>
      <c r="CT39" s="637"/>
      <c r="CU39" s="637"/>
      <c r="CV39" s="637"/>
      <c r="CW39" s="637"/>
      <c r="CX39" s="637"/>
      <c r="CY39" s="638"/>
      <c r="CZ39" s="621">
        <v>6</v>
      </c>
      <c r="DA39" s="639"/>
      <c r="DB39" s="639"/>
      <c r="DC39" s="640"/>
      <c r="DD39" s="624">
        <v>10956150</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7289604</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91</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247731</v>
      </c>
      <c r="CS40" s="619"/>
      <c r="CT40" s="619"/>
      <c r="CU40" s="619"/>
      <c r="CV40" s="619"/>
      <c r="CW40" s="619"/>
      <c r="CX40" s="619"/>
      <c r="CY40" s="620"/>
      <c r="CZ40" s="621">
        <v>0.1</v>
      </c>
      <c r="DA40" s="639"/>
      <c r="DB40" s="639"/>
      <c r="DC40" s="640"/>
      <c r="DD40" s="624">
        <v>13668</v>
      </c>
      <c r="DE40" s="619"/>
      <c r="DF40" s="619"/>
      <c r="DG40" s="619"/>
      <c r="DH40" s="619"/>
      <c r="DI40" s="619"/>
      <c r="DJ40" s="619"/>
      <c r="DK40" s="620"/>
      <c r="DL40" s="624">
        <v>13668</v>
      </c>
      <c r="DM40" s="619"/>
      <c r="DN40" s="619"/>
      <c r="DO40" s="619"/>
      <c r="DP40" s="619"/>
      <c r="DQ40" s="619"/>
      <c r="DR40" s="619"/>
      <c r="DS40" s="619"/>
      <c r="DT40" s="619"/>
      <c r="DU40" s="619"/>
      <c r="DV40" s="620"/>
      <c r="DW40" s="641">
        <v>0</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9237226</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253</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213</v>
      </c>
      <c r="CS41" s="637"/>
      <c r="CT41" s="637"/>
      <c r="CU41" s="637"/>
      <c r="CV41" s="637"/>
      <c r="CW41" s="637"/>
      <c r="CX41" s="637"/>
      <c r="CY41" s="638"/>
      <c r="CZ41" s="621" t="s">
        <v>213</v>
      </c>
      <c r="DA41" s="639"/>
      <c r="DB41" s="639"/>
      <c r="DC41" s="640"/>
      <c r="DD41" s="624" t="s">
        <v>213</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14547517</v>
      </c>
      <c r="CS42" s="619"/>
      <c r="CT42" s="619"/>
      <c r="CU42" s="619"/>
      <c r="CV42" s="619"/>
      <c r="CW42" s="619"/>
      <c r="CX42" s="619"/>
      <c r="CY42" s="620"/>
      <c r="CZ42" s="621">
        <v>7.9</v>
      </c>
      <c r="DA42" s="622"/>
      <c r="DB42" s="622"/>
      <c r="DC42" s="623"/>
      <c r="DD42" s="624">
        <v>5477160</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145407</v>
      </c>
      <c r="CS43" s="637"/>
      <c r="CT43" s="637"/>
      <c r="CU43" s="637"/>
      <c r="CV43" s="637"/>
      <c r="CW43" s="637"/>
      <c r="CX43" s="637"/>
      <c r="CY43" s="638"/>
      <c r="CZ43" s="621">
        <v>0.1</v>
      </c>
      <c r="DA43" s="639"/>
      <c r="DB43" s="639"/>
      <c r="DC43" s="640"/>
      <c r="DD43" s="624">
        <v>145407</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14547517</v>
      </c>
      <c r="CS44" s="619"/>
      <c r="CT44" s="619"/>
      <c r="CU44" s="619"/>
      <c r="CV44" s="619"/>
      <c r="CW44" s="619"/>
      <c r="CX44" s="619"/>
      <c r="CY44" s="620"/>
      <c r="CZ44" s="621">
        <v>7.9</v>
      </c>
      <c r="DA44" s="622"/>
      <c r="DB44" s="622"/>
      <c r="DC44" s="623"/>
      <c r="DD44" s="624">
        <v>5477160</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6814549</v>
      </c>
      <c r="CS45" s="637"/>
      <c r="CT45" s="637"/>
      <c r="CU45" s="637"/>
      <c r="CV45" s="637"/>
      <c r="CW45" s="637"/>
      <c r="CX45" s="637"/>
      <c r="CY45" s="638"/>
      <c r="CZ45" s="621">
        <v>3.7</v>
      </c>
      <c r="DA45" s="639"/>
      <c r="DB45" s="639"/>
      <c r="DC45" s="640"/>
      <c r="DD45" s="624">
        <v>676055</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7712825</v>
      </c>
      <c r="CS46" s="619"/>
      <c r="CT46" s="619"/>
      <c r="CU46" s="619"/>
      <c r="CV46" s="619"/>
      <c r="CW46" s="619"/>
      <c r="CX46" s="619"/>
      <c r="CY46" s="620"/>
      <c r="CZ46" s="621">
        <v>4.2</v>
      </c>
      <c r="DA46" s="622"/>
      <c r="DB46" s="622"/>
      <c r="DC46" s="623"/>
      <c r="DD46" s="624">
        <v>4800062</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t="s">
        <v>118</v>
      </c>
      <c r="CS47" s="637"/>
      <c r="CT47" s="637"/>
      <c r="CU47" s="637"/>
      <c r="CV47" s="637"/>
      <c r="CW47" s="637"/>
      <c r="CX47" s="637"/>
      <c r="CY47" s="638"/>
      <c r="CZ47" s="621" t="s">
        <v>118</v>
      </c>
      <c r="DA47" s="639"/>
      <c r="DB47" s="639"/>
      <c r="DC47" s="640"/>
      <c r="DD47" s="624" t="s">
        <v>118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337</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183934509</v>
      </c>
      <c r="CS49" s="603"/>
      <c r="CT49" s="603"/>
      <c r="CU49" s="603"/>
      <c r="CV49" s="603"/>
      <c r="CW49" s="603"/>
      <c r="CX49" s="603"/>
      <c r="CY49" s="604"/>
      <c r="CZ49" s="605">
        <v>100</v>
      </c>
      <c r="DA49" s="606"/>
      <c r="DB49" s="606"/>
      <c r="DC49" s="607"/>
      <c r="DD49" s="608">
        <v>124360025</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361</v>
      </c>
      <c r="C7" s="1077"/>
      <c r="D7" s="1077"/>
      <c r="E7" s="1077"/>
      <c r="F7" s="1077"/>
      <c r="G7" s="1077"/>
      <c r="H7" s="1077"/>
      <c r="I7" s="1077"/>
      <c r="J7" s="1077"/>
      <c r="K7" s="1077"/>
      <c r="L7" s="1077"/>
      <c r="M7" s="1077"/>
      <c r="N7" s="1077"/>
      <c r="O7" s="1077"/>
      <c r="P7" s="1078"/>
      <c r="Q7" s="1130">
        <v>190506</v>
      </c>
      <c r="R7" s="1131"/>
      <c r="S7" s="1131"/>
      <c r="T7" s="1131"/>
      <c r="U7" s="1131"/>
      <c r="V7" s="1131">
        <v>181280</v>
      </c>
      <c r="W7" s="1131"/>
      <c r="X7" s="1131"/>
      <c r="Y7" s="1131"/>
      <c r="Z7" s="1131"/>
      <c r="AA7" s="1131">
        <v>9226</v>
      </c>
      <c r="AB7" s="1131"/>
      <c r="AC7" s="1131"/>
      <c r="AD7" s="1131"/>
      <c r="AE7" s="1132"/>
      <c r="AF7" s="1133">
        <v>8071</v>
      </c>
      <c r="AG7" s="1134"/>
      <c r="AH7" s="1134"/>
      <c r="AI7" s="1134"/>
      <c r="AJ7" s="1135"/>
      <c r="AK7" s="1117">
        <v>300</v>
      </c>
      <c r="AL7" s="1118"/>
      <c r="AM7" s="1118"/>
      <c r="AN7" s="1118"/>
      <c r="AO7" s="1118"/>
      <c r="AP7" s="1118">
        <v>142470</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537</v>
      </c>
      <c r="BT7" s="1122"/>
      <c r="BU7" s="1122"/>
      <c r="BV7" s="1122"/>
      <c r="BW7" s="1122"/>
      <c r="BX7" s="1122"/>
      <c r="BY7" s="1122"/>
      <c r="BZ7" s="1122"/>
      <c r="CA7" s="1122"/>
      <c r="CB7" s="1122"/>
      <c r="CC7" s="1122"/>
      <c r="CD7" s="1122"/>
      <c r="CE7" s="1122"/>
      <c r="CF7" s="1122"/>
      <c r="CG7" s="1123"/>
      <c r="CH7" s="1114">
        <v>1516</v>
      </c>
      <c r="CI7" s="1115"/>
      <c r="CJ7" s="1115"/>
      <c r="CK7" s="1115"/>
      <c r="CL7" s="1116"/>
      <c r="CM7" s="1114">
        <v>5838</v>
      </c>
      <c r="CN7" s="1115"/>
      <c r="CO7" s="1115"/>
      <c r="CP7" s="1115"/>
      <c r="CQ7" s="1116"/>
      <c r="CR7" s="1114">
        <v>24259</v>
      </c>
      <c r="CS7" s="1115"/>
      <c r="CT7" s="1115"/>
      <c r="CU7" s="1115"/>
      <c r="CV7" s="1116"/>
      <c r="CW7" s="1114" t="s">
        <v>481</v>
      </c>
      <c r="CX7" s="1115"/>
      <c r="CY7" s="1115"/>
      <c r="CZ7" s="1115"/>
      <c r="DA7" s="1116"/>
      <c r="DB7" s="1114">
        <v>1107</v>
      </c>
      <c r="DC7" s="1115"/>
      <c r="DD7" s="1115"/>
      <c r="DE7" s="1115"/>
      <c r="DF7" s="1116"/>
      <c r="DG7" s="1114" t="s">
        <v>481</v>
      </c>
      <c r="DH7" s="1115"/>
      <c r="DI7" s="1115"/>
      <c r="DJ7" s="1115"/>
      <c r="DK7" s="1116"/>
      <c r="DL7" s="1114" t="s">
        <v>481</v>
      </c>
      <c r="DM7" s="1115"/>
      <c r="DN7" s="1115"/>
      <c r="DO7" s="1115"/>
      <c r="DP7" s="1116"/>
      <c r="DQ7" s="1114" t="s">
        <v>481</v>
      </c>
      <c r="DR7" s="1115"/>
      <c r="DS7" s="1115"/>
      <c r="DT7" s="1115"/>
      <c r="DU7" s="1116"/>
      <c r="DV7" s="1141"/>
      <c r="DW7" s="1142"/>
      <c r="DX7" s="1142"/>
      <c r="DY7" s="1142"/>
      <c r="DZ7" s="1143"/>
      <c r="EA7" s="205"/>
    </row>
    <row r="8" spans="1:131" s="206" customFormat="1" ht="26.25" customHeight="1">
      <c r="A8" s="212">
        <v>2</v>
      </c>
      <c r="B8" s="1063" t="s">
        <v>362</v>
      </c>
      <c r="C8" s="1064"/>
      <c r="D8" s="1064"/>
      <c r="E8" s="1064"/>
      <c r="F8" s="1064"/>
      <c r="G8" s="1064"/>
      <c r="H8" s="1064"/>
      <c r="I8" s="1064"/>
      <c r="J8" s="1064"/>
      <c r="K8" s="1064"/>
      <c r="L8" s="1064"/>
      <c r="M8" s="1064"/>
      <c r="N8" s="1064"/>
      <c r="O8" s="1064"/>
      <c r="P8" s="1065"/>
      <c r="Q8" s="1069">
        <v>282</v>
      </c>
      <c r="R8" s="1070"/>
      <c r="S8" s="1070"/>
      <c r="T8" s="1070"/>
      <c r="U8" s="1070"/>
      <c r="V8" s="1070">
        <v>282</v>
      </c>
      <c r="W8" s="1070"/>
      <c r="X8" s="1070"/>
      <c r="Y8" s="1070"/>
      <c r="Z8" s="1070"/>
      <c r="AA8" s="1070" t="s">
        <v>481</v>
      </c>
      <c r="AB8" s="1070"/>
      <c r="AC8" s="1070"/>
      <c r="AD8" s="1070"/>
      <c r="AE8" s="1071"/>
      <c r="AF8" s="1045" t="s">
        <v>481</v>
      </c>
      <c r="AG8" s="1046"/>
      <c r="AH8" s="1046"/>
      <c r="AI8" s="1046"/>
      <c r="AJ8" s="1047"/>
      <c r="AK8" s="1112">
        <v>228</v>
      </c>
      <c r="AL8" s="1113"/>
      <c r="AM8" s="1113"/>
      <c r="AN8" s="1113"/>
      <c r="AO8" s="1113"/>
      <c r="AP8" s="1113" t="s">
        <v>481</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t="s">
        <v>538</v>
      </c>
      <c r="BS8" s="1040" t="s">
        <v>539</v>
      </c>
      <c r="BT8" s="1041"/>
      <c r="BU8" s="1041"/>
      <c r="BV8" s="1041"/>
      <c r="BW8" s="1041"/>
      <c r="BX8" s="1041"/>
      <c r="BY8" s="1041"/>
      <c r="BZ8" s="1041"/>
      <c r="CA8" s="1041"/>
      <c r="CB8" s="1041"/>
      <c r="CC8" s="1041"/>
      <c r="CD8" s="1041"/>
      <c r="CE8" s="1041"/>
      <c r="CF8" s="1041"/>
      <c r="CG8" s="1042"/>
      <c r="CH8" s="1015">
        <v>4063</v>
      </c>
      <c r="CI8" s="1016"/>
      <c r="CJ8" s="1016"/>
      <c r="CK8" s="1016"/>
      <c r="CL8" s="1017"/>
      <c r="CM8" s="1015">
        <v>93294</v>
      </c>
      <c r="CN8" s="1016"/>
      <c r="CO8" s="1016"/>
      <c r="CP8" s="1016"/>
      <c r="CQ8" s="1017"/>
      <c r="CR8" s="1015">
        <v>67</v>
      </c>
      <c r="CS8" s="1016"/>
      <c r="CT8" s="1016"/>
      <c r="CU8" s="1016"/>
      <c r="CV8" s="1017"/>
      <c r="CW8" s="1015" t="s">
        <v>481</v>
      </c>
      <c r="CX8" s="1016"/>
      <c r="CY8" s="1016"/>
      <c r="CZ8" s="1016"/>
      <c r="DA8" s="1017"/>
      <c r="DB8" s="1015" t="s">
        <v>481</v>
      </c>
      <c r="DC8" s="1016"/>
      <c r="DD8" s="1016"/>
      <c r="DE8" s="1016"/>
      <c r="DF8" s="1017"/>
      <c r="DG8" s="1015" t="s">
        <v>481</v>
      </c>
      <c r="DH8" s="1016"/>
      <c r="DI8" s="1016"/>
      <c r="DJ8" s="1016"/>
      <c r="DK8" s="1017"/>
      <c r="DL8" s="1015">
        <v>9114</v>
      </c>
      <c r="DM8" s="1016"/>
      <c r="DN8" s="1016"/>
      <c r="DO8" s="1016"/>
      <c r="DP8" s="1017"/>
      <c r="DQ8" s="1015">
        <v>51</v>
      </c>
      <c r="DR8" s="1016"/>
      <c r="DS8" s="1016"/>
      <c r="DT8" s="1016"/>
      <c r="DU8" s="1017"/>
      <c r="DV8" s="1018"/>
      <c r="DW8" s="1019"/>
      <c r="DX8" s="1019"/>
      <c r="DY8" s="1019"/>
      <c r="DZ8" s="1020"/>
      <c r="EA8" s="205"/>
    </row>
    <row r="9" spans="1:131" s="206" customFormat="1" ht="26.25" customHeight="1">
      <c r="A9" s="212">
        <v>3</v>
      </c>
      <c r="B9" s="1063" t="s">
        <v>363</v>
      </c>
      <c r="C9" s="1064"/>
      <c r="D9" s="1064"/>
      <c r="E9" s="1064"/>
      <c r="F9" s="1064"/>
      <c r="G9" s="1064"/>
      <c r="H9" s="1064"/>
      <c r="I9" s="1064"/>
      <c r="J9" s="1064"/>
      <c r="K9" s="1064"/>
      <c r="L9" s="1064"/>
      <c r="M9" s="1064"/>
      <c r="N9" s="1064"/>
      <c r="O9" s="1064"/>
      <c r="P9" s="1065"/>
      <c r="Q9" s="1069">
        <v>6</v>
      </c>
      <c r="R9" s="1070"/>
      <c r="S9" s="1070"/>
      <c r="T9" s="1070"/>
      <c r="U9" s="1070"/>
      <c r="V9" s="1070">
        <v>6</v>
      </c>
      <c r="W9" s="1070"/>
      <c r="X9" s="1070"/>
      <c r="Y9" s="1070"/>
      <c r="Z9" s="1070"/>
      <c r="AA9" s="1070" t="s">
        <v>481</v>
      </c>
      <c r="AB9" s="1070"/>
      <c r="AC9" s="1070"/>
      <c r="AD9" s="1070"/>
      <c r="AE9" s="1071"/>
      <c r="AF9" s="1045" t="s">
        <v>481</v>
      </c>
      <c r="AG9" s="1046"/>
      <c r="AH9" s="1046"/>
      <c r="AI9" s="1046"/>
      <c r="AJ9" s="1047"/>
      <c r="AK9" s="1112">
        <v>4</v>
      </c>
      <c r="AL9" s="1113"/>
      <c r="AM9" s="1113"/>
      <c r="AN9" s="1113"/>
      <c r="AO9" s="1113"/>
      <c r="AP9" s="1113" t="s">
        <v>481</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t="s">
        <v>538</v>
      </c>
      <c r="BS9" s="1040" t="s">
        <v>540</v>
      </c>
      <c r="BT9" s="1041"/>
      <c r="BU9" s="1041"/>
      <c r="BV9" s="1041"/>
      <c r="BW9" s="1041"/>
      <c r="BX9" s="1041"/>
      <c r="BY9" s="1041"/>
      <c r="BZ9" s="1041"/>
      <c r="CA9" s="1041"/>
      <c r="CB9" s="1041"/>
      <c r="CC9" s="1041"/>
      <c r="CD9" s="1041"/>
      <c r="CE9" s="1041"/>
      <c r="CF9" s="1041"/>
      <c r="CG9" s="1042"/>
      <c r="CH9" s="1015">
        <v>-17</v>
      </c>
      <c r="CI9" s="1016"/>
      <c r="CJ9" s="1016"/>
      <c r="CK9" s="1016"/>
      <c r="CL9" s="1017"/>
      <c r="CM9" s="1015">
        <v>1023</v>
      </c>
      <c r="CN9" s="1016"/>
      <c r="CO9" s="1016"/>
      <c r="CP9" s="1016"/>
      <c r="CQ9" s="1017"/>
      <c r="CR9" s="1015" t="s">
        <v>481</v>
      </c>
      <c r="CS9" s="1016"/>
      <c r="CT9" s="1016"/>
      <c r="CU9" s="1016"/>
      <c r="CV9" s="1017"/>
      <c r="CW9" s="1015" t="s">
        <v>481</v>
      </c>
      <c r="CX9" s="1016"/>
      <c r="CY9" s="1016"/>
      <c r="CZ9" s="1016"/>
      <c r="DA9" s="1017"/>
      <c r="DB9" s="1015" t="s">
        <v>481</v>
      </c>
      <c r="DC9" s="1016"/>
      <c r="DD9" s="1016"/>
      <c r="DE9" s="1016"/>
      <c r="DF9" s="1017"/>
      <c r="DG9" s="1015" t="s">
        <v>481</v>
      </c>
      <c r="DH9" s="1016"/>
      <c r="DI9" s="1016"/>
      <c r="DJ9" s="1016"/>
      <c r="DK9" s="1017"/>
      <c r="DL9" s="1015">
        <v>16</v>
      </c>
      <c r="DM9" s="1016"/>
      <c r="DN9" s="1016"/>
      <c r="DO9" s="1016"/>
      <c r="DP9" s="1017"/>
      <c r="DQ9" s="1015" t="s">
        <v>481</v>
      </c>
      <c r="DR9" s="1016"/>
      <c r="DS9" s="1016"/>
      <c r="DT9" s="1016"/>
      <c r="DU9" s="1017"/>
      <c r="DV9" s="1018"/>
      <c r="DW9" s="1019"/>
      <c r="DX9" s="1019"/>
      <c r="DY9" s="1019"/>
      <c r="DZ9" s="1020"/>
      <c r="EA9" s="205"/>
    </row>
    <row r="10" spans="1:131" s="206" customFormat="1" ht="26.25" customHeight="1">
      <c r="A10" s="212">
        <v>4</v>
      </c>
      <c r="B10" s="1063" t="s">
        <v>364</v>
      </c>
      <c r="C10" s="1064"/>
      <c r="D10" s="1064"/>
      <c r="E10" s="1064"/>
      <c r="F10" s="1064"/>
      <c r="G10" s="1064"/>
      <c r="H10" s="1064"/>
      <c r="I10" s="1064"/>
      <c r="J10" s="1064"/>
      <c r="K10" s="1064"/>
      <c r="L10" s="1064"/>
      <c r="M10" s="1064"/>
      <c r="N10" s="1064"/>
      <c r="O10" s="1064"/>
      <c r="P10" s="1065"/>
      <c r="Q10" s="1069">
        <v>6314</v>
      </c>
      <c r="R10" s="1070"/>
      <c r="S10" s="1070"/>
      <c r="T10" s="1070"/>
      <c r="U10" s="1070"/>
      <c r="V10" s="1070">
        <v>6282</v>
      </c>
      <c r="W10" s="1070"/>
      <c r="X10" s="1070"/>
      <c r="Y10" s="1070"/>
      <c r="Z10" s="1070"/>
      <c r="AA10" s="1070">
        <v>32</v>
      </c>
      <c r="AB10" s="1070"/>
      <c r="AC10" s="1070"/>
      <c r="AD10" s="1070"/>
      <c r="AE10" s="1071"/>
      <c r="AF10" s="1045" t="s">
        <v>481</v>
      </c>
      <c r="AG10" s="1046"/>
      <c r="AH10" s="1046"/>
      <c r="AI10" s="1046"/>
      <c r="AJ10" s="1047"/>
      <c r="AK10" s="1112">
        <v>3094</v>
      </c>
      <c r="AL10" s="1113"/>
      <c r="AM10" s="1113"/>
      <c r="AN10" s="1113"/>
      <c r="AO10" s="1113"/>
      <c r="AP10" s="1113">
        <v>18725</v>
      </c>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t="s">
        <v>538</v>
      </c>
      <c r="BS10" s="1040" t="s">
        <v>541</v>
      </c>
      <c r="BT10" s="1041"/>
      <c r="BU10" s="1041"/>
      <c r="BV10" s="1041"/>
      <c r="BW10" s="1041"/>
      <c r="BX10" s="1041"/>
      <c r="BY10" s="1041"/>
      <c r="BZ10" s="1041"/>
      <c r="CA10" s="1041"/>
      <c r="CB10" s="1041"/>
      <c r="CC10" s="1041"/>
      <c r="CD10" s="1041"/>
      <c r="CE10" s="1041"/>
      <c r="CF10" s="1041"/>
      <c r="CG10" s="1042"/>
      <c r="CH10" s="1015">
        <v>62</v>
      </c>
      <c r="CI10" s="1016"/>
      <c r="CJ10" s="1016"/>
      <c r="CK10" s="1016"/>
      <c r="CL10" s="1017"/>
      <c r="CM10" s="1015">
        <v>694</v>
      </c>
      <c r="CN10" s="1016"/>
      <c r="CO10" s="1016"/>
      <c r="CP10" s="1016"/>
      <c r="CQ10" s="1017"/>
      <c r="CR10" s="1015">
        <v>5</v>
      </c>
      <c r="CS10" s="1016"/>
      <c r="CT10" s="1016"/>
      <c r="CU10" s="1016"/>
      <c r="CV10" s="1017"/>
      <c r="CW10" s="1015" t="s">
        <v>481</v>
      </c>
      <c r="CX10" s="1016"/>
      <c r="CY10" s="1016"/>
      <c r="CZ10" s="1016"/>
      <c r="DA10" s="1017"/>
      <c r="DB10" s="1015">
        <v>1480</v>
      </c>
      <c r="DC10" s="1016"/>
      <c r="DD10" s="1016"/>
      <c r="DE10" s="1016"/>
      <c r="DF10" s="1017"/>
      <c r="DG10" s="1015">
        <v>16008</v>
      </c>
      <c r="DH10" s="1016"/>
      <c r="DI10" s="1016"/>
      <c r="DJ10" s="1016"/>
      <c r="DK10" s="1017"/>
      <c r="DL10" s="1015" t="s">
        <v>481</v>
      </c>
      <c r="DM10" s="1016"/>
      <c r="DN10" s="1016"/>
      <c r="DO10" s="1016"/>
      <c r="DP10" s="1017"/>
      <c r="DQ10" s="1015">
        <v>1041</v>
      </c>
      <c r="DR10" s="1016"/>
      <c r="DS10" s="1016"/>
      <c r="DT10" s="1016"/>
      <c r="DU10" s="1017"/>
      <c r="DV10" s="1018"/>
      <c r="DW10" s="1019"/>
      <c r="DX10" s="1019"/>
      <c r="DY10" s="1019"/>
      <c r="DZ10" s="1020"/>
      <c r="EA10" s="205"/>
    </row>
    <row r="11" spans="1:131" s="206" customFormat="1" ht="26.25" customHeight="1">
      <c r="A11" s="212">
        <v>5</v>
      </c>
      <c r="B11" s="1063" t="s">
        <v>365</v>
      </c>
      <c r="C11" s="1064"/>
      <c r="D11" s="1064"/>
      <c r="E11" s="1064"/>
      <c r="F11" s="1064"/>
      <c r="G11" s="1064"/>
      <c r="H11" s="1064"/>
      <c r="I11" s="1064"/>
      <c r="J11" s="1064"/>
      <c r="K11" s="1064"/>
      <c r="L11" s="1064"/>
      <c r="M11" s="1064"/>
      <c r="N11" s="1064"/>
      <c r="O11" s="1064"/>
      <c r="P11" s="1065"/>
      <c r="Q11" s="1069">
        <v>65</v>
      </c>
      <c r="R11" s="1070"/>
      <c r="S11" s="1070"/>
      <c r="T11" s="1070"/>
      <c r="U11" s="1070"/>
      <c r="V11" s="1070">
        <v>65</v>
      </c>
      <c r="W11" s="1070"/>
      <c r="X11" s="1070"/>
      <c r="Y11" s="1070"/>
      <c r="Z11" s="1070"/>
      <c r="AA11" s="1070" t="s">
        <v>481</v>
      </c>
      <c r="AB11" s="1070"/>
      <c r="AC11" s="1070"/>
      <c r="AD11" s="1070"/>
      <c r="AE11" s="1071"/>
      <c r="AF11" s="1045" t="s">
        <v>481</v>
      </c>
      <c r="AG11" s="1046"/>
      <c r="AH11" s="1046"/>
      <c r="AI11" s="1046"/>
      <c r="AJ11" s="1047"/>
      <c r="AK11" s="1112">
        <v>65</v>
      </c>
      <c r="AL11" s="1113"/>
      <c r="AM11" s="1113"/>
      <c r="AN11" s="1113"/>
      <c r="AO11" s="1113"/>
      <c r="AP11" s="1113">
        <v>322</v>
      </c>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t="s">
        <v>542</v>
      </c>
      <c r="BT11" s="1041"/>
      <c r="BU11" s="1041"/>
      <c r="BV11" s="1041"/>
      <c r="BW11" s="1041"/>
      <c r="BX11" s="1041"/>
      <c r="BY11" s="1041"/>
      <c r="BZ11" s="1041"/>
      <c r="CA11" s="1041"/>
      <c r="CB11" s="1041"/>
      <c r="CC11" s="1041"/>
      <c r="CD11" s="1041"/>
      <c r="CE11" s="1041"/>
      <c r="CF11" s="1041"/>
      <c r="CG11" s="1042"/>
      <c r="CH11" s="1015">
        <v>-1</v>
      </c>
      <c r="CI11" s="1016"/>
      <c r="CJ11" s="1016"/>
      <c r="CK11" s="1016"/>
      <c r="CL11" s="1017"/>
      <c r="CM11" s="1015">
        <v>111</v>
      </c>
      <c r="CN11" s="1016"/>
      <c r="CO11" s="1016"/>
      <c r="CP11" s="1016"/>
      <c r="CQ11" s="1017"/>
      <c r="CR11" s="1015">
        <v>100</v>
      </c>
      <c r="CS11" s="1016"/>
      <c r="CT11" s="1016"/>
      <c r="CU11" s="1016"/>
      <c r="CV11" s="1017"/>
      <c r="CW11" s="1015">
        <v>67</v>
      </c>
      <c r="CX11" s="1016"/>
      <c r="CY11" s="1016"/>
      <c r="CZ11" s="1016"/>
      <c r="DA11" s="1017"/>
      <c r="DB11" s="1015" t="s">
        <v>481</v>
      </c>
      <c r="DC11" s="1016"/>
      <c r="DD11" s="1016"/>
      <c r="DE11" s="1016"/>
      <c r="DF11" s="1017"/>
      <c r="DG11" s="1015" t="s">
        <v>481</v>
      </c>
      <c r="DH11" s="1016"/>
      <c r="DI11" s="1016"/>
      <c r="DJ11" s="1016"/>
      <c r="DK11" s="1017"/>
      <c r="DL11" s="1015" t="s">
        <v>481</v>
      </c>
      <c r="DM11" s="1016"/>
      <c r="DN11" s="1016"/>
      <c r="DO11" s="1016"/>
      <c r="DP11" s="1017"/>
      <c r="DQ11" s="1015" t="s">
        <v>481</v>
      </c>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t="s">
        <v>543</v>
      </c>
      <c r="BT12" s="1041"/>
      <c r="BU12" s="1041"/>
      <c r="BV12" s="1041"/>
      <c r="BW12" s="1041"/>
      <c r="BX12" s="1041"/>
      <c r="BY12" s="1041"/>
      <c r="BZ12" s="1041"/>
      <c r="CA12" s="1041"/>
      <c r="CB12" s="1041"/>
      <c r="CC12" s="1041"/>
      <c r="CD12" s="1041"/>
      <c r="CE12" s="1041"/>
      <c r="CF12" s="1041"/>
      <c r="CG12" s="1042"/>
      <c r="CH12" s="1015">
        <v>25</v>
      </c>
      <c r="CI12" s="1016"/>
      <c r="CJ12" s="1016"/>
      <c r="CK12" s="1016"/>
      <c r="CL12" s="1017"/>
      <c r="CM12" s="1015">
        <v>987</v>
      </c>
      <c r="CN12" s="1016"/>
      <c r="CO12" s="1016"/>
      <c r="CP12" s="1016"/>
      <c r="CQ12" s="1017"/>
      <c r="CR12" s="1015">
        <v>51</v>
      </c>
      <c r="CS12" s="1016"/>
      <c r="CT12" s="1016"/>
      <c r="CU12" s="1016"/>
      <c r="CV12" s="1017"/>
      <c r="CW12" s="1015" t="s">
        <v>481</v>
      </c>
      <c r="CX12" s="1016"/>
      <c r="CY12" s="1016"/>
      <c r="CZ12" s="1016"/>
      <c r="DA12" s="1017"/>
      <c r="DB12" s="1015" t="s">
        <v>481</v>
      </c>
      <c r="DC12" s="1016"/>
      <c r="DD12" s="1016"/>
      <c r="DE12" s="1016"/>
      <c r="DF12" s="1017"/>
      <c r="DG12" s="1015" t="s">
        <v>481</v>
      </c>
      <c r="DH12" s="1016"/>
      <c r="DI12" s="1016"/>
      <c r="DJ12" s="1016"/>
      <c r="DK12" s="1017"/>
      <c r="DL12" s="1015" t="s">
        <v>481</v>
      </c>
      <c r="DM12" s="1016"/>
      <c r="DN12" s="1016"/>
      <c r="DO12" s="1016"/>
      <c r="DP12" s="1017"/>
      <c r="DQ12" s="1015" t="s">
        <v>481</v>
      </c>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t="s">
        <v>544</v>
      </c>
      <c r="BT13" s="1041"/>
      <c r="BU13" s="1041"/>
      <c r="BV13" s="1041"/>
      <c r="BW13" s="1041"/>
      <c r="BX13" s="1041"/>
      <c r="BY13" s="1041"/>
      <c r="BZ13" s="1041"/>
      <c r="CA13" s="1041"/>
      <c r="CB13" s="1041"/>
      <c r="CC13" s="1041"/>
      <c r="CD13" s="1041"/>
      <c r="CE13" s="1041"/>
      <c r="CF13" s="1041"/>
      <c r="CG13" s="1042"/>
      <c r="CH13" s="1015">
        <v>152</v>
      </c>
      <c r="CI13" s="1016"/>
      <c r="CJ13" s="1016"/>
      <c r="CK13" s="1016"/>
      <c r="CL13" s="1017"/>
      <c r="CM13" s="1015">
        <v>723</v>
      </c>
      <c r="CN13" s="1016"/>
      <c r="CO13" s="1016"/>
      <c r="CP13" s="1016"/>
      <c r="CQ13" s="1017"/>
      <c r="CR13" s="1015">
        <v>50</v>
      </c>
      <c r="CS13" s="1016"/>
      <c r="CT13" s="1016"/>
      <c r="CU13" s="1016"/>
      <c r="CV13" s="1017"/>
      <c r="CW13" s="1015">
        <v>183</v>
      </c>
      <c r="CX13" s="1016"/>
      <c r="CY13" s="1016"/>
      <c r="CZ13" s="1016"/>
      <c r="DA13" s="1017"/>
      <c r="DB13" s="1015" t="s">
        <v>481</v>
      </c>
      <c r="DC13" s="1016"/>
      <c r="DD13" s="1016"/>
      <c r="DE13" s="1016"/>
      <c r="DF13" s="1017"/>
      <c r="DG13" s="1015" t="s">
        <v>481</v>
      </c>
      <c r="DH13" s="1016"/>
      <c r="DI13" s="1016"/>
      <c r="DJ13" s="1016"/>
      <c r="DK13" s="1017"/>
      <c r="DL13" s="1015" t="s">
        <v>481</v>
      </c>
      <c r="DM13" s="1016"/>
      <c r="DN13" s="1016"/>
      <c r="DO13" s="1016"/>
      <c r="DP13" s="1017"/>
      <c r="DQ13" s="1015" t="s">
        <v>481</v>
      </c>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t="s">
        <v>545</v>
      </c>
      <c r="BT14" s="1041"/>
      <c r="BU14" s="1041"/>
      <c r="BV14" s="1041"/>
      <c r="BW14" s="1041"/>
      <c r="BX14" s="1041"/>
      <c r="BY14" s="1041"/>
      <c r="BZ14" s="1041"/>
      <c r="CA14" s="1041"/>
      <c r="CB14" s="1041"/>
      <c r="CC14" s="1041"/>
      <c r="CD14" s="1041"/>
      <c r="CE14" s="1041"/>
      <c r="CF14" s="1041"/>
      <c r="CG14" s="1042"/>
      <c r="CH14" s="1015">
        <v>0</v>
      </c>
      <c r="CI14" s="1016"/>
      <c r="CJ14" s="1016"/>
      <c r="CK14" s="1016"/>
      <c r="CL14" s="1017"/>
      <c r="CM14" s="1015">
        <v>198</v>
      </c>
      <c r="CN14" s="1016"/>
      <c r="CO14" s="1016"/>
      <c r="CP14" s="1016"/>
      <c r="CQ14" s="1017"/>
      <c r="CR14" s="1015">
        <v>55</v>
      </c>
      <c r="CS14" s="1016"/>
      <c r="CT14" s="1016"/>
      <c r="CU14" s="1016"/>
      <c r="CV14" s="1017"/>
      <c r="CW14" s="1015">
        <v>25</v>
      </c>
      <c r="CX14" s="1016"/>
      <c r="CY14" s="1016"/>
      <c r="CZ14" s="1016"/>
      <c r="DA14" s="1017"/>
      <c r="DB14" s="1015" t="s">
        <v>481</v>
      </c>
      <c r="DC14" s="1016"/>
      <c r="DD14" s="1016"/>
      <c r="DE14" s="1016"/>
      <c r="DF14" s="1017"/>
      <c r="DG14" s="1015" t="s">
        <v>481</v>
      </c>
      <c r="DH14" s="1016"/>
      <c r="DI14" s="1016"/>
      <c r="DJ14" s="1016"/>
      <c r="DK14" s="1017"/>
      <c r="DL14" s="1015" t="s">
        <v>481</v>
      </c>
      <c r="DM14" s="1016"/>
      <c r="DN14" s="1016"/>
      <c r="DO14" s="1016"/>
      <c r="DP14" s="1017"/>
      <c r="DQ14" s="1015" t="s">
        <v>481</v>
      </c>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t="s">
        <v>546</v>
      </c>
      <c r="BT15" s="1041"/>
      <c r="BU15" s="1041"/>
      <c r="BV15" s="1041"/>
      <c r="BW15" s="1041"/>
      <c r="BX15" s="1041"/>
      <c r="BY15" s="1041"/>
      <c r="BZ15" s="1041"/>
      <c r="CA15" s="1041"/>
      <c r="CB15" s="1041"/>
      <c r="CC15" s="1041"/>
      <c r="CD15" s="1041"/>
      <c r="CE15" s="1041"/>
      <c r="CF15" s="1041"/>
      <c r="CG15" s="1042"/>
      <c r="CH15" s="1015">
        <v>11</v>
      </c>
      <c r="CI15" s="1016"/>
      <c r="CJ15" s="1016"/>
      <c r="CK15" s="1016"/>
      <c r="CL15" s="1017"/>
      <c r="CM15" s="1015">
        <v>684</v>
      </c>
      <c r="CN15" s="1016"/>
      <c r="CO15" s="1016"/>
      <c r="CP15" s="1016"/>
      <c r="CQ15" s="1017"/>
      <c r="CR15" s="1015">
        <v>500</v>
      </c>
      <c r="CS15" s="1016"/>
      <c r="CT15" s="1016"/>
      <c r="CU15" s="1016"/>
      <c r="CV15" s="1017"/>
      <c r="CW15" s="1015" t="s">
        <v>481</v>
      </c>
      <c r="CX15" s="1016"/>
      <c r="CY15" s="1016"/>
      <c r="CZ15" s="1016"/>
      <c r="DA15" s="1017"/>
      <c r="DB15" s="1015" t="s">
        <v>481</v>
      </c>
      <c r="DC15" s="1016"/>
      <c r="DD15" s="1016"/>
      <c r="DE15" s="1016"/>
      <c r="DF15" s="1017"/>
      <c r="DG15" s="1015" t="s">
        <v>481</v>
      </c>
      <c r="DH15" s="1016"/>
      <c r="DI15" s="1016"/>
      <c r="DJ15" s="1016"/>
      <c r="DK15" s="1017"/>
      <c r="DL15" s="1015" t="s">
        <v>481</v>
      </c>
      <c r="DM15" s="1016"/>
      <c r="DN15" s="1016"/>
      <c r="DO15" s="1016"/>
      <c r="DP15" s="1017"/>
      <c r="DQ15" s="1015" t="s">
        <v>481</v>
      </c>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t="s">
        <v>547</v>
      </c>
      <c r="BT16" s="1041"/>
      <c r="BU16" s="1041"/>
      <c r="BV16" s="1041"/>
      <c r="BW16" s="1041"/>
      <c r="BX16" s="1041"/>
      <c r="BY16" s="1041"/>
      <c r="BZ16" s="1041"/>
      <c r="CA16" s="1041"/>
      <c r="CB16" s="1041"/>
      <c r="CC16" s="1041"/>
      <c r="CD16" s="1041"/>
      <c r="CE16" s="1041"/>
      <c r="CF16" s="1041"/>
      <c r="CG16" s="1042"/>
      <c r="CH16" s="1015">
        <v>1</v>
      </c>
      <c r="CI16" s="1016"/>
      <c r="CJ16" s="1016"/>
      <c r="CK16" s="1016"/>
      <c r="CL16" s="1017"/>
      <c r="CM16" s="1015">
        <v>248</v>
      </c>
      <c r="CN16" s="1016"/>
      <c r="CO16" s="1016"/>
      <c r="CP16" s="1016"/>
      <c r="CQ16" s="1017"/>
      <c r="CR16" s="1015">
        <v>200</v>
      </c>
      <c r="CS16" s="1016"/>
      <c r="CT16" s="1016"/>
      <c r="CU16" s="1016"/>
      <c r="CV16" s="1017"/>
      <c r="CW16" s="1015" t="s">
        <v>481</v>
      </c>
      <c r="CX16" s="1016"/>
      <c r="CY16" s="1016"/>
      <c r="CZ16" s="1016"/>
      <c r="DA16" s="1017"/>
      <c r="DB16" s="1015" t="s">
        <v>481</v>
      </c>
      <c r="DC16" s="1016"/>
      <c r="DD16" s="1016"/>
      <c r="DE16" s="1016"/>
      <c r="DF16" s="1017"/>
      <c r="DG16" s="1015" t="s">
        <v>481</v>
      </c>
      <c r="DH16" s="1016"/>
      <c r="DI16" s="1016"/>
      <c r="DJ16" s="1016"/>
      <c r="DK16" s="1017"/>
      <c r="DL16" s="1015" t="s">
        <v>481</v>
      </c>
      <c r="DM16" s="1016"/>
      <c r="DN16" s="1016"/>
      <c r="DO16" s="1016"/>
      <c r="DP16" s="1017"/>
      <c r="DQ16" s="1015" t="s">
        <v>481</v>
      </c>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366</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367</v>
      </c>
      <c r="B23" s="970" t="s">
        <v>368</v>
      </c>
      <c r="C23" s="971"/>
      <c r="D23" s="971"/>
      <c r="E23" s="971"/>
      <c r="F23" s="971"/>
      <c r="G23" s="971"/>
      <c r="H23" s="971"/>
      <c r="I23" s="971"/>
      <c r="J23" s="971"/>
      <c r="K23" s="971"/>
      <c r="L23" s="971"/>
      <c r="M23" s="971"/>
      <c r="N23" s="971"/>
      <c r="O23" s="971"/>
      <c r="P23" s="972"/>
      <c r="Q23" s="1094">
        <v>193786</v>
      </c>
      <c r="R23" s="1095"/>
      <c r="S23" s="1095"/>
      <c r="T23" s="1095"/>
      <c r="U23" s="1095"/>
      <c r="V23" s="1095">
        <v>184528</v>
      </c>
      <c r="W23" s="1095"/>
      <c r="X23" s="1095"/>
      <c r="Y23" s="1095"/>
      <c r="Z23" s="1095"/>
      <c r="AA23" s="1095">
        <v>9258</v>
      </c>
      <c r="AB23" s="1095"/>
      <c r="AC23" s="1095"/>
      <c r="AD23" s="1095"/>
      <c r="AE23" s="1096"/>
      <c r="AF23" s="1097">
        <v>8071</v>
      </c>
      <c r="AG23" s="1095"/>
      <c r="AH23" s="1095"/>
      <c r="AI23" s="1095"/>
      <c r="AJ23" s="1098"/>
      <c r="AK23" s="1099"/>
      <c r="AL23" s="1100"/>
      <c r="AM23" s="1100"/>
      <c r="AN23" s="1100"/>
      <c r="AO23" s="1100"/>
      <c r="AP23" s="1095">
        <v>161518</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369</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370</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344</v>
      </c>
      <c r="B26" s="1022"/>
      <c r="C26" s="1022"/>
      <c r="D26" s="1022"/>
      <c r="E26" s="1022"/>
      <c r="F26" s="1022"/>
      <c r="G26" s="1022"/>
      <c r="H26" s="1022"/>
      <c r="I26" s="1022"/>
      <c r="J26" s="1022"/>
      <c r="K26" s="1022"/>
      <c r="L26" s="1022"/>
      <c r="M26" s="1022"/>
      <c r="N26" s="1022"/>
      <c r="O26" s="1022"/>
      <c r="P26" s="1023"/>
      <c r="Q26" s="1027" t="s">
        <v>371</v>
      </c>
      <c r="R26" s="1028"/>
      <c r="S26" s="1028"/>
      <c r="T26" s="1028"/>
      <c r="U26" s="1029"/>
      <c r="V26" s="1027" t="s">
        <v>372</v>
      </c>
      <c r="W26" s="1028"/>
      <c r="X26" s="1028"/>
      <c r="Y26" s="1028"/>
      <c r="Z26" s="1029"/>
      <c r="AA26" s="1027" t="s">
        <v>373</v>
      </c>
      <c r="AB26" s="1028"/>
      <c r="AC26" s="1028"/>
      <c r="AD26" s="1028"/>
      <c r="AE26" s="1028"/>
      <c r="AF26" s="1085" t="s">
        <v>374</v>
      </c>
      <c r="AG26" s="1034"/>
      <c r="AH26" s="1034"/>
      <c r="AI26" s="1034"/>
      <c r="AJ26" s="1086"/>
      <c r="AK26" s="1028" t="s">
        <v>375</v>
      </c>
      <c r="AL26" s="1028"/>
      <c r="AM26" s="1028"/>
      <c r="AN26" s="1028"/>
      <c r="AO26" s="1029"/>
      <c r="AP26" s="1027" t="s">
        <v>376</v>
      </c>
      <c r="AQ26" s="1028"/>
      <c r="AR26" s="1028"/>
      <c r="AS26" s="1028"/>
      <c r="AT26" s="1029"/>
      <c r="AU26" s="1027" t="s">
        <v>377</v>
      </c>
      <c r="AV26" s="1028"/>
      <c r="AW26" s="1028"/>
      <c r="AX26" s="1028"/>
      <c r="AY26" s="1029"/>
      <c r="AZ26" s="1027" t="s">
        <v>378</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379</v>
      </c>
      <c r="C28" s="1077"/>
      <c r="D28" s="1077"/>
      <c r="E28" s="1077"/>
      <c r="F28" s="1077"/>
      <c r="G28" s="1077"/>
      <c r="H28" s="1077"/>
      <c r="I28" s="1077"/>
      <c r="J28" s="1077"/>
      <c r="K28" s="1077"/>
      <c r="L28" s="1077"/>
      <c r="M28" s="1077"/>
      <c r="N28" s="1077"/>
      <c r="O28" s="1077"/>
      <c r="P28" s="1078"/>
      <c r="Q28" s="1079">
        <v>73215</v>
      </c>
      <c r="R28" s="1080"/>
      <c r="S28" s="1080"/>
      <c r="T28" s="1080"/>
      <c r="U28" s="1080"/>
      <c r="V28" s="1080">
        <v>73215</v>
      </c>
      <c r="W28" s="1080"/>
      <c r="X28" s="1080"/>
      <c r="Y28" s="1080"/>
      <c r="Z28" s="1080"/>
      <c r="AA28" s="1080" t="s">
        <v>481</v>
      </c>
      <c r="AB28" s="1080"/>
      <c r="AC28" s="1080"/>
      <c r="AD28" s="1080"/>
      <c r="AE28" s="1081"/>
      <c r="AF28" s="1082" t="s">
        <v>481</v>
      </c>
      <c r="AG28" s="1080"/>
      <c r="AH28" s="1080"/>
      <c r="AI28" s="1080"/>
      <c r="AJ28" s="1083"/>
      <c r="AK28" s="1084">
        <v>7290</v>
      </c>
      <c r="AL28" s="1072"/>
      <c r="AM28" s="1072"/>
      <c r="AN28" s="1072"/>
      <c r="AO28" s="1072"/>
      <c r="AP28" s="1072" t="s">
        <v>481</v>
      </c>
      <c r="AQ28" s="1072"/>
      <c r="AR28" s="1072"/>
      <c r="AS28" s="1072"/>
      <c r="AT28" s="1072"/>
      <c r="AU28" s="1072" t="s">
        <v>481</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380</v>
      </c>
      <c r="C29" s="1064"/>
      <c r="D29" s="1064"/>
      <c r="E29" s="1064"/>
      <c r="F29" s="1064"/>
      <c r="G29" s="1064"/>
      <c r="H29" s="1064"/>
      <c r="I29" s="1064"/>
      <c r="J29" s="1064"/>
      <c r="K29" s="1064"/>
      <c r="L29" s="1064"/>
      <c r="M29" s="1064"/>
      <c r="N29" s="1064"/>
      <c r="O29" s="1064"/>
      <c r="P29" s="1065"/>
      <c r="Q29" s="1069">
        <v>32365</v>
      </c>
      <c r="R29" s="1070"/>
      <c r="S29" s="1070"/>
      <c r="T29" s="1070"/>
      <c r="U29" s="1070"/>
      <c r="V29" s="1070">
        <v>31743</v>
      </c>
      <c r="W29" s="1070"/>
      <c r="X29" s="1070"/>
      <c r="Y29" s="1070"/>
      <c r="Z29" s="1070"/>
      <c r="AA29" s="1070">
        <v>622</v>
      </c>
      <c r="AB29" s="1070"/>
      <c r="AC29" s="1070"/>
      <c r="AD29" s="1070"/>
      <c r="AE29" s="1071"/>
      <c r="AF29" s="1045">
        <v>622</v>
      </c>
      <c r="AG29" s="1046"/>
      <c r="AH29" s="1046"/>
      <c r="AI29" s="1046"/>
      <c r="AJ29" s="1047"/>
      <c r="AK29" s="1006">
        <v>4784</v>
      </c>
      <c r="AL29" s="997"/>
      <c r="AM29" s="997"/>
      <c r="AN29" s="997"/>
      <c r="AO29" s="997"/>
      <c r="AP29" s="997" t="s">
        <v>481</v>
      </c>
      <c r="AQ29" s="997"/>
      <c r="AR29" s="997"/>
      <c r="AS29" s="997"/>
      <c r="AT29" s="997"/>
      <c r="AU29" s="997" t="s">
        <v>481</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381</v>
      </c>
      <c r="C30" s="1064"/>
      <c r="D30" s="1064"/>
      <c r="E30" s="1064"/>
      <c r="F30" s="1064"/>
      <c r="G30" s="1064"/>
      <c r="H30" s="1064"/>
      <c r="I30" s="1064"/>
      <c r="J30" s="1064"/>
      <c r="K30" s="1064"/>
      <c r="L30" s="1064"/>
      <c r="M30" s="1064"/>
      <c r="N30" s="1064"/>
      <c r="O30" s="1064"/>
      <c r="P30" s="1065"/>
      <c r="Q30" s="1069">
        <v>5271</v>
      </c>
      <c r="R30" s="1070"/>
      <c r="S30" s="1070"/>
      <c r="T30" s="1070"/>
      <c r="U30" s="1070"/>
      <c r="V30" s="1070">
        <v>5232</v>
      </c>
      <c r="W30" s="1070"/>
      <c r="X30" s="1070"/>
      <c r="Y30" s="1070"/>
      <c r="Z30" s="1070"/>
      <c r="AA30" s="1070">
        <v>39</v>
      </c>
      <c r="AB30" s="1070"/>
      <c r="AC30" s="1070"/>
      <c r="AD30" s="1070"/>
      <c r="AE30" s="1071"/>
      <c r="AF30" s="1045">
        <v>39</v>
      </c>
      <c r="AG30" s="1046"/>
      <c r="AH30" s="1046"/>
      <c r="AI30" s="1046"/>
      <c r="AJ30" s="1047"/>
      <c r="AK30" s="1006">
        <v>1083</v>
      </c>
      <c r="AL30" s="997"/>
      <c r="AM30" s="997"/>
      <c r="AN30" s="997"/>
      <c r="AO30" s="997"/>
      <c r="AP30" s="997" t="s">
        <v>481</v>
      </c>
      <c r="AQ30" s="997"/>
      <c r="AR30" s="997"/>
      <c r="AS30" s="997"/>
      <c r="AT30" s="997"/>
      <c r="AU30" s="997" t="s">
        <v>481</v>
      </c>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382</v>
      </c>
      <c r="C31" s="1064"/>
      <c r="D31" s="1064"/>
      <c r="E31" s="1064"/>
      <c r="F31" s="1064"/>
      <c r="G31" s="1064"/>
      <c r="H31" s="1064"/>
      <c r="I31" s="1064"/>
      <c r="J31" s="1064"/>
      <c r="K31" s="1064"/>
      <c r="L31" s="1064"/>
      <c r="M31" s="1064"/>
      <c r="N31" s="1064"/>
      <c r="O31" s="1064"/>
      <c r="P31" s="1065"/>
      <c r="Q31" s="1069">
        <v>51</v>
      </c>
      <c r="R31" s="1070"/>
      <c r="S31" s="1070"/>
      <c r="T31" s="1070"/>
      <c r="U31" s="1070"/>
      <c r="V31" s="1070">
        <v>47</v>
      </c>
      <c r="W31" s="1070"/>
      <c r="X31" s="1070"/>
      <c r="Y31" s="1070"/>
      <c r="Z31" s="1070"/>
      <c r="AA31" s="1070">
        <v>4</v>
      </c>
      <c r="AB31" s="1070"/>
      <c r="AC31" s="1070"/>
      <c r="AD31" s="1070"/>
      <c r="AE31" s="1071"/>
      <c r="AF31" s="1045">
        <v>4</v>
      </c>
      <c r="AG31" s="1046"/>
      <c r="AH31" s="1046"/>
      <c r="AI31" s="1046"/>
      <c r="AJ31" s="1047"/>
      <c r="AK31" s="1006">
        <v>0</v>
      </c>
      <c r="AL31" s="997"/>
      <c r="AM31" s="997"/>
      <c r="AN31" s="997"/>
      <c r="AO31" s="997"/>
      <c r="AP31" s="997" t="s">
        <v>481</v>
      </c>
      <c r="AQ31" s="997"/>
      <c r="AR31" s="997"/>
      <c r="AS31" s="997"/>
      <c r="AT31" s="997"/>
      <c r="AU31" s="997" t="s">
        <v>481</v>
      </c>
      <c r="AV31" s="997"/>
      <c r="AW31" s="997"/>
      <c r="AX31" s="997"/>
      <c r="AY31" s="997"/>
      <c r="AZ31" s="1068"/>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383</v>
      </c>
      <c r="C32" s="1064"/>
      <c r="D32" s="1064"/>
      <c r="E32" s="1064"/>
      <c r="F32" s="1064"/>
      <c r="G32" s="1064"/>
      <c r="H32" s="1064"/>
      <c r="I32" s="1064"/>
      <c r="J32" s="1064"/>
      <c r="K32" s="1064"/>
      <c r="L32" s="1064"/>
      <c r="M32" s="1064"/>
      <c r="N32" s="1064"/>
      <c r="O32" s="1064"/>
      <c r="P32" s="1065"/>
      <c r="Q32" s="1069">
        <v>161</v>
      </c>
      <c r="R32" s="1070"/>
      <c r="S32" s="1070"/>
      <c r="T32" s="1070"/>
      <c r="U32" s="1070"/>
      <c r="V32" s="1070">
        <v>161</v>
      </c>
      <c r="W32" s="1070"/>
      <c r="X32" s="1070"/>
      <c r="Y32" s="1070"/>
      <c r="Z32" s="1070"/>
      <c r="AA32" s="1070" t="s">
        <v>481</v>
      </c>
      <c r="AB32" s="1070"/>
      <c r="AC32" s="1070"/>
      <c r="AD32" s="1070"/>
      <c r="AE32" s="1071"/>
      <c r="AF32" s="1045" t="s">
        <v>481</v>
      </c>
      <c r="AG32" s="1046"/>
      <c r="AH32" s="1046"/>
      <c r="AI32" s="1046"/>
      <c r="AJ32" s="1047"/>
      <c r="AK32" s="1006">
        <v>36</v>
      </c>
      <c r="AL32" s="997"/>
      <c r="AM32" s="997"/>
      <c r="AN32" s="997"/>
      <c r="AO32" s="997"/>
      <c r="AP32" s="997">
        <v>1028</v>
      </c>
      <c r="AQ32" s="997"/>
      <c r="AR32" s="997"/>
      <c r="AS32" s="997"/>
      <c r="AT32" s="997"/>
      <c r="AU32" s="997">
        <v>453</v>
      </c>
      <c r="AV32" s="997"/>
      <c r="AW32" s="997"/>
      <c r="AX32" s="997"/>
      <c r="AY32" s="997"/>
      <c r="AZ32" s="1068"/>
      <c r="BA32" s="1068"/>
      <c r="BB32" s="1068"/>
      <c r="BC32" s="1068"/>
      <c r="BD32" s="1068"/>
      <c r="BE32" s="1058"/>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384</v>
      </c>
      <c r="C33" s="1064"/>
      <c r="D33" s="1064"/>
      <c r="E33" s="1064"/>
      <c r="F33" s="1064"/>
      <c r="G33" s="1064"/>
      <c r="H33" s="1064"/>
      <c r="I33" s="1064"/>
      <c r="J33" s="1064"/>
      <c r="K33" s="1064"/>
      <c r="L33" s="1064"/>
      <c r="M33" s="1064"/>
      <c r="N33" s="1064"/>
      <c r="O33" s="1064"/>
      <c r="P33" s="1065"/>
      <c r="Q33" s="1069">
        <v>55</v>
      </c>
      <c r="R33" s="1070"/>
      <c r="S33" s="1070"/>
      <c r="T33" s="1070"/>
      <c r="U33" s="1070"/>
      <c r="V33" s="1070">
        <v>29</v>
      </c>
      <c r="W33" s="1070"/>
      <c r="X33" s="1070"/>
      <c r="Y33" s="1070"/>
      <c r="Z33" s="1070"/>
      <c r="AA33" s="1070">
        <v>26</v>
      </c>
      <c r="AB33" s="1070"/>
      <c r="AC33" s="1070"/>
      <c r="AD33" s="1070"/>
      <c r="AE33" s="1071"/>
      <c r="AF33" s="1045">
        <v>26</v>
      </c>
      <c r="AG33" s="1046"/>
      <c r="AH33" s="1046"/>
      <c r="AI33" s="1046"/>
      <c r="AJ33" s="1047"/>
      <c r="AK33" s="1006">
        <v>1</v>
      </c>
      <c r="AL33" s="997"/>
      <c r="AM33" s="997"/>
      <c r="AN33" s="997"/>
      <c r="AO33" s="997"/>
      <c r="AP33" s="997" t="s">
        <v>481</v>
      </c>
      <c r="AQ33" s="997"/>
      <c r="AR33" s="997"/>
      <c r="AS33" s="997"/>
      <c r="AT33" s="997"/>
      <c r="AU33" s="997" t="s">
        <v>481</v>
      </c>
      <c r="AV33" s="997"/>
      <c r="AW33" s="997"/>
      <c r="AX33" s="997"/>
      <c r="AY33" s="997"/>
      <c r="AZ33" s="1068"/>
      <c r="BA33" s="1068"/>
      <c r="BB33" s="1068"/>
      <c r="BC33" s="1068"/>
      <c r="BD33" s="1068"/>
      <c r="BE33" s="1058"/>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385</v>
      </c>
      <c r="C34" s="1064"/>
      <c r="D34" s="1064"/>
      <c r="E34" s="1064"/>
      <c r="F34" s="1064"/>
      <c r="G34" s="1064"/>
      <c r="H34" s="1064"/>
      <c r="I34" s="1064"/>
      <c r="J34" s="1064"/>
      <c r="K34" s="1064"/>
      <c r="L34" s="1064"/>
      <c r="M34" s="1064"/>
      <c r="N34" s="1064"/>
      <c r="O34" s="1064"/>
      <c r="P34" s="1065"/>
      <c r="Q34" s="1069">
        <v>20346</v>
      </c>
      <c r="R34" s="1070"/>
      <c r="S34" s="1070"/>
      <c r="T34" s="1070"/>
      <c r="U34" s="1070"/>
      <c r="V34" s="1070">
        <v>19821</v>
      </c>
      <c r="W34" s="1070"/>
      <c r="X34" s="1070"/>
      <c r="Y34" s="1070"/>
      <c r="Z34" s="1070"/>
      <c r="AA34" s="1070">
        <v>525</v>
      </c>
      <c r="AB34" s="1070"/>
      <c r="AC34" s="1070"/>
      <c r="AD34" s="1070"/>
      <c r="AE34" s="1071"/>
      <c r="AF34" s="1045">
        <v>525</v>
      </c>
      <c r="AG34" s="1046"/>
      <c r="AH34" s="1046"/>
      <c r="AI34" s="1046"/>
      <c r="AJ34" s="1047"/>
      <c r="AK34" s="1006" t="s">
        <v>481</v>
      </c>
      <c r="AL34" s="997"/>
      <c r="AM34" s="997"/>
      <c r="AN34" s="997"/>
      <c r="AO34" s="997"/>
      <c r="AP34" s="997" t="s">
        <v>481</v>
      </c>
      <c r="AQ34" s="997"/>
      <c r="AR34" s="997"/>
      <c r="AS34" s="997"/>
      <c r="AT34" s="997"/>
      <c r="AU34" s="997" t="s">
        <v>481</v>
      </c>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t="s">
        <v>386</v>
      </c>
      <c r="C35" s="1064"/>
      <c r="D35" s="1064"/>
      <c r="E35" s="1064"/>
      <c r="F35" s="1064"/>
      <c r="G35" s="1064"/>
      <c r="H35" s="1064"/>
      <c r="I35" s="1064"/>
      <c r="J35" s="1064"/>
      <c r="K35" s="1064"/>
      <c r="L35" s="1064"/>
      <c r="M35" s="1064"/>
      <c r="N35" s="1064"/>
      <c r="O35" s="1064"/>
      <c r="P35" s="1065"/>
      <c r="Q35" s="1069">
        <v>10991</v>
      </c>
      <c r="R35" s="1070"/>
      <c r="S35" s="1070"/>
      <c r="T35" s="1070"/>
      <c r="U35" s="1070"/>
      <c r="V35" s="1070">
        <v>9994</v>
      </c>
      <c r="W35" s="1070"/>
      <c r="X35" s="1070"/>
      <c r="Y35" s="1070"/>
      <c r="Z35" s="1070"/>
      <c r="AA35" s="1070">
        <v>997</v>
      </c>
      <c r="AB35" s="1070"/>
      <c r="AC35" s="1070"/>
      <c r="AD35" s="1070"/>
      <c r="AE35" s="1071"/>
      <c r="AF35" s="1045">
        <v>5506</v>
      </c>
      <c r="AG35" s="1046"/>
      <c r="AH35" s="1046"/>
      <c r="AI35" s="1046"/>
      <c r="AJ35" s="1047"/>
      <c r="AK35" s="1006">
        <v>105</v>
      </c>
      <c r="AL35" s="997"/>
      <c r="AM35" s="997"/>
      <c r="AN35" s="997"/>
      <c r="AO35" s="997"/>
      <c r="AP35" s="997">
        <v>26949</v>
      </c>
      <c r="AQ35" s="997"/>
      <c r="AR35" s="997"/>
      <c r="AS35" s="997"/>
      <c r="AT35" s="997"/>
      <c r="AU35" s="997">
        <v>162</v>
      </c>
      <c r="AV35" s="997"/>
      <c r="AW35" s="997"/>
      <c r="AX35" s="997"/>
      <c r="AY35" s="997"/>
      <c r="AZ35" s="1068" t="s">
        <v>481</v>
      </c>
      <c r="BA35" s="1068"/>
      <c r="BB35" s="1068"/>
      <c r="BC35" s="1068"/>
      <c r="BD35" s="1068"/>
      <c r="BE35" s="1058" t="s">
        <v>387</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t="s">
        <v>388</v>
      </c>
      <c r="C36" s="1064"/>
      <c r="D36" s="1064"/>
      <c r="E36" s="1064"/>
      <c r="F36" s="1064"/>
      <c r="G36" s="1064"/>
      <c r="H36" s="1064"/>
      <c r="I36" s="1064"/>
      <c r="J36" s="1064"/>
      <c r="K36" s="1064"/>
      <c r="L36" s="1064"/>
      <c r="M36" s="1064"/>
      <c r="N36" s="1064"/>
      <c r="O36" s="1064"/>
      <c r="P36" s="1065"/>
      <c r="Q36" s="1069">
        <v>16815</v>
      </c>
      <c r="R36" s="1070"/>
      <c r="S36" s="1070"/>
      <c r="T36" s="1070"/>
      <c r="U36" s="1070"/>
      <c r="V36" s="1070">
        <v>16669</v>
      </c>
      <c r="W36" s="1070"/>
      <c r="X36" s="1070"/>
      <c r="Y36" s="1070"/>
      <c r="Z36" s="1070"/>
      <c r="AA36" s="1070">
        <v>146</v>
      </c>
      <c r="AB36" s="1070"/>
      <c r="AC36" s="1070"/>
      <c r="AD36" s="1070"/>
      <c r="AE36" s="1071"/>
      <c r="AF36" s="1045">
        <v>5140</v>
      </c>
      <c r="AG36" s="1046"/>
      <c r="AH36" s="1046"/>
      <c r="AI36" s="1046"/>
      <c r="AJ36" s="1047"/>
      <c r="AK36" s="1006">
        <v>1600</v>
      </c>
      <c r="AL36" s="997"/>
      <c r="AM36" s="997"/>
      <c r="AN36" s="997"/>
      <c r="AO36" s="997"/>
      <c r="AP36" s="997">
        <v>4179</v>
      </c>
      <c r="AQ36" s="997"/>
      <c r="AR36" s="997"/>
      <c r="AS36" s="997"/>
      <c r="AT36" s="997"/>
      <c r="AU36" s="997">
        <v>2863</v>
      </c>
      <c r="AV36" s="997"/>
      <c r="AW36" s="997"/>
      <c r="AX36" s="997"/>
      <c r="AY36" s="997"/>
      <c r="AZ36" s="1068" t="s">
        <v>481</v>
      </c>
      <c r="BA36" s="1068"/>
      <c r="BB36" s="1068"/>
      <c r="BC36" s="1068"/>
      <c r="BD36" s="1068"/>
      <c r="BE36" s="1058" t="s">
        <v>387</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t="s">
        <v>389</v>
      </c>
      <c r="C37" s="1064"/>
      <c r="D37" s="1064"/>
      <c r="E37" s="1064"/>
      <c r="F37" s="1064"/>
      <c r="G37" s="1064"/>
      <c r="H37" s="1064"/>
      <c r="I37" s="1064"/>
      <c r="J37" s="1064"/>
      <c r="K37" s="1064"/>
      <c r="L37" s="1064"/>
      <c r="M37" s="1064"/>
      <c r="N37" s="1064"/>
      <c r="O37" s="1064"/>
      <c r="P37" s="1065"/>
      <c r="Q37" s="1069">
        <v>11907</v>
      </c>
      <c r="R37" s="1070"/>
      <c r="S37" s="1070"/>
      <c r="T37" s="1070"/>
      <c r="U37" s="1070"/>
      <c r="V37" s="1070">
        <v>11899</v>
      </c>
      <c r="W37" s="1070"/>
      <c r="X37" s="1070"/>
      <c r="Y37" s="1070"/>
      <c r="Z37" s="1070"/>
      <c r="AA37" s="1070">
        <v>8</v>
      </c>
      <c r="AB37" s="1070"/>
      <c r="AC37" s="1070"/>
      <c r="AD37" s="1070"/>
      <c r="AE37" s="1071"/>
      <c r="AF37" s="1045" t="s">
        <v>481</v>
      </c>
      <c r="AG37" s="1046"/>
      <c r="AH37" s="1046"/>
      <c r="AI37" s="1046"/>
      <c r="AJ37" s="1047"/>
      <c r="AK37" s="1006">
        <v>4323</v>
      </c>
      <c r="AL37" s="997"/>
      <c r="AM37" s="997"/>
      <c r="AN37" s="997"/>
      <c r="AO37" s="997"/>
      <c r="AP37" s="997">
        <v>56660</v>
      </c>
      <c r="AQ37" s="997"/>
      <c r="AR37" s="997"/>
      <c r="AS37" s="997"/>
      <c r="AT37" s="997"/>
      <c r="AU37" s="997">
        <v>32240</v>
      </c>
      <c r="AV37" s="997"/>
      <c r="AW37" s="997"/>
      <c r="AX37" s="997"/>
      <c r="AY37" s="997"/>
      <c r="AZ37" s="1068" t="s">
        <v>481</v>
      </c>
      <c r="BA37" s="1068"/>
      <c r="BB37" s="1068"/>
      <c r="BC37" s="1068"/>
      <c r="BD37" s="1068"/>
      <c r="BE37" s="1058" t="s">
        <v>390</v>
      </c>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391</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367</v>
      </c>
      <c r="B63" s="970" t="s">
        <v>392</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11862</v>
      </c>
      <c r="AG63" s="985"/>
      <c r="AH63" s="985"/>
      <c r="AI63" s="985"/>
      <c r="AJ63" s="1056"/>
      <c r="AK63" s="1057"/>
      <c r="AL63" s="989"/>
      <c r="AM63" s="989"/>
      <c r="AN63" s="989"/>
      <c r="AO63" s="989"/>
      <c r="AP63" s="985">
        <v>88816</v>
      </c>
      <c r="AQ63" s="985"/>
      <c r="AR63" s="985"/>
      <c r="AS63" s="985"/>
      <c r="AT63" s="985"/>
      <c r="AU63" s="985">
        <v>35717</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394</v>
      </c>
      <c r="B66" s="1022"/>
      <c r="C66" s="1022"/>
      <c r="D66" s="1022"/>
      <c r="E66" s="1022"/>
      <c r="F66" s="1022"/>
      <c r="G66" s="1022"/>
      <c r="H66" s="1022"/>
      <c r="I66" s="1022"/>
      <c r="J66" s="1022"/>
      <c r="K66" s="1022"/>
      <c r="L66" s="1022"/>
      <c r="M66" s="1022"/>
      <c r="N66" s="1022"/>
      <c r="O66" s="1022"/>
      <c r="P66" s="1023"/>
      <c r="Q66" s="1027" t="s">
        <v>371</v>
      </c>
      <c r="R66" s="1028"/>
      <c r="S66" s="1028"/>
      <c r="T66" s="1028"/>
      <c r="U66" s="1029"/>
      <c r="V66" s="1027" t="s">
        <v>372</v>
      </c>
      <c r="W66" s="1028"/>
      <c r="X66" s="1028"/>
      <c r="Y66" s="1028"/>
      <c r="Z66" s="1029"/>
      <c r="AA66" s="1027" t="s">
        <v>373</v>
      </c>
      <c r="AB66" s="1028"/>
      <c r="AC66" s="1028"/>
      <c r="AD66" s="1028"/>
      <c r="AE66" s="1029"/>
      <c r="AF66" s="1033" t="s">
        <v>374</v>
      </c>
      <c r="AG66" s="1034"/>
      <c r="AH66" s="1034"/>
      <c r="AI66" s="1034"/>
      <c r="AJ66" s="1035"/>
      <c r="AK66" s="1027" t="s">
        <v>375</v>
      </c>
      <c r="AL66" s="1022"/>
      <c r="AM66" s="1022"/>
      <c r="AN66" s="1022"/>
      <c r="AO66" s="1023"/>
      <c r="AP66" s="1027" t="s">
        <v>376</v>
      </c>
      <c r="AQ66" s="1028"/>
      <c r="AR66" s="1028"/>
      <c r="AS66" s="1028"/>
      <c r="AT66" s="1029"/>
      <c r="AU66" s="1027" t="s">
        <v>395</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548</v>
      </c>
      <c r="C68" s="1012"/>
      <c r="D68" s="1012"/>
      <c r="E68" s="1012"/>
      <c r="F68" s="1012"/>
      <c r="G68" s="1012"/>
      <c r="H68" s="1012"/>
      <c r="I68" s="1012"/>
      <c r="J68" s="1012"/>
      <c r="K68" s="1012"/>
      <c r="L68" s="1012"/>
      <c r="M68" s="1012"/>
      <c r="N68" s="1012"/>
      <c r="O68" s="1012"/>
      <c r="P68" s="1013"/>
      <c r="Q68" s="1014">
        <v>51647</v>
      </c>
      <c r="R68" s="1008"/>
      <c r="S68" s="1008"/>
      <c r="T68" s="1008"/>
      <c r="U68" s="1008"/>
      <c r="V68" s="1008">
        <v>49531</v>
      </c>
      <c r="W68" s="1008"/>
      <c r="X68" s="1008"/>
      <c r="Y68" s="1008"/>
      <c r="Z68" s="1008"/>
      <c r="AA68" s="1008">
        <v>2116</v>
      </c>
      <c r="AB68" s="1008"/>
      <c r="AC68" s="1008"/>
      <c r="AD68" s="1008"/>
      <c r="AE68" s="1008"/>
      <c r="AF68" s="1008">
        <v>2116</v>
      </c>
      <c r="AG68" s="1008"/>
      <c r="AH68" s="1008"/>
      <c r="AI68" s="1008"/>
      <c r="AJ68" s="1008"/>
      <c r="AK68" s="1008" t="s">
        <v>481</v>
      </c>
      <c r="AL68" s="1008"/>
      <c r="AM68" s="1008"/>
      <c r="AN68" s="1008"/>
      <c r="AO68" s="1008"/>
      <c r="AP68" s="1008" t="s">
        <v>481</v>
      </c>
      <c r="AQ68" s="1008"/>
      <c r="AR68" s="1008"/>
      <c r="AS68" s="1008"/>
      <c r="AT68" s="1008"/>
      <c r="AU68" s="1008" t="s">
        <v>481</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549</v>
      </c>
      <c r="C69" s="1001"/>
      <c r="D69" s="1001"/>
      <c r="E69" s="1001"/>
      <c r="F69" s="1001"/>
      <c r="G69" s="1001"/>
      <c r="H69" s="1001"/>
      <c r="I69" s="1001"/>
      <c r="J69" s="1001"/>
      <c r="K69" s="1001"/>
      <c r="L69" s="1001"/>
      <c r="M69" s="1001"/>
      <c r="N69" s="1001"/>
      <c r="O69" s="1001"/>
      <c r="P69" s="1002"/>
      <c r="Q69" s="1003">
        <v>422</v>
      </c>
      <c r="R69" s="997"/>
      <c r="S69" s="997"/>
      <c r="T69" s="997"/>
      <c r="U69" s="997"/>
      <c r="V69" s="997">
        <v>404</v>
      </c>
      <c r="W69" s="997"/>
      <c r="X69" s="997"/>
      <c r="Y69" s="997"/>
      <c r="Z69" s="997"/>
      <c r="AA69" s="997">
        <v>17</v>
      </c>
      <c r="AB69" s="997"/>
      <c r="AC69" s="997"/>
      <c r="AD69" s="997"/>
      <c r="AE69" s="997"/>
      <c r="AF69" s="997">
        <v>17</v>
      </c>
      <c r="AG69" s="997"/>
      <c r="AH69" s="997"/>
      <c r="AI69" s="997"/>
      <c r="AJ69" s="997"/>
      <c r="AK69" s="997">
        <v>95</v>
      </c>
      <c r="AL69" s="997"/>
      <c r="AM69" s="997"/>
      <c r="AN69" s="997"/>
      <c r="AO69" s="997"/>
      <c r="AP69" s="997" t="s">
        <v>481</v>
      </c>
      <c r="AQ69" s="997"/>
      <c r="AR69" s="997"/>
      <c r="AS69" s="997"/>
      <c r="AT69" s="997"/>
      <c r="AU69" s="997" t="s">
        <v>481</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550</v>
      </c>
      <c r="C70" s="1001"/>
      <c r="D70" s="1001"/>
      <c r="E70" s="1001"/>
      <c r="F70" s="1001"/>
      <c r="G70" s="1001"/>
      <c r="H70" s="1001"/>
      <c r="I70" s="1001"/>
      <c r="J70" s="1001"/>
      <c r="K70" s="1001"/>
      <c r="L70" s="1001"/>
      <c r="M70" s="1001"/>
      <c r="N70" s="1001"/>
      <c r="O70" s="1001"/>
      <c r="P70" s="1002"/>
      <c r="Q70" s="1003">
        <v>1476</v>
      </c>
      <c r="R70" s="997"/>
      <c r="S70" s="997"/>
      <c r="T70" s="997"/>
      <c r="U70" s="997"/>
      <c r="V70" s="997">
        <v>1442</v>
      </c>
      <c r="W70" s="997"/>
      <c r="X70" s="997"/>
      <c r="Y70" s="997"/>
      <c r="Z70" s="997"/>
      <c r="AA70" s="997">
        <v>35</v>
      </c>
      <c r="AB70" s="997"/>
      <c r="AC70" s="997"/>
      <c r="AD70" s="997"/>
      <c r="AE70" s="997"/>
      <c r="AF70" s="997">
        <v>35</v>
      </c>
      <c r="AG70" s="997"/>
      <c r="AH70" s="997"/>
      <c r="AI70" s="997"/>
      <c r="AJ70" s="997"/>
      <c r="AK70" s="997" t="s">
        <v>481</v>
      </c>
      <c r="AL70" s="997"/>
      <c r="AM70" s="997"/>
      <c r="AN70" s="997"/>
      <c r="AO70" s="997"/>
      <c r="AP70" s="997" t="s">
        <v>481</v>
      </c>
      <c r="AQ70" s="997"/>
      <c r="AR70" s="997"/>
      <c r="AS70" s="997"/>
      <c r="AT70" s="997"/>
      <c r="AU70" s="997" t="s">
        <v>481</v>
      </c>
      <c r="AV70" s="997"/>
      <c r="AW70" s="997"/>
      <c r="AX70" s="997"/>
      <c r="AY70" s="997"/>
      <c r="AZ70" s="998" t="s">
        <v>551</v>
      </c>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550</v>
      </c>
      <c r="C71" s="1001"/>
      <c r="D71" s="1001"/>
      <c r="E71" s="1001"/>
      <c r="F71" s="1001"/>
      <c r="G71" s="1001"/>
      <c r="H71" s="1001"/>
      <c r="I71" s="1001"/>
      <c r="J71" s="1001"/>
      <c r="K71" s="1001"/>
      <c r="L71" s="1001"/>
      <c r="M71" s="1001"/>
      <c r="N71" s="1001"/>
      <c r="O71" s="1001"/>
      <c r="P71" s="1002"/>
      <c r="Q71" s="1003">
        <v>634650</v>
      </c>
      <c r="R71" s="997"/>
      <c r="S71" s="997"/>
      <c r="T71" s="997"/>
      <c r="U71" s="997"/>
      <c r="V71" s="997">
        <v>617408</v>
      </c>
      <c r="W71" s="997"/>
      <c r="X71" s="997"/>
      <c r="Y71" s="997"/>
      <c r="Z71" s="997"/>
      <c r="AA71" s="997">
        <v>17242</v>
      </c>
      <c r="AB71" s="997"/>
      <c r="AC71" s="997"/>
      <c r="AD71" s="997"/>
      <c r="AE71" s="997"/>
      <c r="AF71" s="997">
        <v>17242</v>
      </c>
      <c r="AG71" s="997"/>
      <c r="AH71" s="997"/>
      <c r="AI71" s="997"/>
      <c r="AJ71" s="997"/>
      <c r="AK71" s="997">
        <v>5814</v>
      </c>
      <c r="AL71" s="997"/>
      <c r="AM71" s="997"/>
      <c r="AN71" s="997"/>
      <c r="AO71" s="997"/>
      <c r="AP71" s="997" t="s">
        <v>481</v>
      </c>
      <c r="AQ71" s="997"/>
      <c r="AR71" s="997"/>
      <c r="AS71" s="997"/>
      <c r="AT71" s="997"/>
      <c r="AU71" s="997" t="s">
        <v>481</v>
      </c>
      <c r="AV71" s="997"/>
      <c r="AW71" s="997"/>
      <c r="AX71" s="997"/>
      <c r="AY71" s="997"/>
      <c r="AZ71" s="998" t="s">
        <v>552</v>
      </c>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c r="C72" s="1001"/>
      <c r="D72" s="1001"/>
      <c r="E72" s="1001"/>
      <c r="F72" s="1001"/>
      <c r="G72" s="1001"/>
      <c r="H72" s="1001"/>
      <c r="I72" s="1001"/>
      <c r="J72" s="1001"/>
      <c r="K72" s="1001"/>
      <c r="L72" s="1001"/>
      <c r="M72" s="1001"/>
      <c r="N72" s="1001"/>
      <c r="O72" s="1001"/>
      <c r="P72" s="1002"/>
      <c r="Q72" s="1003"/>
      <c r="R72" s="997"/>
      <c r="S72" s="997"/>
      <c r="T72" s="997"/>
      <c r="U72" s="997"/>
      <c r="V72" s="997"/>
      <c r="W72" s="997"/>
      <c r="X72" s="997"/>
      <c r="Y72" s="997"/>
      <c r="Z72" s="997"/>
      <c r="AA72" s="997"/>
      <c r="AB72" s="997"/>
      <c r="AC72" s="997"/>
      <c r="AD72" s="997"/>
      <c r="AE72" s="997"/>
      <c r="AF72" s="997"/>
      <c r="AG72" s="997"/>
      <c r="AH72" s="997"/>
      <c r="AI72" s="997"/>
      <c r="AJ72" s="997"/>
      <c r="AK72" s="997"/>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367</v>
      </c>
      <c r="B88" s="970" t="s">
        <v>396</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f>SUM(AF68:AJ71)</f>
        <v>19410</v>
      </c>
      <c r="AG88" s="985"/>
      <c r="AH88" s="985"/>
      <c r="AI88" s="985"/>
      <c r="AJ88" s="985"/>
      <c r="AK88" s="989"/>
      <c r="AL88" s="989"/>
      <c r="AM88" s="989"/>
      <c r="AN88" s="989"/>
      <c r="AO88" s="989"/>
      <c r="AP88" s="985" t="s">
        <v>553</v>
      </c>
      <c r="AQ88" s="985"/>
      <c r="AR88" s="985"/>
      <c r="AS88" s="985"/>
      <c r="AT88" s="985"/>
      <c r="AU88" s="985" t="s">
        <v>553</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70" t="s">
        <v>397</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25286</v>
      </c>
      <c r="CS102" s="977"/>
      <c r="CT102" s="977"/>
      <c r="CU102" s="977"/>
      <c r="CV102" s="978"/>
      <c r="CW102" s="976">
        <v>275</v>
      </c>
      <c r="CX102" s="977"/>
      <c r="CY102" s="977"/>
      <c r="CZ102" s="977"/>
      <c r="DA102" s="978"/>
      <c r="DB102" s="976">
        <v>2586</v>
      </c>
      <c r="DC102" s="977"/>
      <c r="DD102" s="977"/>
      <c r="DE102" s="977"/>
      <c r="DF102" s="978"/>
      <c r="DG102" s="976">
        <v>16008</v>
      </c>
      <c r="DH102" s="977"/>
      <c r="DI102" s="977"/>
      <c r="DJ102" s="977"/>
      <c r="DK102" s="978"/>
      <c r="DL102" s="976">
        <v>9130</v>
      </c>
      <c r="DM102" s="977"/>
      <c r="DN102" s="977"/>
      <c r="DO102" s="977"/>
      <c r="DP102" s="978"/>
      <c r="DQ102" s="976">
        <v>1092</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398</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399</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402</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403</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404</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405</v>
      </c>
      <c r="AB109" s="918"/>
      <c r="AC109" s="918"/>
      <c r="AD109" s="918"/>
      <c r="AE109" s="919"/>
      <c r="AF109" s="920" t="s">
        <v>284</v>
      </c>
      <c r="AG109" s="918"/>
      <c r="AH109" s="918"/>
      <c r="AI109" s="918"/>
      <c r="AJ109" s="919"/>
      <c r="AK109" s="920" t="s">
        <v>283</v>
      </c>
      <c r="AL109" s="918"/>
      <c r="AM109" s="918"/>
      <c r="AN109" s="918"/>
      <c r="AO109" s="919"/>
      <c r="AP109" s="920" t="s">
        <v>406</v>
      </c>
      <c r="AQ109" s="918"/>
      <c r="AR109" s="918"/>
      <c r="AS109" s="918"/>
      <c r="AT109" s="949"/>
      <c r="AU109" s="917" t="s">
        <v>404</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405</v>
      </c>
      <c r="BR109" s="918"/>
      <c r="BS109" s="918"/>
      <c r="BT109" s="918"/>
      <c r="BU109" s="919"/>
      <c r="BV109" s="920" t="s">
        <v>284</v>
      </c>
      <c r="BW109" s="918"/>
      <c r="BX109" s="918"/>
      <c r="BY109" s="918"/>
      <c r="BZ109" s="919"/>
      <c r="CA109" s="920" t="s">
        <v>283</v>
      </c>
      <c r="CB109" s="918"/>
      <c r="CC109" s="918"/>
      <c r="CD109" s="918"/>
      <c r="CE109" s="919"/>
      <c r="CF109" s="958" t="s">
        <v>406</v>
      </c>
      <c r="CG109" s="958"/>
      <c r="CH109" s="958"/>
      <c r="CI109" s="958"/>
      <c r="CJ109" s="958"/>
      <c r="CK109" s="920" t="s">
        <v>407</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405</v>
      </c>
      <c r="DH109" s="918"/>
      <c r="DI109" s="918"/>
      <c r="DJ109" s="918"/>
      <c r="DK109" s="919"/>
      <c r="DL109" s="920" t="s">
        <v>284</v>
      </c>
      <c r="DM109" s="918"/>
      <c r="DN109" s="918"/>
      <c r="DO109" s="918"/>
      <c r="DP109" s="919"/>
      <c r="DQ109" s="920" t="s">
        <v>283</v>
      </c>
      <c r="DR109" s="918"/>
      <c r="DS109" s="918"/>
      <c r="DT109" s="918"/>
      <c r="DU109" s="919"/>
      <c r="DV109" s="920" t="s">
        <v>406</v>
      </c>
      <c r="DW109" s="918"/>
      <c r="DX109" s="918"/>
      <c r="DY109" s="918"/>
      <c r="DZ109" s="949"/>
    </row>
    <row r="110" spans="1:131" s="197" customFormat="1" ht="26.25" customHeight="1">
      <c r="A110" s="787" t="s">
        <v>408</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15862946</v>
      </c>
      <c r="AB110" s="903"/>
      <c r="AC110" s="903"/>
      <c r="AD110" s="903"/>
      <c r="AE110" s="904"/>
      <c r="AF110" s="905">
        <v>16467971</v>
      </c>
      <c r="AG110" s="903"/>
      <c r="AH110" s="903"/>
      <c r="AI110" s="903"/>
      <c r="AJ110" s="904"/>
      <c r="AK110" s="905">
        <v>16460432</v>
      </c>
      <c r="AL110" s="903"/>
      <c r="AM110" s="903"/>
      <c r="AN110" s="903"/>
      <c r="AO110" s="904"/>
      <c r="AP110" s="906">
        <v>18.100000000000001</v>
      </c>
      <c r="AQ110" s="907"/>
      <c r="AR110" s="907"/>
      <c r="AS110" s="907"/>
      <c r="AT110" s="908"/>
      <c r="AU110" s="950" t="s">
        <v>60</v>
      </c>
      <c r="AV110" s="951"/>
      <c r="AW110" s="951"/>
      <c r="AX110" s="951"/>
      <c r="AY110" s="952"/>
      <c r="AZ110" s="846" t="s">
        <v>409</v>
      </c>
      <c r="BA110" s="788"/>
      <c r="BB110" s="788"/>
      <c r="BC110" s="788"/>
      <c r="BD110" s="788"/>
      <c r="BE110" s="788"/>
      <c r="BF110" s="788"/>
      <c r="BG110" s="788"/>
      <c r="BH110" s="788"/>
      <c r="BI110" s="788"/>
      <c r="BJ110" s="788"/>
      <c r="BK110" s="788"/>
      <c r="BL110" s="788"/>
      <c r="BM110" s="788"/>
      <c r="BN110" s="788"/>
      <c r="BO110" s="788"/>
      <c r="BP110" s="789"/>
      <c r="BQ110" s="829">
        <v>164600261</v>
      </c>
      <c r="BR110" s="830"/>
      <c r="BS110" s="830"/>
      <c r="BT110" s="830"/>
      <c r="BU110" s="830"/>
      <c r="BV110" s="830">
        <v>165472665</v>
      </c>
      <c r="BW110" s="830"/>
      <c r="BX110" s="830"/>
      <c r="BY110" s="830"/>
      <c r="BZ110" s="830"/>
      <c r="CA110" s="830">
        <v>161517802</v>
      </c>
      <c r="CB110" s="830"/>
      <c r="CC110" s="830"/>
      <c r="CD110" s="830"/>
      <c r="CE110" s="830"/>
      <c r="CF110" s="891">
        <v>177.9</v>
      </c>
      <c r="CG110" s="892"/>
      <c r="CH110" s="892"/>
      <c r="CI110" s="892"/>
      <c r="CJ110" s="892"/>
      <c r="CK110" s="946" t="s">
        <v>410</v>
      </c>
      <c r="CL110" s="894"/>
      <c r="CM110" s="899" t="s">
        <v>411</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108</v>
      </c>
      <c r="DH110" s="830"/>
      <c r="DI110" s="830"/>
      <c r="DJ110" s="830"/>
      <c r="DK110" s="830"/>
      <c r="DL110" s="830" t="s">
        <v>108</v>
      </c>
      <c r="DM110" s="830"/>
      <c r="DN110" s="830"/>
      <c r="DO110" s="830"/>
      <c r="DP110" s="830"/>
      <c r="DQ110" s="830" t="s">
        <v>108</v>
      </c>
      <c r="DR110" s="830"/>
      <c r="DS110" s="830"/>
      <c r="DT110" s="830"/>
      <c r="DU110" s="830"/>
      <c r="DV110" s="831" t="s">
        <v>108</v>
      </c>
      <c r="DW110" s="831"/>
      <c r="DX110" s="831"/>
      <c r="DY110" s="831"/>
      <c r="DZ110" s="832"/>
    </row>
    <row r="111" spans="1:131" s="197" customFormat="1" ht="26.25" customHeight="1">
      <c r="A111" s="808" t="s">
        <v>412</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413</v>
      </c>
      <c r="BA111" s="798"/>
      <c r="BB111" s="798"/>
      <c r="BC111" s="798"/>
      <c r="BD111" s="798"/>
      <c r="BE111" s="798"/>
      <c r="BF111" s="798"/>
      <c r="BG111" s="798"/>
      <c r="BH111" s="798"/>
      <c r="BI111" s="798"/>
      <c r="BJ111" s="798"/>
      <c r="BK111" s="798"/>
      <c r="BL111" s="798"/>
      <c r="BM111" s="798"/>
      <c r="BN111" s="798"/>
      <c r="BO111" s="798"/>
      <c r="BP111" s="799"/>
      <c r="BQ111" s="800">
        <v>17436618</v>
      </c>
      <c r="BR111" s="801"/>
      <c r="BS111" s="801"/>
      <c r="BT111" s="801"/>
      <c r="BU111" s="801"/>
      <c r="BV111" s="801">
        <v>16010413</v>
      </c>
      <c r="BW111" s="801"/>
      <c r="BX111" s="801"/>
      <c r="BY111" s="801"/>
      <c r="BZ111" s="801"/>
      <c r="CA111" s="801">
        <v>15086246</v>
      </c>
      <c r="CB111" s="801"/>
      <c r="CC111" s="801"/>
      <c r="CD111" s="801"/>
      <c r="CE111" s="801"/>
      <c r="CF111" s="878">
        <v>16.600000000000001</v>
      </c>
      <c r="CG111" s="879"/>
      <c r="CH111" s="879"/>
      <c r="CI111" s="879"/>
      <c r="CJ111" s="879"/>
      <c r="CK111" s="947"/>
      <c r="CL111" s="896"/>
      <c r="CM111" s="833" t="s">
        <v>414</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108</v>
      </c>
      <c r="DH111" s="801"/>
      <c r="DI111" s="801"/>
      <c r="DJ111" s="801"/>
      <c r="DK111" s="801"/>
      <c r="DL111" s="801" t="s">
        <v>108</v>
      </c>
      <c r="DM111" s="801"/>
      <c r="DN111" s="801"/>
      <c r="DO111" s="801"/>
      <c r="DP111" s="801"/>
      <c r="DQ111" s="801" t="s">
        <v>108</v>
      </c>
      <c r="DR111" s="801"/>
      <c r="DS111" s="801"/>
      <c r="DT111" s="801"/>
      <c r="DU111" s="801"/>
      <c r="DV111" s="853" t="s">
        <v>108</v>
      </c>
      <c r="DW111" s="853"/>
      <c r="DX111" s="853"/>
      <c r="DY111" s="853"/>
      <c r="DZ111" s="854"/>
    </row>
    <row r="112" spans="1:131" s="197" customFormat="1" ht="26.25" customHeight="1">
      <c r="A112" s="932" t="s">
        <v>415</v>
      </c>
      <c r="B112" s="933"/>
      <c r="C112" s="798" t="s">
        <v>416</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108</v>
      </c>
      <c r="AB112" s="814"/>
      <c r="AC112" s="814"/>
      <c r="AD112" s="814"/>
      <c r="AE112" s="815"/>
      <c r="AF112" s="816" t="s">
        <v>108</v>
      </c>
      <c r="AG112" s="814"/>
      <c r="AH112" s="814"/>
      <c r="AI112" s="814"/>
      <c r="AJ112" s="815"/>
      <c r="AK112" s="816" t="s">
        <v>108</v>
      </c>
      <c r="AL112" s="814"/>
      <c r="AM112" s="814"/>
      <c r="AN112" s="814"/>
      <c r="AO112" s="815"/>
      <c r="AP112" s="784" t="s">
        <v>108</v>
      </c>
      <c r="AQ112" s="785"/>
      <c r="AR112" s="785"/>
      <c r="AS112" s="785"/>
      <c r="AT112" s="786"/>
      <c r="AU112" s="953"/>
      <c r="AV112" s="954"/>
      <c r="AW112" s="954"/>
      <c r="AX112" s="954"/>
      <c r="AY112" s="955"/>
      <c r="AZ112" s="797" t="s">
        <v>417</v>
      </c>
      <c r="BA112" s="798"/>
      <c r="BB112" s="798"/>
      <c r="BC112" s="798"/>
      <c r="BD112" s="798"/>
      <c r="BE112" s="798"/>
      <c r="BF112" s="798"/>
      <c r="BG112" s="798"/>
      <c r="BH112" s="798"/>
      <c r="BI112" s="798"/>
      <c r="BJ112" s="798"/>
      <c r="BK112" s="798"/>
      <c r="BL112" s="798"/>
      <c r="BM112" s="798"/>
      <c r="BN112" s="798"/>
      <c r="BO112" s="798"/>
      <c r="BP112" s="799"/>
      <c r="BQ112" s="800">
        <v>36371841</v>
      </c>
      <c r="BR112" s="801"/>
      <c r="BS112" s="801"/>
      <c r="BT112" s="801"/>
      <c r="BU112" s="801"/>
      <c r="BV112" s="801">
        <v>37326873</v>
      </c>
      <c r="BW112" s="801"/>
      <c r="BX112" s="801"/>
      <c r="BY112" s="801"/>
      <c r="BZ112" s="801"/>
      <c r="CA112" s="801">
        <v>35717229</v>
      </c>
      <c r="CB112" s="801"/>
      <c r="CC112" s="801"/>
      <c r="CD112" s="801"/>
      <c r="CE112" s="801"/>
      <c r="CF112" s="878">
        <v>39.299999999999997</v>
      </c>
      <c r="CG112" s="879"/>
      <c r="CH112" s="879"/>
      <c r="CI112" s="879"/>
      <c r="CJ112" s="879"/>
      <c r="CK112" s="947"/>
      <c r="CL112" s="896"/>
      <c r="CM112" s="833" t="s">
        <v>418</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108</v>
      </c>
      <c r="DH112" s="801"/>
      <c r="DI112" s="801"/>
      <c r="DJ112" s="801"/>
      <c r="DK112" s="801"/>
      <c r="DL112" s="801" t="s">
        <v>108</v>
      </c>
      <c r="DM112" s="801"/>
      <c r="DN112" s="801"/>
      <c r="DO112" s="801"/>
      <c r="DP112" s="801"/>
      <c r="DQ112" s="801" t="s">
        <v>108</v>
      </c>
      <c r="DR112" s="801"/>
      <c r="DS112" s="801"/>
      <c r="DT112" s="801"/>
      <c r="DU112" s="801"/>
      <c r="DV112" s="853" t="s">
        <v>108</v>
      </c>
      <c r="DW112" s="853"/>
      <c r="DX112" s="853"/>
      <c r="DY112" s="853"/>
      <c r="DZ112" s="854"/>
    </row>
    <row r="113" spans="1:130" s="197" customFormat="1" ht="26.25" customHeight="1">
      <c r="A113" s="934"/>
      <c r="B113" s="935"/>
      <c r="C113" s="798" t="s">
        <v>419</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3223279</v>
      </c>
      <c r="AB113" s="939"/>
      <c r="AC113" s="939"/>
      <c r="AD113" s="939"/>
      <c r="AE113" s="940"/>
      <c r="AF113" s="941">
        <v>3110497</v>
      </c>
      <c r="AG113" s="939"/>
      <c r="AH113" s="939"/>
      <c r="AI113" s="939"/>
      <c r="AJ113" s="940"/>
      <c r="AK113" s="941">
        <v>3061987</v>
      </c>
      <c r="AL113" s="939"/>
      <c r="AM113" s="939"/>
      <c r="AN113" s="939"/>
      <c r="AO113" s="940"/>
      <c r="AP113" s="942">
        <v>3.4</v>
      </c>
      <c r="AQ113" s="943"/>
      <c r="AR113" s="943"/>
      <c r="AS113" s="943"/>
      <c r="AT113" s="944"/>
      <c r="AU113" s="953"/>
      <c r="AV113" s="954"/>
      <c r="AW113" s="954"/>
      <c r="AX113" s="954"/>
      <c r="AY113" s="955"/>
      <c r="AZ113" s="797" t="s">
        <v>420</v>
      </c>
      <c r="BA113" s="798"/>
      <c r="BB113" s="798"/>
      <c r="BC113" s="798"/>
      <c r="BD113" s="798"/>
      <c r="BE113" s="798"/>
      <c r="BF113" s="798"/>
      <c r="BG113" s="798"/>
      <c r="BH113" s="798"/>
      <c r="BI113" s="798"/>
      <c r="BJ113" s="798"/>
      <c r="BK113" s="798"/>
      <c r="BL113" s="798"/>
      <c r="BM113" s="798"/>
      <c r="BN113" s="798"/>
      <c r="BO113" s="798"/>
      <c r="BP113" s="799"/>
      <c r="BQ113" s="800" t="s">
        <v>108</v>
      </c>
      <c r="BR113" s="801"/>
      <c r="BS113" s="801"/>
      <c r="BT113" s="801"/>
      <c r="BU113" s="801"/>
      <c r="BV113" s="801" t="s">
        <v>108</v>
      </c>
      <c r="BW113" s="801"/>
      <c r="BX113" s="801"/>
      <c r="BY113" s="801"/>
      <c r="BZ113" s="801"/>
      <c r="CA113" s="801" t="s">
        <v>108</v>
      </c>
      <c r="CB113" s="801"/>
      <c r="CC113" s="801"/>
      <c r="CD113" s="801"/>
      <c r="CE113" s="801"/>
      <c r="CF113" s="878" t="s">
        <v>108</v>
      </c>
      <c r="CG113" s="879"/>
      <c r="CH113" s="879"/>
      <c r="CI113" s="879"/>
      <c r="CJ113" s="879"/>
      <c r="CK113" s="947"/>
      <c r="CL113" s="896"/>
      <c r="CM113" s="833" t="s">
        <v>421</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c r="A114" s="934"/>
      <c r="B114" s="935"/>
      <c r="C114" s="798" t="s">
        <v>422</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t="s">
        <v>108</v>
      </c>
      <c r="AB114" s="814"/>
      <c r="AC114" s="814"/>
      <c r="AD114" s="814"/>
      <c r="AE114" s="815"/>
      <c r="AF114" s="816" t="s">
        <v>108</v>
      </c>
      <c r="AG114" s="814"/>
      <c r="AH114" s="814"/>
      <c r="AI114" s="814"/>
      <c r="AJ114" s="815"/>
      <c r="AK114" s="816" t="s">
        <v>108</v>
      </c>
      <c r="AL114" s="814"/>
      <c r="AM114" s="814"/>
      <c r="AN114" s="814"/>
      <c r="AO114" s="815"/>
      <c r="AP114" s="784" t="s">
        <v>108</v>
      </c>
      <c r="AQ114" s="785"/>
      <c r="AR114" s="785"/>
      <c r="AS114" s="785"/>
      <c r="AT114" s="786"/>
      <c r="AU114" s="953"/>
      <c r="AV114" s="954"/>
      <c r="AW114" s="954"/>
      <c r="AX114" s="954"/>
      <c r="AY114" s="955"/>
      <c r="AZ114" s="797" t="s">
        <v>423</v>
      </c>
      <c r="BA114" s="798"/>
      <c r="BB114" s="798"/>
      <c r="BC114" s="798"/>
      <c r="BD114" s="798"/>
      <c r="BE114" s="798"/>
      <c r="BF114" s="798"/>
      <c r="BG114" s="798"/>
      <c r="BH114" s="798"/>
      <c r="BI114" s="798"/>
      <c r="BJ114" s="798"/>
      <c r="BK114" s="798"/>
      <c r="BL114" s="798"/>
      <c r="BM114" s="798"/>
      <c r="BN114" s="798"/>
      <c r="BO114" s="798"/>
      <c r="BP114" s="799"/>
      <c r="BQ114" s="800">
        <v>25126613</v>
      </c>
      <c r="BR114" s="801"/>
      <c r="BS114" s="801"/>
      <c r="BT114" s="801"/>
      <c r="BU114" s="801"/>
      <c r="BV114" s="801">
        <v>23332373</v>
      </c>
      <c r="BW114" s="801"/>
      <c r="BX114" s="801"/>
      <c r="BY114" s="801"/>
      <c r="BZ114" s="801"/>
      <c r="CA114" s="801">
        <v>22481971</v>
      </c>
      <c r="CB114" s="801"/>
      <c r="CC114" s="801"/>
      <c r="CD114" s="801"/>
      <c r="CE114" s="801"/>
      <c r="CF114" s="878">
        <v>24.8</v>
      </c>
      <c r="CG114" s="879"/>
      <c r="CH114" s="879"/>
      <c r="CI114" s="879"/>
      <c r="CJ114" s="879"/>
      <c r="CK114" s="947"/>
      <c r="CL114" s="896"/>
      <c r="CM114" s="833" t="s">
        <v>424</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c r="A115" s="934"/>
      <c r="B115" s="935"/>
      <c r="C115" s="798" t="s">
        <v>425</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3915042</v>
      </c>
      <c r="AB115" s="939"/>
      <c r="AC115" s="939"/>
      <c r="AD115" s="939"/>
      <c r="AE115" s="940"/>
      <c r="AF115" s="941">
        <v>1609972</v>
      </c>
      <c r="AG115" s="939"/>
      <c r="AH115" s="939"/>
      <c r="AI115" s="939"/>
      <c r="AJ115" s="940"/>
      <c r="AK115" s="941">
        <v>111748</v>
      </c>
      <c r="AL115" s="939"/>
      <c r="AM115" s="939"/>
      <c r="AN115" s="939"/>
      <c r="AO115" s="940"/>
      <c r="AP115" s="942">
        <v>0.1</v>
      </c>
      <c r="AQ115" s="943"/>
      <c r="AR115" s="943"/>
      <c r="AS115" s="943"/>
      <c r="AT115" s="944"/>
      <c r="AU115" s="953"/>
      <c r="AV115" s="954"/>
      <c r="AW115" s="954"/>
      <c r="AX115" s="954"/>
      <c r="AY115" s="955"/>
      <c r="AZ115" s="797" t="s">
        <v>426</v>
      </c>
      <c r="BA115" s="798"/>
      <c r="BB115" s="798"/>
      <c r="BC115" s="798"/>
      <c r="BD115" s="798"/>
      <c r="BE115" s="798"/>
      <c r="BF115" s="798"/>
      <c r="BG115" s="798"/>
      <c r="BH115" s="798"/>
      <c r="BI115" s="798"/>
      <c r="BJ115" s="798"/>
      <c r="BK115" s="798"/>
      <c r="BL115" s="798"/>
      <c r="BM115" s="798"/>
      <c r="BN115" s="798"/>
      <c r="BO115" s="798"/>
      <c r="BP115" s="799"/>
      <c r="BQ115" s="800">
        <v>6446939</v>
      </c>
      <c r="BR115" s="801"/>
      <c r="BS115" s="801"/>
      <c r="BT115" s="801"/>
      <c r="BU115" s="801"/>
      <c r="BV115" s="801">
        <v>907803</v>
      </c>
      <c r="BW115" s="801"/>
      <c r="BX115" s="801"/>
      <c r="BY115" s="801"/>
      <c r="BZ115" s="801"/>
      <c r="CA115" s="801">
        <v>1091728</v>
      </c>
      <c r="CB115" s="801"/>
      <c r="CC115" s="801"/>
      <c r="CD115" s="801"/>
      <c r="CE115" s="801"/>
      <c r="CF115" s="878">
        <v>1.2</v>
      </c>
      <c r="CG115" s="879"/>
      <c r="CH115" s="879"/>
      <c r="CI115" s="879"/>
      <c r="CJ115" s="879"/>
      <c r="CK115" s="947"/>
      <c r="CL115" s="896"/>
      <c r="CM115" s="797" t="s">
        <v>427</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17433840</v>
      </c>
      <c r="DH115" s="814"/>
      <c r="DI115" s="814"/>
      <c r="DJ115" s="814"/>
      <c r="DK115" s="815"/>
      <c r="DL115" s="816">
        <v>16008048</v>
      </c>
      <c r="DM115" s="814"/>
      <c r="DN115" s="814"/>
      <c r="DO115" s="814"/>
      <c r="DP115" s="815"/>
      <c r="DQ115" s="816">
        <v>15084224</v>
      </c>
      <c r="DR115" s="814"/>
      <c r="DS115" s="814"/>
      <c r="DT115" s="814"/>
      <c r="DU115" s="815"/>
      <c r="DV115" s="784">
        <v>16.600000000000001</v>
      </c>
      <c r="DW115" s="785"/>
      <c r="DX115" s="785"/>
      <c r="DY115" s="785"/>
      <c r="DZ115" s="786"/>
    </row>
    <row r="116" spans="1:130" s="197" customFormat="1" ht="26.25" customHeight="1">
      <c r="A116" s="936"/>
      <c r="B116" s="937"/>
      <c r="C116" s="876" t="s">
        <v>428</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16079</v>
      </c>
      <c r="AB116" s="814"/>
      <c r="AC116" s="814"/>
      <c r="AD116" s="814"/>
      <c r="AE116" s="815"/>
      <c r="AF116" s="816">
        <v>15896</v>
      </c>
      <c r="AG116" s="814"/>
      <c r="AH116" s="814"/>
      <c r="AI116" s="814"/>
      <c r="AJ116" s="815"/>
      <c r="AK116" s="816">
        <v>8203</v>
      </c>
      <c r="AL116" s="814"/>
      <c r="AM116" s="814"/>
      <c r="AN116" s="814"/>
      <c r="AO116" s="815"/>
      <c r="AP116" s="784">
        <v>0</v>
      </c>
      <c r="AQ116" s="785"/>
      <c r="AR116" s="785"/>
      <c r="AS116" s="785"/>
      <c r="AT116" s="786"/>
      <c r="AU116" s="953"/>
      <c r="AV116" s="954"/>
      <c r="AW116" s="954"/>
      <c r="AX116" s="954"/>
      <c r="AY116" s="955"/>
      <c r="AZ116" s="797" t="s">
        <v>429</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430</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2778</v>
      </c>
      <c r="DH116" s="814"/>
      <c r="DI116" s="814"/>
      <c r="DJ116" s="814"/>
      <c r="DK116" s="815"/>
      <c r="DL116" s="816">
        <v>2365</v>
      </c>
      <c r="DM116" s="814"/>
      <c r="DN116" s="814"/>
      <c r="DO116" s="814"/>
      <c r="DP116" s="815"/>
      <c r="DQ116" s="816">
        <v>2022</v>
      </c>
      <c r="DR116" s="814"/>
      <c r="DS116" s="814"/>
      <c r="DT116" s="814"/>
      <c r="DU116" s="815"/>
      <c r="DV116" s="784">
        <v>0</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431</v>
      </c>
      <c r="Z117" s="919"/>
      <c r="AA117" s="924">
        <v>23017346</v>
      </c>
      <c r="AB117" s="925"/>
      <c r="AC117" s="925"/>
      <c r="AD117" s="925"/>
      <c r="AE117" s="926"/>
      <c r="AF117" s="928">
        <v>21204336</v>
      </c>
      <c r="AG117" s="925"/>
      <c r="AH117" s="925"/>
      <c r="AI117" s="925"/>
      <c r="AJ117" s="926"/>
      <c r="AK117" s="928">
        <v>19642370</v>
      </c>
      <c r="AL117" s="925"/>
      <c r="AM117" s="925"/>
      <c r="AN117" s="925"/>
      <c r="AO117" s="926"/>
      <c r="AP117" s="929"/>
      <c r="AQ117" s="930"/>
      <c r="AR117" s="930"/>
      <c r="AS117" s="930"/>
      <c r="AT117" s="931"/>
      <c r="AU117" s="953"/>
      <c r="AV117" s="954"/>
      <c r="AW117" s="954"/>
      <c r="AX117" s="954"/>
      <c r="AY117" s="955"/>
      <c r="AZ117" s="875" t="s">
        <v>432</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433</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c r="A118" s="917" t="s">
        <v>407</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405</v>
      </c>
      <c r="AB118" s="918"/>
      <c r="AC118" s="918"/>
      <c r="AD118" s="918"/>
      <c r="AE118" s="919"/>
      <c r="AF118" s="920" t="s">
        <v>284</v>
      </c>
      <c r="AG118" s="918"/>
      <c r="AH118" s="918"/>
      <c r="AI118" s="918"/>
      <c r="AJ118" s="919"/>
      <c r="AK118" s="920" t="s">
        <v>283</v>
      </c>
      <c r="AL118" s="918"/>
      <c r="AM118" s="918"/>
      <c r="AN118" s="918"/>
      <c r="AO118" s="919"/>
      <c r="AP118" s="921" t="s">
        <v>406</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434</v>
      </c>
      <c r="BP118" s="868"/>
      <c r="BQ118" s="887">
        <v>249982272</v>
      </c>
      <c r="BR118" s="888"/>
      <c r="BS118" s="888"/>
      <c r="BT118" s="888"/>
      <c r="BU118" s="888"/>
      <c r="BV118" s="888">
        <v>243050127</v>
      </c>
      <c r="BW118" s="888"/>
      <c r="BX118" s="888"/>
      <c r="BY118" s="888"/>
      <c r="BZ118" s="888"/>
      <c r="CA118" s="888">
        <v>235894976</v>
      </c>
      <c r="CB118" s="888"/>
      <c r="CC118" s="888"/>
      <c r="CD118" s="888"/>
      <c r="CE118" s="888"/>
      <c r="CF118" s="773"/>
      <c r="CG118" s="774"/>
      <c r="CH118" s="774"/>
      <c r="CI118" s="774"/>
      <c r="CJ118" s="871"/>
      <c r="CK118" s="947"/>
      <c r="CL118" s="896"/>
      <c r="CM118" s="833" t="s">
        <v>435</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410</v>
      </c>
      <c r="B119" s="894"/>
      <c r="C119" s="899" t="s">
        <v>411</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436</v>
      </c>
      <c r="AV119" s="910"/>
      <c r="AW119" s="910"/>
      <c r="AX119" s="910"/>
      <c r="AY119" s="911"/>
      <c r="AZ119" s="846" t="s">
        <v>437</v>
      </c>
      <c r="BA119" s="788"/>
      <c r="BB119" s="788"/>
      <c r="BC119" s="788"/>
      <c r="BD119" s="788"/>
      <c r="BE119" s="788"/>
      <c r="BF119" s="788"/>
      <c r="BG119" s="788"/>
      <c r="BH119" s="788"/>
      <c r="BI119" s="788"/>
      <c r="BJ119" s="788"/>
      <c r="BK119" s="788"/>
      <c r="BL119" s="788"/>
      <c r="BM119" s="788"/>
      <c r="BN119" s="788"/>
      <c r="BO119" s="788"/>
      <c r="BP119" s="789"/>
      <c r="BQ119" s="829">
        <v>35956517</v>
      </c>
      <c r="BR119" s="830"/>
      <c r="BS119" s="830"/>
      <c r="BT119" s="830"/>
      <c r="BU119" s="830"/>
      <c r="BV119" s="830">
        <v>41743098</v>
      </c>
      <c r="BW119" s="830"/>
      <c r="BX119" s="830"/>
      <c r="BY119" s="830"/>
      <c r="BZ119" s="830"/>
      <c r="CA119" s="830">
        <v>53278761</v>
      </c>
      <c r="CB119" s="830"/>
      <c r="CC119" s="830"/>
      <c r="CD119" s="830"/>
      <c r="CE119" s="830"/>
      <c r="CF119" s="891">
        <v>58.7</v>
      </c>
      <c r="CG119" s="892"/>
      <c r="CH119" s="892"/>
      <c r="CI119" s="892"/>
      <c r="CJ119" s="892"/>
      <c r="CK119" s="948"/>
      <c r="CL119" s="898"/>
      <c r="CM119" s="855" t="s">
        <v>438</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c r="A120" s="895"/>
      <c r="B120" s="896"/>
      <c r="C120" s="833" t="s">
        <v>414</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439</v>
      </c>
      <c r="BA120" s="798"/>
      <c r="BB120" s="798"/>
      <c r="BC120" s="798"/>
      <c r="BD120" s="798"/>
      <c r="BE120" s="798"/>
      <c r="BF120" s="798"/>
      <c r="BG120" s="798"/>
      <c r="BH120" s="798"/>
      <c r="BI120" s="798"/>
      <c r="BJ120" s="798"/>
      <c r="BK120" s="798"/>
      <c r="BL120" s="798"/>
      <c r="BM120" s="798"/>
      <c r="BN120" s="798"/>
      <c r="BO120" s="798"/>
      <c r="BP120" s="799"/>
      <c r="BQ120" s="800">
        <v>57036442</v>
      </c>
      <c r="BR120" s="801"/>
      <c r="BS120" s="801"/>
      <c r="BT120" s="801"/>
      <c r="BU120" s="801"/>
      <c r="BV120" s="801">
        <v>54241987</v>
      </c>
      <c r="BW120" s="801"/>
      <c r="BX120" s="801"/>
      <c r="BY120" s="801"/>
      <c r="BZ120" s="801"/>
      <c r="CA120" s="801">
        <v>57344586</v>
      </c>
      <c r="CB120" s="801"/>
      <c r="CC120" s="801"/>
      <c r="CD120" s="801"/>
      <c r="CE120" s="801"/>
      <c r="CF120" s="878">
        <v>63.2</v>
      </c>
      <c r="CG120" s="879"/>
      <c r="CH120" s="879"/>
      <c r="CI120" s="879"/>
      <c r="CJ120" s="879"/>
      <c r="CK120" s="880" t="s">
        <v>440</v>
      </c>
      <c r="CL120" s="840"/>
      <c r="CM120" s="840"/>
      <c r="CN120" s="840"/>
      <c r="CO120" s="841"/>
      <c r="CP120" s="884" t="s">
        <v>389</v>
      </c>
      <c r="CQ120" s="885"/>
      <c r="CR120" s="885"/>
      <c r="CS120" s="885"/>
      <c r="CT120" s="885"/>
      <c r="CU120" s="885"/>
      <c r="CV120" s="885"/>
      <c r="CW120" s="885"/>
      <c r="CX120" s="885"/>
      <c r="CY120" s="885"/>
      <c r="CZ120" s="885"/>
      <c r="DA120" s="885"/>
      <c r="DB120" s="885"/>
      <c r="DC120" s="885"/>
      <c r="DD120" s="885"/>
      <c r="DE120" s="885"/>
      <c r="DF120" s="886"/>
      <c r="DG120" s="829">
        <v>32094205</v>
      </c>
      <c r="DH120" s="830"/>
      <c r="DI120" s="830"/>
      <c r="DJ120" s="830"/>
      <c r="DK120" s="830"/>
      <c r="DL120" s="830">
        <v>33443223</v>
      </c>
      <c r="DM120" s="830"/>
      <c r="DN120" s="830"/>
      <c r="DO120" s="830"/>
      <c r="DP120" s="830"/>
      <c r="DQ120" s="830">
        <v>32239628</v>
      </c>
      <c r="DR120" s="830"/>
      <c r="DS120" s="830"/>
      <c r="DT120" s="830"/>
      <c r="DU120" s="830"/>
      <c r="DV120" s="831">
        <v>35.5</v>
      </c>
      <c r="DW120" s="831"/>
      <c r="DX120" s="831"/>
      <c r="DY120" s="831"/>
      <c r="DZ120" s="832"/>
    </row>
    <row r="121" spans="1:130" s="197" customFormat="1" ht="26.25" customHeight="1">
      <c r="A121" s="895"/>
      <c r="B121" s="896"/>
      <c r="C121" s="872" t="s">
        <v>441</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442</v>
      </c>
      <c r="BA121" s="876"/>
      <c r="BB121" s="876"/>
      <c r="BC121" s="876"/>
      <c r="BD121" s="876"/>
      <c r="BE121" s="876"/>
      <c r="BF121" s="876"/>
      <c r="BG121" s="876"/>
      <c r="BH121" s="876"/>
      <c r="BI121" s="876"/>
      <c r="BJ121" s="876"/>
      <c r="BK121" s="876"/>
      <c r="BL121" s="876"/>
      <c r="BM121" s="876"/>
      <c r="BN121" s="876"/>
      <c r="BO121" s="876"/>
      <c r="BP121" s="877"/>
      <c r="BQ121" s="887">
        <v>117034838</v>
      </c>
      <c r="BR121" s="888"/>
      <c r="BS121" s="888"/>
      <c r="BT121" s="888"/>
      <c r="BU121" s="888"/>
      <c r="BV121" s="888">
        <v>115212502</v>
      </c>
      <c r="BW121" s="888"/>
      <c r="BX121" s="888"/>
      <c r="BY121" s="888"/>
      <c r="BZ121" s="888"/>
      <c r="CA121" s="888">
        <v>114501876</v>
      </c>
      <c r="CB121" s="888"/>
      <c r="CC121" s="888"/>
      <c r="CD121" s="888"/>
      <c r="CE121" s="888"/>
      <c r="CF121" s="889">
        <v>126.1</v>
      </c>
      <c r="CG121" s="890"/>
      <c r="CH121" s="890"/>
      <c r="CI121" s="890"/>
      <c r="CJ121" s="890"/>
      <c r="CK121" s="881"/>
      <c r="CL121" s="842"/>
      <c r="CM121" s="842"/>
      <c r="CN121" s="842"/>
      <c r="CO121" s="843"/>
      <c r="CP121" s="858" t="s">
        <v>388</v>
      </c>
      <c r="CQ121" s="859"/>
      <c r="CR121" s="859"/>
      <c r="CS121" s="859"/>
      <c r="CT121" s="859"/>
      <c r="CU121" s="859"/>
      <c r="CV121" s="859"/>
      <c r="CW121" s="859"/>
      <c r="CX121" s="859"/>
      <c r="CY121" s="859"/>
      <c r="CZ121" s="859"/>
      <c r="DA121" s="859"/>
      <c r="DB121" s="859"/>
      <c r="DC121" s="859"/>
      <c r="DD121" s="859"/>
      <c r="DE121" s="859"/>
      <c r="DF121" s="860"/>
      <c r="DG121" s="800">
        <v>3568821</v>
      </c>
      <c r="DH121" s="801"/>
      <c r="DI121" s="801"/>
      <c r="DJ121" s="801"/>
      <c r="DK121" s="801"/>
      <c r="DL121" s="801">
        <v>3223873</v>
      </c>
      <c r="DM121" s="801"/>
      <c r="DN121" s="801"/>
      <c r="DO121" s="801"/>
      <c r="DP121" s="801"/>
      <c r="DQ121" s="801">
        <v>2862525</v>
      </c>
      <c r="DR121" s="801"/>
      <c r="DS121" s="801"/>
      <c r="DT121" s="801"/>
      <c r="DU121" s="801"/>
      <c r="DV121" s="853">
        <v>3.2</v>
      </c>
      <c r="DW121" s="853"/>
      <c r="DX121" s="853"/>
      <c r="DY121" s="853"/>
      <c r="DZ121" s="854"/>
    </row>
    <row r="122" spans="1:130" s="197" customFormat="1" ht="26.25" customHeight="1">
      <c r="A122" s="895"/>
      <c r="B122" s="896"/>
      <c r="C122" s="833" t="s">
        <v>424</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443</v>
      </c>
      <c r="BP122" s="868"/>
      <c r="BQ122" s="869">
        <v>210027797</v>
      </c>
      <c r="BR122" s="870"/>
      <c r="BS122" s="870"/>
      <c r="BT122" s="870"/>
      <c r="BU122" s="870"/>
      <c r="BV122" s="870">
        <v>211197587</v>
      </c>
      <c r="BW122" s="870"/>
      <c r="BX122" s="870"/>
      <c r="BY122" s="870"/>
      <c r="BZ122" s="870"/>
      <c r="CA122" s="870">
        <v>225125223</v>
      </c>
      <c r="CB122" s="870"/>
      <c r="CC122" s="870"/>
      <c r="CD122" s="870"/>
      <c r="CE122" s="870"/>
      <c r="CF122" s="773"/>
      <c r="CG122" s="774"/>
      <c r="CH122" s="774"/>
      <c r="CI122" s="774"/>
      <c r="CJ122" s="871"/>
      <c r="CK122" s="881"/>
      <c r="CL122" s="842"/>
      <c r="CM122" s="842"/>
      <c r="CN122" s="842"/>
      <c r="CO122" s="843"/>
      <c r="CP122" s="858" t="s">
        <v>444</v>
      </c>
      <c r="CQ122" s="859"/>
      <c r="CR122" s="859"/>
      <c r="CS122" s="859"/>
      <c r="CT122" s="859"/>
      <c r="CU122" s="859"/>
      <c r="CV122" s="859"/>
      <c r="CW122" s="859"/>
      <c r="CX122" s="859"/>
      <c r="CY122" s="859"/>
      <c r="CZ122" s="859"/>
      <c r="DA122" s="859"/>
      <c r="DB122" s="859"/>
      <c r="DC122" s="859"/>
      <c r="DD122" s="859"/>
      <c r="DE122" s="859"/>
      <c r="DF122" s="860"/>
      <c r="DG122" s="800">
        <v>543804</v>
      </c>
      <c r="DH122" s="801"/>
      <c r="DI122" s="801"/>
      <c r="DJ122" s="801"/>
      <c r="DK122" s="801"/>
      <c r="DL122" s="801">
        <v>497666</v>
      </c>
      <c r="DM122" s="801"/>
      <c r="DN122" s="801"/>
      <c r="DO122" s="801"/>
      <c r="DP122" s="801"/>
      <c r="DQ122" s="801">
        <v>453383</v>
      </c>
      <c r="DR122" s="801"/>
      <c r="DS122" s="801"/>
      <c r="DT122" s="801"/>
      <c r="DU122" s="801"/>
      <c r="DV122" s="853">
        <v>0.5</v>
      </c>
      <c r="DW122" s="853"/>
      <c r="DX122" s="853"/>
      <c r="DY122" s="853"/>
      <c r="DZ122" s="854"/>
    </row>
    <row r="123" spans="1:130" s="197" customFormat="1" ht="26.25" customHeight="1" thickBot="1">
      <c r="A123" s="895"/>
      <c r="B123" s="896"/>
      <c r="C123" s="833" t="s">
        <v>430</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525</v>
      </c>
      <c r="AB123" s="814"/>
      <c r="AC123" s="814"/>
      <c r="AD123" s="814"/>
      <c r="AE123" s="815"/>
      <c r="AF123" s="816">
        <v>414</v>
      </c>
      <c r="AG123" s="814"/>
      <c r="AH123" s="814"/>
      <c r="AI123" s="814"/>
      <c r="AJ123" s="815"/>
      <c r="AK123" s="816">
        <v>343</v>
      </c>
      <c r="AL123" s="814"/>
      <c r="AM123" s="814"/>
      <c r="AN123" s="814"/>
      <c r="AO123" s="815"/>
      <c r="AP123" s="784">
        <v>0</v>
      </c>
      <c r="AQ123" s="785"/>
      <c r="AR123" s="785"/>
      <c r="AS123" s="785"/>
      <c r="AT123" s="786"/>
      <c r="AU123" s="864" t="s">
        <v>445</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44.8</v>
      </c>
      <c r="BR123" s="862"/>
      <c r="BS123" s="862"/>
      <c r="BT123" s="862"/>
      <c r="BU123" s="862"/>
      <c r="BV123" s="862">
        <v>35.799999999999997</v>
      </c>
      <c r="BW123" s="862"/>
      <c r="BX123" s="862"/>
      <c r="BY123" s="862"/>
      <c r="BZ123" s="862"/>
      <c r="CA123" s="862">
        <v>11.8</v>
      </c>
      <c r="CB123" s="862"/>
      <c r="CC123" s="862"/>
      <c r="CD123" s="862"/>
      <c r="CE123" s="862"/>
      <c r="CF123" s="760"/>
      <c r="CG123" s="761"/>
      <c r="CH123" s="761"/>
      <c r="CI123" s="761"/>
      <c r="CJ123" s="863"/>
      <c r="CK123" s="881"/>
      <c r="CL123" s="842"/>
      <c r="CM123" s="842"/>
      <c r="CN123" s="842"/>
      <c r="CO123" s="843"/>
      <c r="CP123" s="858" t="s">
        <v>386</v>
      </c>
      <c r="CQ123" s="859"/>
      <c r="CR123" s="859"/>
      <c r="CS123" s="859"/>
      <c r="CT123" s="859"/>
      <c r="CU123" s="859"/>
      <c r="CV123" s="859"/>
      <c r="CW123" s="859"/>
      <c r="CX123" s="859"/>
      <c r="CY123" s="859"/>
      <c r="CZ123" s="859"/>
      <c r="DA123" s="859"/>
      <c r="DB123" s="859"/>
      <c r="DC123" s="859"/>
      <c r="DD123" s="859"/>
      <c r="DE123" s="859"/>
      <c r="DF123" s="860"/>
      <c r="DG123" s="813">
        <v>165011</v>
      </c>
      <c r="DH123" s="814"/>
      <c r="DI123" s="814"/>
      <c r="DJ123" s="814"/>
      <c r="DK123" s="815"/>
      <c r="DL123" s="816">
        <v>162111</v>
      </c>
      <c r="DM123" s="814"/>
      <c r="DN123" s="814"/>
      <c r="DO123" s="814"/>
      <c r="DP123" s="815"/>
      <c r="DQ123" s="816">
        <v>161693</v>
      </c>
      <c r="DR123" s="814"/>
      <c r="DS123" s="814"/>
      <c r="DT123" s="814"/>
      <c r="DU123" s="815"/>
      <c r="DV123" s="784">
        <v>0.2</v>
      </c>
      <c r="DW123" s="785"/>
      <c r="DX123" s="785"/>
      <c r="DY123" s="785"/>
      <c r="DZ123" s="786"/>
    </row>
    <row r="124" spans="1:130" s="197" customFormat="1" ht="26.25" customHeight="1">
      <c r="A124" s="895"/>
      <c r="B124" s="896"/>
      <c r="C124" s="833" t="s">
        <v>433</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108</v>
      </c>
      <c r="AB124" s="814"/>
      <c r="AC124" s="814"/>
      <c r="AD124" s="814"/>
      <c r="AE124" s="815"/>
      <c r="AF124" s="816" t="s">
        <v>108</v>
      </c>
      <c r="AG124" s="814"/>
      <c r="AH124" s="814"/>
      <c r="AI124" s="814"/>
      <c r="AJ124" s="815"/>
      <c r="AK124" s="816" t="s">
        <v>108</v>
      </c>
      <c r="AL124" s="814"/>
      <c r="AM124" s="814"/>
      <c r="AN124" s="814"/>
      <c r="AO124" s="815"/>
      <c r="AP124" s="784" t="s">
        <v>108</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446</v>
      </c>
      <c r="CQ124" s="859"/>
      <c r="CR124" s="859"/>
      <c r="CS124" s="859"/>
      <c r="CT124" s="859"/>
      <c r="CU124" s="859"/>
      <c r="CV124" s="859"/>
      <c r="CW124" s="859"/>
      <c r="CX124" s="859"/>
      <c r="CY124" s="859"/>
      <c r="CZ124" s="859"/>
      <c r="DA124" s="859"/>
      <c r="DB124" s="859"/>
      <c r="DC124" s="859"/>
      <c r="DD124" s="859"/>
      <c r="DE124" s="859"/>
      <c r="DF124" s="860"/>
      <c r="DG124" s="746" t="s">
        <v>108</v>
      </c>
      <c r="DH124" s="747"/>
      <c r="DI124" s="747"/>
      <c r="DJ124" s="747"/>
      <c r="DK124" s="748"/>
      <c r="DL124" s="749" t="s">
        <v>108</v>
      </c>
      <c r="DM124" s="747"/>
      <c r="DN124" s="747"/>
      <c r="DO124" s="747"/>
      <c r="DP124" s="748"/>
      <c r="DQ124" s="749" t="s">
        <v>108</v>
      </c>
      <c r="DR124" s="747"/>
      <c r="DS124" s="747"/>
      <c r="DT124" s="747"/>
      <c r="DU124" s="748"/>
      <c r="DV124" s="837" t="s">
        <v>108</v>
      </c>
      <c r="DW124" s="838"/>
      <c r="DX124" s="838"/>
      <c r="DY124" s="838"/>
      <c r="DZ124" s="839"/>
    </row>
    <row r="125" spans="1:130" s="197" customFormat="1" ht="26.25" customHeight="1" thickBot="1">
      <c r="A125" s="895"/>
      <c r="B125" s="896"/>
      <c r="C125" s="833" t="s">
        <v>435</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108</v>
      </c>
      <c r="AB125" s="814"/>
      <c r="AC125" s="814"/>
      <c r="AD125" s="814"/>
      <c r="AE125" s="815"/>
      <c r="AF125" s="816" t="s">
        <v>108</v>
      </c>
      <c r="AG125" s="814"/>
      <c r="AH125" s="814"/>
      <c r="AI125" s="814"/>
      <c r="AJ125" s="815"/>
      <c r="AK125" s="816" t="s">
        <v>108</v>
      </c>
      <c r="AL125" s="814"/>
      <c r="AM125" s="814"/>
      <c r="AN125" s="814"/>
      <c r="AO125" s="815"/>
      <c r="AP125" s="784" t="s">
        <v>108</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447</v>
      </c>
      <c r="CL125" s="840"/>
      <c r="CM125" s="840"/>
      <c r="CN125" s="840"/>
      <c r="CO125" s="841"/>
      <c r="CP125" s="846" t="s">
        <v>448</v>
      </c>
      <c r="CQ125" s="788"/>
      <c r="CR125" s="788"/>
      <c r="CS125" s="788"/>
      <c r="CT125" s="788"/>
      <c r="CU125" s="788"/>
      <c r="CV125" s="788"/>
      <c r="CW125" s="788"/>
      <c r="CX125" s="788"/>
      <c r="CY125" s="788"/>
      <c r="CZ125" s="788"/>
      <c r="DA125" s="788"/>
      <c r="DB125" s="788"/>
      <c r="DC125" s="788"/>
      <c r="DD125" s="788"/>
      <c r="DE125" s="788"/>
      <c r="DF125" s="789"/>
      <c r="DG125" s="829" t="s">
        <v>108</v>
      </c>
      <c r="DH125" s="830"/>
      <c r="DI125" s="830"/>
      <c r="DJ125" s="830"/>
      <c r="DK125" s="830"/>
      <c r="DL125" s="830" t="s">
        <v>108</v>
      </c>
      <c r="DM125" s="830"/>
      <c r="DN125" s="830"/>
      <c r="DO125" s="830"/>
      <c r="DP125" s="830"/>
      <c r="DQ125" s="830" t="s">
        <v>108</v>
      </c>
      <c r="DR125" s="830"/>
      <c r="DS125" s="830"/>
      <c r="DT125" s="830"/>
      <c r="DU125" s="830"/>
      <c r="DV125" s="831" t="s">
        <v>108</v>
      </c>
      <c r="DW125" s="831"/>
      <c r="DX125" s="831"/>
      <c r="DY125" s="831"/>
      <c r="DZ125" s="832"/>
    </row>
    <row r="126" spans="1:130" s="197" customFormat="1" ht="26.25" customHeight="1">
      <c r="A126" s="895"/>
      <c r="B126" s="896"/>
      <c r="C126" s="833" t="s">
        <v>438</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3793650</v>
      </c>
      <c r="AB126" s="814"/>
      <c r="AC126" s="814"/>
      <c r="AD126" s="814"/>
      <c r="AE126" s="815"/>
      <c r="AF126" s="816">
        <v>1487537</v>
      </c>
      <c r="AG126" s="814"/>
      <c r="AH126" s="814"/>
      <c r="AI126" s="814"/>
      <c r="AJ126" s="815"/>
      <c r="AK126" s="816" t="s">
        <v>108</v>
      </c>
      <c r="AL126" s="814"/>
      <c r="AM126" s="814"/>
      <c r="AN126" s="814"/>
      <c r="AO126" s="815"/>
      <c r="AP126" s="784" t="s">
        <v>108</v>
      </c>
      <c r="AQ126" s="785"/>
      <c r="AR126" s="785"/>
      <c r="AS126" s="785"/>
      <c r="AT126" s="786"/>
      <c r="AU126" s="233"/>
      <c r="AV126" s="233"/>
      <c r="AW126" s="233"/>
      <c r="AX126" s="836" t="s">
        <v>449</v>
      </c>
      <c r="AY126" s="794"/>
      <c r="AZ126" s="794"/>
      <c r="BA126" s="794"/>
      <c r="BB126" s="794"/>
      <c r="BC126" s="794"/>
      <c r="BD126" s="794"/>
      <c r="BE126" s="795"/>
      <c r="BF126" s="793" t="s">
        <v>450</v>
      </c>
      <c r="BG126" s="794"/>
      <c r="BH126" s="794"/>
      <c r="BI126" s="794"/>
      <c r="BJ126" s="794"/>
      <c r="BK126" s="794"/>
      <c r="BL126" s="795"/>
      <c r="BM126" s="793" t="s">
        <v>451</v>
      </c>
      <c r="BN126" s="794"/>
      <c r="BO126" s="794"/>
      <c r="BP126" s="794"/>
      <c r="BQ126" s="794"/>
      <c r="BR126" s="794"/>
      <c r="BS126" s="795"/>
      <c r="BT126" s="793" t="s">
        <v>452</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453</v>
      </c>
      <c r="CQ126" s="798"/>
      <c r="CR126" s="798"/>
      <c r="CS126" s="798"/>
      <c r="CT126" s="798"/>
      <c r="CU126" s="798"/>
      <c r="CV126" s="798"/>
      <c r="CW126" s="798"/>
      <c r="CX126" s="798"/>
      <c r="CY126" s="798"/>
      <c r="CZ126" s="798"/>
      <c r="DA126" s="798"/>
      <c r="DB126" s="798"/>
      <c r="DC126" s="798"/>
      <c r="DD126" s="798"/>
      <c r="DE126" s="798"/>
      <c r="DF126" s="799"/>
      <c r="DG126" s="800">
        <v>910025</v>
      </c>
      <c r="DH126" s="801"/>
      <c r="DI126" s="801"/>
      <c r="DJ126" s="801"/>
      <c r="DK126" s="801"/>
      <c r="DL126" s="801">
        <v>847866</v>
      </c>
      <c r="DM126" s="801"/>
      <c r="DN126" s="801"/>
      <c r="DO126" s="801"/>
      <c r="DP126" s="801"/>
      <c r="DQ126" s="801">
        <v>1040872</v>
      </c>
      <c r="DR126" s="801"/>
      <c r="DS126" s="801"/>
      <c r="DT126" s="801"/>
      <c r="DU126" s="801"/>
      <c r="DV126" s="853">
        <v>1.1000000000000001</v>
      </c>
      <c r="DW126" s="853"/>
      <c r="DX126" s="853"/>
      <c r="DY126" s="853"/>
      <c r="DZ126" s="854"/>
    </row>
    <row r="127" spans="1:130" s="197" customFormat="1" ht="26.25" customHeight="1" thickBot="1">
      <c r="A127" s="897"/>
      <c r="B127" s="898"/>
      <c r="C127" s="855" t="s">
        <v>454</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120867</v>
      </c>
      <c r="AB127" s="814"/>
      <c r="AC127" s="814"/>
      <c r="AD127" s="814"/>
      <c r="AE127" s="815"/>
      <c r="AF127" s="816">
        <v>122021</v>
      </c>
      <c r="AG127" s="814"/>
      <c r="AH127" s="814"/>
      <c r="AI127" s="814"/>
      <c r="AJ127" s="815"/>
      <c r="AK127" s="816">
        <v>111405</v>
      </c>
      <c r="AL127" s="814"/>
      <c r="AM127" s="814"/>
      <c r="AN127" s="814"/>
      <c r="AO127" s="815"/>
      <c r="AP127" s="784">
        <v>0.1</v>
      </c>
      <c r="AQ127" s="785"/>
      <c r="AR127" s="785"/>
      <c r="AS127" s="785"/>
      <c r="AT127" s="786"/>
      <c r="AU127" s="233"/>
      <c r="AV127" s="233"/>
      <c r="AW127" s="233"/>
      <c r="AX127" s="787" t="s">
        <v>455</v>
      </c>
      <c r="AY127" s="788"/>
      <c r="AZ127" s="788"/>
      <c r="BA127" s="788"/>
      <c r="BB127" s="788"/>
      <c r="BC127" s="788"/>
      <c r="BD127" s="788"/>
      <c r="BE127" s="789"/>
      <c r="BF127" s="790" t="s">
        <v>108</v>
      </c>
      <c r="BG127" s="791"/>
      <c r="BH127" s="791"/>
      <c r="BI127" s="791"/>
      <c r="BJ127" s="791"/>
      <c r="BK127" s="791"/>
      <c r="BL127" s="792"/>
      <c r="BM127" s="790">
        <v>11.25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456</v>
      </c>
      <c r="CQ127" s="782"/>
      <c r="CR127" s="782"/>
      <c r="CS127" s="782"/>
      <c r="CT127" s="782"/>
      <c r="CU127" s="782"/>
      <c r="CV127" s="782"/>
      <c r="CW127" s="782"/>
      <c r="CX127" s="782"/>
      <c r="CY127" s="782"/>
      <c r="CZ127" s="782"/>
      <c r="DA127" s="782"/>
      <c r="DB127" s="782"/>
      <c r="DC127" s="782"/>
      <c r="DD127" s="782"/>
      <c r="DE127" s="782"/>
      <c r="DF127" s="783"/>
      <c r="DG127" s="849">
        <v>5536914</v>
      </c>
      <c r="DH127" s="850"/>
      <c r="DI127" s="850"/>
      <c r="DJ127" s="850"/>
      <c r="DK127" s="850"/>
      <c r="DL127" s="850">
        <v>59937</v>
      </c>
      <c r="DM127" s="850"/>
      <c r="DN127" s="850"/>
      <c r="DO127" s="850"/>
      <c r="DP127" s="850"/>
      <c r="DQ127" s="850">
        <v>50856</v>
      </c>
      <c r="DR127" s="850"/>
      <c r="DS127" s="850"/>
      <c r="DT127" s="850"/>
      <c r="DU127" s="850"/>
      <c r="DV127" s="851">
        <v>0.1</v>
      </c>
      <c r="DW127" s="851"/>
      <c r="DX127" s="851"/>
      <c r="DY127" s="851"/>
      <c r="DZ127" s="852"/>
    </row>
    <row r="128" spans="1:130" s="197" customFormat="1" ht="26.25" customHeight="1">
      <c r="A128" s="825" t="s">
        <v>457</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458</v>
      </c>
      <c r="X128" s="827"/>
      <c r="Y128" s="827"/>
      <c r="Z128" s="828"/>
      <c r="AA128" s="753">
        <v>4370438</v>
      </c>
      <c r="AB128" s="754"/>
      <c r="AC128" s="754"/>
      <c r="AD128" s="754"/>
      <c r="AE128" s="755"/>
      <c r="AF128" s="756">
        <v>5336762</v>
      </c>
      <c r="AG128" s="754"/>
      <c r="AH128" s="754"/>
      <c r="AI128" s="754"/>
      <c r="AJ128" s="755"/>
      <c r="AK128" s="756">
        <v>5395180</v>
      </c>
      <c r="AL128" s="754"/>
      <c r="AM128" s="754"/>
      <c r="AN128" s="754"/>
      <c r="AO128" s="755"/>
      <c r="AP128" s="757"/>
      <c r="AQ128" s="758"/>
      <c r="AR128" s="758"/>
      <c r="AS128" s="758"/>
      <c r="AT128" s="759"/>
      <c r="AU128" s="235"/>
      <c r="AV128" s="235"/>
      <c r="AW128" s="235"/>
      <c r="AX128" s="802" t="s">
        <v>459</v>
      </c>
      <c r="AY128" s="798"/>
      <c r="AZ128" s="798"/>
      <c r="BA128" s="798"/>
      <c r="BB128" s="798"/>
      <c r="BC128" s="798"/>
      <c r="BD128" s="798"/>
      <c r="BE128" s="799"/>
      <c r="BF128" s="820" t="s">
        <v>108</v>
      </c>
      <c r="BG128" s="821"/>
      <c r="BH128" s="821"/>
      <c r="BI128" s="821"/>
      <c r="BJ128" s="821"/>
      <c r="BK128" s="821"/>
      <c r="BL128" s="822"/>
      <c r="BM128" s="820">
        <v>16.25</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460</v>
      </c>
      <c r="X129" s="811"/>
      <c r="Y129" s="811"/>
      <c r="Z129" s="812"/>
      <c r="AA129" s="813">
        <v>99314942</v>
      </c>
      <c r="AB129" s="814"/>
      <c r="AC129" s="814"/>
      <c r="AD129" s="814"/>
      <c r="AE129" s="815"/>
      <c r="AF129" s="816">
        <v>99726211</v>
      </c>
      <c r="AG129" s="814"/>
      <c r="AH129" s="814"/>
      <c r="AI129" s="814"/>
      <c r="AJ129" s="815"/>
      <c r="AK129" s="816">
        <v>100799550</v>
      </c>
      <c r="AL129" s="814"/>
      <c r="AM129" s="814"/>
      <c r="AN129" s="814"/>
      <c r="AO129" s="815"/>
      <c r="AP129" s="817"/>
      <c r="AQ129" s="818"/>
      <c r="AR129" s="818"/>
      <c r="AS129" s="818"/>
      <c r="AT129" s="819"/>
      <c r="AU129" s="235"/>
      <c r="AV129" s="235"/>
      <c r="AW129" s="235"/>
      <c r="AX129" s="802" t="s">
        <v>461</v>
      </c>
      <c r="AY129" s="798"/>
      <c r="AZ129" s="798"/>
      <c r="BA129" s="798"/>
      <c r="BB129" s="798"/>
      <c r="BC129" s="798"/>
      <c r="BD129" s="798"/>
      <c r="BE129" s="799"/>
      <c r="BF129" s="803">
        <v>6.5</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462</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463</v>
      </c>
      <c r="X130" s="811"/>
      <c r="Y130" s="811"/>
      <c r="Z130" s="812"/>
      <c r="AA130" s="813">
        <v>10308810</v>
      </c>
      <c r="AB130" s="814"/>
      <c r="AC130" s="814"/>
      <c r="AD130" s="814"/>
      <c r="AE130" s="815"/>
      <c r="AF130" s="816">
        <v>10893905</v>
      </c>
      <c r="AG130" s="814"/>
      <c r="AH130" s="814"/>
      <c r="AI130" s="814"/>
      <c r="AJ130" s="815"/>
      <c r="AK130" s="816">
        <v>10021516</v>
      </c>
      <c r="AL130" s="814"/>
      <c r="AM130" s="814"/>
      <c r="AN130" s="814"/>
      <c r="AO130" s="815"/>
      <c r="AP130" s="817"/>
      <c r="AQ130" s="818"/>
      <c r="AR130" s="818"/>
      <c r="AS130" s="818"/>
      <c r="AT130" s="819"/>
      <c r="AU130" s="235"/>
      <c r="AV130" s="235"/>
      <c r="AW130" s="235"/>
      <c r="AX130" s="781" t="s">
        <v>464</v>
      </c>
      <c r="AY130" s="782"/>
      <c r="AZ130" s="782"/>
      <c r="BA130" s="782"/>
      <c r="BB130" s="782"/>
      <c r="BC130" s="782"/>
      <c r="BD130" s="782"/>
      <c r="BE130" s="783"/>
      <c r="BF130" s="735">
        <v>11.8</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465</v>
      </c>
      <c r="X131" s="744"/>
      <c r="Y131" s="744"/>
      <c r="Z131" s="745"/>
      <c r="AA131" s="746">
        <v>89006132</v>
      </c>
      <c r="AB131" s="747"/>
      <c r="AC131" s="747"/>
      <c r="AD131" s="747"/>
      <c r="AE131" s="748"/>
      <c r="AF131" s="749">
        <v>88832306</v>
      </c>
      <c r="AG131" s="747"/>
      <c r="AH131" s="747"/>
      <c r="AI131" s="747"/>
      <c r="AJ131" s="748"/>
      <c r="AK131" s="749">
        <v>90778034</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466</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467</v>
      </c>
      <c r="W132" s="767"/>
      <c r="X132" s="767"/>
      <c r="Y132" s="767"/>
      <c r="Z132" s="768"/>
      <c r="AA132" s="769">
        <v>9.3680039930000003</v>
      </c>
      <c r="AB132" s="770"/>
      <c r="AC132" s="770"/>
      <c r="AD132" s="770"/>
      <c r="AE132" s="771"/>
      <c r="AF132" s="772">
        <v>5.5989416729999997</v>
      </c>
      <c r="AG132" s="770"/>
      <c r="AH132" s="770"/>
      <c r="AI132" s="770"/>
      <c r="AJ132" s="771"/>
      <c r="AK132" s="772">
        <v>4.6549521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468</v>
      </c>
      <c r="W133" s="776"/>
      <c r="X133" s="776"/>
      <c r="Y133" s="776"/>
      <c r="Z133" s="777"/>
      <c r="AA133" s="778">
        <v>8.3000000000000007</v>
      </c>
      <c r="AB133" s="779"/>
      <c r="AC133" s="779"/>
      <c r="AD133" s="779"/>
      <c r="AE133" s="780"/>
      <c r="AF133" s="778">
        <v>7.6</v>
      </c>
      <c r="AG133" s="779"/>
      <c r="AH133" s="779"/>
      <c r="AI133" s="779"/>
      <c r="AJ133" s="780"/>
      <c r="AK133" s="778">
        <v>6.5</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49" t="s">
        <v>471</v>
      </c>
      <c r="L7" s="254"/>
      <c r="M7" s="255" t="s">
        <v>472</v>
      </c>
      <c r="N7" s="256"/>
    </row>
    <row r="8" spans="1:16">
      <c r="A8" s="248"/>
      <c r="B8" s="244"/>
      <c r="C8" s="244"/>
      <c r="D8" s="244"/>
      <c r="E8" s="244"/>
      <c r="F8" s="244"/>
      <c r="G8" s="257"/>
      <c r="H8" s="258"/>
      <c r="I8" s="258"/>
      <c r="J8" s="259"/>
      <c r="K8" s="1150"/>
      <c r="L8" s="260" t="s">
        <v>473</v>
      </c>
      <c r="M8" s="261" t="s">
        <v>474</v>
      </c>
      <c r="N8" s="262" t="s">
        <v>475</v>
      </c>
    </row>
    <row r="9" spans="1:16">
      <c r="A9" s="248"/>
      <c r="B9" s="244"/>
      <c r="C9" s="244"/>
      <c r="D9" s="244"/>
      <c r="E9" s="244"/>
      <c r="F9" s="244"/>
      <c r="G9" s="1163" t="s">
        <v>476</v>
      </c>
      <c r="H9" s="1164"/>
      <c r="I9" s="1164"/>
      <c r="J9" s="1165"/>
      <c r="K9" s="263">
        <v>27882883</v>
      </c>
      <c r="L9" s="264">
        <v>47045</v>
      </c>
      <c r="M9" s="265">
        <v>57432</v>
      </c>
      <c r="N9" s="266">
        <v>-18.100000000000001</v>
      </c>
    </row>
    <row r="10" spans="1:16">
      <c r="A10" s="248"/>
      <c r="B10" s="244"/>
      <c r="C10" s="244"/>
      <c r="D10" s="244"/>
      <c r="E10" s="244"/>
      <c r="F10" s="244"/>
      <c r="G10" s="1163" t="s">
        <v>477</v>
      </c>
      <c r="H10" s="1164"/>
      <c r="I10" s="1164"/>
      <c r="J10" s="1165"/>
      <c r="K10" s="267">
        <v>1005119</v>
      </c>
      <c r="L10" s="268">
        <v>1696</v>
      </c>
      <c r="M10" s="269">
        <v>3554</v>
      </c>
      <c r="N10" s="270">
        <v>-52.3</v>
      </c>
    </row>
    <row r="11" spans="1:16" ht="13.5" customHeight="1">
      <c r="A11" s="248"/>
      <c r="B11" s="244"/>
      <c r="C11" s="244"/>
      <c r="D11" s="244"/>
      <c r="E11" s="244"/>
      <c r="F11" s="244"/>
      <c r="G11" s="1163" t="s">
        <v>478</v>
      </c>
      <c r="H11" s="1164"/>
      <c r="I11" s="1164"/>
      <c r="J11" s="1165"/>
      <c r="K11" s="267">
        <v>27</v>
      </c>
      <c r="L11" s="268">
        <v>0</v>
      </c>
      <c r="M11" s="269">
        <v>1872</v>
      </c>
      <c r="N11" s="270">
        <v>-100</v>
      </c>
    </row>
    <row r="12" spans="1:16" ht="13.5" customHeight="1">
      <c r="A12" s="248"/>
      <c r="B12" s="244"/>
      <c r="C12" s="244"/>
      <c r="D12" s="244"/>
      <c r="E12" s="244"/>
      <c r="F12" s="244"/>
      <c r="G12" s="1163" t="s">
        <v>479</v>
      </c>
      <c r="H12" s="1164"/>
      <c r="I12" s="1164"/>
      <c r="J12" s="1165"/>
      <c r="K12" s="267">
        <v>462856</v>
      </c>
      <c r="L12" s="268">
        <v>781</v>
      </c>
      <c r="M12" s="269">
        <v>1337</v>
      </c>
      <c r="N12" s="270">
        <v>-41.6</v>
      </c>
    </row>
    <row r="13" spans="1:16" ht="13.5" customHeight="1">
      <c r="A13" s="248"/>
      <c r="B13" s="244"/>
      <c r="C13" s="244"/>
      <c r="D13" s="244"/>
      <c r="E13" s="244"/>
      <c r="F13" s="244"/>
      <c r="G13" s="1163" t="s">
        <v>480</v>
      </c>
      <c r="H13" s="1164"/>
      <c r="I13" s="1164"/>
      <c r="J13" s="1165"/>
      <c r="K13" s="267" t="s">
        <v>481</v>
      </c>
      <c r="L13" s="268" t="s">
        <v>481</v>
      </c>
      <c r="M13" s="269">
        <v>100</v>
      </c>
      <c r="N13" s="270" t="s">
        <v>481</v>
      </c>
    </row>
    <row r="14" spans="1:16" ht="13.5" customHeight="1">
      <c r="A14" s="248"/>
      <c r="B14" s="244"/>
      <c r="C14" s="244"/>
      <c r="D14" s="244"/>
      <c r="E14" s="244"/>
      <c r="F14" s="244"/>
      <c r="G14" s="1163" t="s">
        <v>482</v>
      </c>
      <c r="H14" s="1164"/>
      <c r="I14" s="1164"/>
      <c r="J14" s="1165"/>
      <c r="K14" s="267">
        <v>1895662</v>
      </c>
      <c r="L14" s="268">
        <v>3198</v>
      </c>
      <c r="M14" s="269">
        <v>1938</v>
      </c>
      <c r="N14" s="270">
        <v>65</v>
      </c>
    </row>
    <row r="15" spans="1:16" ht="13.5" customHeight="1">
      <c r="A15" s="248"/>
      <c r="B15" s="244"/>
      <c r="C15" s="244"/>
      <c r="D15" s="244"/>
      <c r="E15" s="244"/>
      <c r="F15" s="244"/>
      <c r="G15" s="1163" t="s">
        <v>483</v>
      </c>
      <c r="H15" s="1164"/>
      <c r="I15" s="1164"/>
      <c r="J15" s="1165"/>
      <c r="K15" s="267">
        <v>145407</v>
      </c>
      <c r="L15" s="268">
        <v>245</v>
      </c>
      <c r="M15" s="269">
        <v>1186</v>
      </c>
      <c r="N15" s="270">
        <v>-79.3</v>
      </c>
    </row>
    <row r="16" spans="1:16">
      <c r="A16" s="248"/>
      <c r="B16" s="244"/>
      <c r="C16" s="244"/>
      <c r="D16" s="244"/>
      <c r="E16" s="244"/>
      <c r="F16" s="244"/>
      <c r="G16" s="1166" t="s">
        <v>484</v>
      </c>
      <c r="H16" s="1167"/>
      <c r="I16" s="1167"/>
      <c r="J16" s="1168"/>
      <c r="K16" s="268">
        <v>-2104154</v>
      </c>
      <c r="L16" s="268">
        <v>-3550</v>
      </c>
      <c r="M16" s="269">
        <v>-5101</v>
      </c>
      <c r="N16" s="270">
        <v>-30.4</v>
      </c>
    </row>
    <row r="17" spans="1:16">
      <c r="A17" s="248"/>
      <c r="B17" s="244"/>
      <c r="C17" s="244"/>
      <c r="D17" s="244"/>
      <c r="E17" s="244"/>
      <c r="F17" s="244"/>
      <c r="G17" s="1166" t="s">
        <v>167</v>
      </c>
      <c r="H17" s="1167"/>
      <c r="I17" s="1167"/>
      <c r="J17" s="1168"/>
      <c r="K17" s="268">
        <v>29287800</v>
      </c>
      <c r="L17" s="268">
        <v>49416</v>
      </c>
      <c r="M17" s="269">
        <v>62317</v>
      </c>
      <c r="N17" s="270">
        <v>-20.7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60" t="s">
        <v>489</v>
      </c>
      <c r="H21" s="1161"/>
      <c r="I21" s="1161"/>
      <c r="J21" s="1162"/>
      <c r="K21" s="280">
        <v>5.33</v>
      </c>
      <c r="L21" s="281">
        <v>6.15</v>
      </c>
      <c r="M21" s="282">
        <v>-0.82</v>
      </c>
      <c r="N21" s="249"/>
      <c r="O21" s="283"/>
      <c r="P21" s="279"/>
    </row>
    <row r="22" spans="1:16" s="284" customFormat="1">
      <c r="A22" s="279"/>
      <c r="B22" s="249"/>
      <c r="C22" s="249"/>
      <c r="D22" s="249"/>
      <c r="E22" s="249"/>
      <c r="F22" s="249"/>
      <c r="G22" s="1160" t="s">
        <v>490</v>
      </c>
      <c r="H22" s="1161"/>
      <c r="I22" s="1161"/>
      <c r="J22" s="1162"/>
      <c r="K22" s="285">
        <v>103.2</v>
      </c>
      <c r="L22" s="286">
        <v>100.2</v>
      </c>
      <c r="M22" s="287">
        <v>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49" t="s">
        <v>471</v>
      </c>
      <c r="L30" s="254"/>
      <c r="M30" s="255" t="s">
        <v>472</v>
      </c>
      <c r="N30" s="256"/>
    </row>
    <row r="31" spans="1:16">
      <c r="A31" s="248"/>
      <c r="B31" s="244"/>
      <c r="C31" s="244"/>
      <c r="D31" s="244"/>
      <c r="E31" s="244"/>
      <c r="F31" s="244"/>
      <c r="G31" s="257"/>
      <c r="H31" s="258"/>
      <c r="I31" s="258"/>
      <c r="J31" s="259"/>
      <c r="K31" s="1150"/>
      <c r="L31" s="260" t="s">
        <v>473</v>
      </c>
      <c r="M31" s="261" t="s">
        <v>474</v>
      </c>
      <c r="N31" s="262" t="s">
        <v>475</v>
      </c>
    </row>
    <row r="32" spans="1:16" ht="27" customHeight="1">
      <c r="A32" s="248"/>
      <c r="B32" s="244"/>
      <c r="C32" s="244"/>
      <c r="D32" s="244"/>
      <c r="E32" s="244"/>
      <c r="F32" s="244"/>
      <c r="G32" s="1151" t="s">
        <v>494</v>
      </c>
      <c r="H32" s="1152"/>
      <c r="I32" s="1152"/>
      <c r="J32" s="1153"/>
      <c r="K32" s="294">
        <v>16460432</v>
      </c>
      <c r="L32" s="294">
        <v>27773</v>
      </c>
      <c r="M32" s="295">
        <v>33247</v>
      </c>
      <c r="N32" s="296">
        <v>-16.5</v>
      </c>
    </row>
    <row r="33" spans="1:16" ht="13.5" customHeight="1">
      <c r="A33" s="248"/>
      <c r="B33" s="244"/>
      <c r="C33" s="244"/>
      <c r="D33" s="244"/>
      <c r="E33" s="244"/>
      <c r="F33" s="244"/>
      <c r="G33" s="1151" t="s">
        <v>495</v>
      </c>
      <c r="H33" s="1152"/>
      <c r="I33" s="1152"/>
      <c r="J33" s="1153"/>
      <c r="K33" s="294" t="s">
        <v>481</v>
      </c>
      <c r="L33" s="294" t="s">
        <v>481</v>
      </c>
      <c r="M33" s="295">
        <v>7</v>
      </c>
      <c r="N33" s="296" t="s">
        <v>481</v>
      </c>
    </row>
    <row r="34" spans="1:16" ht="27" customHeight="1">
      <c r="A34" s="248"/>
      <c r="B34" s="244"/>
      <c r="C34" s="244"/>
      <c r="D34" s="244"/>
      <c r="E34" s="244"/>
      <c r="F34" s="244"/>
      <c r="G34" s="1151" t="s">
        <v>496</v>
      </c>
      <c r="H34" s="1152"/>
      <c r="I34" s="1152"/>
      <c r="J34" s="1153"/>
      <c r="K34" s="294" t="s">
        <v>481</v>
      </c>
      <c r="L34" s="294" t="s">
        <v>481</v>
      </c>
      <c r="M34" s="295">
        <v>75</v>
      </c>
      <c r="N34" s="296" t="s">
        <v>481</v>
      </c>
    </row>
    <row r="35" spans="1:16" ht="27" customHeight="1">
      <c r="A35" s="248"/>
      <c r="B35" s="244"/>
      <c r="C35" s="244"/>
      <c r="D35" s="244"/>
      <c r="E35" s="244"/>
      <c r="F35" s="244"/>
      <c r="G35" s="1151" t="s">
        <v>497</v>
      </c>
      <c r="H35" s="1152"/>
      <c r="I35" s="1152"/>
      <c r="J35" s="1153"/>
      <c r="K35" s="294">
        <v>3061987</v>
      </c>
      <c r="L35" s="294">
        <v>5166</v>
      </c>
      <c r="M35" s="295">
        <v>11550</v>
      </c>
      <c r="N35" s="296">
        <v>-55.3</v>
      </c>
    </row>
    <row r="36" spans="1:16" ht="27" customHeight="1">
      <c r="A36" s="248"/>
      <c r="B36" s="244"/>
      <c r="C36" s="244"/>
      <c r="D36" s="244"/>
      <c r="E36" s="244"/>
      <c r="F36" s="244"/>
      <c r="G36" s="1151" t="s">
        <v>498</v>
      </c>
      <c r="H36" s="1152"/>
      <c r="I36" s="1152"/>
      <c r="J36" s="1153"/>
      <c r="K36" s="294" t="s">
        <v>481</v>
      </c>
      <c r="L36" s="294" t="s">
        <v>481</v>
      </c>
      <c r="M36" s="295">
        <v>437</v>
      </c>
      <c r="N36" s="296" t="s">
        <v>481</v>
      </c>
    </row>
    <row r="37" spans="1:16" ht="13.5" customHeight="1">
      <c r="A37" s="248"/>
      <c r="B37" s="244"/>
      <c r="C37" s="244"/>
      <c r="D37" s="244"/>
      <c r="E37" s="244"/>
      <c r="F37" s="244"/>
      <c r="G37" s="1151" t="s">
        <v>499</v>
      </c>
      <c r="H37" s="1152"/>
      <c r="I37" s="1152"/>
      <c r="J37" s="1153"/>
      <c r="K37" s="294">
        <v>111748</v>
      </c>
      <c r="L37" s="294">
        <v>189</v>
      </c>
      <c r="M37" s="295">
        <v>1068</v>
      </c>
      <c r="N37" s="296">
        <v>-82.3</v>
      </c>
    </row>
    <row r="38" spans="1:16" ht="27" customHeight="1">
      <c r="A38" s="248"/>
      <c r="B38" s="244"/>
      <c r="C38" s="244"/>
      <c r="D38" s="244"/>
      <c r="E38" s="244"/>
      <c r="F38" s="244"/>
      <c r="G38" s="1154" t="s">
        <v>500</v>
      </c>
      <c r="H38" s="1155"/>
      <c r="I38" s="1155"/>
      <c r="J38" s="1156"/>
      <c r="K38" s="297">
        <v>8203</v>
      </c>
      <c r="L38" s="297">
        <v>14</v>
      </c>
      <c r="M38" s="298">
        <v>2</v>
      </c>
      <c r="N38" s="299">
        <v>600</v>
      </c>
      <c r="O38" s="293"/>
    </row>
    <row r="39" spans="1:16">
      <c r="A39" s="248"/>
      <c r="B39" s="244"/>
      <c r="C39" s="244"/>
      <c r="D39" s="244"/>
      <c r="E39" s="244"/>
      <c r="F39" s="244"/>
      <c r="G39" s="1154" t="s">
        <v>501</v>
      </c>
      <c r="H39" s="1155"/>
      <c r="I39" s="1155"/>
      <c r="J39" s="1156"/>
      <c r="K39" s="300">
        <v>-5395180</v>
      </c>
      <c r="L39" s="300">
        <v>-9103</v>
      </c>
      <c r="M39" s="301">
        <v>-8067</v>
      </c>
      <c r="N39" s="302">
        <v>12.8</v>
      </c>
      <c r="O39" s="293"/>
    </row>
    <row r="40" spans="1:16" ht="27" customHeight="1">
      <c r="A40" s="248"/>
      <c r="B40" s="244"/>
      <c r="C40" s="244"/>
      <c r="D40" s="244"/>
      <c r="E40" s="244"/>
      <c r="F40" s="244"/>
      <c r="G40" s="1151" t="s">
        <v>502</v>
      </c>
      <c r="H40" s="1152"/>
      <c r="I40" s="1152"/>
      <c r="J40" s="1153"/>
      <c r="K40" s="300">
        <v>-10021516</v>
      </c>
      <c r="L40" s="300">
        <v>-16909</v>
      </c>
      <c r="M40" s="301">
        <v>-28419</v>
      </c>
      <c r="N40" s="302">
        <v>-40.5</v>
      </c>
      <c r="O40" s="293"/>
    </row>
    <row r="41" spans="1:16">
      <c r="A41" s="248"/>
      <c r="B41" s="244"/>
      <c r="C41" s="244"/>
      <c r="D41" s="244"/>
      <c r="E41" s="244"/>
      <c r="F41" s="244"/>
      <c r="G41" s="1157" t="s">
        <v>278</v>
      </c>
      <c r="H41" s="1158"/>
      <c r="I41" s="1158"/>
      <c r="J41" s="1159"/>
      <c r="K41" s="294">
        <v>4225674</v>
      </c>
      <c r="L41" s="300">
        <v>7130</v>
      </c>
      <c r="M41" s="301">
        <v>9899</v>
      </c>
      <c r="N41" s="302">
        <v>-28</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44" t="s">
        <v>471</v>
      </c>
      <c r="J49" s="1146" t="s">
        <v>506</v>
      </c>
      <c r="K49" s="1147"/>
      <c r="L49" s="1147"/>
      <c r="M49" s="1147"/>
      <c r="N49" s="1148"/>
    </row>
    <row r="50" spans="1:14">
      <c r="A50" s="248"/>
      <c r="B50" s="244"/>
      <c r="C50" s="244"/>
      <c r="D50" s="244"/>
      <c r="E50" s="244"/>
      <c r="F50" s="244"/>
      <c r="G50" s="312"/>
      <c r="H50" s="313"/>
      <c r="I50" s="1145"/>
      <c r="J50" s="314" t="s">
        <v>507</v>
      </c>
      <c r="K50" s="315" t="s">
        <v>508</v>
      </c>
      <c r="L50" s="316" t="s">
        <v>509</v>
      </c>
      <c r="M50" s="317" t="s">
        <v>510</v>
      </c>
      <c r="N50" s="318" t="s">
        <v>511</v>
      </c>
    </row>
    <row r="51" spans="1:14">
      <c r="A51" s="248"/>
      <c r="B51" s="244"/>
      <c r="C51" s="244"/>
      <c r="D51" s="244"/>
      <c r="E51" s="244"/>
      <c r="F51" s="244"/>
      <c r="G51" s="310" t="s">
        <v>512</v>
      </c>
      <c r="H51" s="311"/>
      <c r="I51" s="319">
        <v>17821499</v>
      </c>
      <c r="J51" s="320">
        <v>31955</v>
      </c>
      <c r="K51" s="321">
        <v>-8.3000000000000007</v>
      </c>
      <c r="L51" s="322">
        <v>36765</v>
      </c>
      <c r="M51" s="323">
        <v>-11.9</v>
      </c>
      <c r="N51" s="324">
        <v>3.6</v>
      </c>
    </row>
    <row r="52" spans="1:14">
      <c r="A52" s="248"/>
      <c r="B52" s="244"/>
      <c r="C52" s="244"/>
      <c r="D52" s="244"/>
      <c r="E52" s="244"/>
      <c r="F52" s="244"/>
      <c r="G52" s="325"/>
      <c r="H52" s="326" t="s">
        <v>513</v>
      </c>
      <c r="I52" s="327">
        <v>9535288</v>
      </c>
      <c r="J52" s="328">
        <v>17097</v>
      </c>
      <c r="K52" s="329">
        <v>-15.1</v>
      </c>
      <c r="L52" s="330">
        <v>20975</v>
      </c>
      <c r="M52" s="331">
        <v>-14.8</v>
      </c>
      <c r="N52" s="332">
        <v>-0.3</v>
      </c>
    </row>
    <row r="53" spans="1:14">
      <c r="A53" s="248"/>
      <c r="B53" s="244"/>
      <c r="C53" s="244"/>
      <c r="D53" s="244"/>
      <c r="E53" s="244"/>
      <c r="F53" s="244"/>
      <c r="G53" s="310" t="s">
        <v>514</v>
      </c>
      <c r="H53" s="311"/>
      <c r="I53" s="319">
        <v>20097245</v>
      </c>
      <c r="J53" s="320">
        <v>34581</v>
      </c>
      <c r="K53" s="321">
        <v>8.1999999999999993</v>
      </c>
      <c r="L53" s="322">
        <v>39052</v>
      </c>
      <c r="M53" s="323">
        <v>6.2</v>
      </c>
      <c r="N53" s="324">
        <v>2</v>
      </c>
    </row>
    <row r="54" spans="1:14">
      <c r="A54" s="248"/>
      <c r="B54" s="244"/>
      <c r="C54" s="244"/>
      <c r="D54" s="244"/>
      <c r="E54" s="244"/>
      <c r="F54" s="244"/>
      <c r="G54" s="325"/>
      <c r="H54" s="326" t="s">
        <v>513</v>
      </c>
      <c r="I54" s="327">
        <v>9161162</v>
      </c>
      <c r="J54" s="328">
        <v>15763</v>
      </c>
      <c r="K54" s="329">
        <v>-7.8</v>
      </c>
      <c r="L54" s="330">
        <v>21186</v>
      </c>
      <c r="M54" s="331">
        <v>1</v>
      </c>
      <c r="N54" s="332">
        <v>-8.8000000000000007</v>
      </c>
    </row>
    <row r="55" spans="1:14">
      <c r="A55" s="248"/>
      <c r="B55" s="244"/>
      <c r="C55" s="244"/>
      <c r="D55" s="244"/>
      <c r="E55" s="244"/>
      <c r="F55" s="244"/>
      <c r="G55" s="310" t="s">
        <v>515</v>
      </c>
      <c r="H55" s="311"/>
      <c r="I55" s="319">
        <v>24454711</v>
      </c>
      <c r="J55" s="320">
        <v>41875</v>
      </c>
      <c r="K55" s="321">
        <v>21.1</v>
      </c>
      <c r="L55" s="322">
        <v>41235</v>
      </c>
      <c r="M55" s="323">
        <v>5.6</v>
      </c>
      <c r="N55" s="324">
        <v>15.5</v>
      </c>
    </row>
    <row r="56" spans="1:14">
      <c r="A56" s="248"/>
      <c r="B56" s="244"/>
      <c r="C56" s="244"/>
      <c r="D56" s="244"/>
      <c r="E56" s="244"/>
      <c r="F56" s="244"/>
      <c r="G56" s="325"/>
      <c r="H56" s="326" t="s">
        <v>513</v>
      </c>
      <c r="I56" s="327">
        <v>13653518</v>
      </c>
      <c r="J56" s="328">
        <v>23380</v>
      </c>
      <c r="K56" s="329">
        <v>48.3</v>
      </c>
      <c r="L56" s="330">
        <v>22086</v>
      </c>
      <c r="M56" s="331">
        <v>4.2</v>
      </c>
      <c r="N56" s="332">
        <v>44.1</v>
      </c>
    </row>
    <row r="57" spans="1:14">
      <c r="A57" s="248"/>
      <c r="B57" s="244"/>
      <c r="C57" s="244"/>
      <c r="D57" s="244"/>
      <c r="E57" s="244"/>
      <c r="F57" s="244"/>
      <c r="G57" s="310" t="s">
        <v>516</v>
      </c>
      <c r="H57" s="311"/>
      <c r="I57" s="319">
        <v>13769435</v>
      </c>
      <c r="J57" s="320">
        <v>23370</v>
      </c>
      <c r="K57" s="321">
        <v>-44.2</v>
      </c>
      <c r="L57" s="322">
        <v>41862</v>
      </c>
      <c r="M57" s="323">
        <v>1.5</v>
      </c>
      <c r="N57" s="324">
        <v>-45.7</v>
      </c>
    </row>
    <row r="58" spans="1:14">
      <c r="A58" s="248"/>
      <c r="B58" s="244"/>
      <c r="C58" s="244"/>
      <c r="D58" s="244"/>
      <c r="E58" s="244"/>
      <c r="F58" s="244"/>
      <c r="G58" s="325"/>
      <c r="H58" s="326" t="s">
        <v>513</v>
      </c>
      <c r="I58" s="327">
        <v>7369100</v>
      </c>
      <c r="J58" s="328">
        <v>12507</v>
      </c>
      <c r="K58" s="329">
        <v>-46.5</v>
      </c>
      <c r="L58" s="330">
        <v>23710</v>
      </c>
      <c r="M58" s="331">
        <v>7.4</v>
      </c>
      <c r="N58" s="332">
        <v>-53.9</v>
      </c>
    </row>
    <row r="59" spans="1:14">
      <c r="A59" s="248"/>
      <c r="B59" s="244"/>
      <c r="C59" s="244"/>
      <c r="D59" s="244"/>
      <c r="E59" s="244"/>
      <c r="F59" s="244"/>
      <c r="G59" s="310" t="s">
        <v>517</v>
      </c>
      <c r="H59" s="311"/>
      <c r="I59" s="319">
        <v>14547517</v>
      </c>
      <c r="J59" s="320">
        <v>24545</v>
      </c>
      <c r="K59" s="321">
        <v>5</v>
      </c>
      <c r="L59" s="322">
        <v>43554</v>
      </c>
      <c r="M59" s="323">
        <v>4</v>
      </c>
      <c r="N59" s="324">
        <v>1</v>
      </c>
    </row>
    <row r="60" spans="1:14">
      <c r="A60" s="248"/>
      <c r="B60" s="244"/>
      <c r="C60" s="244"/>
      <c r="D60" s="244"/>
      <c r="E60" s="244"/>
      <c r="F60" s="244"/>
      <c r="G60" s="325"/>
      <c r="H60" s="326" t="s">
        <v>513</v>
      </c>
      <c r="I60" s="333">
        <v>7712825</v>
      </c>
      <c r="J60" s="328">
        <v>13013</v>
      </c>
      <c r="K60" s="329">
        <v>4</v>
      </c>
      <c r="L60" s="330">
        <v>24811</v>
      </c>
      <c r="M60" s="331">
        <v>4.5999999999999996</v>
      </c>
      <c r="N60" s="332">
        <v>-0.6</v>
      </c>
    </row>
    <row r="61" spans="1:14">
      <c r="A61" s="248"/>
      <c r="B61" s="244"/>
      <c r="C61" s="244"/>
      <c r="D61" s="244"/>
      <c r="E61" s="244"/>
      <c r="F61" s="244"/>
      <c r="G61" s="310" t="s">
        <v>518</v>
      </c>
      <c r="H61" s="334"/>
      <c r="I61" s="335">
        <v>18138081</v>
      </c>
      <c r="J61" s="336">
        <v>31265</v>
      </c>
      <c r="K61" s="337">
        <v>-3.6</v>
      </c>
      <c r="L61" s="338">
        <v>40494</v>
      </c>
      <c r="M61" s="339">
        <v>1.1000000000000001</v>
      </c>
      <c r="N61" s="324">
        <v>-4.7</v>
      </c>
    </row>
    <row r="62" spans="1:14">
      <c r="A62" s="248"/>
      <c r="B62" s="244"/>
      <c r="C62" s="244"/>
      <c r="D62" s="244"/>
      <c r="E62" s="244"/>
      <c r="F62" s="244"/>
      <c r="G62" s="325"/>
      <c r="H62" s="326" t="s">
        <v>513</v>
      </c>
      <c r="I62" s="327">
        <v>9486379</v>
      </c>
      <c r="J62" s="328">
        <v>16352</v>
      </c>
      <c r="K62" s="329">
        <v>-3.4</v>
      </c>
      <c r="L62" s="330">
        <v>22554</v>
      </c>
      <c r="M62" s="331">
        <v>0.5</v>
      </c>
      <c r="N62" s="332">
        <v>-3.9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69" t="s">
        <v>3</v>
      </c>
      <c r="D47" s="1169"/>
      <c r="E47" s="1170"/>
      <c r="F47" s="11">
        <v>11.43</v>
      </c>
      <c r="G47" s="12">
        <v>12.09</v>
      </c>
      <c r="H47" s="12">
        <v>14.4</v>
      </c>
      <c r="I47" s="12">
        <v>15.39</v>
      </c>
      <c r="J47" s="13">
        <v>21.13</v>
      </c>
    </row>
    <row r="48" spans="2:10" ht="57.75" customHeight="1">
      <c r="B48" s="14"/>
      <c r="C48" s="1171" t="s">
        <v>4</v>
      </c>
      <c r="D48" s="1171"/>
      <c r="E48" s="1172"/>
      <c r="F48" s="15">
        <v>16.79</v>
      </c>
      <c r="G48" s="16">
        <v>18.71</v>
      </c>
      <c r="H48" s="16">
        <v>15.21</v>
      </c>
      <c r="I48" s="16">
        <v>13.05</v>
      </c>
      <c r="J48" s="17">
        <v>8.01</v>
      </c>
    </row>
    <row r="49" spans="2:10" ht="57.75" customHeight="1" thickBot="1">
      <c r="B49" s="18"/>
      <c r="C49" s="1173" t="s">
        <v>5</v>
      </c>
      <c r="D49" s="1173"/>
      <c r="E49" s="1174"/>
      <c r="F49" s="19">
        <v>5.29</v>
      </c>
      <c r="G49" s="20">
        <v>2.74</v>
      </c>
      <c r="H49" s="20" t="s">
        <v>525</v>
      </c>
      <c r="I49" s="20" t="s">
        <v>526</v>
      </c>
      <c r="J49" s="21">
        <v>1</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81" t="s">
        <v>527</v>
      </c>
      <c r="D34" s="1181"/>
      <c r="E34" s="1182"/>
      <c r="F34" s="32">
        <v>16.809999999999999</v>
      </c>
      <c r="G34" s="33">
        <v>18.71</v>
      </c>
      <c r="H34" s="33">
        <v>15.2</v>
      </c>
      <c r="I34" s="33">
        <v>13.14</v>
      </c>
      <c r="J34" s="34">
        <v>8</v>
      </c>
      <c r="K34" s="22"/>
      <c r="L34" s="22"/>
      <c r="M34" s="22"/>
      <c r="N34" s="22"/>
      <c r="O34" s="22"/>
      <c r="P34" s="22"/>
    </row>
    <row r="35" spans="1:16" ht="39" customHeight="1">
      <c r="A35" s="22"/>
      <c r="B35" s="35"/>
      <c r="C35" s="1175" t="s">
        <v>528</v>
      </c>
      <c r="D35" s="1176"/>
      <c r="E35" s="1177"/>
      <c r="F35" s="36">
        <v>6.37</v>
      </c>
      <c r="G35" s="37">
        <v>6.56</v>
      </c>
      <c r="H35" s="37">
        <v>6.6</v>
      </c>
      <c r="I35" s="37">
        <v>6.05</v>
      </c>
      <c r="J35" s="38">
        <v>5.46</v>
      </c>
      <c r="K35" s="22"/>
      <c r="L35" s="22"/>
      <c r="M35" s="22"/>
      <c r="N35" s="22"/>
      <c r="O35" s="22"/>
      <c r="P35" s="22"/>
    </row>
    <row r="36" spans="1:16" ht="39" customHeight="1">
      <c r="A36" s="22"/>
      <c r="B36" s="35"/>
      <c r="C36" s="1175" t="s">
        <v>529</v>
      </c>
      <c r="D36" s="1176"/>
      <c r="E36" s="1177"/>
      <c r="F36" s="36">
        <v>3.75</v>
      </c>
      <c r="G36" s="37">
        <v>4.57</v>
      </c>
      <c r="H36" s="37">
        <v>4.8600000000000003</v>
      </c>
      <c r="I36" s="37">
        <v>5.38</v>
      </c>
      <c r="J36" s="38">
        <v>5.09</v>
      </c>
      <c r="K36" s="22"/>
      <c r="L36" s="22"/>
      <c r="M36" s="22"/>
      <c r="N36" s="22"/>
      <c r="O36" s="22"/>
      <c r="P36" s="22"/>
    </row>
    <row r="37" spans="1:16" ht="39" customHeight="1">
      <c r="A37" s="22"/>
      <c r="B37" s="35"/>
      <c r="C37" s="1175" t="s">
        <v>530</v>
      </c>
      <c r="D37" s="1176"/>
      <c r="E37" s="1177"/>
      <c r="F37" s="36">
        <v>0.14000000000000001</v>
      </c>
      <c r="G37" s="37">
        <v>0.75</v>
      </c>
      <c r="H37" s="37">
        <v>0.93</v>
      </c>
      <c r="I37" s="37">
        <v>0.96</v>
      </c>
      <c r="J37" s="38">
        <v>0.61</v>
      </c>
      <c r="K37" s="22"/>
      <c r="L37" s="22"/>
      <c r="M37" s="22"/>
      <c r="N37" s="22"/>
      <c r="O37" s="22"/>
      <c r="P37" s="22"/>
    </row>
    <row r="38" spans="1:16" ht="39" customHeight="1">
      <c r="A38" s="22"/>
      <c r="B38" s="35"/>
      <c r="C38" s="1175" t="s">
        <v>531</v>
      </c>
      <c r="D38" s="1176"/>
      <c r="E38" s="1177"/>
      <c r="F38" s="36">
        <v>1.26</v>
      </c>
      <c r="G38" s="37">
        <v>1.05</v>
      </c>
      <c r="H38" s="37">
        <v>0.72</v>
      </c>
      <c r="I38" s="37">
        <v>0.67</v>
      </c>
      <c r="J38" s="38">
        <v>0.52</v>
      </c>
      <c r="K38" s="22"/>
      <c r="L38" s="22"/>
      <c r="M38" s="22"/>
      <c r="N38" s="22"/>
      <c r="O38" s="22"/>
      <c r="P38" s="22"/>
    </row>
    <row r="39" spans="1:16" ht="39" customHeight="1">
      <c r="A39" s="22"/>
      <c r="B39" s="35"/>
      <c r="C39" s="1175" t="s">
        <v>532</v>
      </c>
      <c r="D39" s="1176"/>
      <c r="E39" s="1177"/>
      <c r="F39" s="36">
        <v>0.08</v>
      </c>
      <c r="G39" s="37">
        <v>0.04</v>
      </c>
      <c r="H39" s="37">
        <v>0.03</v>
      </c>
      <c r="I39" s="37">
        <v>0.03</v>
      </c>
      <c r="J39" s="38">
        <v>0.03</v>
      </c>
      <c r="K39" s="22"/>
      <c r="L39" s="22"/>
      <c r="M39" s="22"/>
      <c r="N39" s="22"/>
      <c r="O39" s="22"/>
      <c r="P39" s="22"/>
    </row>
    <row r="40" spans="1:16" ht="39" customHeight="1">
      <c r="A40" s="22"/>
      <c r="B40" s="35"/>
      <c r="C40" s="1175" t="s">
        <v>533</v>
      </c>
      <c r="D40" s="1176"/>
      <c r="E40" s="1177"/>
      <c r="F40" s="36">
        <v>0.01</v>
      </c>
      <c r="G40" s="37">
        <v>0.02</v>
      </c>
      <c r="H40" s="37">
        <v>0.02</v>
      </c>
      <c r="I40" s="37">
        <v>0.02</v>
      </c>
      <c r="J40" s="38">
        <v>0.02</v>
      </c>
      <c r="K40" s="22"/>
      <c r="L40" s="22"/>
      <c r="M40" s="22"/>
      <c r="N40" s="22"/>
      <c r="O40" s="22"/>
      <c r="P40" s="22"/>
    </row>
    <row r="41" spans="1:16" ht="39" customHeight="1">
      <c r="A41" s="22"/>
      <c r="B41" s="35"/>
      <c r="C41" s="1175" t="s">
        <v>534</v>
      </c>
      <c r="D41" s="1176"/>
      <c r="E41" s="1177"/>
      <c r="F41" s="36">
        <v>0</v>
      </c>
      <c r="G41" s="37">
        <v>0</v>
      </c>
      <c r="H41" s="37">
        <v>0</v>
      </c>
      <c r="I41" s="37">
        <v>0</v>
      </c>
      <c r="J41" s="38">
        <v>0</v>
      </c>
      <c r="K41" s="22"/>
      <c r="L41" s="22"/>
      <c r="M41" s="22"/>
      <c r="N41" s="22"/>
      <c r="O41" s="22"/>
      <c r="P41" s="22"/>
    </row>
    <row r="42" spans="1:16" ht="39" customHeight="1">
      <c r="A42" s="22"/>
      <c r="B42" s="39"/>
      <c r="C42" s="1175" t="s">
        <v>535</v>
      </c>
      <c r="D42" s="1176"/>
      <c r="E42" s="1177"/>
      <c r="F42" s="36" t="s">
        <v>481</v>
      </c>
      <c r="G42" s="37" t="s">
        <v>481</v>
      </c>
      <c r="H42" s="37" t="s">
        <v>481</v>
      </c>
      <c r="I42" s="37" t="s">
        <v>481</v>
      </c>
      <c r="J42" s="38" t="s">
        <v>481</v>
      </c>
      <c r="K42" s="22"/>
      <c r="L42" s="22"/>
      <c r="M42" s="22"/>
      <c r="N42" s="22"/>
      <c r="O42" s="22"/>
      <c r="P42" s="22"/>
    </row>
    <row r="43" spans="1:16" ht="39" customHeight="1" thickBot="1">
      <c r="A43" s="22"/>
      <c r="B43" s="40"/>
      <c r="C43" s="1178" t="s">
        <v>536</v>
      </c>
      <c r="D43" s="1179"/>
      <c r="E43" s="1180"/>
      <c r="F43" s="41">
        <v>0.38</v>
      </c>
      <c r="G43" s="42">
        <v>0</v>
      </c>
      <c r="H43" s="42">
        <v>0.19</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91" t="s">
        <v>10</v>
      </c>
      <c r="C45" s="1192"/>
      <c r="D45" s="58"/>
      <c r="E45" s="1197" t="s">
        <v>11</v>
      </c>
      <c r="F45" s="1197"/>
      <c r="G45" s="1197"/>
      <c r="H45" s="1197"/>
      <c r="I45" s="1197"/>
      <c r="J45" s="1198"/>
      <c r="K45" s="59">
        <v>16114</v>
      </c>
      <c r="L45" s="60">
        <v>16049</v>
      </c>
      <c r="M45" s="60">
        <v>15863</v>
      </c>
      <c r="N45" s="60">
        <v>16468</v>
      </c>
      <c r="O45" s="61">
        <v>16460</v>
      </c>
      <c r="P45" s="48"/>
      <c r="Q45" s="48"/>
      <c r="R45" s="48"/>
      <c r="S45" s="48"/>
      <c r="T45" s="48"/>
      <c r="U45" s="48"/>
    </row>
    <row r="46" spans="1:21" ht="30.75" customHeight="1">
      <c r="A46" s="48"/>
      <c r="B46" s="1193"/>
      <c r="C46" s="1194"/>
      <c r="D46" s="62"/>
      <c r="E46" s="1185" t="s">
        <v>12</v>
      </c>
      <c r="F46" s="1185"/>
      <c r="G46" s="1185"/>
      <c r="H46" s="1185"/>
      <c r="I46" s="1185"/>
      <c r="J46" s="1186"/>
      <c r="K46" s="63" t="s">
        <v>481</v>
      </c>
      <c r="L46" s="64" t="s">
        <v>481</v>
      </c>
      <c r="M46" s="64" t="s">
        <v>481</v>
      </c>
      <c r="N46" s="64" t="s">
        <v>481</v>
      </c>
      <c r="O46" s="65" t="s">
        <v>481</v>
      </c>
      <c r="P46" s="48"/>
      <c r="Q46" s="48"/>
      <c r="R46" s="48"/>
      <c r="S46" s="48"/>
      <c r="T46" s="48"/>
      <c r="U46" s="48"/>
    </row>
    <row r="47" spans="1:21" ht="30.75" customHeight="1">
      <c r="A47" s="48"/>
      <c r="B47" s="1193"/>
      <c r="C47" s="1194"/>
      <c r="D47" s="62"/>
      <c r="E47" s="1185" t="s">
        <v>13</v>
      </c>
      <c r="F47" s="1185"/>
      <c r="G47" s="1185"/>
      <c r="H47" s="1185"/>
      <c r="I47" s="1185"/>
      <c r="J47" s="1186"/>
      <c r="K47" s="63" t="s">
        <v>481</v>
      </c>
      <c r="L47" s="64" t="s">
        <v>481</v>
      </c>
      <c r="M47" s="64" t="s">
        <v>481</v>
      </c>
      <c r="N47" s="64" t="s">
        <v>481</v>
      </c>
      <c r="O47" s="65" t="s">
        <v>481</v>
      </c>
      <c r="P47" s="48"/>
      <c r="Q47" s="48"/>
      <c r="R47" s="48"/>
      <c r="S47" s="48"/>
      <c r="T47" s="48"/>
      <c r="U47" s="48"/>
    </row>
    <row r="48" spans="1:21" ht="30.75" customHeight="1">
      <c r="A48" s="48"/>
      <c r="B48" s="1193"/>
      <c r="C48" s="1194"/>
      <c r="D48" s="62"/>
      <c r="E48" s="1185" t="s">
        <v>14</v>
      </c>
      <c r="F48" s="1185"/>
      <c r="G48" s="1185"/>
      <c r="H48" s="1185"/>
      <c r="I48" s="1185"/>
      <c r="J48" s="1186"/>
      <c r="K48" s="63">
        <v>2534</v>
      </c>
      <c r="L48" s="64">
        <v>3175</v>
      </c>
      <c r="M48" s="64">
        <v>3223</v>
      </c>
      <c r="N48" s="64">
        <v>3110</v>
      </c>
      <c r="O48" s="65">
        <v>3062</v>
      </c>
      <c r="P48" s="48"/>
      <c r="Q48" s="48"/>
      <c r="R48" s="48"/>
      <c r="S48" s="48"/>
      <c r="T48" s="48"/>
      <c r="U48" s="48"/>
    </row>
    <row r="49" spans="1:21" ht="30.75" customHeight="1">
      <c r="A49" s="48"/>
      <c r="B49" s="1193"/>
      <c r="C49" s="1194"/>
      <c r="D49" s="62"/>
      <c r="E49" s="1185" t="s">
        <v>15</v>
      </c>
      <c r="F49" s="1185"/>
      <c r="G49" s="1185"/>
      <c r="H49" s="1185"/>
      <c r="I49" s="1185"/>
      <c r="J49" s="1186"/>
      <c r="K49" s="63" t="s">
        <v>481</v>
      </c>
      <c r="L49" s="64" t="s">
        <v>481</v>
      </c>
      <c r="M49" s="64" t="s">
        <v>481</v>
      </c>
      <c r="N49" s="64" t="s">
        <v>481</v>
      </c>
      <c r="O49" s="65" t="s">
        <v>481</v>
      </c>
      <c r="P49" s="48"/>
      <c r="Q49" s="48"/>
      <c r="R49" s="48"/>
      <c r="S49" s="48"/>
      <c r="T49" s="48"/>
      <c r="U49" s="48"/>
    </row>
    <row r="50" spans="1:21" ht="30.75" customHeight="1">
      <c r="A50" s="48"/>
      <c r="B50" s="1193"/>
      <c r="C50" s="1194"/>
      <c r="D50" s="62"/>
      <c r="E50" s="1185" t="s">
        <v>16</v>
      </c>
      <c r="F50" s="1185"/>
      <c r="G50" s="1185"/>
      <c r="H50" s="1185"/>
      <c r="I50" s="1185"/>
      <c r="J50" s="1186"/>
      <c r="K50" s="63">
        <v>2550</v>
      </c>
      <c r="L50" s="64">
        <v>2393</v>
      </c>
      <c r="M50" s="64">
        <v>3915</v>
      </c>
      <c r="N50" s="64">
        <v>1610</v>
      </c>
      <c r="O50" s="65">
        <v>112</v>
      </c>
      <c r="P50" s="48"/>
      <c r="Q50" s="48"/>
      <c r="R50" s="48"/>
      <c r="S50" s="48"/>
      <c r="T50" s="48"/>
      <c r="U50" s="48"/>
    </row>
    <row r="51" spans="1:21" ht="30.75" customHeight="1">
      <c r="A51" s="48"/>
      <c r="B51" s="1195"/>
      <c r="C51" s="1196"/>
      <c r="D51" s="66"/>
      <c r="E51" s="1185" t="s">
        <v>17</v>
      </c>
      <c r="F51" s="1185"/>
      <c r="G51" s="1185"/>
      <c r="H51" s="1185"/>
      <c r="I51" s="1185"/>
      <c r="J51" s="1186"/>
      <c r="K51" s="63">
        <v>10</v>
      </c>
      <c r="L51" s="64">
        <v>11</v>
      </c>
      <c r="M51" s="64">
        <v>16</v>
      </c>
      <c r="N51" s="64">
        <v>16</v>
      </c>
      <c r="O51" s="65">
        <v>8</v>
      </c>
      <c r="P51" s="48"/>
      <c r="Q51" s="48"/>
      <c r="R51" s="48"/>
      <c r="S51" s="48"/>
      <c r="T51" s="48"/>
      <c r="U51" s="48"/>
    </row>
    <row r="52" spans="1:21" ht="30.75" customHeight="1">
      <c r="A52" s="48"/>
      <c r="B52" s="1183" t="s">
        <v>18</v>
      </c>
      <c r="C52" s="1184"/>
      <c r="D52" s="66"/>
      <c r="E52" s="1185" t="s">
        <v>19</v>
      </c>
      <c r="F52" s="1185"/>
      <c r="G52" s="1185"/>
      <c r="H52" s="1185"/>
      <c r="I52" s="1185"/>
      <c r="J52" s="1186"/>
      <c r="K52" s="63">
        <v>14681</v>
      </c>
      <c r="L52" s="64">
        <v>14582</v>
      </c>
      <c r="M52" s="64">
        <v>14679</v>
      </c>
      <c r="N52" s="64">
        <v>16231</v>
      </c>
      <c r="O52" s="65">
        <v>15416</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6527</v>
      </c>
      <c r="L53" s="69">
        <v>7046</v>
      </c>
      <c r="M53" s="69">
        <v>8338</v>
      </c>
      <c r="N53" s="69">
        <v>4973</v>
      </c>
      <c r="O53" s="70">
        <v>4226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520</v>
      </c>
      <c r="J40" s="79" t="s">
        <v>521</v>
      </c>
      <c r="K40" s="79" t="s">
        <v>522</v>
      </c>
      <c r="L40" s="79" t="s">
        <v>523</v>
      </c>
      <c r="M40" s="80" t="s">
        <v>524</v>
      </c>
    </row>
    <row r="41" spans="2:13" ht="27.75" customHeight="1">
      <c r="B41" s="1211" t="s">
        <v>23</v>
      </c>
      <c r="C41" s="1212"/>
      <c r="D41" s="81"/>
      <c r="E41" s="1213" t="s">
        <v>24</v>
      </c>
      <c r="F41" s="1213"/>
      <c r="G41" s="1213"/>
      <c r="H41" s="1214"/>
      <c r="I41" s="82">
        <v>136502</v>
      </c>
      <c r="J41" s="83">
        <v>138226</v>
      </c>
      <c r="K41" s="83">
        <v>164600</v>
      </c>
      <c r="L41" s="83">
        <v>165473</v>
      </c>
      <c r="M41" s="84">
        <v>161518</v>
      </c>
    </row>
    <row r="42" spans="2:13" ht="27.75" customHeight="1">
      <c r="B42" s="1201"/>
      <c r="C42" s="1202"/>
      <c r="D42" s="85"/>
      <c r="E42" s="1205" t="s">
        <v>25</v>
      </c>
      <c r="F42" s="1205"/>
      <c r="G42" s="1205"/>
      <c r="H42" s="1206"/>
      <c r="I42" s="86">
        <v>46852</v>
      </c>
      <c r="J42" s="87">
        <v>44644</v>
      </c>
      <c r="K42" s="87">
        <v>17437</v>
      </c>
      <c r="L42" s="87">
        <v>16010</v>
      </c>
      <c r="M42" s="88">
        <v>15086</v>
      </c>
    </row>
    <row r="43" spans="2:13" ht="27.75" customHeight="1">
      <c r="B43" s="1201"/>
      <c r="C43" s="1202"/>
      <c r="D43" s="85"/>
      <c r="E43" s="1205" t="s">
        <v>26</v>
      </c>
      <c r="F43" s="1205"/>
      <c r="G43" s="1205"/>
      <c r="H43" s="1206"/>
      <c r="I43" s="86">
        <v>38463</v>
      </c>
      <c r="J43" s="87">
        <v>37666</v>
      </c>
      <c r="K43" s="87">
        <v>36372</v>
      </c>
      <c r="L43" s="87">
        <v>37327</v>
      </c>
      <c r="M43" s="88">
        <v>35717</v>
      </c>
    </row>
    <row r="44" spans="2:13" ht="27.75" customHeight="1">
      <c r="B44" s="1201"/>
      <c r="C44" s="1202"/>
      <c r="D44" s="85"/>
      <c r="E44" s="1205" t="s">
        <v>27</v>
      </c>
      <c r="F44" s="1205"/>
      <c r="G44" s="1205"/>
      <c r="H44" s="1206"/>
      <c r="I44" s="86" t="s">
        <v>481</v>
      </c>
      <c r="J44" s="87" t="s">
        <v>481</v>
      </c>
      <c r="K44" s="87" t="s">
        <v>481</v>
      </c>
      <c r="L44" s="87" t="s">
        <v>481</v>
      </c>
      <c r="M44" s="88" t="s">
        <v>481</v>
      </c>
    </row>
    <row r="45" spans="2:13" ht="27.75" customHeight="1">
      <c r="B45" s="1201"/>
      <c r="C45" s="1202"/>
      <c r="D45" s="85"/>
      <c r="E45" s="1205" t="s">
        <v>28</v>
      </c>
      <c r="F45" s="1205"/>
      <c r="G45" s="1205"/>
      <c r="H45" s="1206"/>
      <c r="I45" s="86">
        <v>27400</v>
      </c>
      <c r="J45" s="87">
        <v>26161</v>
      </c>
      <c r="K45" s="87">
        <v>25127</v>
      </c>
      <c r="L45" s="87">
        <v>23332</v>
      </c>
      <c r="M45" s="88">
        <v>22482</v>
      </c>
    </row>
    <row r="46" spans="2:13" ht="27.75" customHeight="1">
      <c r="B46" s="1201"/>
      <c r="C46" s="1202"/>
      <c r="D46" s="85"/>
      <c r="E46" s="1205" t="s">
        <v>29</v>
      </c>
      <c r="F46" s="1205"/>
      <c r="G46" s="1205"/>
      <c r="H46" s="1206"/>
      <c r="I46" s="86">
        <v>8089</v>
      </c>
      <c r="J46" s="87">
        <v>7411</v>
      </c>
      <c r="K46" s="87">
        <v>6447</v>
      </c>
      <c r="L46" s="87">
        <v>908</v>
      </c>
      <c r="M46" s="88">
        <v>1092</v>
      </c>
    </row>
    <row r="47" spans="2:13" ht="27.75" customHeight="1">
      <c r="B47" s="1201"/>
      <c r="C47" s="1202"/>
      <c r="D47" s="85"/>
      <c r="E47" s="1205" t="s">
        <v>30</v>
      </c>
      <c r="F47" s="1205"/>
      <c r="G47" s="1205"/>
      <c r="H47" s="1206"/>
      <c r="I47" s="86" t="s">
        <v>481</v>
      </c>
      <c r="J47" s="87" t="s">
        <v>481</v>
      </c>
      <c r="K47" s="87" t="s">
        <v>481</v>
      </c>
      <c r="L47" s="87" t="s">
        <v>481</v>
      </c>
      <c r="M47" s="88" t="s">
        <v>481</v>
      </c>
    </row>
    <row r="48" spans="2:13" ht="27.75" customHeight="1">
      <c r="B48" s="1203"/>
      <c r="C48" s="1204"/>
      <c r="D48" s="85"/>
      <c r="E48" s="1205" t="s">
        <v>31</v>
      </c>
      <c r="F48" s="1205"/>
      <c r="G48" s="1205"/>
      <c r="H48" s="1206"/>
      <c r="I48" s="86" t="s">
        <v>481</v>
      </c>
      <c r="J48" s="87" t="s">
        <v>481</v>
      </c>
      <c r="K48" s="87" t="s">
        <v>481</v>
      </c>
      <c r="L48" s="87" t="s">
        <v>481</v>
      </c>
      <c r="M48" s="88" t="s">
        <v>481</v>
      </c>
    </row>
    <row r="49" spans="2:13" ht="27.75" customHeight="1">
      <c r="B49" s="1199" t="s">
        <v>32</v>
      </c>
      <c r="C49" s="1200"/>
      <c r="D49" s="89"/>
      <c r="E49" s="1205" t="s">
        <v>33</v>
      </c>
      <c r="F49" s="1205"/>
      <c r="G49" s="1205"/>
      <c r="H49" s="1206"/>
      <c r="I49" s="86">
        <v>27977</v>
      </c>
      <c r="J49" s="87">
        <v>29589</v>
      </c>
      <c r="K49" s="87">
        <v>35957</v>
      </c>
      <c r="L49" s="87">
        <v>41743</v>
      </c>
      <c r="M49" s="88">
        <v>53279</v>
      </c>
    </row>
    <row r="50" spans="2:13" ht="27.75" customHeight="1">
      <c r="B50" s="1201"/>
      <c r="C50" s="1202"/>
      <c r="D50" s="85"/>
      <c r="E50" s="1205" t="s">
        <v>34</v>
      </c>
      <c r="F50" s="1205"/>
      <c r="G50" s="1205"/>
      <c r="H50" s="1206"/>
      <c r="I50" s="86">
        <v>59541</v>
      </c>
      <c r="J50" s="87">
        <v>59120</v>
      </c>
      <c r="K50" s="87">
        <v>57036</v>
      </c>
      <c r="L50" s="87">
        <v>54242</v>
      </c>
      <c r="M50" s="88">
        <v>57345</v>
      </c>
    </row>
    <row r="51" spans="2:13" ht="27.75" customHeight="1">
      <c r="B51" s="1203"/>
      <c r="C51" s="1204"/>
      <c r="D51" s="85"/>
      <c r="E51" s="1205" t="s">
        <v>35</v>
      </c>
      <c r="F51" s="1205"/>
      <c r="G51" s="1205"/>
      <c r="H51" s="1206"/>
      <c r="I51" s="86">
        <v>113512</v>
      </c>
      <c r="J51" s="87">
        <v>115651</v>
      </c>
      <c r="K51" s="87">
        <v>117035</v>
      </c>
      <c r="L51" s="87">
        <v>115213</v>
      </c>
      <c r="M51" s="88">
        <v>114502</v>
      </c>
    </row>
    <row r="52" spans="2:13" ht="27.75" customHeight="1" thickBot="1">
      <c r="B52" s="1207" t="s">
        <v>36</v>
      </c>
      <c r="C52" s="1208"/>
      <c r="D52" s="90"/>
      <c r="E52" s="1209" t="s">
        <v>37</v>
      </c>
      <c r="F52" s="1209"/>
      <c r="G52" s="1209"/>
      <c r="H52" s="1210"/>
      <c r="I52" s="91">
        <v>56276</v>
      </c>
      <c r="J52" s="92">
        <v>49749</v>
      </c>
      <c r="K52" s="92">
        <v>39954</v>
      </c>
      <c r="L52" s="92">
        <v>31853</v>
      </c>
      <c r="M52" s="93">
        <v>10770</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H52" zoomScaleNormal="100" zoomScaleSheetLayoutView="55" workbookViewId="0"/>
  </sheetViews>
  <sheetFormatPr defaultColWidth="0" defaultRowHeight="0"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69"/>
      <c r="B1" s="371"/>
      <c r="P1" s="244"/>
      <c r="Q1" s="244"/>
    </row>
    <row r="2" spans="1:51" ht="25.5">
      <c r="A2" s="369"/>
      <c r="C2" s="370"/>
      <c r="P2" s="244"/>
      <c r="Q2" s="244"/>
    </row>
    <row r="3" spans="1:51" ht="25.5">
      <c r="A3" s="369"/>
      <c r="C3" s="370"/>
      <c r="P3" s="244"/>
      <c r="Q3" s="244"/>
    </row>
    <row r="4" spans="1:51" s="368" customFormat="1" ht="13.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564</v>
      </c>
    </row>
    <row r="11" spans="1:51" s="368" customFormat="1" ht="13.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564</v>
      </c>
    </row>
    <row r="13" spans="1:51" s="368" customFormat="1" ht="13.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c r="P19" s="244"/>
      <c r="Q19" s="244"/>
    </row>
    <row r="20" spans="1:259" ht="13.5">
      <c r="P20" s="244"/>
      <c r="Q20" s="244"/>
    </row>
    <row r="21" spans="1:259" ht="17.25">
      <c r="B21" s="367"/>
      <c r="C21" s="246"/>
      <c r="D21" s="246"/>
      <c r="E21" s="246"/>
      <c r="F21" s="246"/>
      <c r="G21" s="246"/>
      <c r="H21" s="246"/>
      <c r="I21" s="246"/>
      <c r="J21" s="246"/>
      <c r="K21" s="246"/>
      <c r="L21" s="246"/>
      <c r="M21" s="246"/>
      <c r="N21" s="366"/>
      <c r="O21" s="246"/>
      <c r="P21" s="247"/>
      <c r="Q21" s="244"/>
      <c r="IY21" s="365"/>
    </row>
    <row r="22" spans="1:259" ht="17.25">
      <c r="B22" s="248"/>
      <c r="IY22" s="364"/>
    </row>
    <row r="23" spans="1:259" ht="13.5">
      <c r="B23" s="248"/>
    </row>
    <row r="24" spans="1:259" ht="13.5">
      <c r="B24" s="248"/>
    </row>
    <row r="25" spans="1:259" ht="13.5">
      <c r="B25" s="248"/>
    </row>
    <row r="26" spans="1:259" ht="13.5">
      <c r="B26" s="248"/>
    </row>
    <row r="27" spans="1:259" ht="13.5">
      <c r="B27" s="248"/>
    </row>
    <row r="28" spans="1:259" ht="13.5">
      <c r="B28" s="248"/>
    </row>
    <row r="29" spans="1:259" ht="13.5">
      <c r="B29" s="248"/>
    </row>
    <row r="30" spans="1:259" ht="13.5">
      <c r="B30" s="248"/>
    </row>
    <row r="31" spans="1:259" ht="13.5">
      <c r="B31" s="248"/>
    </row>
    <row r="32" spans="1:259" ht="13.5">
      <c r="B32" s="248"/>
    </row>
    <row r="33" spans="2:17" ht="13.5">
      <c r="B33" s="248"/>
    </row>
    <row r="34" spans="2:17" ht="13.5">
      <c r="B34" s="248"/>
    </row>
    <row r="35" spans="2:17" ht="13.5">
      <c r="B35" s="248"/>
    </row>
    <row r="36" spans="2:17" ht="13.5">
      <c r="B36" s="248"/>
    </row>
    <row r="37" spans="2:17" ht="13.5">
      <c r="B37" s="248"/>
    </row>
    <row r="38" spans="2:17" ht="13.5">
      <c r="B38" s="248"/>
    </row>
    <row r="39" spans="2:17" ht="13.5">
      <c r="B39" s="340"/>
      <c r="C39" s="306"/>
      <c r="D39" s="306"/>
      <c r="E39" s="306"/>
      <c r="F39" s="306"/>
      <c r="G39" s="306"/>
      <c r="H39" s="306"/>
      <c r="I39" s="306"/>
      <c r="J39" s="306"/>
      <c r="K39" s="306"/>
      <c r="L39" s="306"/>
      <c r="M39" s="306"/>
      <c r="N39" s="306"/>
      <c r="O39" s="306"/>
      <c r="P39" s="341"/>
    </row>
    <row r="40" spans="2:17" ht="13.5">
      <c r="B40" s="354"/>
      <c r="C40" s="244"/>
      <c r="D40" s="244"/>
      <c r="E40" s="244"/>
      <c r="F40" s="244"/>
      <c r="G40" s="244"/>
      <c r="H40" s="244"/>
      <c r="I40" s="244"/>
      <c r="J40" s="244"/>
      <c r="K40" s="244"/>
      <c r="L40" s="244"/>
      <c r="M40" s="244"/>
      <c r="N40" s="244"/>
      <c r="O40" s="244"/>
      <c r="P40" s="354"/>
      <c r="Q40" s="244"/>
    </row>
    <row r="41" spans="2:17" ht="17.25">
      <c r="B41" s="245" t="s">
        <v>563</v>
      </c>
      <c r="C41" s="246"/>
      <c r="D41" s="246"/>
      <c r="E41" s="246"/>
      <c r="F41" s="246"/>
      <c r="G41" s="246"/>
      <c r="H41" s="246"/>
      <c r="I41" s="246"/>
      <c r="J41" s="246"/>
      <c r="K41" s="246"/>
      <c r="L41" s="246"/>
      <c r="M41" s="246"/>
      <c r="N41" s="246"/>
      <c r="O41" s="246"/>
      <c r="P41" s="247"/>
    </row>
    <row r="42" spans="2:17" ht="13.5">
      <c r="B42" s="248"/>
      <c r="C42" s="244"/>
      <c r="D42" s="244"/>
      <c r="E42" s="244"/>
      <c r="F42" s="244"/>
      <c r="G42" s="353" t="s">
        <v>559</v>
      </c>
      <c r="I42" s="352"/>
      <c r="J42" s="352"/>
      <c r="K42" s="352"/>
      <c r="L42" s="244"/>
      <c r="M42" s="244"/>
      <c r="N42" s="244"/>
      <c r="O42" s="244"/>
    </row>
    <row r="43" spans="2:17" ht="13.5">
      <c r="B43" s="248"/>
      <c r="C43" s="244"/>
      <c r="D43" s="244"/>
      <c r="E43" s="244"/>
      <c r="F43" s="244"/>
      <c r="G43" s="1251"/>
      <c r="H43" s="1252"/>
      <c r="I43" s="1252"/>
      <c r="J43" s="1252"/>
      <c r="K43" s="1252"/>
      <c r="L43" s="1252"/>
      <c r="M43" s="1252"/>
      <c r="N43" s="1252"/>
      <c r="O43" s="1253"/>
    </row>
    <row r="44" spans="2:17" ht="13.5">
      <c r="B44" s="248"/>
      <c r="C44" s="244"/>
      <c r="D44" s="244"/>
      <c r="E44" s="244"/>
      <c r="F44" s="244"/>
      <c r="G44" s="1254"/>
      <c r="H44" s="1255"/>
      <c r="I44" s="1255"/>
      <c r="J44" s="1255"/>
      <c r="K44" s="1255"/>
      <c r="L44" s="1255"/>
      <c r="M44" s="1255"/>
      <c r="N44" s="1255"/>
      <c r="O44" s="1256"/>
    </row>
    <row r="45" spans="2:17" ht="13.5">
      <c r="B45" s="248"/>
      <c r="C45" s="244"/>
      <c r="D45" s="244"/>
      <c r="E45" s="244"/>
      <c r="F45" s="244"/>
      <c r="G45" s="1254"/>
      <c r="H45" s="1255"/>
      <c r="I45" s="1255"/>
      <c r="J45" s="1255"/>
      <c r="K45" s="1255"/>
      <c r="L45" s="1255"/>
      <c r="M45" s="1255"/>
      <c r="N45" s="1255"/>
      <c r="O45" s="1256"/>
    </row>
    <row r="46" spans="2:17" ht="13.5">
      <c r="B46" s="248"/>
      <c r="C46" s="244"/>
      <c r="D46" s="244"/>
      <c r="E46" s="244"/>
      <c r="F46" s="244"/>
      <c r="G46" s="1254"/>
      <c r="H46" s="1255"/>
      <c r="I46" s="1255"/>
      <c r="J46" s="1255"/>
      <c r="K46" s="1255"/>
      <c r="L46" s="1255"/>
      <c r="M46" s="1255"/>
      <c r="N46" s="1255"/>
      <c r="O46" s="1256"/>
    </row>
    <row r="47" spans="2:17" ht="13.5">
      <c r="B47" s="248"/>
      <c r="C47" s="244"/>
      <c r="D47" s="244"/>
      <c r="E47" s="244"/>
      <c r="F47" s="244"/>
      <c r="G47" s="1257"/>
      <c r="H47" s="1258"/>
      <c r="I47" s="1258"/>
      <c r="J47" s="1258"/>
      <c r="K47" s="1258"/>
      <c r="L47" s="1258"/>
      <c r="M47" s="1258"/>
      <c r="N47" s="1258"/>
      <c r="O47" s="1259"/>
    </row>
    <row r="48" spans="2:17" ht="13.5">
      <c r="B48" s="248"/>
      <c r="C48" s="244"/>
      <c r="D48" s="244"/>
      <c r="E48" s="244"/>
      <c r="F48" s="244"/>
      <c r="G48" s="244"/>
      <c r="H48" s="363"/>
      <c r="I48" s="363"/>
      <c r="J48" s="363"/>
    </row>
    <row r="49" spans="1:17" ht="13.5">
      <c r="B49" s="248"/>
      <c r="C49" s="244"/>
      <c r="D49" s="244"/>
      <c r="E49" s="244"/>
      <c r="F49" s="244"/>
      <c r="G49" s="243" t="s">
        <v>562</v>
      </c>
    </row>
    <row r="50" spans="1:17" ht="13.5">
      <c r="B50" s="248"/>
      <c r="C50" s="244"/>
      <c r="D50" s="244"/>
      <c r="E50" s="244"/>
      <c r="F50" s="244"/>
      <c r="G50" s="1228"/>
      <c r="H50" s="1229"/>
      <c r="I50" s="1229"/>
      <c r="J50" s="1230"/>
      <c r="K50" s="345" t="s">
        <v>520</v>
      </c>
      <c r="L50" s="345" t="s">
        <v>521</v>
      </c>
      <c r="M50" s="345" t="s">
        <v>522</v>
      </c>
      <c r="N50" s="345" t="s">
        <v>523</v>
      </c>
      <c r="O50" s="345" t="s">
        <v>524</v>
      </c>
    </row>
    <row r="51" spans="1:17" ht="13.5">
      <c r="B51" s="248"/>
      <c r="C51" s="244"/>
      <c r="D51" s="244"/>
      <c r="E51" s="244"/>
      <c r="F51" s="244"/>
      <c r="G51" s="1231" t="s">
        <v>557</v>
      </c>
      <c r="H51" s="1232"/>
      <c r="I51" s="1237" t="s">
        <v>555</v>
      </c>
      <c r="J51" s="1237"/>
      <c r="K51" s="1249"/>
      <c r="L51" s="1249"/>
      <c r="M51" s="1249"/>
      <c r="N51" s="1249"/>
      <c r="O51" s="1249"/>
    </row>
    <row r="52" spans="1:17" ht="13.5">
      <c r="B52" s="248"/>
      <c r="C52" s="244"/>
      <c r="D52" s="244"/>
      <c r="E52" s="244"/>
      <c r="F52" s="244"/>
      <c r="G52" s="1233"/>
      <c r="H52" s="1234"/>
      <c r="I52" s="1238"/>
      <c r="J52" s="1238"/>
      <c r="K52" s="1215"/>
      <c r="L52" s="1215"/>
      <c r="M52" s="1215"/>
      <c r="N52" s="1215"/>
      <c r="O52" s="1215"/>
    </row>
    <row r="53" spans="1:17" ht="13.5">
      <c r="A53" s="355"/>
      <c r="B53" s="248"/>
      <c r="C53" s="244"/>
      <c r="D53" s="244"/>
      <c r="E53" s="244"/>
      <c r="F53" s="244"/>
      <c r="G53" s="1233"/>
      <c r="H53" s="1234"/>
      <c r="I53" s="1240" t="s">
        <v>561</v>
      </c>
      <c r="J53" s="1240"/>
      <c r="K53" s="1250"/>
      <c r="L53" s="1250"/>
      <c r="M53" s="1250"/>
      <c r="N53" s="1250"/>
      <c r="O53" s="1250"/>
    </row>
    <row r="54" spans="1:17" ht="13.5">
      <c r="A54" s="355"/>
      <c r="B54" s="248"/>
      <c r="C54" s="244"/>
      <c r="D54" s="244"/>
      <c r="E54" s="244"/>
      <c r="F54" s="244"/>
      <c r="G54" s="1235"/>
      <c r="H54" s="1236"/>
      <c r="I54" s="1240"/>
      <c r="J54" s="1240"/>
      <c r="K54" s="1242"/>
      <c r="L54" s="1242"/>
      <c r="M54" s="1242"/>
      <c r="N54" s="1242"/>
      <c r="O54" s="1242"/>
    </row>
    <row r="55" spans="1:17" ht="13.5">
      <c r="A55" s="355"/>
      <c r="B55" s="248"/>
      <c r="C55" s="244"/>
      <c r="D55" s="244"/>
      <c r="E55" s="244"/>
      <c r="F55" s="244"/>
      <c r="G55" s="1243" t="s">
        <v>556</v>
      </c>
      <c r="H55" s="1244"/>
      <c r="I55" s="1240" t="s">
        <v>555</v>
      </c>
      <c r="J55" s="1240"/>
      <c r="K55" s="1249"/>
      <c r="L55" s="1249"/>
      <c r="M55" s="1249"/>
      <c r="N55" s="1249"/>
      <c r="O55" s="1249"/>
    </row>
    <row r="56" spans="1:17" ht="13.5">
      <c r="A56" s="355"/>
      <c r="B56" s="248"/>
      <c r="C56" s="244"/>
      <c r="D56" s="244"/>
      <c r="E56" s="244"/>
      <c r="F56" s="244"/>
      <c r="G56" s="1245"/>
      <c r="H56" s="1246"/>
      <c r="I56" s="1240"/>
      <c r="J56" s="1240"/>
      <c r="K56" s="1215"/>
      <c r="L56" s="1215"/>
      <c r="M56" s="1215"/>
      <c r="N56" s="1215"/>
      <c r="O56" s="1215"/>
    </row>
    <row r="57" spans="1:17" s="355" customFormat="1" ht="13.5">
      <c r="B57" s="356"/>
      <c r="C57" s="352"/>
      <c r="D57" s="352"/>
      <c r="E57" s="352"/>
      <c r="F57" s="352"/>
      <c r="G57" s="1245"/>
      <c r="H57" s="1246"/>
      <c r="I57" s="1217" t="s">
        <v>561</v>
      </c>
      <c r="J57" s="1217"/>
      <c r="K57" s="1250"/>
      <c r="L57" s="1250"/>
      <c r="M57" s="1250"/>
      <c r="N57" s="1250"/>
      <c r="O57" s="1250"/>
      <c r="P57" s="361"/>
      <c r="Q57" s="356"/>
    </row>
    <row r="58" spans="1:17" s="355" customFormat="1" ht="13.5">
      <c r="A58" s="243"/>
      <c r="B58" s="356"/>
      <c r="C58" s="352"/>
      <c r="D58" s="352"/>
      <c r="E58" s="352"/>
      <c r="F58" s="352"/>
      <c r="G58" s="1247"/>
      <c r="H58" s="1248"/>
      <c r="I58" s="1217"/>
      <c r="J58" s="1217"/>
      <c r="K58" s="1242"/>
      <c r="L58" s="1242"/>
      <c r="M58" s="1242"/>
      <c r="N58" s="1242"/>
      <c r="O58" s="1242"/>
      <c r="P58" s="361"/>
      <c r="Q58" s="356"/>
    </row>
    <row r="59" spans="1:17" s="355" customFormat="1" ht="13.5">
      <c r="A59" s="243"/>
      <c r="B59" s="356"/>
      <c r="C59" s="352"/>
      <c r="D59" s="352"/>
      <c r="E59" s="352"/>
      <c r="F59" s="352"/>
      <c r="G59" s="352"/>
      <c r="H59" s="352"/>
      <c r="I59" s="352"/>
      <c r="J59" s="352"/>
      <c r="K59" s="362"/>
      <c r="L59" s="362"/>
      <c r="M59" s="362"/>
      <c r="N59" s="362"/>
      <c r="O59" s="362"/>
      <c r="P59" s="361"/>
      <c r="Q59" s="356"/>
    </row>
    <row r="60" spans="1:17" s="355" customFormat="1" ht="13.5">
      <c r="A60" s="243"/>
      <c r="B60" s="356"/>
      <c r="C60" s="352"/>
      <c r="D60" s="352"/>
      <c r="E60" s="352"/>
      <c r="F60" s="352"/>
      <c r="G60" s="352"/>
      <c r="H60" s="352"/>
      <c r="I60" s="352"/>
      <c r="J60" s="352"/>
      <c r="K60" s="362"/>
      <c r="L60" s="362"/>
      <c r="M60" s="362"/>
      <c r="N60" s="362"/>
      <c r="O60" s="362"/>
      <c r="P60" s="361"/>
      <c r="Q60" s="356"/>
    </row>
    <row r="61" spans="1:17" s="355" customFormat="1" ht="13.5">
      <c r="A61" s="243"/>
      <c r="B61" s="360"/>
      <c r="C61" s="359"/>
      <c r="D61" s="359"/>
      <c r="E61" s="359"/>
      <c r="F61" s="359"/>
      <c r="G61" s="359"/>
      <c r="H61" s="359"/>
      <c r="I61" s="359"/>
      <c r="J61" s="359"/>
      <c r="K61" s="359"/>
      <c r="L61" s="359"/>
      <c r="M61" s="358"/>
      <c r="N61" s="358"/>
      <c r="O61" s="358"/>
      <c r="P61" s="357"/>
      <c r="Q61" s="356"/>
    </row>
    <row r="62" spans="1:17" ht="13.5">
      <c r="B62" s="354"/>
      <c r="C62" s="354"/>
      <c r="D62" s="354"/>
      <c r="E62" s="354"/>
      <c r="F62" s="354"/>
      <c r="G62" s="354"/>
      <c r="H62" s="354"/>
      <c r="I62" s="354"/>
      <c r="J62" s="354"/>
      <c r="K62" s="354"/>
      <c r="L62" s="354"/>
      <c r="M62" s="354"/>
      <c r="N62" s="354"/>
      <c r="O62" s="354"/>
      <c r="P62" s="354"/>
      <c r="Q62" s="244"/>
    </row>
    <row r="63" spans="1:17" ht="17.25">
      <c r="B63" s="307" t="s">
        <v>560</v>
      </c>
      <c r="C63" s="244"/>
      <c r="D63" s="244"/>
      <c r="E63" s="244"/>
      <c r="F63" s="244"/>
      <c r="G63" s="244"/>
      <c r="H63" s="244"/>
      <c r="I63" s="244"/>
      <c r="J63" s="244"/>
      <c r="K63" s="244"/>
      <c r="L63" s="244"/>
      <c r="M63" s="244"/>
      <c r="N63" s="244"/>
      <c r="O63" s="244"/>
    </row>
    <row r="64" spans="1:17" ht="13.5">
      <c r="B64" s="248"/>
      <c r="C64" s="244"/>
      <c r="D64" s="244"/>
      <c r="E64" s="244"/>
      <c r="F64" s="244"/>
      <c r="G64" s="353" t="s">
        <v>559</v>
      </c>
      <c r="I64" s="352"/>
      <c r="J64" s="352"/>
      <c r="K64" s="352"/>
      <c r="L64" s="244"/>
      <c r="M64" s="244"/>
      <c r="N64" s="244"/>
      <c r="O64" s="244"/>
    </row>
    <row r="65" spans="2:30" ht="13.5">
      <c r="B65" s="248"/>
      <c r="C65" s="244"/>
      <c r="D65" s="244"/>
      <c r="E65" s="244"/>
      <c r="F65" s="244"/>
      <c r="G65" s="1219" t="s">
        <v>565</v>
      </c>
      <c r="H65" s="1220"/>
      <c r="I65" s="1220"/>
      <c r="J65" s="1220"/>
      <c r="K65" s="1220"/>
      <c r="L65" s="1220"/>
      <c r="M65" s="1220"/>
      <c r="N65" s="1220"/>
      <c r="O65" s="1221"/>
    </row>
    <row r="66" spans="2:30" ht="13.5">
      <c r="B66" s="248"/>
      <c r="C66" s="244"/>
      <c r="D66" s="244"/>
      <c r="E66" s="244"/>
      <c r="F66" s="244"/>
      <c r="G66" s="1222"/>
      <c r="H66" s="1223"/>
      <c r="I66" s="1223"/>
      <c r="J66" s="1223"/>
      <c r="K66" s="1223"/>
      <c r="L66" s="1223"/>
      <c r="M66" s="1223"/>
      <c r="N66" s="1223"/>
      <c r="O66" s="1224"/>
    </row>
    <row r="67" spans="2:30" ht="13.5">
      <c r="B67" s="248"/>
      <c r="C67" s="244"/>
      <c r="D67" s="244"/>
      <c r="E67" s="244"/>
      <c r="F67" s="244"/>
      <c r="G67" s="1222"/>
      <c r="H67" s="1223"/>
      <c r="I67" s="1223"/>
      <c r="J67" s="1223"/>
      <c r="K67" s="1223"/>
      <c r="L67" s="1223"/>
      <c r="M67" s="1223"/>
      <c r="N67" s="1223"/>
      <c r="O67" s="1224"/>
    </row>
    <row r="68" spans="2:30" ht="13.5">
      <c r="B68" s="248"/>
      <c r="C68" s="244"/>
      <c r="D68" s="244"/>
      <c r="E68" s="244"/>
      <c r="F68" s="244"/>
      <c r="G68" s="1222"/>
      <c r="H68" s="1223"/>
      <c r="I68" s="1223"/>
      <c r="J68" s="1223"/>
      <c r="K68" s="1223"/>
      <c r="L68" s="1223"/>
      <c r="M68" s="1223"/>
      <c r="N68" s="1223"/>
      <c r="O68" s="1224"/>
    </row>
    <row r="69" spans="2:30" ht="13.5">
      <c r="B69" s="248"/>
      <c r="C69" s="244"/>
      <c r="D69" s="244"/>
      <c r="E69" s="244"/>
      <c r="F69" s="244"/>
      <c r="G69" s="1225"/>
      <c r="H69" s="1226"/>
      <c r="I69" s="1226"/>
      <c r="J69" s="1226"/>
      <c r="K69" s="1226"/>
      <c r="L69" s="1226"/>
      <c r="M69" s="1226"/>
      <c r="N69" s="1226"/>
      <c r="O69" s="1227"/>
    </row>
    <row r="70" spans="2:30" ht="13.5">
      <c r="B70" s="248"/>
      <c r="C70" s="244"/>
      <c r="D70" s="244"/>
      <c r="E70" s="244"/>
      <c r="F70" s="244"/>
      <c r="G70" s="244"/>
      <c r="H70" s="351"/>
      <c r="I70" s="351"/>
      <c r="J70" s="348"/>
      <c r="K70" s="348"/>
      <c r="L70" s="347"/>
      <c r="M70" s="348"/>
      <c r="N70" s="347"/>
      <c r="O70" s="346"/>
    </row>
    <row r="71" spans="2:30" ht="13.5">
      <c r="B71" s="248"/>
      <c r="C71" s="244"/>
      <c r="D71" s="244"/>
      <c r="E71" s="244"/>
      <c r="F71" s="244"/>
      <c r="G71" s="350" t="s">
        <v>558</v>
      </c>
      <c r="I71" s="349"/>
      <c r="J71" s="348"/>
      <c r="K71" s="348"/>
      <c r="L71" s="347"/>
      <c r="M71" s="348"/>
      <c r="N71" s="347"/>
      <c r="O71" s="346"/>
    </row>
    <row r="72" spans="2:30" ht="13.5">
      <c r="B72" s="248"/>
      <c r="C72" s="244"/>
      <c r="D72" s="244"/>
      <c r="E72" s="244"/>
      <c r="F72" s="244"/>
      <c r="G72" s="1228"/>
      <c r="H72" s="1229"/>
      <c r="I72" s="1229"/>
      <c r="J72" s="1230"/>
      <c r="K72" s="345" t="s">
        <v>520</v>
      </c>
      <c r="L72" s="345" t="s">
        <v>521</v>
      </c>
      <c r="M72" s="345" t="s">
        <v>522</v>
      </c>
      <c r="N72" s="345" t="s">
        <v>523</v>
      </c>
      <c r="O72" s="345" t="s">
        <v>524</v>
      </c>
    </row>
    <row r="73" spans="2:30" ht="13.5">
      <c r="B73" s="248"/>
      <c r="C73" s="244"/>
      <c r="D73" s="244"/>
      <c r="E73" s="244"/>
      <c r="F73" s="244"/>
      <c r="G73" s="1231" t="s">
        <v>557</v>
      </c>
      <c r="H73" s="1232"/>
      <c r="I73" s="1237" t="s">
        <v>555</v>
      </c>
      <c r="J73" s="1237"/>
      <c r="K73" s="1239">
        <v>64.5</v>
      </c>
      <c r="L73" s="1239">
        <v>56.9</v>
      </c>
      <c r="M73" s="1215">
        <v>44.8</v>
      </c>
      <c r="N73" s="1215">
        <v>35.799999999999997</v>
      </c>
      <c r="O73" s="1215">
        <v>11.8</v>
      </c>
      <c r="S73" s="243">
        <v>9.9</v>
      </c>
    </row>
    <row r="74" spans="2:30" ht="13.5">
      <c r="B74" s="248"/>
      <c r="C74" s="244"/>
      <c r="D74" s="244"/>
      <c r="E74" s="244"/>
      <c r="F74" s="244"/>
      <c r="G74" s="1233"/>
      <c r="H74" s="1234"/>
      <c r="I74" s="1238"/>
      <c r="J74" s="1238"/>
      <c r="K74" s="1239"/>
      <c r="L74" s="1239"/>
      <c r="M74" s="1215"/>
      <c r="N74" s="1215"/>
      <c r="O74" s="1215"/>
    </row>
    <row r="75" spans="2:30" ht="13.5">
      <c r="B75" s="248"/>
      <c r="C75" s="244"/>
      <c r="D75" s="244"/>
      <c r="E75" s="244"/>
      <c r="F75" s="244"/>
      <c r="G75" s="1233"/>
      <c r="H75" s="1234"/>
      <c r="I75" s="1240" t="s">
        <v>554</v>
      </c>
      <c r="J75" s="1240"/>
      <c r="K75" s="1241">
        <v>7.6</v>
      </c>
      <c r="L75" s="1241">
        <v>7.8</v>
      </c>
      <c r="M75" s="1241">
        <v>8.3000000000000007</v>
      </c>
      <c r="N75" s="1241">
        <v>7.6</v>
      </c>
      <c r="O75" s="1241">
        <v>6.5</v>
      </c>
      <c r="U75" s="243">
        <v>81.2</v>
      </c>
      <c r="W75" s="243">
        <v>87.2</v>
      </c>
      <c r="Y75" s="243">
        <v>99.8</v>
      </c>
      <c r="AA75" s="243">
        <v>109.5</v>
      </c>
      <c r="AC75" s="243">
        <v>115.2</v>
      </c>
    </row>
    <row r="76" spans="2:30" ht="13.5">
      <c r="B76" s="248"/>
      <c r="C76" s="244"/>
      <c r="D76" s="244"/>
      <c r="E76" s="244"/>
      <c r="F76" s="244"/>
      <c r="G76" s="1235"/>
      <c r="H76" s="1236"/>
      <c r="I76" s="1240"/>
      <c r="J76" s="1240"/>
      <c r="K76" s="1242"/>
      <c r="L76" s="1242"/>
      <c r="M76" s="1242"/>
      <c r="N76" s="1242"/>
      <c r="O76" s="1242"/>
    </row>
    <row r="77" spans="2:30" ht="13.5">
      <c r="B77" s="248"/>
      <c r="C77" s="244"/>
      <c r="D77" s="244"/>
      <c r="E77" s="244"/>
      <c r="F77" s="244"/>
      <c r="G77" s="1243" t="s">
        <v>556</v>
      </c>
      <c r="H77" s="1244"/>
      <c r="I77" s="1240" t="s">
        <v>555</v>
      </c>
      <c r="J77" s="1240"/>
      <c r="K77" s="1239">
        <v>62.5</v>
      </c>
      <c r="L77" s="1239">
        <v>57.8</v>
      </c>
      <c r="M77" s="1215">
        <v>49.8</v>
      </c>
      <c r="N77" s="1215">
        <v>45.1</v>
      </c>
      <c r="O77" s="1215">
        <v>37.4</v>
      </c>
      <c r="R77" s="243">
        <v>12.3</v>
      </c>
      <c r="T77" s="243">
        <v>11.1</v>
      </c>
    </row>
    <row r="78" spans="2:30" ht="13.5">
      <c r="B78" s="248"/>
      <c r="C78" s="244"/>
      <c r="D78" s="244"/>
      <c r="E78" s="244"/>
      <c r="F78" s="244"/>
      <c r="G78" s="1245"/>
      <c r="H78" s="1246"/>
      <c r="I78" s="1240"/>
      <c r="J78" s="1240"/>
      <c r="K78" s="1239"/>
      <c r="L78" s="1239"/>
      <c r="M78" s="1215"/>
      <c r="N78" s="1215"/>
      <c r="O78" s="1215"/>
    </row>
    <row r="79" spans="2:30" ht="13.5">
      <c r="B79" s="248"/>
      <c r="C79" s="244"/>
      <c r="D79" s="244"/>
      <c r="E79" s="244"/>
      <c r="F79" s="244"/>
      <c r="G79" s="1245"/>
      <c r="H79" s="1246"/>
      <c r="I79" s="1216" t="s">
        <v>554</v>
      </c>
      <c r="J79" s="1217"/>
      <c r="K79" s="1218">
        <v>8.6</v>
      </c>
      <c r="L79" s="1218">
        <v>8.3000000000000007</v>
      </c>
      <c r="M79" s="1218">
        <v>7.7</v>
      </c>
      <c r="N79" s="1218">
        <v>7.1</v>
      </c>
      <c r="O79" s="1218">
        <v>6.3</v>
      </c>
      <c r="V79" s="243">
        <v>53.5</v>
      </c>
      <c r="X79" s="243">
        <v>48.2</v>
      </c>
      <c r="Z79" s="243">
        <v>34.200000000000003</v>
      </c>
      <c r="AB79" s="243">
        <v>30.3</v>
      </c>
      <c r="AD79" s="243">
        <v>28.9</v>
      </c>
    </row>
    <row r="80" spans="2:30" ht="13.5">
      <c r="B80" s="248"/>
      <c r="C80" s="244"/>
      <c r="D80" s="244"/>
      <c r="E80" s="244"/>
      <c r="F80" s="244"/>
      <c r="G80" s="1247"/>
      <c r="H80" s="1248"/>
      <c r="I80" s="1217"/>
      <c r="J80" s="1217"/>
      <c r="K80" s="1218"/>
      <c r="L80" s="1218"/>
      <c r="M80" s="1218"/>
      <c r="N80" s="1218"/>
      <c r="O80" s="1218"/>
    </row>
    <row r="81" spans="2:17" ht="13.5">
      <c r="B81" s="248"/>
      <c r="C81" s="244"/>
      <c r="D81" s="244"/>
      <c r="E81" s="244"/>
      <c r="F81" s="244"/>
      <c r="G81" s="244"/>
      <c r="H81" s="244"/>
      <c r="I81" s="244"/>
      <c r="J81" s="244"/>
      <c r="K81" s="344"/>
      <c r="L81" s="244"/>
      <c r="M81" s="244"/>
      <c r="N81" s="244"/>
      <c r="O81" s="244"/>
    </row>
    <row r="82" spans="2:17" ht="17.25">
      <c r="B82" s="248"/>
      <c r="C82" s="244"/>
      <c r="D82" s="244"/>
      <c r="E82" s="244"/>
      <c r="F82" s="244"/>
      <c r="G82" s="244"/>
      <c r="H82" s="244"/>
      <c r="I82" s="244"/>
      <c r="J82" s="244"/>
      <c r="K82" s="343"/>
      <c r="L82" s="343"/>
      <c r="M82" s="343"/>
      <c r="N82" s="343"/>
      <c r="O82" s="343"/>
    </row>
    <row r="83" spans="2:17" ht="13.5">
      <c r="B83" s="340"/>
      <c r="C83" s="306"/>
      <c r="D83" s="306"/>
      <c r="E83" s="306"/>
      <c r="F83" s="306"/>
      <c r="G83" s="306"/>
      <c r="H83" s="306"/>
      <c r="I83" s="306"/>
      <c r="J83" s="306"/>
      <c r="K83" s="306"/>
      <c r="L83" s="306"/>
      <c r="M83" s="306"/>
      <c r="N83" s="306"/>
      <c r="O83" s="306"/>
      <c r="P83" s="341"/>
    </row>
    <row r="84" spans="2:17" ht="13.5">
      <c r="H84" s="244"/>
      <c r="I84" s="244"/>
      <c r="J84" s="244"/>
      <c r="K84" s="244"/>
      <c r="L84" s="244"/>
      <c r="M84" s="244"/>
      <c r="N84" s="244"/>
      <c r="O84" s="244"/>
      <c r="P84" s="244"/>
      <c r="Q84" s="244"/>
    </row>
    <row r="85" spans="2:17" ht="13.5">
      <c r="B85" s="244"/>
      <c r="C85" s="244"/>
      <c r="D85" s="244"/>
      <c r="E85" s="244"/>
      <c r="F85" s="244"/>
      <c r="G85" s="244"/>
      <c r="H85" s="244"/>
      <c r="I85" s="244"/>
      <c r="J85" s="244"/>
      <c r="K85" s="244"/>
      <c r="L85" s="244"/>
      <c r="M85" s="244"/>
      <c r="N85" s="244"/>
      <c r="O85" s="244"/>
      <c r="P85" s="244"/>
      <c r="Q85" s="244"/>
    </row>
    <row r="86" spans="2:17" ht="13.5" hidden="1">
      <c r="B86" s="244"/>
      <c r="C86" s="244"/>
      <c r="D86" s="244"/>
      <c r="E86" s="244"/>
      <c r="F86" s="244"/>
      <c r="G86" s="244"/>
      <c r="H86" s="244"/>
      <c r="I86" s="244"/>
      <c r="J86" s="244"/>
      <c r="K86" s="244"/>
      <c r="L86" s="244"/>
      <c r="M86" s="244"/>
      <c r="N86" s="244"/>
      <c r="O86" s="244"/>
      <c r="P86" s="244"/>
      <c r="Q86" s="244"/>
    </row>
    <row r="87" spans="2:17" ht="13.5" hidden="1">
      <c r="B87" s="244"/>
      <c r="C87" s="244"/>
      <c r="D87" s="244"/>
      <c r="E87" s="244"/>
      <c r="F87" s="244"/>
      <c r="G87" s="244"/>
      <c r="H87" s="244"/>
      <c r="I87" s="244"/>
      <c r="J87" s="244"/>
      <c r="K87" s="342"/>
      <c r="L87" s="244"/>
      <c r="M87" s="244"/>
      <c r="N87" s="244"/>
      <c r="O87" s="244"/>
      <c r="P87" s="244"/>
      <c r="Q87" s="244"/>
    </row>
    <row r="88" spans="2:17" ht="13.5" hidden="1">
      <c r="B88" s="244"/>
      <c r="C88" s="244"/>
      <c r="D88" s="244"/>
      <c r="E88" s="244"/>
      <c r="F88" s="244"/>
      <c r="G88" s="244"/>
      <c r="H88" s="244"/>
      <c r="I88" s="244"/>
      <c r="J88" s="244"/>
      <c r="K88" s="244"/>
      <c r="L88" s="244"/>
      <c r="M88" s="244"/>
      <c r="N88" s="244"/>
      <c r="O88" s="244"/>
      <c r="P88" s="244"/>
      <c r="Q88" s="244"/>
    </row>
    <row r="89" spans="2:17" ht="13.5" hidden="1">
      <c r="B89" s="244"/>
      <c r="C89" s="244"/>
      <c r="D89" s="244"/>
      <c r="E89" s="244"/>
      <c r="F89" s="244"/>
      <c r="G89" s="244"/>
      <c r="H89" s="244"/>
      <c r="I89" s="244"/>
      <c r="J89" s="244"/>
      <c r="K89" s="244"/>
      <c r="L89" s="244"/>
      <c r="M89" s="244"/>
      <c r="N89" s="244"/>
      <c r="O89" s="244"/>
      <c r="P89" s="244"/>
      <c r="Q89" s="244"/>
    </row>
    <row r="90" spans="2:17" ht="13.5" hidden="1">
      <c r="B90" s="244"/>
      <c r="C90" s="244"/>
      <c r="D90" s="244"/>
      <c r="E90" s="244"/>
      <c r="F90" s="244"/>
      <c r="G90" s="244"/>
      <c r="H90" s="244"/>
      <c r="I90" s="244"/>
      <c r="J90" s="244"/>
      <c r="K90" s="244"/>
      <c r="L90" s="244"/>
      <c r="M90" s="244"/>
      <c r="N90" s="244"/>
      <c r="O90" s="244"/>
      <c r="P90" s="244"/>
      <c r="Q90" s="244"/>
    </row>
    <row r="91" spans="2:17" ht="13.5"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N55:N56"/>
    <mergeCell ref="O55:O56"/>
    <mergeCell ref="I57:J58"/>
    <mergeCell ref="K57:K58"/>
    <mergeCell ref="L57:L58"/>
    <mergeCell ref="M57:M58"/>
    <mergeCell ref="N57:N58"/>
    <mergeCell ref="O57:O58"/>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6"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519</v>
      </c>
      <c r="G2" s="111"/>
      <c r="H2" s="112"/>
    </row>
    <row r="3" spans="1:8">
      <c r="A3" s="108" t="s">
        <v>512</v>
      </c>
      <c r="B3" s="113"/>
      <c r="C3" s="114"/>
      <c r="D3" s="115">
        <v>31955</v>
      </c>
      <c r="E3" s="116"/>
      <c r="F3" s="117">
        <v>36765</v>
      </c>
      <c r="G3" s="118"/>
      <c r="H3" s="119"/>
    </row>
    <row r="4" spans="1:8">
      <c r="A4" s="120"/>
      <c r="B4" s="121"/>
      <c r="C4" s="122"/>
      <c r="D4" s="123">
        <v>17097</v>
      </c>
      <c r="E4" s="124"/>
      <c r="F4" s="125">
        <v>20975</v>
      </c>
      <c r="G4" s="126"/>
      <c r="H4" s="127"/>
    </row>
    <row r="5" spans="1:8">
      <c r="A5" s="108" t="s">
        <v>514</v>
      </c>
      <c r="B5" s="113"/>
      <c r="C5" s="114"/>
      <c r="D5" s="115">
        <v>34581</v>
      </c>
      <c r="E5" s="116"/>
      <c r="F5" s="117">
        <v>39052</v>
      </c>
      <c r="G5" s="118"/>
      <c r="H5" s="119"/>
    </row>
    <row r="6" spans="1:8">
      <c r="A6" s="120"/>
      <c r="B6" s="121"/>
      <c r="C6" s="122"/>
      <c r="D6" s="123">
        <v>15763</v>
      </c>
      <c r="E6" s="124"/>
      <c r="F6" s="125">
        <v>21186</v>
      </c>
      <c r="G6" s="126"/>
      <c r="H6" s="127"/>
    </row>
    <row r="7" spans="1:8">
      <c r="A7" s="108" t="s">
        <v>515</v>
      </c>
      <c r="B7" s="113"/>
      <c r="C7" s="114"/>
      <c r="D7" s="115">
        <v>41875</v>
      </c>
      <c r="E7" s="116"/>
      <c r="F7" s="117">
        <v>41235</v>
      </c>
      <c r="G7" s="118"/>
      <c r="H7" s="119"/>
    </row>
    <row r="8" spans="1:8">
      <c r="A8" s="120"/>
      <c r="B8" s="121"/>
      <c r="C8" s="122"/>
      <c r="D8" s="123">
        <v>23380</v>
      </c>
      <c r="E8" s="124"/>
      <c r="F8" s="125">
        <v>22086</v>
      </c>
      <c r="G8" s="126"/>
      <c r="H8" s="127"/>
    </row>
    <row r="9" spans="1:8">
      <c r="A9" s="108" t="s">
        <v>516</v>
      </c>
      <c r="B9" s="113"/>
      <c r="C9" s="114"/>
      <c r="D9" s="115">
        <v>23370</v>
      </c>
      <c r="E9" s="116"/>
      <c r="F9" s="117">
        <v>41862</v>
      </c>
      <c r="G9" s="118"/>
      <c r="H9" s="119"/>
    </row>
    <row r="10" spans="1:8">
      <c r="A10" s="120"/>
      <c r="B10" s="121"/>
      <c r="C10" s="122"/>
      <c r="D10" s="123">
        <v>12507</v>
      </c>
      <c r="E10" s="124"/>
      <c r="F10" s="125">
        <v>23710</v>
      </c>
      <c r="G10" s="126"/>
      <c r="H10" s="127"/>
    </row>
    <row r="11" spans="1:8">
      <c r="A11" s="108" t="s">
        <v>517</v>
      </c>
      <c r="B11" s="113"/>
      <c r="C11" s="114"/>
      <c r="D11" s="115">
        <v>24545</v>
      </c>
      <c r="E11" s="116"/>
      <c r="F11" s="117">
        <v>43554</v>
      </c>
      <c r="G11" s="118"/>
      <c r="H11" s="119"/>
    </row>
    <row r="12" spans="1:8">
      <c r="A12" s="120"/>
      <c r="B12" s="121"/>
      <c r="C12" s="128"/>
      <c r="D12" s="123">
        <v>13013</v>
      </c>
      <c r="E12" s="124"/>
      <c r="F12" s="125">
        <v>24811</v>
      </c>
      <c r="G12" s="126"/>
      <c r="H12" s="127"/>
    </row>
    <row r="13" spans="1:8">
      <c r="A13" s="108"/>
      <c r="B13" s="113"/>
      <c r="C13" s="129"/>
      <c r="D13" s="130">
        <v>31265</v>
      </c>
      <c r="E13" s="131"/>
      <c r="F13" s="132">
        <v>40494</v>
      </c>
      <c r="G13" s="133"/>
      <c r="H13" s="119"/>
    </row>
    <row r="14" spans="1:8">
      <c r="A14" s="120"/>
      <c r="B14" s="121"/>
      <c r="C14" s="122"/>
      <c r="D14" s="123">
        <v>16352</v>
      </c>
      <c r="E14" s="124"/>
      <c r="F14" s="125">
        <v>22554</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16.79</v>
      </c>
      <c r="C19" s="134">
        <f>ROUND(VALUE(SUBSTITUTE(実質収支比率等に係る経年分析!G$48,"▲","-")),2)</f>
        <v>18.71</v>
      </c>
      <c r="D19" s="134">
        <f>ROUND(VALUE(SUBSTITUTE(実質収支比率等に係る経年分析!H$48,"▲","-")),2)</f>
        <v>15.21</v>
      </c>
      <c r="E19" s="134">
        <f>ROUND(VALUE(SUBSTITUTE(実質収支比率等に係る経年分析!I$48,"▲","-")),2)</f>
        <v>13.05</v>
      </c>
      <c r="F19" s="134">
        <f>ROUND(VALUE(SUBSTITUTE(実質収支比率等に係る経年分析!J$48,"▲","-")),2)</f>
        <v>8.01</v>
      </c>
    </row>
    <row r="20" spans="1:11">
      <c r="A20" s="134" t="s">
        <v>42</v>
      </c>
      <c r="B20" s="134">
        <f>ROUND(VALUE(SUBSTITUTE(実質収支比率等に係る経年分析!F$47,"▲","-")),2)</f>
        <v>11.43</v>
      </c>
      <c r="C20" s="134">
        <f>ROUND(VALUE(SUBSTITUTE(実質収支比率等に係る経年分析!G$47,"▲","-")),2)</f>
        <v>12.09</v>
      </c>
      <c r="D20" s="134">
        <f>ROUND(VALUE(SUBSTITUTE(実質収支比率等に係る経年分析!H$47,"▲","-")),2)</f>
        <v>14.4</v>
      </c>
      <c r="E20" s="134">
        <f>ROUND(VALUE(SUBSTITUTE(実質収支比率等に係る経年分析!I$47,"▲","-")),2)</f>
        <v>15.39</v>
      </c>
      <c r="F20" s="134">
        <f>ROUND(VALUE(SUBSTITUTE(実質収支比率等に係る経年分析!J$47,"▲","-")),2)</f>
        <v>21.13</v>
      </c>
    </row>
    <row r="21" spans="1:11">
      <c r="A21" s="134" t="s">
        <v>43</v>
      </c>
      <c r="B21" s="134">
        <f>IF(ISNUMBER(VALUE(SUBSTITUTE(実質収支比率等に係る経年分析!F$49,"▲","-"))),ROUND(VALUE(SUBSTITUTE(実質収支比率等に係る経年分析!F$49,"▲","-")),2),NA())</f>
        <v>5.29</v>
      </c>
      <c r="C21" s="134">
        <f>IF(ISNUMBER(VALUE(SUBSTITUTE(実質収支比率等に係る経年分析!G$49,"▲","-"))),ROUND(VALUE(SUBSTITUTE(実質収支比率等に係る経年分析!G$49,"▲","-")),2),NA())</f>
        <v>2.74</v>
      </c>
      <c r="D21" s="134">
        <f>IF(ISNUMBER(VALUE(SUBSTITUTE(実質収支比率等に係る経年分析!H$49,"▲","-"))),ROUND(VALUE(SUBSTITUTE(実質収支比率等に係る経年分析!H$49,"▲","-")),2),NA())</f>
        <v>-0.59</v>
      </c>
      <c r="E21" s="134">
        <f>IF(ISNUMBER(VALUE(SUBSTITUTE(実質収支比率等に係る経年分析!I$49,"▲","-"))),ROUND(VALUE(SUBSTITUTE(実質収支比率等に係る経年分析!I$49,"▲","-")),2),NA())</f>
        <v>-1.05</v>
      </c>
      <c r="F21" s="134">
        <f>IF(ISNUMBER(VALUE(SUBSTITUTE(実質収支比率等に係る経年分析!J$49,"▲","-"))),ROUND(VALUE(SUBSTITUTE(実質収支比率等に係る経年分析!J$49,"▲","-")),2),NA())</f>
        <v>1</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0.19</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川口駅西口地下公共駐車場事業</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交通災害共済事業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後期高齢者医療事業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c r="A32" s="135" t="str">
        <f>IF(連結実質赤字比率に係る赤字・黒字の構成分析!C$38="",NA(),連結実質赤字比率に係る赤字・黒字の構成分析!C$38)</f>
        <v>小型自動車競走事業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1.26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0.72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0.52</v>
      </c>
    </row>
    <row r="33" spans="1:16">
      <c r="A33" s="135" t="str">
        <f>IF(連結実質赤字比率に係る赤字・黒字の構成分析!C$37="",NA(),連結実質赤字比率に係る赤字・黒字の構成分析!C$37)</f>
        <v>介護保険事業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0.14000000000000001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0.61</v>
      </c>
    </row>
    <row r="34" spans="1:16">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3.75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4.57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4.8600000000000003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5.38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5.09</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6.37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6.56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6.05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5.46</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16.809999999999999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18.71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15.2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13.14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14681</v>
      </c>
      <c r="E42" s="136"/>
      <c r="F42" s="136"/>
      <c r="G42" s="136">
        <f>'実質公債費比率（分子）の構造'!L$52</f>
        <v>14582</v>
      </c>
      <c r="H42" s="136"/>
      <c r="I42" s="136"/>
      <c r="J42" s="136">
        <f>'実質公債費比率（分子）の構造'!M$52</f>
        <v>14679</v>
      </c>
      <c r="K42" s="136"/>
      <c r="L42" s="136"/>
      <c r="M42" s="136">
        <f>'実質公債費比率（分子）の構造'!N$52</f>
        <v>16231</v>
      </c>
      <c r="N42" s="136"/>
      <c r="O42" s="136"/>
      <c r="P42" s="136">
        <f>'実質公債費比率（分子）の構造'!O$52</f>
        <v>15416</v>
      </c>
    </row>
    <row r="43" spans="1:16">
      <c r="A43" s="136" t="s">
        <v>51</v>
      </c>
      <c r="B43" s="136">
        <f>'実質公債費比率（分子）の構造'!K$51</f>
        <v>10</v>
      </c>
      <c r="C43" s="136"/>
      <c r="D43" s="136"/>
      <c r="E43" s="136">
        <f>'実質公債費比率（分子）の構造'!L$51</f>
        <v>11</v>
      </c>
      <c r="F43" s="136"/>
      <c r="G43" s="136"/>
      <c r="H43" s="136">
        <f>'実質公債費比率（分子）の構造'!M$51</f>
        <v>16</v>
      </c>
      <c r="I43" s="136"/>
      <c r="J43" s="136"/>
      <c r="K43" s="136">
        <f>'実質公債費比率（分子）の構造'!N$51</f>
        <v>16</v>
      </c>
      <c r="L43" s="136"/>
      <c r="M43" s="136"/>
      <c r="N43" s="136">
        <f>'実質公債費比率（分子）の構造'!O$51</f>
        <v>8</v>
      </c>
      <c r="O43" s="136"/>
      <c r="P43" s="136"/>
    </row>
    <row r="44" spans="1:16">
      <c r="A44" s="136" t="s">
        <v>52</v>
      </c>
      <c r="B44" s="136">
        <f>'実質公債費比率（分子）の構造'!K$50</f>
        <v>2550</v>
      </c>
      <c r="C44" s="136"/>
      <c r="D44" s="136"/>
      <c r="E44" s="136">
        <f>'実質公債費比率（分子）の構造'!L$50</f>
        <v>2393</v>
      </c>
      <c r="F44" s="136"/>
      <c r="G44" s="136"/>
      <c r="H44" s="136">
        <f>'実質公債費比率（分子）の構造'!M$50</f>
        <v>3915</v>
      </c>
      <c r="I44" s="136"/>
      <c r="J44" s="136"/>
      <c r="K44" s="136">
        <f>'実質公債費比率（分子）の構造'!N$50</f>
        <v>1610</v>
      </c>
      <c r="L44" s="136"/>
      <c r="M44" s="136"/>
      <c r="N44" s="136">
        <f>'実質公債費比率（分子）の構造'!O$50</f>
        <v>112</v>
      </c>
      <c r="O44" s="136"/>
      <c r="P44" s="136"/>
    </row>
    <row r="45" spans="1:16">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2534</v>
      </c>
      <c r="C46" s="136"/>
      <c r="D46" s="136"/>
      <c r="E46" s="136">
        <f>'実質公債費比率（分子）の構造'!L$48</f>
        <v>3175</v>
      </c>
      <c r="F46" s="136"/>
      <c r="G46" s="136"/>
      <c r="H46" s="136">
        <f>'実質公債費比率（分子）の構造'!M$48</f>
        <v>3223</v>
      </c>
      <c r="I46" s="136"/>
      <c r="J46" s="136"/>
      <c r="K46" s="136">
        <f>'実質公債費比率（分子）の構造'!N$48</f>
        <v>3110</v>
      </c>
      <c r="L46" s="136"/>
      <c r="M46" s="136"/>
      <c r="N46" s="136">
        <f>'実質公債費比率（分子）の構造'!O$48</f>
        <v>3062</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16114</v>
      </c>
      <c r="C49" s="136"/>
      <c r="D49" s="136"/>
      <c r="E49" s="136">
        <f>'実質公債費比率（分子）の構造'!L$45</f>
        <v>16049</v>
      </c>
      <c r="F49" s="136"/>
      <c r="G49" s="136"/>
      <c r="H49" s="136">
        <f>'実質公債費比率（分子）の構造'!M$45</f>
        <v>15863</v>
      </c>
      <c r="I49" s="136"/>
      <c r="J49" s="136"/>
      <c r="K49" s="136">
        <f>'実質公債費比率（分子）の構造'!N$45</f>
        <v>16468</v>
      </c>
      <c r="L49" s="136"/>
      <c r="M49" s="136"/>
      <c r="N49" s="136">
        <f>'実質公債費比率（分子）の構造'!O$45</f>
        <v>16460</v>
      </c>
      <c r="O49" s="136"/>
      <c r="P49" s="136"/>
    </row>
    <row r="50" spans="1:16">
      <c r="A50" s="136" t="s">
        <v>58</v>
      </c>
      <c r="B50" s="136" t="e">
        <f>NA()</f>
        <v>#N/A</v>
      </c>
      <c r="C50" s="136">
        <f>IF(ISNUMBER('実質公債費比率（分子）の構造'!K$53),'実質公債費比率（分子）の構造'!K$53,NA())</f>
        <v>6527</v>
      </c>
      <c r="D50" s="136" t="e">
        <f>NA()</f>
        <v>#N/A</v>
      </c>
      <c r="E50" s="136" t="e">
        <f>NA()</f>
        <v>#N/A</v>
      </c>
      <c r="F50" s="136">
        <f>IF(ISNUMBER('実質公債費比率（分子）の構造'!L$53),'実質公債費比率（分子）の構造'!L$53,NA())</f>
        <v>7046</v>
      </c>
      <c r="G50" s="136" t="e">
        <f>NA()</f>
        <v>#N/A</v>
      </c>
      <c r="H50" s="136" t="e">
        <f>NA()</f>
        <v>#N/A</v>
      </c>
      <c r="I50" s="136">
        <f>IF(ISNUMBER('実質公債費比率（分子）の構造'!M$53),'実質公債費比率（分子）の構造'!M$53,NA())</f>
        <v>8338</v>
      </c>
      <c r="J50" s="136" t="e">
        <f>NA()</f>
        <v>#N/A</v>
      </c>
      <c r="K50" s="136" t="e">
        <f>NA()</f>
        <v>#N/A</v>
      </c>
      <c r="L50" s="136">
        <f>IF(ISNUMBER('実質公債費比率（分子）の構造'!N$53),'実質公債費比率（分子）の構造'!N$53,NA())</f>
        <v>4973</v>
      </c>
      <c r="M50" s="136" t="e">
        <f>NA()</f>
        <v>#N/A</v>
      </c>
      <c r="N50" s="136" t="e">
        <f>NA()</f>
        <v>#N/A</v>
      </c>
      <c r="O50" s="136">
        <f>IF(ISNUMBER('実質公債費比率（分子）の構造'!O$53),'実質公債費比率（分子）の構造'!O$53,NA())</f>
        <v>4226</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113512</v>
      </c>
      <c r="E56" s="135"/>
      <c r="F56" s="135"/>
      <c r="G56" s="135">
        <f>'将来負担比率（分子）の構造'!J$51</f>
        <v>115651</v>
      </c>
      <c r="H56" s="135"/>
      <c r="I56" s="135"/>
      <c r="J56" s="135">
        <f>'将来負担比率（分子）の構造'!K$51</f>
        <v>117035</v>
      </c>
      <c r="K56" s="135"/>
      <c r="L56" s="135"/>
      <c r="M56" s="135">
        <f>'将来負担比率（分子）の構造'!L$51</f>
        <v>115213</v>
      </c>
      <c r="N56" s="135"/>
      <c r="O56" s="135"/>
      <c r="P56" s="135">
        <f>'将来負担比率（分子）の構造'!M$51</f>
        <v>114502</v>
      </c>
    </row>
    <row r="57" spans="1:16">
      <c r="A57" s="135" t="s">
        <v>34</v>
      </c>
      <c r="B57" s="135"/>
      <c r="C57" s="135"/>
      <c r="D57" s="135">
        <f>'将来負担比率（分子）の構造'!I$50</f>
        <v>59541</v>
      </c>
      <c r="E57" s="135"/>
      <c r="F57" s="135"/>
      <c r="G57" s="135">
        <f>'将来負担比率（分子）の構造'!J$50</f>
        <v>59120</v>
      </c>
      <c r="H57" s="135"/>
      <c r="I57" s="135"/>
      <c r="J57" s="135">
        <f>'将来負担比率（分子）の構造'!K$50</f>
        <v>57036</v>
      </c>
      <c r="K57" s="135"/>
      <c r="L57" s="135"/>
      <c r="M57" s="135">
        <f>'将来負担比率（分子）の構造'!L$50</f>
        <v>54242</v>
      </c>
      <c r="N57" s="135"/>
      <c r="O57" s="135"/>
      <c r="P57" s="135">
        <f>'将来負担比率（分子）の構造'!M$50</f>
        <v>57345</v>
      </c>
    </row>
    <row r="58" spans="1:16">
      <c r="A58" s="135" t="s">
        <v>33</v>
      </c>
      <c r="B58" s="135"/>
      <c r="C58" s="135"/>
      <c r="D58" s="135">
        <f>'将来負担比率（分子）の構造'!I$49</f>
        <v>27977</v>
      </c>
      <c r="E58" s="135"/>
      <c r="F58" s="135"/>
      <c r="G58" s="135">
        <f>'将来負担比率（分子）の構造'!J$49</f>
        <v>29589</v>
      </c>
      <c r="H58" s="135"/>
      <c r="I58" s="135"/>
      <c r="J58" s="135">
        <f>'将来負担比率（分子）の構造'!K$49</f>
        <v>35957</v>
      </c>
      <c r="K58" s="135"/>
      <c r="L58" s="135"/>
      <c r="M58" s="135">
        <f>'将来負担比率（分子）の構造'!L$49</f>
        <v>41743</v>
      </c>
      <c r="N58" s="135"/>
      <c r="O58" s="135"/>
      <c r="P58" s="135">
        <f>'将来負担比率（分子）の構造'!M$49</f>
        <v>53279</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8089</v>
      </c>
      <c r="C61" s="135"/>
      <c r="D61" s="135"/>
      <c r="E61" s="135">
        <f>'将来負担比率（分子）の構造'!J$46</f>
        <v>7411</v>
      </c>
      <c r="F61" s="135"/>
      <c r="G61" s="135"/>
      <c r="H61" s="135">
        <f>'将来負担比率（分子）の構造'!K$46</f>
        <v>6447</v>
      </c>
      <c r="I61" s="135"/>
      <c r="J61" s="135"/>
      <c r="K61" s="135">
        <f>'将来負担比率（分子）の構造'!L$46</f>
        <v>908</v>
      </c>
      <c r="L61" s="135"/>
      <c r="M61" s="135"/>
      <c r="N61" s="135">
        <f>'将来負担比率（分子）の構造'!M$46</f>
        <v>1092</v>
      </c>
      <c r="O61" s="135"/>
      <c r="P61" s="135"/>
    </row>
    <row r="62" spans="1:16">
      <c r="A62" s="135" t="s">
        <v>28</v>
      </c>
      <c r="B62" s="135">
        <f>'将来負担比率（分子）の構造'!I$45</f>
        <v>27400</v>
      </c>
      <c r="C62" s="135"/>
      <c r="D62" s="135"/>
      <c r="E62" s="135">
        <f>'将来負担比率（分子）の構造'!J$45</f>
        <v>26161</v>
      </c>
      <c r="F62" s="135"/>
      <c r="G62" s="135"/>
      <c r="H62" s="135">
        <f>'将来負担比率（分子）の構造'!K$45</f>
        <v>25127</v>
      </c>
      <c r="I62" s="135"/>
      <c r="J62" s="135"/>
      <c r="K62" s="135">
        <f>'将来負担比率（分子）の構造'!L$45</f>
        <v>23332</v>
      </c>
      <c r="L62" s="135"/>
      <c r="M62" s="135"/>
      <c r="N62" s="135">
        <f>'将来負担比率（分子）の構造'!M$45</f>
        <v>22482</v>
      </c>
      <c r="O62" s="135"/>
      <c r="P62" s="135"/>
    </row>
    <row r="63" spans="1:16">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26</v>
      </c>
      <c r="B64" s="135">
        <f>'将来負担比率（分子）の構造'!I$43</f>
        <v>38463</v>
      </c>
      <c r="C64" s="135"/>
      <c r="D64" s="135"/>
      <c r="E64" s="135">
        <f>'将来負担比率（分子）の構造'!J$43</f>
        <v>37666</v>
      </c>
      <c r="F64" s="135"/>
      <c r="G64" s="135"/>
      <c r="H64" s="135">
        <f>'将来負担比率（分子）の構造'!K$43</f>
        <v>36372</v>
      </c>
      <c r="I64" s="135"/>
      <c r="J64" s="135"/>
      <c r="K64" s="135">
        <f>'将来負担比率（分子）の構造'!L$43</f>
        <v>37327</v>
      </c>
      <c r="L64" s="135"/>
      <c r="M64" s="135"/>
      <c r="N64" s="135">
        <f>'将来負担比率（分子）の構造'!M$43</f>
        <v>35717</v>
      </c>
      <c r="O64" s="135"/>
      <c r="P64" s="135"/>
    </row>
    <row r="65" spans="1:16">
      <c r="A65" s="135" t="s">
        <v>25</v>
      </c>
      <c r="B65" s="135">
        <f>'将来負担比率（分子）の構造'!I$42</f>
        <v>46852</v>
      </c>
      <c r="C65" s="135"/>
      <c r="D65" s="135"/>
      <c r="E65" s="135">
        <f>'将来負担比率（分子）の構造'!J$42</f>
        <v>44644</v>
      </c>
      <c r="F65" s="135"/>
      <c r="G65" s="135"/>
      <c r="H65" s="135">
        <f>'将来負担比率（分子）の構造'!K$42</f>
        <v>17437</v>
      </c>
      <c r="I65" s="135"/>
      <c r="J65" s="135"/>
      <c r="K65" s="135">
        <f>'将来負担比率（分子）の構造'!L$42</f>
        <v>16010</v>
      </c>
      <c r="L65" s="135"/>
      <c r="M65" s="135"/>
      <c r="N65" s="135">
        <f>'将来負担比率（分子）の構造'!M$42</f>
        <v>15086</v>
      </c>
      <c r="O65" s="135"/>
      <c r="P65" s="135"/>
    </row>
    <row r="66" spans="1:16">
      <c r="A66" s="135" t="s">
        <v>24</v>
      </c>
      <c r="B66" s="135">
        <f>'将来負担比率（分子）の構造'!I$41</f>
        <v>136502</v>
      </c>
      <c r="C66" s="135"/>
      <c r="D66" s="135"/>
      <c r="E66" s="135">
        <f>'将来負担比率（分子）の構造'!J$41</f>
        <v>138226</v>
      </c>
      <c r="F66" s="135"/>
      <c r="G66" s="135"/>
      <c r="H66" s="135">
        <f>'将来負担比率（分子）の構造'!K$41</f>
        <v>164600</v>
      </c>
      <c r="I66" s="135"/>
      <c r="J66" s="135"/>
      <c r="K66" s="135">
        <f>'将来負担比率（分子）の構造'!L$41</f>
        <v>165473</v>
      </c>
      <c r="L66" s="135"/>
      <c r="M66" s="135"/>
      <c r="N66" s="135">
        <f>'将来負担比率（分子）の構造'!M$41</f>
        <v>161518</v>
      </c>
      <c r="O66" s="135"/>
      <c r="P66" s="135"/>
    </row>
    <row r="67" spans="1:16">
      <c r="A67" s="135" t="s">
        <v>62</v>
      </c>
      <c r="B67" s="135" t="e">
        <f>NA()</f>
        <v>#N/A</v>
      </c>
      <c r="C67" s="135">
        <f>IF(ISNUMBER('将来負担比率（分子）の構造'!I$52), IF('将来負担比率（分子）の構造'!I$52 &lt; 0, 0, '将来負担比率（分子）の構造'!I$52), NA())</f>
        <v>56276</v>
      </c>
      <c r="D67" s="135" t="e">
        <f>NA()</f>
        <v>#N/A</v>
      </c>
      <c r="E67" s="135" t="e">
        <f>NA()</f>
        <v>#N/A</v>
      </c>
      <c r="F67" s="135">
        <f>IF(ISNUMBER('将来負担比率（分子）の構造'!J$52), IF('将来負担比率（分子）の構造'!J$52 &lt; 0, 0, '将来負担比率（分子）の構造'!J$52), NA())</f>
        <v>49749</v>
      </c>
      <c r="G67" s="135" t="e">
        <f>NA()</f>
        <v>#N/A</v>
      </c>
      <c r="H67" s="135" t="e">
        <f>NA()</f>
        <v>#N/A</v>
      </c>
      <c r="I67" s="135">
        <f>IF(ISNUMBER('将来負担比率（分子）の構造'!K$52), IF('将来負担比率（分子）の構造'!K$52 &lt; 0, 0, '将来負担比率（分子）の構造'!K$52), NA())</f>
        <v>39954</v>
      </c>
      <c r="J67" s="135" t="e">
        <f>NA()</f>
        <v>#N/A</v>
      </c>
      <c r="K67" s="135" t="e">
        <f>NA()</f>
        <v>#N/A</v>
      </c>
      <c r="L67" s="135">
        <f>IF(ISNUMBER('将来負担比率（分子）の構造'!L$52), IF('将来負担比率（分子）の構造'!L$52 &lt; 0, 0, '将来負担比率（分子）の構造'!L$52), NA())</f>
        <v>31853</v>
      </c>
      <c r="M67" s="135" t="e">
        <f>NA()</f>
        <v>#N/A</v>
      </c>
      <c r="N67" s="135" t="e">
        <f>NA()</f>
        <v>#N/A</v>
      </c>
      <c r="O67" s="135">
        <f>IF(ISNUMBER('将来負担比率（分子）の構造'!M$52), IF('将来負担比率（分子）の構造'!M$52 &lt; 0, 0, '将来負担比率（分子）の構造'!M$52), NA())</f>
        <v>10770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埼玉県</cp:lastModifiedBy>
  <cp:lastPrinted>2017-05-11T06:38:03Z</cp:lastPrinted>
  <dcterms:created xsi:type="dcterms:W3CDTF">2017-02-15T16:59:22Z</dcterms:created>
  <dcterms:modified xsi:type="dcterms:W3CDTF">2017-05-16T07:05:25Z</dcterms:modified>
</cp:coreProperties>
</file>