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54"/>
  <workbookPr codeName="ThisWorkbook" defaultThemeVersion="124226"/>
  <mc:AlternateContent xmlns:mc="http://schemas.openxmlformats.org/markup-compatibility/2006">
    <mc:Choice Requires="x15">
      <x15ac:absPath xmlns:x15ac="http://schemas.microsoft.com/office/spreadsheetml/2010/11/ac" url="Z:\高齢者福祉課\H31年度\02施設・事業者指導担当\20老人施設\08法人認可（社福減免）\070社会福祉法人利用者負担軽減\その他\HP（課長想定利用）\HP原稿\"/>
    </mc:Choice>
  </mc:AlternateContent>
  <xr:revisionPtr revIDLastSave="0" documentId="8_{6927455E-5661-4A5D-8E34-CA829C75CD7F}" xr6:coauthVersionLast="36" xr6:coauthVersionMax="36" xr10:uidLastSave="{00000000-0000-0000-0000-000000000000}"/>
  <bookViews>
    <workbookView xWindow="9225" yWindow="32760" windowWidth="9330" windowHeight="8475"/>
  </bookViews>
  <sheets>
    <sheet name="概要説明" sheetId="22" r:id="rId1"/>
    <sheet name="入力１" sheetId="15" r:id="rId2"/>
    <sheet name="入力２" sheetId="5" r:id="rId3"/>
    <sheet name="計算" sheetId="27" r:id="rId4"/>
    <sheet name="明細1" sheetId="23" r:id="rId5"/>
    <sheet name="明細2" sheetId="28" r:id="rId6"/>
    <sheet name="明細3" sheetId="29" r:id="rId7"/>
    <sheet name="明細4" sheetId="30" r:id="rId8"/>
    <sheet name="明細5" sheetId="31" r:id="rId9"/>
  </sheets>
  <definedNames>
    <definedName name="_xlnm.Print_Area" localSheetId="0">概要説明!$A$1:$D$52</definedName>
    <definedName name="_xlnm.Print_Area" localSheetId="4">明細1!$A$1:$I$59</definedName>
    <definedName name="_xlnm.Print_Area" localSheetId="5">明細2!$A$1:$I$58</definedName>
    <definedName name="_xlnm.Print_Area" localSheetId="6">明細3!$A$1:$H$59</definedName>
    <definedName name="_xlnm.Print_Area" localSheetId="7">明細4!$A$1:$H$60</definedName>
    <definedName name="_xlnm.Print_Area" localSheetId="8">明細5!$A$1:$H$58</definedName>
  </definedNames>
  <calcPr calcId="191029"/>
</workbook>
</file>

<file path=xl/calcChain.xml><?xml version="1.0" encoding="utf-8"?>
<calcChain xmlns="http://schemas.openxmlformats.org/spreadsheetml/2006/main">
  <c r="E1" i="31" l="1"/>
  <c r="E1" i="30"/>
  <c r="E1" i="29"/>
  <c r="E1" i="28"/>
  <c r="E1" i="27"/>
  <c r="E1" i="23"/>
  <c r="C26" i="31"/>
  <c r="C26" i="30"/>
  <c r="C26" i="29"/>
  <c r="E10" i="27"/>
  <c r="E17" i="15"/>
  <c r="G33" i="15"/>
  <c r="D23" i="27" s="1"/>
  <c r="C21" i="15"/>
  <c r="D39" i="31" s="1"/>
  <c r="C22" i="15"/>
  <c r="C23" i="15"/>
  <c r="D41" i="31" s="1"/>
  <c r="C24" i="15"/>
  <c r="C25" i="15"/>
  <c r="D43" i="31" s="1"/>
  <c r="C26" i="15"/>
  <c r="D27" i="28"/>
  <c r="D27" i="29"/>
  <c r="D27" i="30"/>
  <c r="D27" i="31"/>
  <c r="D27" i="23"/>
  <c r="C9" i="31"/>
  <c r="C8" i="31"/>
  <c r="D4" i="31"/>
  <c r="D22" i="31"/>
  <c r="H51" i="31"/>
  <c r="D15" i="31" s="1"/>
  <c r="F8" i="31"/>
  <c r="F9" i="31"/>
  <c r="B15" i="31"/>
  <c r="G37" i="31"/>
  <c r="B39" i="31"/>
  <c r="C39" i="31"/>
  <c r="E39" i="31"/>
  <c r="F39" i="31"/>
  <c r="B40" i="31"/>
  <c r="C40" i="31"/>
  <c r="D40" i="31"/>
  <c r="E40" i="31"/>
  <c r="F40" i="31"/>
  <c r="B41" i="31"/>
  <c r="C41" i="31"/>
  <c r="E41" i="31"/>
  <c r="F41" i="31"/>
  <c r="B42" i="31"/>
  <c r="C42" i="31"/>
  <c r="D42" i="31"/>
  <c r="E42" i="31"/>
  <c r="F42" i="31"/>
  <c r="B43" i="31"/>
  <c r="C43" i="31"/>
  <c r="E43" i="31"/>
  <c r="F43" i="31"/>
  <c r="B44" i="31"/>
  <c r="C44" i="31"/>
  <c r="D44" i="31"/>
  <c r="E44" i="31"/>
  <c r="F44" i="31"/>
  <c r="B45" i="31"/>
  <c r="C45" i="31"/>
  <c r="E45" i="31"/>
  <c r="F45" i="31"/>
  <c r="B46" i="31"/>
  <c r="C46" i="31"/>
  <c r="E46" i="31"/>
  <c r="F46" i="31"/>
  <c r="B47" i="31"/>
  <c r="C47" i="31"/>
  <c r="E47" i="31"/>
  <c r="F47" i="31"/>
  <c r="B48" i="31"/>
  <c r="C48" i="31"/>
  <c r="E48" i="31"/>
  <c r="F48" i="31"/>
  <c r="B49" i="31"/>
  <c r="C49" i="31"/>
  <c r="E49" i="31"/>
  <c r="F49" i="31"/>
  <c r="B50" i="31"/>
  <c r="C50" i="31"/>
  <c r="E50" i="31"/>
  <c r="F50" i="31"/>
  <c r="F33" i="15"/>
  <c r="E51" i="31"/>
  <c r="G51" i="31"/>
  <c r="C9" i="30"/>
  <c r="C8" i="30"/>
  <c r="C8" i="29"/>
  <c r="C9" i="28"/>
  <c r="B15" i="28" s="1"/>
  <c r="C8" i="28"/>
  <c r="C9" i="23"/>
  <c r="G37" i="23" s="1"/>
  <c r="C8" i="23"/>
  <c r="D4" i="29"/>
  <c r="D14" i="29"/>
  <c r="H51" i="29"/>
  <c r="D15" i="29"/>
  <c r="E15" i="29" s="1"/>
  <c r="F8" i="29"/>
  <c r="C9" i="29"/>
  <c r="F9" i="29"/>
  <c r="B15" i="29"/>
  <c r="G37" i="29"/>
  <c r="B39" i="29"/>
  <c r="C39" i="29"/>
  <c r="E39" i="29"/>
  <c r="F39" i="29"/>
  <c r="B40" i="29"/>
  <c r="C40" i="29"/>
  <c r="D40" i="29"/>
  <c r="E40" i="29"/>
  <c r="F40" i="29"/>
  <c r="B41" i="29"/>
  <c r="C41" i="29"/>
  <c r="E41" i="29"/>
  <c r="F41" i="29"/>
  <c r="B42" i="29"/>
  <c r="C42" i="29"/>
  <c r="D42" i="29"/>
  <c r="E42" i="29"/>
  <c r="F42" i="29"/>
  <c r="B43" i="29"/>
  <c r="C43" i="29"/>
  <c r="E43" i="29"/>
  <c r="F43" i="29"/>
  <c r="B44" i="29"/>
  <c r="C44" i="29"/>
  <c r="D44" i="29"/>
  <c r="E44" i="29"/>
  <c r="F44" i="29"/>
  <c r="B45" i="29"/>
  <c r="C45" i="29"/>
  <c r="E45" i="29"/>
  <c r="F45" i="29"/>
  <c r="B46" i="29"/>
  <c r="C46" i="29"/>
  <c r="E46" i="29"/>
  <c r="F46" i="29"/>
  <c r="B47" i="29"/>
  <c r="C47" i="29"/>
  <c r="E47" i="29"/>
  <c r="F47" i="29"/>
  <c r="B48" i="29"/>
  <c r="C48" i="29"/>
  <c r="E48" i="29"/>
  <c r="F48" i="29"/>
  <c r="B49" i="29"/>
  <c r="C49" i="29"/>
  <c r="E49" i="29"/>
  <c r="F49" i="29"/>
  <c r="B50" i="29"/>
  <c r="C50" i="29"/>
  <c r="E50" i="29"/>
  <c r="F50" i="29"/>
  <c r="E51" i="29"/>
  <c r="F51" i="29"/>
  <c r="G51" i="29"/>
  <c r="D4" i="30"/>
  <c r="D14" i="30"/>
  <c r="H51" i="30"/>
  <c r="D15" i="30"/>
  <c r="E15" i="30" s="1"/>
  <c r="F8" i="30"/>
  <c r="F9" i="30"/>
  <c r="B15" i="30"/>
  <c r="G37" i="30"/>
  <c r="B39" i="30"/>
  <c r="C39" i="30"/>
  <c r="D39" i="30"/>
  <c r="E39" i="30"/>
  <c r="F39" i="30"/>
  <c r="B40" i="30"/>
  <c r="C40" i="30"/>
  <c r="D40" i="30"/>
  <c r="E40" i="30"/>
  <c r="F40" i="30"/>
  <c r="B41" i="30"/>
  <c r="C41" i="30"/>
  <c r="D41" i="30"/>
  <c r="E41" i="30"/>
  <c r="F41" i="30"/>
  <c r="B42" i="30"/>
  <c r="C42" i="30"/>
  <c r="D42" i="30"/>
  <c r="E42" i="30"/>
  <c r="F42" i="30"/>
  <c r="B43" i="30"/>
  <c r="C43" i="30"/>
  <c r="D43" i="30"/>
  <c r="E43" i="30"/>
  <c r="F43" i="30"/>
  <c r="B44" i="30"/>
  <c r="C44" i="30"/>
  <c r="D44" i="30"/>
  <c r="E44" i="30"/>
  <c r="F44" i="30"/>
  <c r="B45" i="30"/>
  <c r="C45" i="30"/>
  <c r="E45" i="30"/>
  <c r="F45" i="30"/>
  <c r="B46" i="30"/>
  <c r="C46" i="30"/>
  <c r="E46" i="30"/>
  <c r="F46" i="30"/>
  <c r="B47" i="30"/>
  <c r="C47" i="30"/>
  <c r="E47" i="30"/>
  <c r="F47" i="30"/>
  <c r="B48" i="30"/>
  <c r="C48" i="30"/>
  <c r="E48" i="30"/>
  <c r="F48" i="30"/>
  <c r="B49" i="30"/>
  <c r="C49" i="30"/>
  <c r="E49" i="30"/>
  <c r="F49" i="30"/>
  <c r="B50" i="30"/>
  <c r="C50" i="30"/>
  <c r="E50" i="30"/>
  <c r="F50" i="30"/>
  <c r="E51" i="30"/>
  <c r="G51" i="30"/>
  <c r="D4" i="28"/>
  <c r="D22" i="28"/>
  <c r="H51" i="28"/>
  <c r="D15" i="28" s="1"/>
  <c r="F8" i="28"/>
  <c r="F9" i="28"/>
  <c r="G37" i="28"/>
  <c r="B39" i="28"/>
  <c r="C39" i="28"/>
  <c r="E39" i="28"/>
  <c r="F39" i="28"/>
  <c r="B40" i="28"/>
  <c r="C40" i="28"/>
  <c r="D40" i="28"/>
  <c r="E40" i="28"/>
  <c r="F40" i="28"/>
  <c r="B41" i="28"/>
  <c r="C41" i="28"/>
  <c r="E41" i="28"/>
  <c r="F41" i="28"/>
  <c r="B42" i="28"/>
  <c r="C42" i="28"/>
  <c r="D42" i="28"/>
  <c r="E42" i="28"/>
  <c r="F42" i="28"/>
  <c r="B43" i="28"/>
  <c r="C43" i="28"/>
  <c r="E43" i="28"/>
  <c r="F43" i="28"/>
  <c r="B44" i="28"/>
  <c r="C44" i="28"/>
  <c r="D44" i="28"/>
  <c r="E44" i="28"/>
  <c r="F44" i="28"/>
  <c r="B45" i="28"/>
  <c r="C45" i="28"/>
  <c r="E45" i="28"/>
  <c r="F45" i="28"/>
  <c r="B46" i="28"/>
  <c r="C46" i="28"/>
  <c r="E46" i="28"/>
  <c r="F46" i="28"/>
  <c r="B47" i="28"/>
  <c r="C47" i="28"/>
  <c r="E47" i="28"/>
  <c r="F47" i="28"/>
  <c r="B48" i="28"/>
  <c r="C48" i="28"/>
  <c r="E48" i="28"/>
  <c r="F48" i="28"/>
  <c r="B49" i="28"/>
  <c r="C49" i="28"/>
  <c r="E49" i="28"/>
  <c r="F49" i="28"/>
  <c r="B50" i="28"/>
  <c r="C50" i="28"/>
  <c r="E50" i="28"/>
  <c r="F50" i="28"/>
  <c r="E51" i="28"/>
  <c r="F51" i="28"/>
  <c r="G51" i="28"/>
  <c r="D22" i="23"/>
  <c r="H51" i="23"/>
  <c r="D15" i="23" s="1"/>
  <c r="C27" i="15"/>
  <c r="C33" i="15"/>
  <c r="B22" i="31" s="1"/>
  <c r="C28" i="15"/>
  <c r="D46" i="31"/>
  <c r="C29" i="15"/>
  <c r="D47" i="31"/>
  <c r="C30" i="15"/>
  <c r="D48" i="31"/>
  <c r="C31" i="15"/>
  <c r="D49" i="31"/>
  <c r="C32" i="15"/>
  <c r="D50" i="31"/>
  <c r="D34" i="5"/>
  <c r="G14" i="5"/>
  <c r="G34" i="5" s="1"/>
  <c r="G15" i="5"/>
  <c r="G16" i="5"/>
  <c r="G17" i="5"/>
  <c r="G18" i="5"/>
  <c r="G19" i="5"/>
  <c r="G20" i="5"/>
  <c r="G21" i="5"/>
  <c r="G22" i="5"/>
  <c r="G23" i="5"/>
  <c r="G24" i="5"/>
  <c r="G25" i="5"/>
  <c r="G26" i="5"/>
  <c r="G27" i="5"/>
  <c r="G28" i="5"/>
  <c r="G29" i="5"/>
  <c r="G30" i="5"/>
  <c r="G31" i="5"/>
  <c r="G32" i="5"/>
  <c r="G33" i="5"/>
  <c r="B17" i="15"/>
  <c r="B4" i="31" s="1"/>
  <c r="B4" i="27"/>
  <c r="D4" i="27"/>
  <c r="E8" i="27"/>
  <c r="E9" i="27"/>
  <c r="D15" i="27"/>
  <c r="B39" i="23"/>
  <c r="C39" i="23"/>
  <c r="D39" i="23"/>
  <c r="E39" i="23"/>
  <c r="F39" i="23"/>
  <c r="B40" i="23"/>
  <c r="C40" i="23"/>
  <c r="D40" i="23"/>
  <c r="E40" i="23"/>
  <c r="F40" i="23"/>
  <c r="B41" i="23"/>
  <c r="C41" i="23"/>
  <c r="D41" i="23"/>
  <c r="E41" i="23"/>
  <c r="F41" i="23"/>
  <c r="B42" i="23"/>
  <c r="C42" i="23"/>
  <c r="D42" i="23"/>
  <c r="E42" i="23"/>
  <c r="F42" i="23"/>
  <c r="B43" i="23"/>
  <c r="C43" i="23"/>
  <c r="D43" i="23"/>
  <c r="E43" i="23"/>
  <c r="F43" i="23"/>
  <c r="B44" i="23"/>
  <c r="C44" i="23"/>
  <c r="D44" i="23"/>
  <c r="E44" i="23"/>
  <c r="F44" i="23"/>
  <c r="B45" i="23"/>
  <c r="C45" i="23"/>
  <c r="D45" i="23"/>
  <c r="E45" i="23"/>
  <c r="F45" i="23"/>
  <c r="B46" i="23"/>
  <c r="C46" i="23"/>
  <c r="D46" i="23"/>
  <c r="E46" i="23"/>
  <c r="F46" i="23"/>
  <c r="B47" i="23"/>
  <c r="C47" i="23"/>
  <c r="D47" i="23"/>
  <c r="E47" i="23"/>
  <c r="F47" i="23"/>
  <c r="B48" i="23"/>
  <c r="C48" i="23"/>
  <c r="D48" i="23"/>
  <c r="E48" i="23"/>
  <c r="F48" i="23"/>
  <c r="B49" i="23"/>
  <c r="C49" i="23"/>
  <c r="D49" i="23"/>
  <c r="E49" i="23"/>
  <c r="F49" i="23"/>
  <c r="B50" i="23"/>
  <c r="C50" i="23"/>
  <c r="D50" i="23"/>
  <c r="E50" i="23"/>
  <c r="F50" i="23"/>
  <c r="B33" i="15"/>
  <c r="C51" i="31" s="1"/>
  <c r="C51" i="23"/>
  <c r="E51" i="23"/>
  <c r="F51" i="23"/>
  <c r="G51" i="23"/>
  <c r="B15" i="23"/>
  <c r="F9" i="23"/>
  <c r="F8" i="23"/>
  <c r="D4" i="23"/>
  <c r="B4" i="23"/>
  <c r="F34" i="5"/>
  <c r="E34" i="5"/>
  <c r="D33" i="15"/>
  <c r="E33" i="15"/>
  <c r="B23" i="27"/>
  <c r="D51" i="31"/>
  <c r="D51" i="29"/>
  <c r="D51" i="30"/>
  <c r="D51" i="28"/>
  <c r="D51" i="23"/>
  <c r="D50" i="28"/>
  <c r="D49" i="28"/>
  <c r="D48" i="28"/>
  <c r="D47" i="28"/>
  <c r="D46" i="28"/>
  <c r="D45" i="28"/>
  <c r="B4" i="28"/>
  <c r="D50" i="30"/>
  <c r="D49" i="30"/>
  <c r="D48" i="30"/>
  <c r="D47" i="30"/>
  <c r="D46" i="30"/>
  <c r="D45" i="30"/>
  <c r="B4" i="30"/>
  <c r="D50" i="29"/>
  <c r="D49" i="29"/>
  <c r="D48" i="29"/>
  <c r="D47" i="29"/>
  <c r="D46" i="29"/>
  <c r="D45" i="29"/>
  <c r="B4" i="29"/>
  <c r="D45" i="31"/>
  <c r="G27" i="28"/>
  <c r="G27" i="29"/>
  <c r="G27" i="30"/>
  <c r="G27" i="31"/>
  <c r="G27" i="23"/>
  <c r="E15" i="31" l="1"/>
  <c r="B28" i="27"/>
  <c r="F28" i="27"/>
  <c r="C51" i="29"/>
  <c r="C51" i="30"/>
  <c r="C51" i="28"/>
  <c r="B22" i="23"/>
  <c r="B22" i="28"/>
  <c r="B22" i="30"/>
  <c r="B22" i="29"/>
  <c r="D14" i="23"/>
  <c r="E15" i="23" s="1"/>
  <c r="D43" i="28"/>
  <c r="D41" i="28"/>
  <c r="D39" i="28"/>
  <c r="D14" i="28"/>
  <c r="E15" i="28" s="1"/>
  <c r="F51" i="30"/>
  <c r="D22" i="30"/>
  <c r="D43" i="29"/>
  <c r="D41" i="29"/>
  <c r="D39" i="29"/>
  <c r="D22" i="29"/>
  <c r="F51" i="31"/>
  <c r="D14" i="31"/>
  <c r="B27" i="29" l="1"/>
  <c r="B27" i="31"/>
  <c r="B27" i="28"/>
  <c r="B27" i="30"/>
  <c r="B27" i="23"/>
  <c r="F27" i="30"/>
  <c r="F27" i="23"/>
  <c r="F27" i="28"/>
  <c r="F27" i="29"/>
  <c r="F27" i="31"/>
  <c r="C28" i="27"/>
  <c r="C27" i="28" l="1"/>
  <c r="C27" i="30"/>
  <c r="C27" i="23"/>
  <c r="D33" i="27"/>
  <c r="C27" i="29"/>
  <c r="C27" i="31"/>
  <c r="D32" i="29" l="1"/>
  <c r="F14" i="29" s="1"/>
  <c r="F15" i="29" s="1"/>
  <c r="D6" i="29" s="1"/>
  <c r="D32" i="30"/>
  <c r="F14" i="30" s="1"/>
  <c r="F15" i="30" s="1"/>
  <c r="D6" i="30" s="1"/>
  <c r="D32" i="31"/>
  <c r="F14" i="31" s="1"/>
  <c r="F15" i="31" s="1"/>
  <c r="D6" i="31" s="1"/>
  <c r="D32" i="23"/>
  <c r="D32" i="28"/>
  <c r="F14" i="28" s="1"/>
  <c r="F15" i="28" s="1"/>
  <c r="D6" i="28" s="1"/>
  <c r="F15" i="27"/>
  <c r="B33" i="27"/>
  <c r="F14" i="23" l="1"/>
  <c r="F15" i="23" s="1"/>
  <c r="D6" i="23" s="1"/>
  <c r="H15" i="5"/>
  <c r="H17" i="5"/>
  <c r="H19" i="5"/>
  <c r="H21" i="5"/>
  <c r="H23" i="5"/>
  <c r="H25" i="5"/>
  <c r="H27" i="5"/>
  <c r="H29" i="5"/>
  <c r="H31" i="5"/>
  <c r="H33" i="5"/>
  <c r="H16" i="5"/>
  <c r="H20" i="5"/>
  <c r="H24" i="5"/>
  <c r="H28" i="5"/>
  <c r="H32" i="5"/>
  <c r="H14" i="5"/>
  <c r="H18" i="5"/>
  <c r="H22" i="5"/>
  <c r="H26" i="5"/>
  <c r="H30" i="5"/>
  <c r="B32" i="29"/>
  <c r="B32" i="31"/>
  <c r="B32" i="30"/>
  <c r="B32" i="28"/>
  <c r="B32" i="23"/>
  <c r="H34" i="5" l="1"/>
</calcChain>
</file>

<file path=xl/comments1.xml><?xml version="1.0" encoding="utf-8"?>
<comments xmlns="http://schemas.openxmlformats.org/spreadsheetml/2006/main">
  <authors>
    <author>埼玉県</author>
  </authors>
  <commentList>
    <comment ref="B17" authorId="0" shapeId="0">
      <text>
        <r>
          <rPr>
            <b/>
            <sz val="12"/>
            <color indexed="81"/>
            <rFont val="ＭＳ Ｐゴシック"/>
            <family val="3"/>
            <charset val="128"/>
          </rPr>
          <t>（記入例）
平成１７年１０月</t>
        </r>
      </text>
    </comment>
    <comment ref="E17" authorId="0" shapeId="0">
      <text>
        <r>
          <rPr>
            <b/>
            <sz val="12"/>
            <color indexed="81"/>
            <rFont val="ＭＳ Ｐゴシック"/>
            <family val="3"/>
            <charset val="128"/>
          </rPr>
          <t>（記入例）
平成１８年３月</t>
        </r>
      </text>
    </comment>
  </commentList>
</comments>
</file>

<file path=xl/sharedStrings.xml><?xml version="1.0" encoding="utf-8"?>
<sst xmlns="http://schemas.openxmlformats.org/spreadsheetml/2006/main" count="340" uniqueCount="131">
  <si>
    <t>審査年月</t>
    <rPh sb="0" eb="2">
      <t>シンサ</t>
    </rPh>
    <rPh sb="2" eb="3">
      <t>ネン</t>
    </rPh>
    <rPh sb="3" eb="4">
      <t>ツキ</t>
    </rPh>
    <phoneticPr fontId="3"/>
  </si>
  <si>
    <t>件数</t>
    <rPh sb="0" eb="2">
      <t>ケンスウ</t>
    </rPh>
    <phoneticPr fontId="3"/>
  </si>
  <si>
    <t>軽減件数</t>
    <rPh sb="0" eb="2">
      <t>ケイゲン</t>
    </rPh>
    <rPh sb="2" eb="4">
      <t>ケンスウ</t>
    </rPh>
    <phoneticPr fontId="3"/>
  </si>
  <si>
    <t>合計</t>
    <rPh sb="0" eb="2">
      <t>ゴウケイ</t>
    </rPh>
    <phoneticPr fontId="3"/>
  </si>
  <si>
    <t>証記載保険者番号</t>
    <rPh sb="0" eb="1">
      <t>ショウ</t>
    </rPh>
    <rPh sb="1" eb="3">
      <t>キサイ</t>
    </rPh>
    <rPh sb="3" eb="5">
      <t>ホケン</t>
    </rPh>
    <rPh sb="5" eb="6">
      <t>シャ</t>
    </rPh>
    <rPh sb="6" eb="8">
      <t>バンゴウ</t>
    </rPh>
    <phoneticPr fontId="3"/>
  </si>
  <si>
    <t>軽減額</t>
    <rPh sb="0" eb="3">
      <t>ケイゲンガク</t>
    </rPh>
    <phoneticPr fontId="3"/>
  </si>
  <si>
    <t>助成費請求額</t>
    <rPh sb="0" eb="3">
      <t>ジョセイヒ</t>
    </rPh>
    <rPh sb="3" eb="5">
      <t>セイキュウ</t>
    </rPh>
    <rPh sb="5" eb="6">
      <t>ガク</t>
    </rPh>
    <phoneticPr fontId="3"/>
  </si>
  <si>
    <t>通常サービス</t>
    <rPh sb="0" eb="2">
      <t>ツウジョウ</t>
    </rPh>
    <phoneticPr fontId="3"/>
  </si>
  <si>
    <t>食費・居住費</t>
    <rPh sb="0" eb="2">
      <t>ショクヒ</t>
    </rPh>
    <rPh sb="3" eb="5">
      <t>キョジュウ</t>
    </rPh>
    <rPh sb="5" eb="6">
      <t>ヒ</t>
    </rPh>
    <phoneticPr fontId="3"/>
  </si>
  <si>
    <t>市町村名</t>
    <rPh sb="0" eb="3">
      <t>シチョウソン</t>
    </rPh>
    <rPh sb="3" eb="4">
      <t>メイ</t>
    </rPh>
    <phoneticPr fontId="3"/>
  </si>
  <si>
    <t>利用者が本来負担すべき額</t>
    <rPh sb="0" eb="3">
      <t>リヨウシャ</t>
    </rPh>
    <rPh sb="4" eb="6">
      <t>ホンライ</t>
    </rPh>
    <rPh sb="6" eb="8">
      <t>フタン</t>
    </rPh>
    <rPh sb="11" eb="12">
      <t>ガク</t>
    </rPh>
    <phoneticPr fontId="3"/>
  </si>
  <si>
    <r>
      <t>■市町村ごとの実施状況の入力</t>
    </r>
    <r>
      <rPr>
        <b/>
        <sz val="16"/>
        <color indexed="10"/>
        <rFont val="ＭＳ Ｐゴシック"/>
        <family val="3"/>
        <charset val="128"/>
      </rPr>
      <t>（必須）</t>
    </r>
    <rPh sb="1" eb="4">
      <t>シチョウソン</t>
    </rPh>
    <rPh sb="7" eb="9">
      <t>ジッシ</t>
    </rPh>
    <rPh sb="9" eb="11">
      <t>ジョウキョウ</t>
    </rPh>
    <rPh sb="12" eb="14">
      <t>ニュウリョク</t>
    </rPh>
    <rPh sb="15" eb="17">
      <t>ヒッス</t>
    </rPh>
    <phoneticPr fontId="3"/>
  </si>
  <si>
    <t>　　　　　　のセルにのみ入力してください。</t>
    <rPh sb="12" eb="14">
      <t>ニュウリョク</t>
    </rPh>
    <phoneticPr fontId="3"/>
  </si>
  <si>
    <t>円</t>
    <rPh sb="0" eb="1">
      <t>エン</t>
    </rPh>
    <phoneticPr fontId="3"/>
  </si>
  <si>
    <t>事業所番号</t>
    <rPh sb="0" eb="2">
      <t>ジギョウ</t>
    </rPh>
    <rPh sb="2" eb="3">
      <t>ショ</t>
    </rPh>
    <rPh sb="3" eb="5">
      <t>バンゴウ</t>
    </rPh>
    <phoneticPr fontId="3"/>
  </si>
  <si>
    <t>事業所名称</t>
    <rPh sb="0" eb="2">
      <t>ジギョウ</t>
    </rPh>
    <rPh sb="2" eb="3">
      <t>ショ</t>
    </rPh>
    <rPh sb="3" eb="5">
      <t>メイショウ</t>
    </rPh>
    <phoneticPr fontId="3"/>
  </si>
  <si>
    <t>事業所名称　：</t>
    <rPh sb="0" eb="2">
      <t>ジギョウ</t>
    </rPh>
    <rPh sb="2" eb="3">
      <t>ショ</t>
    </rPh>
    <rPh sb="3" eb="5">
      <t>メイショウ</t>
    </rPh>
    <phoneticPr fontId="3"/>
  </si>
  <si>
    <t>事業所番号　：</t>
    <rPh sb="0" eb="2">
      <t>ジギョウ</t>
    </rPh>
    <rPh sb="2" eb="3">
      <t>ショ</t>
    </rPh>
    <rPh sb="3" eb="5">
      <t>バンゴウ</t>
    </rPh>
    <phoneticPr fontId="3"/>
  </si>
  <si>
    <t>※</t>
    <phoneticPr fontId="3"/>
  </si>
  <si>
    <t>特別な室料、特別な食費は、軽減対象になりません。</t>
    <rPh sb="0" eb="2">
      <t>トクベツ</t>
    </rPh>
    <rPh sb="3" eb="5">
      <t>シツリョウ</t>
    </rPh>
    <rPh sb="6" eb="8">
      <t>トクベツ</t>
    </rPh>
    <rPh sb="9" eb="11">
      <t>ショクヒ</t>
    </rPh>
    <rPh sb="13" eb="15">
      <t>ケイゲン</t>
    </rPh>
    <rPh sb="15" eb="17">
      <t>タイショウ</t>
    </rPh>
    <phoneticPr fontId="3"/>
  </si>
  <si>
    <t>№</t>
    <phoneticPr fontId="3"/>
  </si>
  <si>
    <t>■</t>
    <phoneticPr fontId="3"/>
  </si>
  <si>
    <t>■　　　　　のセルにのみ入力してください。</t>
    <phoneticPr fontId="3"/>
  </si>
  <si>
    <t>開始年月</t>
    <rPh sb="0" eb="2">
      <t>カイシ</t>
    </rPh>
    <rPh sb="2" eb="4">
      <t>ネンゲツ</t>
    </rPh>
    <phoneticPr fontId="3"/>
  </si>
  <si>
    <t>終了年月</t>
    <rPh sb="0" eb="2">
      <t>シュウリョウ</t>
    </rPh>
    <rPh sb="2" eb="4">
      <t>ネンゲツ</t>
    </rPh>
    <phoneticPr fontId="3"/>
  </si>
  <si>
    <t>～</t>
    <phoneticPr fontId="3"/>
  </si>
  <si>
    <r>
      <t>■事業所情報の入力</t>
    </r>
    <r>
      <rPr>
        <b/>
        <sz val="16"/>
        <color indexed="10"/>
        <rFont val="ＭＳ Ｐゴシック"/>
        <family val="3"/>
        <charset val="128"/>
      </rPr>
      <t>（必須）</t>
    </r>
    <rPh sb="1" eb="3">
      <t>ジギョウ</t>
    </rPh>
    <rPh sb="3" eb="4">
      <t>ジョ</t>
    </rPh>
    <rPh sb="4" eb="6">
      <t>ジョウホウ</t>
    </rPh>
    <rPh sb="7" eb="9">
      <t>ニュウリョク</t>
    </rPh>
    <phoneticPr fontId="3"/>
  </si>
  <si>
    <r>
      <t>■審査年月ごとの状況</t>
    </r>
    <r>
      <rPr>
        <b/>
        <sz val="16"/>
        <color indexed="10"/>
        <rFont val="ＭＳ Ｐゴシック"/>
        <family val="3"/>
        <charset val="128"/>
      </rPr>
      <t>（必須）</t>
    </r>
    <rPh sb="1" eb="3">
      <t>シンサ</t>
    </rPh>
    <rPh sb="3" eb="5">
      <t>ネンゲツ</t>
    </rPh>
    <rPh sb="8" eb="10">
      <t>ジョウキョウ</t>
    </rPh>
    <phoneticPr fontId="3"/>
  </si>
  <si>
    <t>： 審査分</t>
    <rPh sb="2" eb="4">
      <t>シンサ</t>
    </rPh>
    <rPh sb="4" eb="5">
      <t>ブン</t>
    </rPh>
    <phoneticPr fontId="3"/>
  </si>
  <si>
    <t>A市</t>
    <rPh sb="1" eb="2">
      <t>シ</t>
    </rPh>
    <phoneticPr fontId="3"/>
  </si>
  <si>
    <t>B市</t>
    <rPh sb="1" eb="2">
      <t>シ</t>
    </rPh>
    <phoneticPr fontId="3"/>
  </si>
  <si>
    <t>埼玉市</t>
    <rPh sb="0" eb="2">
      <t>サイタマ</t>
    </rPh>
    <rPh sb="2" eb="3">
      <t>シ</t>
    </rPh>
    <phoneticPr fontId="3"/>
  </si>
  <si>
    <t>D市</t>
    <rPh sb="1" eb="2">
      <t>シ</t>
    </rPh>
    <phoneticPr fontId="3"/>
  </si>
  <si>
    <t>請求先市町村名：</t>
    <rPh sb="0" eb="3">
      <t>セイキュウサキ</t>
    </rPh>
    <rPh sb="3" eb="4">
      <t>シ</t>
    </rPh>
    <rPh sb="4" eb="6">
      <t>チョウソン</t>
    </rPh>
    <rPh sb="6" eb="7">
      <t>ナ</t>
    </rPh>
    <phoneticPr fontId="3"/>
  </si>
  <si>
    <t>審査年月</t>
    <phoneticPr fontId="3"/>
  </si>
  <si>
    <t>市町村助成額表計算シート</t>
    <phoneticPr fontId="3"/>
  </si>
  <si>
    <t>■ファイルの利用について</t>
    <phoneticPr fontId="3"/>
  </si>
  <si>
    <t>１　構成</t>
    <phoneticPr fontId="3"/>
  </si>
  <si>
    <t>　本ファイルは、以下のシートで、構成されています。</t>
    <phoneticPr fontId="3"/>
  </si>
  <si>
    <t>２　シート｢入力１｣、｢入力２｣</t>
    <phoneticPr fontId="3"/>
  </si>
  <si>
    <t>５　留意事項</t>
    <phoneticPr fontId="3"/>
  </si>
  <si>
    <t>・概要説明(このシート)</t>
    <phoneticPr fontId="3"/>
  </si>
  <si>
    <t>３　シート｢計算｣</t>
    <phoneticPr fontId="3"/>
  </si>
  <si>
    <t>　・</t>
    <phoneticPr fontId="3"/>
  </si>
  <si>
    <t>　・</t>
    <phoneticPr fontId="3"/>
  </si>
  <si>
    <t>高額支援サービス費との適用関係については、社会福祉法人による軽減を先に行うこと。</t>
    <phoneticPr fontId="3"/>
  </si>
  <si>
    <t>必要なデータを入力してください。</t>
    <phoneticPr fontId="3"/>
  </si>
  <si>
    <t>入力する必要はありません。自動的に計算を行います。</t>
    <phoneticPr fontId="3"/>
  </si>
  <si>
    <t>入力１　月別</t>
    <rPh sb="0" eb="2">
      <t>ニュウリョク</t>
    </rPh>
    <rPh sb="4" eb="5">
      <t>ゲツ</t>
    </rPh>
    <rPh sb="5" eb="6">
      <t>ベツ</t>
    </rPh>
    <phoneticPr fontId="3"/>
  </si>
  <si>
    <t>入力２　市町村別</t>
    <phoneticPr fontId="3"/>
  </si>
  <si>
    <t>Ａ</t>
    <phoneticPr fontId="3"/>
  </si>
  <si>
    <t>軽減した総額</t>
    <rPh sb="0" eb="2">
      <t>ケイゲン</t>
    </rPh>
    <rPh sb="4" eb="6">
      <t>ソウガク</t>
    </rPh>
    <phoneticPr fontId="3"/>
  </si>
  <si>
    <t>Ｂ</t>
    <phoneticPr fontId="3"/>
  </si>
  <si>
    <t>　利用者負担総額</t>
    <rPh sb="1" eb="4">
      <t>リヨウシャ</t>
    </rPh>
    <rPh sb="4" eb="6">
      <t>フタン</t>
    </rPh>
    <rPh sb="6" eb="8">
      <t>ソウガク</t>
    </rPh>
    <phoneticPr fontId="3"/>
  </si>
  <si>
    <t>※ 特別な室料、特別な食費は、軽減対象になりません。</t>
    <phoneticPr fontId="3"/>
  </si>
  <si>
    <t>軽減認定書の提示があった者の実人数</t>
    <rPh sb="0" eb="2">
      <t>ケイゲン</t>
    </rPh>
    <rPh sb="2" eb="5">
      <t>ニンテイショ</t>
    </rPh>
    <rPh sb="6" eb="8">
      <t>テイジ</t>
    </rPh>
    <rPh sb="12" eb="13">
      <t>モノ</t>
    </rPh>
    <rPh sb="14" eb="15">
      <t>ジツ</t>
    </rPh>
    <rPh sb="15" eb="17">
      <t>ニンズウ</t>
    </rPh>
    <phoneticPr fontId="3"/>
  </si>
  <si>
    <t>審査分</t>
    <rPh sb="0" eb="2">
      <t>シンサ</t>
    </rPh>
    <rPh sb="2" eb="3">
      <t>ブン</t>
    </rPh>
    <phoneticPr fontId="3"/>
  </si>
  <si>
    <t>市町村比率(％)</t>
    <rPh sb="0" eb="3">
      <t>シチョウソン</t>
    </rPh>
    <rPh sb="3" eb="5">
      <t>ヒリツ</t>
    </rPh>
    <phoneticPr fontId="3"/>
  </si>
  <si>
    <t>利用者負担総額</t>
    <rPh sb="0" eb="3">
      <t>リヨウシャ</t>
    </rPh>
    <rPh sb="3" eb="5">
      <t>フタン</t>
    </rPh>
    <rPh sb="5" eb="7">
      <t>ソウガク</t>
    </rPh>
    <phoneticPr fontId="3"/>
  </si>
  <si>
    <t>事業所全体</t>
    <rPh sb="0" eb="3">
      <t>ジギョウショ</t>
    </rPh>
    <rPh sb="3" eb="5">
      <t>ゼンタイ</t>
    </rPh>
    <phoneticPr fontId="3"/>
  </si>
  <si>
    <t>軽減分</t>
    <rPh sb="0" eb="2">
      <t>ケイゲン</t>
    </rPh>
    <rPh sb="2" eb="3">
      <t>フン</t>
    </rPh>
    <phoneticPr fontId="3"/>
  </si>
  <si>
    <t>軽減額</t>
    <rPh sb="0" eb="2">
      <t>ケイゲン</t>
    </rPh>
    <rPh sb="2" eb="3">
      <t>ガク</t>
    </rPh>
    <phoneticPr fontId="3"/>
  </si>
  <si>
    <t>さいたま会 サイタマ苑</t>
    <rPh sb="4" eb="5">
      <t>カイ</t>
    </rPh>
    <rPh sb="10" eb="11">
      <t>エン</t>
    </rPh>
    <phoneticPr fontId="3"/>
  </si>
  <si>
    <t>低所得者の額</t>
    <rPh sb="0" eb="4">
      <t>テイショトクシャ</t>
    </rPh>
    <rPh sb="5" eb="6">
      <t>ガク</t>
    </rPh>
    <phoneticPr fontId="3"/>
  </si>
  <si>
    <t>本人負担額</t>
    <rPh sb="0" eb="2">
      <t>ホンニン</t>
    </rPh>
    <rPh sb="2" eb="5">
      <t>フタンガク</t>
    </rPh>
    <phoneticPr fontId="3"/>
  </si>
  <si>
    <t>※｢－｣欄は、計算にあたり入力・表示が不要な欄です。</t>
    <rPh sb="4" eb="5">
      <t>ラン</t>
    </rPh>
    <rPh sb="7" eb="9">
      <t>ケイサン</t>
    </rPh>
    <rPh sb="13" eb="15">
      <t>ニュウリョク</t>
    </rPh>
    <rPh sb="16" eb="18">
      <t>ヒョウジ</t>
    </rPh>
    <rPh sb="19" eb="21">
      <t>フヨウ</t>
    </rPh>
    <rPh sb="22" eb="23">
      <t>ラン</t>
    </rPh>
    <phoneticPr fontId="3"/>
  </si>
  <si>
    <t>～</t>
    <phoneticPr fontId="3"/>
  </si>
  <si>
    <t>(１％まで)</t>
    <phoneticPr fontId="3"/>
  </si>
  <si>
    <t>法人負担額</t>
    <rPh sb="0" eb="2">
      <t>ホウジン</t>
    </rPh>
    <rPh sb="2" eb="4">
      <t>フタン</t>
    </rPh>
    <rPh sb="4" eb="5">
      <t>ガク</t>
    </rPh>
    <phoneticPr fontId="3"/>
  </si>
  <si>
    <t>比率</t>
    <rPh sb="0" eb="2">
      <t>ヒリツ</t>
    </rPh>
    <phoneticPr fontId="3"/>
  </si>
  <si>
    <t>１　助成額計算表</t>
    <rPh sb="2" eb="5">
      <t>ジョセイガク</t>
    </rPh>
    <rPh sb="5" eb="7">
      <t>ケイサン</t>
    </rPh>
    <rPh sb="7" eb="8">
      <t>オモテ</t>
    </rPh>
    <phoneticPr fontId="3"/>
  </si>
  <si>
    <t>－</t>
    <phoneticPr fontId="3"/>
  </si>
  <si>
    <t>市町村助成額</t>
    <phoneticPr fontId="3"/>
  </si>
  <si>
    <t>事業所全体の軽減</t>
    <rPh sb="0" eb="3">
      <t>ジギョウショ</t>
    </rPh>
    <rPh sb="3" eb="5">
      <t>ゼンタイ</t>
    </rPh>
    <rPh sb="6" eb="8">
      <t>ケイゲン</t>
    </rPh>
    <phoneticPr fontId="3"/>
  </si>
  <si>
    <t>金額</t>
    <rPh sb="0" eb="2">
      <t>キンガク</t>
    </rPh>
    <phoneticPr fontId="3"/>
  </si>
  <si>
    <t>公費助成額</t>
    <rPh sb="0" eb="2">
      <t>コウヒ</t>
    </rPh>
    <rPh sb="2" eb="5">
      <t>ジョセイガク</t>
    </rPh>
    <phoneticPr fontId="3"/>
  </si>
  <si>
    <t>２　本事業所が受け取るべき公費助成額の計算表</t>
    <rPh sb="2" eb="3">
      <t>ホン</t>
    </rPh>
    <rPh sb="3" eb="5">
      <t>ジギョウ</t>
    </rPh>
    <rPh sb="5" eb="6">
      <t>トコロ</t>
    </rPh>
    <rPh sb="7" eb="8">
      <t>ウ</t>
    </rPh>
    <rPh sb="9" eb="10">
      <t>ト</t>
    </rPh>
    <rPh sb="13" eb="15">
      <t>コウヒ</t>
    </rPh>
    <rPh sb="15" eb="18">
      <t>ジョセイガク</t>
    </rPh>
    <rPh sb="19" eb="21">
      <t>ケイサン</t>
    </rPh>
    <rPh sb="21" eb="22">
      <t>オモテ</t>
    </rPh>
    <phoneticPr fontId="3"/>
  </si>
  <si>
    <t>(参考)</t>
    <rPh sb="1" eb="3">
      <t>サンコウ</t>
    </rPh>
    <phoneticPr fontId="3"/>
  </si>
  <si>
    <t>請求額</t>
    <phoneticPr fontId="3"/>
  </si>
  <si>
    <t>分</t>
    <rPh sb="0" eb="1">
      <t>フン</t>
    </rPh>
    <phoneticPr fontId="3"/>
  </si>
  <si>
    <t>保険者番号：</t>
    <rPh sb="0" eb="2">
      <t>ホケン</t>
    </rPh>
    <rPh sb="2" eb="3">
      <t>シャ</t>
    </rPh>
    <rPh sb="3" eb="5">
      <t>バンゴウ</t>
    </rPh>
    <phoneticPr fontId="3"/>
  </si>
  <si>
    <t>保険者名称：</t>
    <rPh sb="0" eb="3">
      <t>ホケンシャ</t>
    </rPh>
    <rPh sb="3" eb="5">
      <t>メイショウ</t>
    </rPh>
    <phoneticPr fontId="3"/>
  </si>
  <si>
    <t>－</t>
    <phoneticPr fontId="3"/>
  </si>
  <si>
    <t>(１％まで)</t>
    <phoneticPr fontId="3"/>
  </si>
  <si>
    <t>市町村助成額</t>
    <phoneticPr fontId="3"/>
  </si>
  <si>
    <t>全額法
人負担</t>
    <rPh sb="0" eb="2">
      <t>ゼンガク</t>
    </rPh>
    <rPh sb="2" eb="3">
      <t>ホウ</t>
    </rPh>
    <rPh sb="4" eb="5">
      <t>ヒト</t>
    </rPh>
    <rPh sb="5" eb="7">
      <t>フタン</t>
    </rPh>
    <phoneticPr fontId="3"/>
  </si>
  <si>
    <t>1/2　1/2</t>
    <phoneticPr fontId="3"/>
  </si>
  <si>
    <t>(Ａ)</t>
    <phoneticPr fontId="3"/>
  </si>
  <si>
    <t>(Ａ)の１％</t>
    <phoneticPr fontId="3"/>
  </si>
  <si>
    <t>(Ａ)の10％</t>
    <phoneticPr fontId="3"/>
  </si>
  <si>
    <t>Ｂ以外の者</t>
    <rPh sb="1" eb="3">
      <t>イガイ</t>
    </rPh>
    <rPh sb="4" eb="5">
      <t>モノ</t>
    </rPh>
    <phoneticPr fontId="3"/>
  </si>
  <si>
    <t>の額</t>
    <rPh sb="1" eb="2">
      <t>ガク</t>
    </rPh>
    <phoneticPr fontId="3"/>
  </si>
  <si>
    <t>３　審査年月ごとの状況</t>
    <phoneticPr fontId="3"/>
  </si>
  <si>
    <t>軽減総額</t>
    <rPh sb="0" eb="2">
      <t>ケイゲン</t>
    </rPh>
    <rPh sb="2" eb="4">
      <t>ソウガク</t>
    </rPh>
    <phoneticPr fontId="3"/>
  </si>
  <si>
    <t>４　シート｢明細｣</t>
    <phoneticPr fontId="3"/>
  </si>
  <si>
    <t>必要なデータを入力してください｡</t>
    <phoneticPr fontId="3"/>
  </si>
  <si>
    <t>各市町村への請求書に添付してください｡</t>
    <phoneticPr fontId="3"/>
  </si>
  <si>
    <t>・入力２　(市町村別の状況を入力する。市町村別の公費助成額が算出される。)</t>
    <rPh sb="19" eb="22">
      <t>シチョウソン</t>
    </rPh>
    <rPh sb="22" eb="23">
      <t>ベツ</t>
    </rPh>
    <rPh sb="24" eb="26">
      <t>コウヒ</t>
    </rPh>
    <rPh sb="26" eb="29">
      <t>ジョセイガク</t>
    </rPh>
    <rPh sb="30" eb="32">
      <t>サンシュツ</t>
    </rPh>
    <phoneticPr fontId="3"/>
  </si>
  <si>
    <t>請求額</t>
    <phoneticPr fontId="3"/>
  </si>
  <si>
    <t>(Ａ)</t>
    <phoneticPr fontId="3"/>
  </si>
  <si>
    <t>－</t>
    <phoneticPr fontId="3"/>
  </si>
  <si>
    <t>３　審査年月ごとの状況</t>
    <phoneticPr fontId="3"/>
  </si>
  <si>
    <t>～</t>
    <phoneticPr fontId="3"/>
  </si>
  <si>
    <t>－</t>
    <phoneticPr fontId="3"/>
  </si>
  <si>
    <t>～</t>
    <phoneticPr fontId="3"/>
  </si>
  <si>
    <t>－</t>
    <phoneticPr fontId="3"/>
  </si>
  <si>
    <t>※</t>
    <phoneticPr fontId="3"/>
  </si>
  <si>
    <t>広域連合等で保険者と補助市町村が異なる場合には、補助市町村名を入力してください</t>
    <phoneticPr fontId="3"/>
  </si>
  <si>
    <t>・入力１　(月別の状況を入力する。)</t>
    <phoneticPr fontId="3"/>
  </si>
  <si>
    <t>・計算　　(事業所が受領する補助金の概算額を計算する。)</t>
    <phoneticPr fontId="3"/>
  </si>
  <si>
    <t>・明細1～5(市町村あての請求書に添付する。)</t>
    <phoneticPr fontId="3"/>
  </si>
  <si>
    <t>５市町村分のシートを作成してあります。
さらに必要な場合には、シートをコピーしてください。</t>
    <rPh sb="1" eb="4">
      <t>シチョウソン</t>
    </rPh>
    <rPh sb="4" eb="5">
      <t>フン</t>
    </rPh>
    <rPh sb="10" eb="12">
      <t>サクセイ</t>
    </rPh>
    <rPh sb="23" eb="25">
      <t>ヒツヨウ</t>
    </rPh>
    <rPh sb="26" eb="28">
      <t>バアイ</t>
    </rPh>
    <phoneticPr fontId="3"/>
  </si>
  <si>
    <t>特定入所者介護サービス費、特定入所支援サービス費との適用関係については、同サービス費を支給後、社会福祉法人の軽減を行うこと。</t>
    <phoneticPr fontId="3"/>
  </si>
  <si>
    <t>E市</t>
    <rPh sb="1" eb="2">
      <t>シ</t>
    </rPh>
    <phoneticPr fontId="3"/>
  </si>
  <si>
    <t>ただし、利用者負担第２段階の方の介護保険料の負担額（１割負担部分）は、高額介護サービス費が、２４，６００円から１５，０００円に引き下げられるため
軽減対象とならない場合があります。詳しくは、各市町村の介護保険担当課に確認してください。</t>
    <rPh sb="96" eb="99">
      <t>シチョウソン</t>
    </rPh>
    <rPh sb="100" eb="102">
      <t>カイゴ</t>
    </rPh>
    <rPh sb="102" eb="104">
      <t>ホケン</t>
    </rPh>
    <rPh sb="104" eb="106">
      <t>タントウ</t>
    </rPh>
    <rPh sb="106" eb="107">
      <t>カ</t>
    </rPh>
    <phoneticPr fontId="3"/>
  </si>
  <si>
    <t>特別な滞在費（室料）・特別な食費は、軽減対象にはなりません。</t>
    <rPh sb="3" eb="6">
      <t>タイザイヒ</t>
    </rPh>
    <rPh sb="7" eb="9">
      <t>シツリョウ</t>
    </rPh>
    <phoneticPr fontId="3"/>
  </si>
  <si>
    <t>　　　　　　社会福祉法人軽減事業市町村助成費請求計算表</t>
    <rPh sb="6" eb="8">
      <t>シャカイ</t>
    </rPh>
    <rPh sb="8" eb="10">
      <t>フクシ</t>
    </rPh>
    <rPh sb="10" eb="12">
      <t>ホウジン</t>
    </rPh>
    <rPh sb="12" eb="14">
      <t>ケイゲン</t>
    </rPh>
    <rPh sb="14" eb="16">
      <t>ジギョウ</t>
    </rPh>
    <rPh sb="16" eb="19">
      <t>シチョウソン</t>
    </rPh>
    <rPh sb="19" eb="21">
      <t>ジョセイ</t>
    </rPh>
    <rPh sb="21" eb="22">
      <t>ヒ</t>
    </rPh>
    <rPh sb="22" eb="24">
      <t>セイキュウ</t>
    </rPh>
    <rPh sb="24" eb="27">
      <t>ケイサンヒョウ</t>
    </rPh>
    <phoneticPr fontId="3"/>
  </si>
  <si>
    <t>提供するｻｰﾋﾞｽ：</t>
    <rPh sb="0" eb="2">
      <t>テイキョウ</t>
    </rPh>
    <phoneticPr fontId="3"/>
  </si>
  <si>
    <t>提供するｻｰﾋﾞｽ</t>
    <rPh sb="0" eb="2">
      <t>テイキョウ</t>
    </rPh>
    <phoneticPr fontId="3"/>
  </si>
  <si>
    <t>　　　社会福祉法人軽減事業市町村助成費請求計算表</t>
    <rPh sb="3" eb="5">
      <t>シャカイ</t>
    </rPh>
    <rPh sb="5" eb="7">
      <t>フクシ</t>
    </rPh>
    <rPh sb="7" eb="9">
      <t>ホウジン</t>
    </rPh>
    <rPh sb="9" eb="11">
      <t>ケイゲン</t>
    </rPh>
    <rPh sb="11" eb="13">
      <t>ジギョウ</t>
    </rPh>
    <rPh sb="13" eb="16">
      <t>シチョウソン</t>
    </rPh>
    <rPh sb="16" eb="18">
      <t>ジョセイ</t>
    </rPh>
    <rPh sb="18" eb="19">
      <t>ヒ</t>
    </rPh>
    <rPh sb="19" eb="21">
      <t>セイキュウ</t>
    </rPh>
    <rPh sb="21" eb="24">
      <t>ケイサンヒョウ</t>
    </rPh>
    <phoneticPr fontId="3"/>
  </si>
  <si>
    <t>サービス種類　：</t>
    <phoneticPr fontId="3"/>
  </si>
  <si>
    <t>(１％超～)</t>
    <rPh sb="3" eb="4">
      <t>チョウ</t>
    </rPh>
    <phoneticPr fontId="3"/>
  </si>
  <si>
    <r>
      <t>助成額の算定においては、</t>
    </r>
    <r>
      <rPr>
        <u/>
        <sz val="12"/>
        <color indexed="48"/>
        <rFont val="ＭＳ ゴシック"/>
        <family val="3"/>
        <charset val="128"/>
      </rPr>
      <t>事業所を単位</t>
    </r>
    <r>
      <rPr>
        <sz val="12"/>
        <color indexed="48"/>
        <rFont val="ＭＳ ゴシック"/>
        <family val="3"/>
        <charset val="128"/>
      </rPr>
      <t>として行うこと。</t>
    </r>
    <phoneticPr fontId="3"/>
  </si>
  <si>
    <t>訪問介護</t>
    <rPh sb="0" eb="2">
      <t>ホウモン</t>
    </rPh>
    <rPh sb="2" eb="4">
      <t>カイゴ</t>
    </rPh>
    <phoneticPr fontId="3"/>
  </si>
  <si>
    <t>サービス種類</t>
    <phoneticPr fontId="3"/>
  </si>
  <si>
    <t>サービス種類　</t>
    <phoneticPr fontId="3"/>
  </si>
  <si>
    <t>　訪問介護、通所介護、（予防）短期入所生活介護、定期巡回・随時対応型訪問介護看護、</t>
    <rPh sb="1" eb="3">
      <t>ホウモン</t>
    </rPh>
    <rPh sb="3" eb="5">
      <t>カイゴ</t>
    </rPh>
    <rPh sb="6" eb="8">
      <t>ツウショ</t>
    </rPh>
    <rPh sb="8" eb="10">
      <t>カイゴ</t>
    </rPh>
    <rPh sb="12" eb="14">
      <t>ヨボウ</t>
    </rPh>
    <rPh sb="15" eb="17">
      <t>タンキ</t>
    </rPh>
    <rPh sb="17" eb="19">
      <t>ニュウショ</t>
    </rPh>
    <rPh sb="19" eb="21">
      <t>セイカツ</t>
    </rPh>
    <rPh sb="21" eb="23">
      <t>カイゴ</t>
    </rPh>
    <rPh sb="24" eb="26">
      <t>テイキ</t>
    </rPh>
    <rPh sb="26" eb="28">
      <t>ジュンカイ</t>
    </rPh>
    <rPh sb="29" eb="31">
      <t>ズイジ</t>
    </rPh>
    <rPh sb="31" eb="34">
      <t>タイオウガタ</t>
    </rPh>
    <rPh sb="34" eb="40">
      <t>ホウモンカイゴカンゴ</t>
    </rPh>
    <phoneticPr fontId="3"/>
  </si>
  <si>
    <t>　夜間対応型訪問介護、（予防）認知症対応型通所介護、（予防）小規模多機能型居宅介護、</t>
    <rPh sb="8" eb="10">
      <t>カイゴ</t>
    </rPh>
    <rPh sb="27" eb="29">
      <t>ヨボウ</t>
    </rPh>
    <rPh sb="30" eb="33">
      <t>ショウキボ</t>
    </rPh>
    <rPh sb="33" eb="36">
      <t>タキノウ</t>
    </rPh>
    <rPh sb="36" eb="37">
      <t>ガタ</t>
    </rPh>
    <rPh sb="37" eb="39">
      <t>キョタク</t>
    </rPh>
    <rPh sb="39" eb="41">
      <t>カイゴ</t>
    </rPh>
    <phoneticPr fontId="3"/>
  </si>
  <si>
    <t>　複合型サービス、地域密着型通所介護、第一号訪問事業のうち介護予防訪問介護に相当</t>
    <rPh sb="1" eb="3">
      <t>フクゴウ</t>
    </rPh>
    <rPh sb="3" eb="4">
      <t>ガタ</t>
    </rPh>
    <rPh sb="9" eb="14">
      <t>チイキミッチャクガタ</t>
    </rPh>
    <rPh sb="14" eb="18">
      <t>ツウショカイゴ</t>
    </rPh>
    <rPh sb="19" eb="21">
      <t>ダイイチ</t>
    </rPh>
    <rPh sb="21" eb="22">
      <t>ゴウ</t>
    </rPh>
    <rPh sb="22" eb="24">
      <t>ホウモン</t>
    </rPh>
    <rPh sb="24" eb="26">
      <t>ジギョウ</t>
    </rPh>
    <rPh sb="29" eb="31">
      <t>カイゴ</t>
    </rPh>
    <rPh sb="31" eb="33">
      <t>ヨボウ</t>
    </rPh>
    <phoneticPr fontId="3"/>
  </si>
  <si>
    <t>　する事業、第一号通所事業のうち介護予防通所介護に相当する事業</t>
    <rPh sb="3" eb="5">
      <t>ジギョウ</t>
    </rPh>
    <rPh sb="6" eb="7">
      <t>ダイ</t>
    </rPh>
    <rPh sb="7" eb="8">
      <t>イチ</t>
    </rPh>
    <rPh sb="8" eb="9">
      <t>ゴウ</t>
    </rPh>
    <rPh sb="9" eb="11">
      <t>ツウショ</t>
    </rPh>
    <rPh sb="11" eb="13">
      <t>ジギョウ</t>
    </rPh>
    <rPh sb="16" eb="24">
      <t>カイゴヨボウツウショカイゴ</t>
    </rPh>
    <rPh sb="25" eb="27">
      <t>ソウトウ</t>
    </rPh>
    <rPh sb="29" eb="31">
      <t>ジギョウ</t>
    </rPh>
    <phoneticPr fontId="3"/>
  </si>
  <si>
    <t>社会福祉法人等による生計困難者等に対する介護保険サービスに係る利用者負担額軽減措置事業</t>
    <rPh sb="15" eb="16">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</si>
</sst>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8" formatCode="0.0%"/>
    <numFmt numFmtId="181" formatCode="#,##0_);[Red]\(#,##0\)"/>
    <numFmt numFmtId="191" formatCode="[$-411]ggge&quot;年&quot;m&quot;月&quot;;@"/>
    <numFmt numFmtId="195" formatCode="[$-411]e&quot;年&quot;m&quot;月&quot;"/>
  </numFmts>
  <fonts count="28">
    <font>
      <sz val="11"/>
      <name val="ＭＳ 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b/>
      <sz val="16"/>
      <color indexed="10"/>
      <name val="ＭＳ Ｐゴシック"/>
      <family val="3"/>
      <charset val="128"/>
    </font>
    <font>
      <sz val="18"/>
      <name val="ＭＳ Ｐゴシック"/>
      <family val="3"/>
      <charset val="128"/>
    </font>
    <font>
      <b/>
      <sz val="18"/>
      <name val="ＭＳ Ｐゴシック"/>
      <family val="3"/>
      <charset val="128"/>
    </font>
    <font>
      <b/>
      <sz val="12"/>
      <name val="ＭＳ Ｐゴシック"/>
      <family val="3"/>
      <charset val="128"/>
    </font>
    <font>
      <b/>
      <sz val="12"/>
      <color indexed="81"/>
      <name val="ＭＳ Ｐゴシック"/>
      <family val="3"/>
      <charset val="128"/>
    </font>
    <font>
      <b/>
      <sz val="16"/>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sz val="12"/>
      <color indexed="48"/>
      <name val="ＭＳ ゴシック"/>
      <family val="3"/>
      <charset val="128"/>
    </font>
    <font>
      <sz val="12"/>
      <color indexed="53"/>
      <name val="ＭＳ ゴシック"/>
      <family val="3"/>
      <charset val="128"/>
    </font>
    <font>
      <sz val="20"/>
      <color indexed="9"/>
      <name val="ＭＳ ゴシック"/>
      <family val="3"/>
      <charset val="128"/>
    </font>
    <font>
      <sz val="11"/>
      <color indexed="9"/>
      <name val="ＭＳ ゴシック"/>
      <family val="3"/>
      <charset val="128"/>
    </font>
    <font>
      <sz val="12"/>
      <color indexed="12"/>
      <name val="ＭＳ ゴシック"/>
      <family val="3"/>
      <charset val="128"/>
    </font>
    <font>
      <sz val="11"/>
      <name val="ＭＳ ゴシック"/>
      <family val="3"/>
      <charset val="128"/>
    </font>
    <font>
      <sz val="8"/>
      <name val="ＭＳ ゴシック"/>
      <family val="3"/>
      <charset val="128"/>
    </font>
    <font>
      <b/>
      <sz val="11"/>
      <color indexed="10"/>
      <name val="ＭＳ Ｐゴシック"/>
      <family val="3"/>
      <charset val="128"/>
    </font>
    <font>
      <u/>
      <sz val="12"/>
      <color indexed="48"/>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6"/>
        <bgColor indexed="64"/>
      </patternFill>
    </fill>
    <fill>
      <patternFill patternType="solid">
        <fgColor indexed="12"/>
        <bgColor indexed="64"/>
      </patternFill>
    </fill>
  </fills>
  <borders count="8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ck">
        <color indexed="18"/>
      </left>
      <right/>
      <top/>
      <bottom/>
      <diagonal/>
    </border>
    <border>
      <left style="thick">
        <color indexed="18"/>
      </left>
      <right style="thick">
        <color indexed="18"/>
      </right>
      <top style="thick">
        <color indexed="18"/>
      </top>
      <bottom style="thick">
        <color indexed="18"/>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ck">
        <color indexed="10"/>
      </left>
      <right style="medium">
        <color indexed="10"/>
      </right>
      <top style="thick">
        <color indexed="10"/>
      </top>
      <bottom style="medium">
        <color indexed="10"/>
      </bottom>
      <diagonal/>
    </border>
    <border>
      <left style="thick">
        <color indexed="10"/>
      </left>
      <right style="medium">
        <color indexed="10"/>
      </right>
      <top style="medium">
        <color indexed="10"/>
      </top>
      <bottom style="medium">
        <color indexed="10"/>
      </bottom>
      <diagonal/>
    </border>
    <border>
      <left style="thick">
        <color indexed="10"/>
      </left>
      <right style="medium">
        <color indexed="10"/>
      </right>
      <top style="medium">
        <color indexed="10"/>
      </top>
      <bottom style="thick">
        <color indexed="10"/>
      </bottom>
      <diagonal/>
    </border>
    <border>
      <left style="medium">
        <color indexed="10"/>
      </left>
      <right style="medium">
        <color indexed="10"/>
      </right>
      <top style="thick">
        <color indexed="10"/>
      </top>
      <bottom style="medium">
        <color indexed="10"/>
      </bottom>
      <diagonal/>
    </border>
    <border>
      <left style="medium">
        <color indexed="10"/>
      </left>
      <right style="medium">
        <color indexed="10"/>
      </right>
      <top style="medium">
        <color indexed="10"/>
      </top>
      <bottom style="medium">
        <color indexed="10"/>
      </bottom>
      <diagonal/>
    </border>
    <border>
      <left style="thick">
        <color indexed="10"/>
      </left>
      <right style="thick">
        <color indexed="10"/>
      </right>
      <top style="thick">
        <color indexed="10"/>
      </top>
      <bottom style="thick">
        <color indexed="1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ck">
        <color indexed="10"/>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ck">
        <color indexed="10"/>
      </top>
      <bottom style="medium">
        <color indexed="64"/>
      </bottom>
      <diagonal/>
    </border>
    <border>
      <left style="thin">
        <color indexed="64"/>
      </left>
      <right style="medium">
        <color indexed="64"/>
      </right>
      <top style="thick">
        <color indexed="10"/>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xf numFmtId="38" fontId="1" fillId="0" borderId="0" applyFont="0" applyFill="0" applyBorder="0" applyAlignment="0" applyProtection="0">
      <alignment vertical="center"/>
    </xf>
  </cellStyleXfs>
  <cellXfs count="312">
    <xf numFmtId="0" fontId="0" fillId="0" borderId="0" xfId="0">
      <alignment vertical="center"/>
    </xf>
    <xf numFmtId="0" fontId="5" fillId="0" borderId="0" xfId="0" applyFont="1">
      <alignment vertical="center"/>
    </xf>
    <xf numFmtId="0" fontId="7" fillId="0" borderId="0" xfId="2" applyFont="1"/>
    <xf numFmtId="0" fontId="8" fillId="0" borderId="0" xfId="2" applyFont="1"/>
    <xf numFmtId="0" fontId="10" fillId="0" borderId="0" xfId="2" applyFont="1"/>
    <xf numFmtId="38" fontId="4" fillId="0" borderId="0" xfId="1" applyFont="1" applyAlignment="1"/>
    <xf numFmtId="0" fontId="0" fillId="0" borderId="0" xfId="0" applyFill="1">
      <alignment vertical="center"/>
    </xf>
    <xf numFmtId="0" fontId="7" fillId="0" borderId="0" xfId="2" applyFont="1" applyFill="1"/>
    <xf numFmtId="0" fontId="8" fillId="0" borderId="0" xfId="2" applyFont="1" applyFill="1"/>
    <xf numFmtId="0" fontId="7" fillId="0" borderId="0" xfId="2" applyFont="1" applyAlignment="1">
      <alignment horizontal="center"/>
    </xf>
    <xf numFmtId="0" fontId="8" fillId="0" borderId="0" xfId="2" applyFont="1" applyAlignment="1">
      <alignment horizontal="center"/>
    </xf>
    <xf numFmtId="0" fontId="8" fillId="0" borderId="0" xfId="0" applyFont="1" applyBorder="1" applyAlignment="1">
      <alignment horizontal="center" vertical="center"/>
    </xf>
    <xf numFmtId="0" fontId="10" fillId="0" borderId="0" xfId="2" applyFont="1" applyAlignment="1">
      <alignment vertical="center"/>
    </xf>
    <xf numFmtId="0" fontId="12" fillId="0" borderId="0" xfId="2" applyFont="1" applyAlignment="1">
      <alignment horizontal="left"/>
    </xf>
    <xf numFmtId="0" fontId="12" fillId="0" borderId="0" xfId="2" applyFont="1" applyAlignment="1">
      <alignment horizontal="left" vertical="center"/>
    </xf>
    <xf numFmtId="0" fontId="12" fillId="0" borderId="0" xfId="2" applyFont="1" applyAlignment="1">
      <alignment horizontal="right" vertical="center"/>
    </xf>
    <xf numFmtId="0" fontId="12" fillId="0" borderId="0" xfId="2" applyFont="1" applyAlignment="1">
      <alignment horizontal="center" vertical="center"/>
    </xf>
    <xf numFmtId="0" fontId="12" fillId="0" borderId="0" xfId="0" applyFont="1" applyAlignment="1">
      <alignment horizontal="right" vertical="center"/>
    </xf>
    <xf numFmtId="0" fontId="11" fillId="0" borderId="0" xfId="0" applyFont="1" applyAlignment="1">
      <alignment horizontal="centerContinuous" vertical="center"/>
    </xf>
    <xf numFmtId="0" fontId="10" fillId="0" borderId="0" xfId="0" applyFont="1" applyAlignment="1">
      <alignment horizontal="centerContinuous" vertical="center"/>
    </xf>
    <xf numFmtId="38" fontId="6" fillId="0" borderId="0" xfId="1" applyFont="1" applyAlignment="1">
      <alignment horizontal="centerContinuous" vertical="center"/>
    </xf>
    <xf numFmtId="0" fontId="12" fillId="0" borderId="0" xfId="2" applyFont="1" applyBorder="1" applyAlignment="1">
      <alignment horizontal="left"/>
    </xf>
    <xf numFmtId="0" fontId="8" fillId="0" borderId="0" xfId="0" applyFont="1" applyBorder="1" applyAlignment="1">
      <alignment horizontal="right" vertical="center"/>
    </xf>
    <xf numFmtId="0" fontId="16" fillId="2" borderId="1" xfId="0" applyFont="1" applyFill="1" applyBorder="1" applyAlignment="1">
      <alignment horizontal="center" vertical="center"/>
    </xf>
    <xf numFmtId="191" fontId="16" fillId="2" borderId="2" xfId="0" applyNumberFormat="1" applyFont="1" applyFill="1" applyBorder="1" applyAlignment="1" applyProtection="1">
      <alignment horizontal="left" vertical="center"/>
      <protection locked="0"/>
    </xf>
    <xf numFmtId="0" fontId="16" fillId="2" borderId="3" xfId="0" applyFont="1" applyFill="1" applyBorder="1" applyAlignment="1" applyProtection="1">
      <alignment horizontal="center" vertical="center"/>
      <protection locked="0"/>
    </xf>
    <xf numFmtId="38" fontId="16" fillId="0" borderId="3" xfId="1" applyFont="1" applyBorder="1" applyAlignment="1">
      <alignment horizontal="center" vertical="center"/>
    </xf>
    <xf numFmtId="38" fontId="16" fillId="2" borderId="4" xfId="1" applyFont="1" applyFill="1" applyBorder="1" applyAlignment="1" applyProtection="1">
      <alignment horizontal="center" vertical="center"/>
      <protection locked="0"/>
    </xf>
    <xf numFmtId="38" fontId="16" fillId="2" borderId="5" xfId="1" applyFont="1" applyFill="1" applyBorder="1" applyAlignment="1" applyProtection="1">
      <alignment horizontal="center" vertical="center"/>
      <protection locked="0"/>
    </xf>
    <xf numFmtId="38" fontId="16" fillId="2" borderId="3" xfId="1" applyFont="1" applyFill="1" applyBorder="1" applyAlignment="1" applyProtection="1">
      <alignment horizontal="center" vertical="center"/>
      <protection locked="0"/>
    </xf>
    <xf numFmtId="38" fontId="16" fillId="2" borderId="6" xfId="1" applyFont="1" applyFill="1" applyBorder="1" applyAlignment="1" applyProtection="1">
      <alignment horizontal="center" vertical="center"/>
      <protection locked="0"/>
    </xf>
    <xf numFmtId="191" fontId="16" fillId="2" borderId="7" xfId="0" applyNumberFormat="1" applyFont="1" applyFill="1" applyBorder="1" applyAlignment="1" applyProtection="1">
      <alignment horizontal="left" vertical="center"/>
      <protection locked="0"/>
    </xf>
    <xf numFmtId="38" fontId="16" fillId="2" borderId="8" xfId="1" applyFont="1" applyFill="1" applyBorder="1" applyAlignment="1" applyProtection="1">
      <alignment horizontal="center" vertical="center"/>
      <protection locked="0"/>
    </xf>
    <xf numFmtId="38" fontId="16" fillId="2" borderId="9" xfId="1" applyFont="1" applyFill="1" applyBorder="1" applyAlignment="1" applyProtection="1">
      <alignment horizontal="center" vertical="center"/>
      <protection locked="0"/>
    </xf>
    <xf numFmtId="38" fontId="16" fillId="2" borderId="7" xfId="1" applyFont="1" applyFill="1" applyBorder="1" applyAlignment="1" applyProtection="1">
      <alignment horizontal="center" vertical="center"/>
      <protection locked="0"/>
    </xf>
    <xf numFmtId="38" fontId="16" fillId="0" borderId="7" xfId="1" applyFont="1" applyBorder="1" applyAlignment="1">
      <alignment horizontal="center" vertical="center"/>
    </xf>
    <xf numFmtId="0" fontId="15" fillId="0" borderId="0" xfId="3" applyFont="1"/>
    <xf numFmtId="0" fontId="15" fillId="0" borderId="10" xfId="3" applyFont="1" applyBorder="1"/>
    <xf numFmtId="0" fontId="15" fillId="0" borderId="11" xfId="3" applyFont="1" applyBorder="1"/>
    <xf numFmtId="0" fontId="15" fillId="0" borderId="12" xfId="3" applyFont="1" applyBorder="1"/>
    <xf numFmtId="0" fontId="15" fillId="0" borderId="13" xfId="3" applyFont="1" applyBorder="1"/>
    <xf numFmtId="0" fontId="15" fillId="0" borderId="0" xfId="3" applyFont="1" applyBorder="1"/>
    <xf numFmtId="0" fontId="15" fillId="0" borderId="14" xfId="3" applyFont="1" applyBorder="1"/>
    <xf numFmtId="0" fontId="14" fillId="0" borderId="0" xfId="3" applyFont="1" applyBorder="1" applyAlignment="1">
      <alignment horizontal="center"/>
    </xf>
    <xf numFmtId="0" fontId="15" fillId="0" borderId="0" xfId="3" applyFont="1" applyBorder="1" applyAlignment="1"/>
    <xf numFmtId="0" fontId="16" fillId="0" borderId="0" xfId="3" applyFont="1" applyBorder="1" applyAlignment="1"/>
    <xf numFmtId="0" fontId="15" fillId="0" borderId="13" xfId="3" applyFont="1" applyBorder="1" applyAlignment="1"/>
    <xf numFmtId="0" fontId="15" fillId="0" borderId="14" xfId="3" applyFont="1" applyBorder="1" applyAlignment="1"/>
    <xf numFmtId="0" fontId="15" fillId="0" borderId="15" xfId="3" applyFont="1" applyBorder="1" applyAlignment="1"/>
    <xf numFmtId="0" fontId="15" fillId="0" borderId="16" xfId="3" applyFont="1" applyBorder="1" applyAlignment="1"/>
    <xf numFmtId="0" fontId="16" fillId="0" borderId="17" xfId="3" applyFont="1" applyBorder="1" applyAlignment="1"/>
    <xf numFmtId="0" fontId="16" fillId="0" borderId="0" xfId="3" applyFont="1" applyBorder="1" applyAlignment="1">
      <alignment vertical="top" wrapText="1"/>
    </xf>
    <xf numFmtId="0" fontId="16" fillId="0" borderId="13" xfId="3" applyFont="1" applyBorder="1" applyAlignment="1"/>
    <xf numFmtId="0" fontId="19" fillId="0" borderId="0" xfId="3" applyFont="1" applyBorder="1" applyAlignment="1">
      <alignment vertical="top"/>
    </xf>
    <xf numFmtId="0" fontId="16" fillId="0" borderId="0" xfId="3" applyFont="1"/>
    <xf numFmtId="0" fontId="16" fillId="0" borderId="14" xfId="3" applyFont="1" applyBorder="1" applyAlignment="1">
      <alignment vertical="top" wrapText="1"/>
    </xf>
    <xf numFmtId="0" fontId="20" fillId="0" borderId="0" xfId="3" applyFont="1" applyBorder="1" applyAlignment="1">
      <alignment vertical="top"/>
    </xf>
    <xf numFmtId="0" fontId="19" fillId="0" borderId="0" xfId="3" applyFont="1" applyBorder="1" applyAlignment="1">
      <alignment vertical="top" wrapText="1"/>
    </xf>
    <xf numFmtId="0" fontId="19" fillId="0" borderId="0" xfId="3" applyFont="1"/>
    <xf numFmtId="0" fontId="15" fillId="2" borderId="18" xfId="2" applyFont="1" applyFill="1" applyBorder="1" applyAlignment="1" applyProtection="1">
      <alignment horizontal="center" vertical="center"/>
      <protection locked="0"/>
    </xf>
    <xf numFmtId="0" fontId="15" fillId="2" borderId="19" xfId="2" applyFont="1" applyFill="1" applyBorder="1" applyAlignment="1" applyProtection="1">
      <alignment horizontal="center" vertical="center"/>
      <protection locked="0"/>
    </xf>
    <xf numFmtId="0" fontId="15" fillId="2" borderId="20" xfId="2" applyFont="1" applyFill="1" applyBorder="1" applyAlignment="1" applyProtection="1">
      <alignment horizontal="center" vertical="center"/>
      <protection locked="0"/>
    </xf>
    <xf numFmtId="0" fontId="15" fillId="2" borderId="21" xfId="2" applyFont="1" applyFill="1" applyBorder="1" applyAlignment="1" applyProtection="1">
      <alignment horizontal="center" vertical="center"/>
      <protection locked="0"/>
    </xf>
    <xf numFmtId="0" fontId="23" fillId="0" borderId="0" xfId="3" applyFont="1" applyBorder="1" applyAlignment="1">
      <alignment vertical="top"/>
    </xf>
    <xf numFmtId="0" fontId="16" fillId="0" borderId="0" xfId="3" applyFont="1" applyBorder="1" applyAlignment="1">
      <alignment vertical="top"/>
    </xf>
    <xf numFmtId="0" fontId="18" fillId="0" borderId="22" xfId="2" applyFont="1" applyBorder="1" applyAlignment="1">
      <alignment horizontal="centerContinuous" vertical="center"/>
    </xf>
    <xf numFmtId="0" fontId="18" fillId="0" borderId="23" xfId="2" applyFont="1" applyBorder="1" applyAlignment="1">
      <alignment horizontal="centerContinuous" vertical="center"/>
    </xf>
    <xf numFmtId="0" fontId="15" fillId="2" borderId="24" xfId="2" applyFont="1" applyFill="1" applyBorder="1" applyAlignment="1" applyProtection="1">
      <alignment horizontal="center" vertical="center"/>
      <protection locked="0"/>
    </xf>
    <xf numFmtId="0" fontId="15" fillId="2" borderId="25"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protection locked="0"/>
    </xf>
    <xf numFmtId="0" fontId="15" fillId="2" borderId="26" xfId="2" applyFont="1" applyFill="1" applyBorder="1" applyAlignment="1" applyProtection="1">
      <alignment horizontal="center" vertical="center"/>
      <protection locked="0"/>
    </xf>
    <xf numFmtId="0" fontId="15" fillId="0" borderId="27"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28" xfId="2" applyFont="1" applyFill="1" applyBorder="1" applyAlignment="1">
      <alignment horizontal="center" vertical="center"/>
    </xf>
    <xf numFmtId="181" fontId="15" fillId="0" borderId="29" xfId="0" applyNumberFormat="1" applyFont="1" applyFill="1" applyBorder="1" applyAlignment="1">
      <alignment vertical="center"/>
    </xf>
    <xf numFmtId="181" fontId="15" fillId="0" borderId="30" xfId="0" applyNumberFormat="1" applyFont="1" applyFill="1" applyBorder="1" applyAlignment="1">
      <alignment vertical="center"/>
    </xf>
    <xf numFmtId="181" fontId="15" fillId="0" borderId="31" xfId="0" applyNumberFormat="1" applyFont="1" applyFill="1" applyBorder="1" applyAlignment="1">
      <alignment vertical="center"/>
    </xf>
    <xf numFmtId="181" fontId="15" fillId="0" borderId="32" xfId="0" applyNumberFormat="1" applyFont="1" applyFill="1" applyBorder="1" applyAlignment="1">
      <alignment vertical="center"/>
    </xf>
    <xf numFmtId="0" fontId="7" fillId="0" borderId="0" xfId="2" applyFont="1" applyFill="1" applyBorder="1"/>
    <xf numFmtId="0" fontId="6" fillId="0" borderId="0" xfId="2" applyFont="1" applyFill="1" applyBorder="1" applyAlignment="1">
      <alignment horizontal="center"/>
    </xf>
    <xf numFmtId="38" fontId="15" fillId="2" borderId="33" xfId="1" applyFont="1" applyFill="1" applyBorder="1" applyAlignment="1" applyProtection="1">
      <alignment horizontal="center" vertical="center"/>
      <protection locked="0"/>
    </xf>
    <xf numFmtId="38" fontId="15" fillId="2" borderId="27" xfId="1" applyFont="1" applyFill="1" applyBorder="1" applyAlignment="1" applyProtection="1">
      <alignment horizontal="center" vertical="center"/>
      <protection locked="0"/>
    </xf>
    <xf numFmtId="10" fontId="15" fillId="0" borderId="29" xfId="1" applyNumberFormat="1" applyFont="1" applyFill="1" applyBorder="1" applyAlignment="1">
      <alignment vertical="center"/>
    </xf>
    <xf numFmtId="38" fontId="15" fillId="2" borderId="34" xfId="1" applyFont="1" applyFill="1" applyBorder="1" applyAlignment="1" applyProtection="1">
      <alignment horizontal="center" vertical="center"/>
      <protection locked="0"/>
    </xf>
    <xf numFmtId="38" fontId="15" fillId="2" borderId="7" xfId="1" applyFont="1" applyFill="1" applyBorder="1" applyAlignment="1" applyProtection="1">
      <alignment horizontal="center" vertical="center"/>
      <protection locked="0"/>
    </xf>
    <xf numFmtId="10" fontId="15" fillId="0" borderId="31" xfId="1" applyNumberFormat="1" applyFont="1" applyFill="1" applyBorder="1" applyAlignment="1">
      <alignment vertical="center"/>
    </xf>
    <xf numFmtId="38" fontId="15" fillId="2" borderId="35" xfId="1" applyFont="1" applyFill="1" applyBorder="1" applyAlignment="1" applyProtection="1">
      <alignment horizontal="center" vertical="center"/>
      <protection locked="0"/>
    </xf>
    <xf numFmtId="38" fontId="15" fillId="2" borderId="28" xfId="1" applyFont="1" applyFill="1" applyBorder="1" applyAlignment="1" applyProtection="1">
      <alignment horizontal="center" vertical="center"/>
      <protection locked="0"/>
    </xf>
    <xf numFmtId="10" fontId="15" fillId="0" borderId="36" xfId="1" applyNumberFormat="1" applyFont="1" applyFill="1" applyBorder="1" applyAlignment="1">
      <alignment vertical="center"/>
    </xf>
    <xf numFmtId="0" fontId="15" fillId="0" borderId="37" xfId="0" applyFont="1" applyFill="1" applyBorder="1" applyAlignment="1">
      <alignment horizontal="centerContinuous" vertical="center"/>
    </xf>
    <xf numFmtId="0" fontId="15" fillId="0" borderId="0" xfId="0" applyFont="1" applyFill="1" applyBorder="1" applyAlignment="1">
      <alignment horizontal="centerContinuous" vertical="center"/>
    </xf>
    <xf numFmtId="0" fontId="15" fillId="0" borderId="0" xfId="0" applyFont="1" applyFill="1" applyBorder="1" applyAlignment="1">
      <alignment horizontal="center" vertical="center"/>
    </xf>
    <xf numFmtId="0" fontId="15" fillId="0" borderId="0" xfId="0" applyFont="1" applyFill="1">
      <alignment vertical="center"/>
    </xf>
    <xf numFmtId="0" fontId="17" fillId="0" borderId="38" xfId="0" applyFont="1" applyFill="1" applyBorder="1" applyAlignment="1">
      <alignment horizontal="center" vertical="center"/>
    </xf>
    <xf numFmtId="0" fontId="17" fillId="0" borderId="39" xfId="0" applyFont="1" applyFill="1" applyBorder="1" applyAlignment="1">
      <alignment horizontal="centerContinuous"/>
    </xf>
    <xf numFmtId="0" fontId="17" fillId="0" borderId="40" xfId="0" applyFont="1" applyFill="1" applyBorder="1" applyAlignment="1">
      <alignment horizontal="centerContinuous"/>
    </xf>
    <xf numFmtId="0" fontId="17" fillId="0" borderId="3" xfId="0" applyFont="1" applyFill="1" applyBorder="1" applyAlignment="1">
      <alignment horizontal="right" vertical="center"/>
    </xf>
    <xf numFmtId="0" fontId="17" fillId="0" borderId="24" xfId="0" applyFont="1" applyFill="1" applyBorder="1" applyAlignment="1">
      <alignment horizontal="center" vertical="center" shrinkToFit="1"/>
    </xf>
    <xf numFmtId="0" fontId="17" fillId="0" borderId="27" xfId="0" applyFont="1" applyFill="1" applyBorder="1" applyAlignment="1">
      <alignment horizontal="center" vertical="center" shrinkToFit="1"/>
    </xf>
    <xf numFmtId="0" fontId="16" fillId="0" borderId="1" xfId="0" applyFont="1" applyFill="1" applyBorder="1" applyAlignment="1">
      <alignment horizontal="center" vertical="center"/>
    </xf>
    <xf numFmtId="38" fontId="16" fillId="0" borderId="41" xfId="1" applyFont="1" applyFill="1" applyBorder="1" applyAlignment="1">
      <alignment horizontal="center" vertical="center"/>
    </xf>
    <xf numFmtId="38" fontId="16" fillId="0" borderId="42" xfId="1" applyFont="1" applyFill="1" applyBorder="1" applyAlignment="1">
      <alignment horizontal="center" vertical="center"/>
    </xf>
    <xf numFmtId="38" fontId="16" fillId="0" borderId="43" xfId="1" applyFont="1" applyFill="1" applyBorder="1" applyAlignment="1">
      <alignment horizontal="center" vertical="center"/>
    </xf>
    <xf numFmtId="0" fontId="18" fillId="0" borderId="1" xfId="0" applyFont="1" applyBorder="1" applyAlignment="1">
      <alignment horizontal="center" vertical="center"/>
    </xf>
    <xf numFmtId="0" fontId="8" fillId="0" borderId="0" xfId="0" applyFont="1" applyFill="1">
      <alignment vertical="center"/>
    </xf>
    <xf numFmtId="0" fontId="12" fillId="0" borderId="0" xfId="0" applyFont="1" applyFill="1" applyBorder="1" applyAlignment="1">
      <alignment horizontal="center" vertical="center" shrinkToFit="1"/>
    </xf>
    <xf numFmtId="38" fontId="15" fillId="0" borderId="0" xfId="1" applyFont="1" applyFill="1" applyBorder="1" applyAlignment="1">
      <alignment vertical="center"/>
    </xf>
    <xf numFmtId="0" fontId="15" fillId="0" borderId="0" xfId="0" applyFont="1" applyFill="1" applyAlignment="1">
      <alignment vertical="center"/>
    </xf>
    <xf numFmtId="38" fontId="15" fillId="0" borderId="0" xfId="1" applyFont="1" applyFill="1" applyBorder="1" applyAlignment="1">
      <alignment horizontal="centerContinuous" vertical="center"/>
    </xf>
    <xf numFmtId="38" fontId="15" fillId="0" borderId="0" xfId="1" applyFont="1" applyFill="1" applyAlignment="1">
      <alignment vertical="center"/>
    </xf>
    <xf numFmtId="38" fontId="24" fillId="0" borderId="0" xfId="1" applyFont="1" applyFill="1" applyAlignment="1">
      <alignment vertical="center"/>
    </xf>
    <xf numFmtId="38" fontId="24" fillId="0" borderId="0" xfId="1" applyFont="1" applyFill="1" applyBorder="1" applyAlignment="1">
      <alignment vertical="center"/>
    </xf>
    <xf numFmtId="41" fontId="24" fillId="0" borderId="44" xfId="1" applyNumberFormat="1" applyFont="1" applyFill="1" applyBorder="1" applyAlignment="1">
      <alignment horizontal="centerContinuous" vertical="center"/>
    </xf>
    <xf numFmtId="41" fontId="24" fillId="0" borderId="31" xfId="1" applyNumberFormat="1" applyFont="1" applyFill="1" applyBorder="1" applyAlignment="1">
      <alignment horizontal="center" vertical="center"/>
    </xf>
    <xf numFmtId="38" fontId="24" fillId="0" borderId="0" xfId="1" applyFont="1" applyFill="1" applyBorder="1" applyAlignment="1">
      <alignment horizontal="center" vertical="center"/>
    </xf>
    <xf numFmtId="38" fontId="24" fillId="0" borderId="31" xfId="1" applyFont="1" applyFill="1" applyBorder="1" applyAlignment="1">
      <alignment vertical="center"/>
    </xf>
    <xf numFmtId="38" fontId="24" fillId="0" borderId="44" xfId="1" applyFont="1" applyFill="1" applyBorder="1" applyAlignment="1">
      <alignment vertical="center"/>
    </xf>
    <xf numFmtId="38" fontId="24" fillId="0" borderId="8" xfId="1" applyFont="1" applyFill="1" applyBorder="1" applyAlignment="1">
      <alignment vertical="center"/>
    </xf>
    <xf numFmtId="38" fontId="24" fillId="0" borderId="31" xfId="1" applyFont="1" applyFill="1" applyBorder="1" applyAlignment="1">
      <alignment horizontal="center" vertical="center"/>
    </xf>
    <xf numFmtId="38" fontId="24" fillId="0" borderId="31" xfId="1" applyFont="1" applyFill="1" applyBorder="1" applyAlignment="1">
      <alignment horizontal="centerContinuous" vertical="center"/>
    </xf>
    <xf numFmtId="38" fontId="24" fillId="0" borderId="0" xfId="1" applyFont="1" applyFill="1" applyBorder="1" applyAlignment="1">
      <alignment horizontal="centerContinuous" vertical="center"/>
    </xf>
    <xf numFmtId="38" fontId="24" fillId="0" borderId="44" xfId="1" applyFont="1" applyFill="1" applyBorder="1" applyAlignment="1">
      <alignment horizontal="center" vertical="center" shrinkToFit="1"/>
    </xf>
    <xf numFmtId="41" fontId="15" fillId="0" borderId="44" xfId="1" applyNumberFormat="1" applyFont="1" applyFill="1" applyBorder="1" applyAlignment="1">
      <alignment horizontal="centerContinuous" vertical="center"/>
    </xf>
    <xf numFmtId="41" fontId="15" fillId="0" borderId="31" xfId="1" applyNumberFormat="1" applyFont="1" applyFill="1" applyBorder="1" applyAlignment="1">
      <alignment horizontal="center" vertical="center"/>
    </xf>
    <xf numFmtId="38" fontId="15" fillId="0" borderId="0" xfId="1" applyFont="1" applyFill="1" applyBorder="1" applyAlignment="1">
      <alignment horizontal="center" vertical="center"/>
    </xf>
    <xf numFmtId="38" fontId="15" fillId="0" borderId="31" xfId="1" applyFont="1" applyFill="1" applyBorder="1" applyAlignment="1">
      <alignment vertical="center" shrinkToFit="1"/>
    </xf>
    <xf numFmtId="38" fontId="15" fillId="0" borderId="31" xfId="1" applyFont="1" applyFill="1" applyBorder="1" applyAlignment="1">
      <alignment vertical="center"/>
    </xf>
    <xf numFmtId="38" fontId="15" fillId="0" borderId="44" xfId="1" applyFont="1" applyFill="1" applyBorder="1" applyAlignment="1">
      <alignment vertical="center"/>
    </xf>
    <xf numFmtId="38" fontId="15" fillId="0" borderId="31" xfId="1" applyFont="1" applyFill="1" applyBorder="1" applyAlignment="1">
      <alignment horizontal="center" vertical="center"/>
    </xf>
    <xf numFmtId="38" fontId="15" fillId="0" borderId="31" xfId="1" applyFont="1" applyFill="1" applyBorder="1" applyAlignment="1">
      <alignment horizontal="centerContinuous" vertical="center"/>
    </xf>
    <xf numFmtId="0" fontId="15" fillId="0" borderId="45" xfId="0" applyFont="1" applyFill="1" applyBorder="1" applyAlignment="1">
      <alignment horizontal="center" vertical="center"/>
    </xf>
    <xf numFmtId="0" fontId="15" fillId="0" borderId="0" xfId="0" applyFont="1" applyFill="1" applyAlignment="1">
      <alignment horizontal="left" vertical="center"/>
    </xf>
    <xf numFmtId="0" fontId="24" fillId="0" borderId="0" xfId="0" applyFont="1" applyFill="1" applyBorder="1" applyAlignment="1">
      <alignment horizontal="centerContinuous" vertical="center"/>
    </xf>
    <xf numFmtId="0" fontId="24" fillId="0" borderId="0" xfId="0" applyFont="1" applyFill="1" applyAlignment="1">
      <alignment vertical="center"/>
    </xf>
    <xf numFmtId="0" fontId="24" fillId="0" borderId="0" xfId="0" applyFont="1" applyFill="1">
      <alignment vertical="center"/>
    </xf>
    <xf numFmtId="0" fontId="24" fillId="0" borderId="0" xfId="0" applyFont="1" applyFill="1" applyAlignment="1">
      <alignment horizontal="center" vertical="center"/>
    </xf>
    <xf numFmtId="195" fontId="24" fillId="0" borderId="46" xfId="0" applyNumberFormat="1" applyFont="1" applyFill="1" applyBorder="1" applyAlignment="1">
      <alignment horizontal="center" vertical="center"/>
    </xf>
    <xf numFmtId="0" fontId="24" fillId="0" borderId="47" xfId="0" applyFont="1" applyFill="1" applyBorder="1" applyAlignment="1">
      <alignment horizontal="center" vertical="center"/>
    </xf>
    <xf numFmtId="195" fontId="24" fillId="0" borderId="47" xfId="0" applyNumberFormat="1" applyFont="1" applyFill="1" applyBorder="1" applyAlignment="1">
      <alignment horizontal="center" vertical="center" shrinkToFit="1"/>
    </xf>
    <xf numFmtId="195" fontId="24"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195" fontId="24" fillId="0" borderId="0" xfId="0" applyNumberFormat="1" applyFont="1" applyFill="1" applyBorder="1" applyAlignment="1">
      <alignment horizontal="center" vertical="center" shrinkToFit="1"/>
    </xf>
    <xf numFmtId="0" fontId="24" fillId="0" borderId="0" xfId="0" applyFont="1" applyFill="1" applyBorder="1" applyAlignment="1">
      <alignment horizontal="left" vertical="center"/>
    </xf>
    <xf numFmtId="0" fontId="24" fillId="0" borderId="0" xfId="0" applyFont="1" applyFill="1" applyBorder="1" applyAlignment="1">
      <alignment horizontal="right" vertical="center"/>
    </xf>
    <xf numFmtId="0" fontId="24" fillId="0" borderId="0" xfId="0" applyFont="1" applyFill="1" applyAlignment="1">
      <alignment horizontal="right" vertical="center"/>
    </xf>
    <xf numFmtId="0" fontId="24" fillId="0" borderId="46" xfId="0" applyFont="1" applyFill="1" applyBorder="1" applyAlignment="1">
      <alignment horizontal="centerContinuous" vertical="center"/>
    </xf>
    <xf numFmtId="0" fontId="24" fillId="0" borderId="37" xfId="0" applyFont="1" applyFill="1" applyBorder="1" applyAlignment="1">
      <alignment horizontal="centerContinuous" vertical="center"/>
    </xf>
    <xf numFmtId="178" fontId="24" fillId="0" borderId="31" xfId="1" applyNumberFormat="1" applyFont="1" applyFill="1" applyBorder="1" applyAlignment="1">
      <alignment horizontal="center" vertical="center"/>
    </xf>
    <xf numFmtId="0" fontId="24" fillId="0" borderId="44" xfId="0" applyFont="1" applyFill="1" applyBorder="1">
      <alignment vertical="center"/>
    </xf>
    <xf numFmtId="0" fontId="24" fillId="0" borderId="8" xfId="0" applyFont="1" applyFill="1" applyBorder="1">
      <alignment vertical="center"/>
    </xf>
    <xf numFmtId="0" fontId="24" fillId="0" borderId="31" xfId="0" applyFont="1" applyFill="1" applyBorder="1" applyAlignment="1">
      <alignment horizontal="center" vertical="center" shrinkToFit="1"/>
    </xf>
    <xf numFmtId="0" fontId="24" fillId="0" borderId="48" xfId="0" applyFont="1" applyFill="1" applyBorder="1" applyAlignment="1">
      <alignment horizontal="center" vertical="center"/>
    </xf>
    <xf numFmtId="0" fontId="24" fillId="0" borderId="49" xfId="0" applyFont="1" applyFill="1" applyBorder="1" applyAlignment="1">
      <alignment horizontal="center" vertical="center"/>
    </xf>
    <xf numFmtId="38" fontId="24" fillId="0" borderId="50" xfId="0" applyNumberFormat="1" applyFont="1" applyFill="1" applyBorder="1" applyAlignment="1">
      <alignment horizontal="center" vertical="center"/>
    </xf>
    <xf numFmtId="0" fontId="15" fillId="0" borderId="46" xfId="0" applyFont="1" applyFill="1" applyBorder="1" applyAlignment="1">
      <alignment horizontal="centerContinuous" vertical="center"/>
    </xf>
    <xf numFmtId="0" fontId="15" fillId="0" borderId="51" xfId="0" applyFont="1" applyFill="1" applyBorder="1" applyAlignment="1">
      <alignment horizontal="center" vertical="center"/>
    </xf>
    <xf numFmtId="38" fontId="15" fillId="0" borderId="52" xfId="1" applyFont="1" applyFill="1" applyBorder="1" applyAlignment="1">
      <alignment horizontal="center" vertical="center"/>
    </xf>
    <xf numFmtId="38" fontId="15" fillId="0" borderId="53" xfId="1" applyFont="1" applyFill="1" applyBorder="1" applyAlignment="1">
      <alignment horizontal="center" vertical="center"/>
    </xf>
    <xf numFmtId="38" fontId="15" fillId="0" borderId="5" xfId="1" applyFont="1" applyFill="1" applyBorder="1" applyAlignment="1">
      <alignment horizontal="center" vertical="center"/>
    </xf>
    <xf numFmtId="0" fontId="15" fillId="0" borderId="54" xfId="0" applyFont="1" applyFill="1" applyBorder="1" applyAlignment="1" applyProtection="1">
      <alignment horizontal="center" vertical="center"/>
      <protection locked="0"/>
    </xf>
    <xf numFmtId="38" fontId="15" fillId="0" borderId="9" xfId="1" applyFont="1" applyFill="1" applyBorder="1" applyAlignment="1">
      <alignment horizontal="center" vertical="center"/>
    </xf>
    <xf numFmtId="38" fontId="15" fillId="0" borderId="45" xfId="1" applyFont="1" applyFill="1" applyBorder="1" applyAlignment="1">
      <alignment horizontal="center" vertical="center"/>
    </xf>
    <xf numFmtId="0" fontId="15" fillId="0" borderId="55" xfId="0" applyFont="1" applyFill="1" applyBorder="1" applyAlignment="1" applyProtection="1">
      <alignment horizontal="center" vertical="center"/>
      <protection locked="0"/>
    </xf>
    <xf numFmtId="0" fontId="15" fillId="0" borderId="56" xfId="0" applyFont="1" applyFill="1" applyBorder="1" applyAlignment="1" applyProtection="1">
      <alignment horizontal="center" vertical="center"/>
      <protection locked="0"/>
    </xf>
    <xf numFmtId="38" fontId="15" fillId="0" borderId="57" xfId="1" applyFont="1" applyFill="1" applyBorder="1" applyAlignment="1" applyProtection="1">
      <alignment horizontal="center" vertical="center"/>
      <protection locked="0"/>
    </xf>
    <xf numFmtId="38" fontId="15" fillId="0" borderId="58" xfId="1" applyFont="1" applyFill="1" applyBorder="1" applyAlignment="1" applyProtection="1">
      <alignment horizontal="center" vertical="center"/>
      <protection locked="0"/>
    </xf>
    <xf numFmtId="195" fontId="15" fillId="0" borderId="7" xfId="0" applyNumberFormat="1" applyFont="1" applyFill="1" applyBorder="1" applyAlignment="1">
      <alignment horizontal="center" vertical="center"/>
    </xf>
    <xf numFmtId="195" fontId="15" fillId="0" borderId="28" xfId="0" applyNumberFormat="1" applyFont="1" applyFill="1" applyBorder="1" applyAlignment="1">
      <alignment horizontal="center" vertical="center"/>
    </xf>
    <xf numFmtId="41" fontId="24" fillId="0" borderId="31" xfId="1" applyNumberFormat="1" applyFont="1" applyFill="1" applyBorder="1" applyAlignment="1">
      <alignment vertical="center" shrinkToFit="1"/>
    </xf>
    <xf numFmtId="41" fontId="24" fillId="0" borderId="44" xfId="1" applyNumberFormat="1" applyFont="1" applyFill="1" applyBorder="1" applyAlignment="1">
      <alignment vertical="center" shrinkToFit="1"/>
    </xf>
    <xf numFmtId="38" fontId="24" fillId="0" borderId="1" xfId="1" applyFont="1" applyFill="1" applyBorder="1" applyAlignment="1">
      <alignment horizontal="center" vertical="center" shrinkToFit="1"/>
    </xf>
    <xf numFmtId="38" fontId="24" fillId="0" borderId="31" xfId="1" applyFont="1" applyFill="1" applyBorder="1" applyAlignment="1">
      <alignment horizontal="center" vertical="center" shrinkToFit="1"/>
    </xf>
    <xf numFmtId="0" fontId="24" fillId="0" borderId="59" xfId="0" applyFont="1" applyFill="1" applyBorder="1" applyAlignment="1" applyProtection="1">
      <alignment horizontal="center" vertical="center" shrinkToFit="1"/>
      <protection locked="0"/>
    </xf>
    <xf numFmtId="0" fontId="15" fillId="0" borderId="0" xfId="0" applyFont="1" applyFill="1" applyAlignment="1">
      <alignment horizontal="center" vertical="center"/>
    </xf>
    <xf numFmtId="195" fontId="15" fillId="0" borderId="46" xfId="0" applyNumberFormat="1" applyFont="1" applyFill="1" applyBorder="1" applyAlignment="1">
      <alignment horizontal="center" vertical="center"/>
    </xf>
    <xf numFmtId="0" fontId="15" fillId="0" borderId="47" xfId="0" applyFont="1" applyFill="1" applyBorder="1" applyAlignment="1">
      <alignment horizontal="center" vertical="center"/>
    </xf>
    <xf numFmtId="195" fontId="15" fillId="0" borderId="47" xfId="0" applyNumberFormat="1" applyFont="1" applyFill="1" applyBorder="1" applyAlignment="1">
      <alignment horizontal="center" vertical="center" shrinkToFit="1"/>
    </xf>
    <xf numFmtId="0" fontId="15" fillId="0" borderId="48" xfId="0" applyFont="1" applyFill="1" applyBorder="1" applyAlignment="1">
      <alignment horizontal="center" vertical="center"/>
    </xf>
    <xf numFmtId="195" fontId="15" fillId="0" borderId="0" xfId="0" applyNumberFormat="1" applyFont="1" applyFill="1" applyBorder="1" applyAlignment="1">
      <alignment horizontal="center" vertical="center"/>
    </xf>
    <xf numFmtId="195" fontId="15" fillId="0" borderId="0" xfId="0" applyNumberFormat="1" applyFont="1" applyFill="1" applyBorder="1" applyAlignment="1">
      <alignment horizontal="center" vertical="center" shrinkToFit="1"/>
    </xf>
    <xf numFmtId="0" fontId="15" fillId="0" borderId="0" xfId="0" applyFont="1" applyFill="1" applyBorder="1" applyAlignment="1">
      <alignment horizontal="left" vertical="center"/>
    </xf>
    <xf numFmtId="0" fontId="15" fillId="0" borderId="0" xfId="0" applyFont="1" applyFill="1" applyAlignment="1">
      <alignment horizontal="right" vertical="center"/>
    </xf>
    <xf numFmtId="0" fontId="15" fillId="0" borderId="0" xfId="0" applyFont="1" applyFill="1" applyBorder="1" applyAlignment="1">
      <alignment horizontal="center" vertical="center" shrinkToFit="1"/>
    </xf>
    <xf numFmtId="0" fontId="15" fillId="0" borderId="44" xfId="0" applyFont="1" applyFill="1" applyBorder="1">
      <alignment vertical="center"/>
    </xf>
    <xf numFmtId="0" fontId="15" fillId="0" borderId="8" xfId="0" applyFont="1" applyFill="1" applyBorder="1">
      <alignment vertical="center"/>
    </xf>
    <xf numFmtId="0" fontId="15" fillId="0" borderId="31" xfId="0" applyFont="1" applyFill="1" applyBorder="1" applyAlignment="1">
      <alignment horizontal="center" vertical="center" shrinkToFit="1"/>
    </xf>
    <xf numFmtId="38" fontId="15" fillId="0" borderId="8" xfId="1" applyFont="1" applyFill="1" applyBorder="1" applyAlignment="1">
      <alignment vertical="center"/>
    </xf>
    <xf numFmtId="178" fontId="15" fillId="0" borderId="31" xfId="1" applyNumberFormat="1" applyFont="1" applyFill="1" applyBorder="1" applyAlignment="1">
      <alignment horizontal="center" vertical="center"/>
    </xf>
    <xf numFmtId="41" fontId="15" fillId="0" borderId="31" xfId="1" applyNumberFormat="1" applyFont="1" applyFill="1" applyBorder="1" applyAlignment="1">
      <alignment vertical="center" shrinkToFit="1"/>
    </xf>
    <xf numFmtId="41" fontId="15" fillId="0" borderId="44" xfId="1" applyNumberFormat="1" applyFont="1" applyFill="1" applyBorder="1" applyAlignment="1">
      <alignment vertical="center" shrinkToFit="1"/>
    </xf>
    <xf numFmtId="38" fontId="15" fillId="0" borderId="31" xfId="1" applyFont="1" applyFill="1" applyBorder="1" applyAlignment="1">
      <alignment horizontal="center" vertical="center" shrinkToFit="1"/>
    </xf>
    <xf numFmtId="38" fontId="15" fillId="0" borderId="44" xfId="1" applyFont="1" applyFill="1" applyBorder="1" applyAlignment="1">
      <alignment horizontal="center" vertical="center" shrinkToFit="1"/>
    </xf>
    <xf numFmtId="38" fontId="15" fillId="0" borderId="1" xfId="1" applyFont="1" applyFill="1" applyBorder="1" applyAlignment="1">
      <alignment horizontal="center" vertical="center" shrinkToFit="1"/>
    </xf>
    <xf numFmtId="20" fontId="24" fillId="0" borderId="0" xfId="1" applyNumberFormat="1" applyFont="1" applyFill="1" applyBorder="1" applyAlignment="1">
      <alignment vertical="center"/>
    </xf>
    <xf numFmtId="38" fontId="25" fillId="0" borderId="0" xfId="1" applyFont="1" applyFill="1" applyBorder="1" applyAlignment="1">
      <alignment vertical="center" wrapText="1"/>
    </xf>
    <xf numFmtId="38" fontId="25" fillId="0" borderId="0" xfId="1" applyFont="1" applyFill="1" applyBorder="1" applyAlignment="1">
      <alignment horizontal="right" vertical="center" wrapText="1"/>
    </xf>
    <xf numFmtId="10" fontId="24" fillId="0" borderId="44" xfId="1" applyNumberFormat="1" applyFont="1" applyFill="1" applyBorder="1" applyAlignment="1">
      <alignment horizontal="center" vertical="center"/>
    </xf>
    <xf numFmtId="38" fontId="24" fillId="0" borderId="36" xfId="1" applyFont="1" applyFill="1" applyBorder="1" applyAlignment="1">
      <alignment vertical="center"/>
    </xf>
    <xf numFmtId="38" fontId="24" fillId="0" borderId="1" xfId="1" applyFont="1" applyFill="1" applyBorder="1" applyAlignment="1">
      <alignment vertical="center"/>
    </xf>
    <xf numFmtId="38" fontId="15" fillId="0" borderId="0" xfId="1" applyFont="1" applyFill="1" applyAlignment="1">
      <alignment horizontal="centerContinuous" vertical="center"/>
    </xf>
    <xf numFmtId="0" fontId="16" fillId="0" borderId="0" xfId="0" applyFont="1" applyFill="1" applyBorder="1" applyAlignment="1">
      <alignment horizontal="centerContinuous" vertical="center"/>
    </xf>
    <xf numFmtId="20" fontId="15" fillId="0" borderId="0" xfId="1" applyNumberFormat="1" applyFont="1" applyFill="1" applyBorder="1" applyAlignment="1">
      <alignment vertical="center"/>
    </xf>
    <xf numFmtId="38" fontId="15" fillId="0" borderId="50" xfId="0" applyNumberFormat="1" applyFont="1" applyFill="1" applyBorder="1" applyAlignment="1">
      <alignment horizontal="center" vertical="center"/>
    </xf>
    <xf numFmtId="0" fontId="15" fillId="0" borderId="49" xfId="0" applyFont="1" applyFill="1" applyBorder="1" applyAlignment="1">
      <alignment horizontal="center" vertical="center"/>
    </xf>
    <xf numFmtId="0" fontId="15" fillId="0" borderId="0" xfId="0" applyFont="1" applyFill="1" applyBorder="1" applyAlignment="1">
      <alignment horizontal="right" vertical="center"/>
    </xf>
    <xf numFmtId="0" fontId="15" fillId="0" borderId="59" xfId="0" applyFont="1" applyFill="1" applyBorder="1" applyAlignment="1" applyProtection="1">
      <alignment horizontal="center" vertical="center" shrinkToFit="1"/>
      <protection locked="0"/>
    </xf>
    <xf numFmtId="38" fontId="15" fillId="0" borderId="36" xfId="1" applyFont="1" applyFill="1" applyBorder="1" applyAlignment="1">
      <alignment vertical="center"/>
    </xf>
    <xf numFmtId="10" fontId="15" fillId="0" borderId="44" xfId="1" applyNumberFormat="1" applyFont="1" applyFill="1" applyBorder="1" applyAlignment="1">
      <alignment horizontal="center" vertical="center"/>
    </xf>
    <xf numFmtId="38" fontId="15" fillId="0" borderId="1" xfId="1" applyFont="1" applyFill="1" applyBorder="1" applyAlignment="1">
      <alignment vertical="center"/>
    </xf>
    <xf numFmtId="38" fontId="26" fillId="0" borderId="0" xfId="1" applyFont="1" applyFill="1" applyBorder="1" applyAlignment="1">
      <alignment horizontal="left"/>
    </xf>
    <xf numFmtId="38" fontId="26" fillId="0" borderId="14" xfId="1" applyFont="1" applyFill="1" applyBorder="1" applyAlignment="1">
      <alignment horizontal="left"/>
    </xf>
    <xf numFmtId="0" fontId="0" fillId="0" borderId="0" xfId="0" applyBorder="1" applyAlignment="1">
      <alignment vertical="center"/>
    </xf>
    <xf numFmtId="0" fontId="0" fillId="0" borderId="14" xfId="0" applyBorder="1" applyAlignment="1">
      <alignment vertical="center"/>
    </xf>
    <xf numFmtId="0" fontId="11" fillId="0" borderId="0" xfId="0" applyFont="1" applyAlignment="1">
      <alignment horizontal="left"/>
    </xf>
    <xf numFmtId="0" fontId="2" fillId="0" borderId="0" xfId="0" applyFont="1" applyAlignment="1">
      <alignment horizontal="right" vertical="center"/>
    </xf>
    <xf numFmtId="0" fontId="11" fillId="0" borderId="0" xfId="0" applyFont="1" applyBorder="1" applyAlignment="1">
      <alignment horizontal="centerContinuous"/>
    </xf>
    <xf numFmtId="0" fontId="11" fillId="0" borderId="0" xfId="0" applyFont="1" applyBorder="1" applyAlignment="1">
      <alignment horizontal="centerContinuous" vertical="center"/>
    </xf>
    <xf numFmtId="38" fontId="6" fillId="0" borderId="0" xfId="1" applyFont="1" applyBorder="1" applyAlignment="1">
      <alignment horizontal="centerContinuous" vertical="center"/>
    </xf>
    <xf numFmtId="38" fontId="15" fillId="0" borderId="60" xfId="1" applyFont="1" applyFill="1" applyBorder="1" applyAlignment="1">
      <alignment horizontal="center" vertical="center"/>
    </xf>
    <xf numFmtId="38" fontId="15" fillId="0" borderId="60" xfId="1" applyFont="1" applyFill="1" applyBorder="1" applyAlignment="1">
      <alignment horizontal="center" vertical="center" shrinkToFit="1"/>
    </xf>
    <xf numFmtId="38" fontId="24" fillId="0" borderId="60" xfId="1" applyFont="1" applyFill="1" applyBorder="1" applyAlignment="1">
      <alignment horizontal="center" vertical="center"/>
    </xf>
    <xf numFmtId="38" fontId="24" fillId="0" borderId="60" xfId="1" applyFont="1" applyFill="1" applyBorder="1" applyAlignment="1">
      <alignment horizontal="center" vertical="center" shrinkToFit="1"/>
    </xf>
    <xf numFmtId="38" fontId="15" fillId="2" borderId="61" xfId="1" applyFont="1" applyFill="1" applyBorder="1" applyAlignment="1">
      <alignment vertical="center"/>
    </xf>
    <xf numFmtId="38" fontId="15" fillId="2" borderId="19" xfId="1" applyFont="1" applyFill="1" applyBorder="1" applyAlignment="1">
      <alignment horizontal="left" vertical="center"/>
    </xf>
    <xf numFmtId="38" fontId="15" fillId="2" borderId="8" xfId="1" applyFont="1" applyFill="1" applyBorder="1" applyAlignment="1">
      <alignment horizontal="left" vertical="center" wrapText="1"/>
    </xf>
    <xf numFmtId="38" fontId="15" fillId="2" borderId="62" xfId="1" applyFont="1" applyFill="1" applyBorder="1" applyAlignment="1">
      <alignment vertical="center"/>
    </xf>
    <xf numFmtId="38" fontId="15" fillId="2" borderId="61" xfId="1" applyFont="1" applyFill="1" applyBorder="1" applyAlignment="1">
      <alignment horizontal="left" vertical="center"/>
    </xf>
    <xf numFmtId="38" fontId="15" fillId="2" borderId="63" xfId="1" applyFont="1" applyFill="1" applyBorder="1" applyAlignment="1">
      <alignment horizontal="left" vertical="center"/>
    </xf>
    <xf numFmtId="38" fontId="15" fillId="2" borderId="8" xfId="1" applyFont="1" applyFill="1" applyBorder="1" applyAlignment="1">
      <alignment horizontal="left" vertical="center"/>
    </xf>
    <xf numFmtId="38" fontId="15" fillId="2" borderId="36" xfId="1" applyFont="1" applyFill="1" applyBorder="1" applyAlignment="1">
      <alignment horizontal="left" vertical="center" wrapText="1"/>
    </xf>
    <xf numFmtId="38" fontId="15" fillId="2" borderId="62" xfId="1" applyFont="1" applyFill="1" applyBorder="1" applyAlignment="1">
      <alignment horizontal="center" vertical="center"/>
    </xf>
    <xf numFmtId="38" fontId="15" fillId="2" borderId="60" xfId="1" applyFont="1" applyFill="1" applyBorder="1" applyAlignment="1">
      <alignment horizontal="left" vertical="center"/>
    </xf>
    <xf numFmtId="38" fontId="15" fillId="2" borderId="61" xfId="1" applyFont="1" applyFill="1" applyBorder="1" applyAlignment="1">
      <alignment horizontal="centerContinuous" vertical="center"/>
    </xf>
    <xf numFmtId="38" fontId="15" fillId="2" borderId="36" xfId="1" applyFont="1" applyFill="1" applyBorder="1" applyAlignment="1">
      <alignment horizontal="center" vertical="center"/>
    </xf>
    <xf numFmtId="38" fontId="15" fillId="2" borderId="62" xfId="1" applyFont="1" applyFill="1" applyBorder="1" applyAlignment="1">
      <alignment horizontal="left" vertical="center" wrapText="1"/>
    </xf>
    <xf numFmtId="38" fontId="24" fillId="2" borderId="31" xfId="1" applyFont="1" applyFill="1" applyBorder="1" applyAlignment="1">
      <alignment vertical="center" shrinkToFit="1"/>
    </xf>
    <xf numFmtId="38" fontId="24" fillId="2" borderId="36" xfId="1" applyFont="1" applyFill="1" applyBorder="1" applyAlignment="1">
      <alignment vertical="center" shrinkToFit="1"/>
    </xf>
    <xf numFmtId="0" fontId="15" fillId="2" borderId="64" xfId="0" applyFont="1" applyFill="1" applyBorder="1" applyAlignment="1">
      <alignment horizontal="centerContinuous" vertical="center"/>
    </xf>
    <xf numFmtId="0" fontId="15" fillId="2" borderId="40" xfId="0" applyFont="1" applyFill="1" applyBorder="1" applyAlignment="1">
      <alignment horizontal="centerContinuous" vertical="center"/>
    </xf>
    <xf numFmtId="0" fontId="15" fillId="2" borderId="46" xfId="0" applyFont="1" applyFill="1" applyBorder="1" applyAlignment="1">
      <alignment horizontal="right" vertical="center"/>
    </xf>
    <xf numFmtId="0" fontId="15" fillId="2" borderId="37" xfId="0" applyFont="1" applyFill="1" applyBorder="1" applyAlignment="1">
      <alignment vertical="center"/>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shrinkToFit="1"/>
    </xf>
    <xf numFmtId="0" fontId="15" fillId="2" borderId="67" xfId="0" applyFont="1" applyFill="1" applyBorder="1" applyAlignment="1">
      <alignment horizontal="center" vertical="center"/>
    </xf>
    <xf numFmtId="0" fontId="15" fillId="2" borderId="67" xfId="0" applyFont="1" applyFill="1" applyBorder="1" applyAlignment="1">
      <alignment horizontal="centerContinuous" vertical="center"/>
    </xf>
    <xf numFmtId="0" fontId="15" fillId="2" borderId="68" xfId="0" applyFont="1" applyFill="1" applyBorder="1" applyAlignment="1">
      <alignment horizontal="center" vertical="center"/>
    </xf>
    <xf numFmtId="38" fontId="15" fillId="2" borderId="69" xfId="1" applyFont="1" applyFill="1" applyBorder="1" applyAlignment="1">
      <alignment horizontal="center" vertical="center"/>
    </xf>
    <xf numFmtId="38" fontId="15" fillId="2" borderId="70" xfId="1" applyFont="1" applyFill="1" applyBorder="1" applyAlignment="1">
      <alignment horizontal="center" vertical="center"/>
    </xf>
    <xf numFmtId="0" fontId="15" fillId="2" borderId="71" xfId="0" applyFont="1" applyFill="1" applyBorder="1" applyAlignment="1">
      <alignment horizontal="center" vertical="center"/>
    </xf>
    <xf numFmtId="38" fontId="15" fillId="2" borderId="72" xfId="1" applyFont="1" applyFill="1" applyBorder="1" applyAlignment="1">
      <alignment horizontal="center" vertical="center"/>
    </xf>
    <xf numFmtId="38" fontId="24" fillId="2" borderId="61" xfId="1" applyFont="1" applyFill="1" applyBorder="1" applyAlignment="1">
      <alignment vertical="center"/>
    </xf>
    <xf numFmtId="38" fontId="24" fillId="2" borderId="19" xfId="1" applyFont="1" applyFill="1" applyBorder="1" applyAlignment="1">
      <alignment horizontal="left" vertical="center"/>
    </xf>
    <xf numFmtId="38" fontId="24" fillId="2" borderId="8" xfId="1" applyFont="1" applyFill="1" applyBorder="1" applyAlignment="1">
      <alignment horizontal="left" vertical="center" wrapText="1"/>
    </xf>
    <xf numFmtId="38" fontId="24" fillId="2" borderId="62" xfId="1" applyFont="1" applyFill="1" applyBorder="1" applyAlignment="1">
      <alignment vertical="center"/>
    </xf>
    <xf numFmtId="38" fontId="24" fillId="2" borderId="61" xfId="1" applyFont="1" applyFill="1" applyBorder="1" applyAlignment="1">
      <alignment horizontal="left" vertical="center"/>
    </xf>
    <xf numFmtId="38" fontId="24" fillId="2" borderId="63" xfId="1" applyFont="1" applyFill="1" applyBorder="1" applyAlignment="1">
      <alignment horizontal="left" vertical="center"/>
    </xf>
    <xf numFmtId="38" fontId="24" fillId="2" borderId="8" xfId="1" applyFont="1" applyFill="1" applyBorder="1" applyAlignment="1">
      <alignment horizontal="left" vertical="center"/>
    </xf>
    <xf numFmtId="38" fontId="24" fillId="2" borderId="60" xfId="1" applyFont="1" applyFill="1" applyBorder="1" applyAlignment="1">
      <alignment horizontal="left" vertical="center"/>
    </xf>
    <xf numFmtId="38" fontId="24" fillId="2" borderId="61" xfId="1" applyFont="1" applyFill="1" applyBorder="1" applyAlignment="1">
      <alignment horizontal="centerContinuous" vertical="center"/>
    </xf>
    <xf numFmtId="38" fontId="24" fillId="2" borderId="36" xfId="1" applyFont="1" applyFill="1" applyBorder="1" applyAlignment="1">
      <alignment horizontal="center" vertical="center"/>
    </xf>
    <xf numFmtId="38" fontId="15" fillId="2" borderId="31" xfId="1" applyFont="1" applyFill="1" applyBorder="1" applyAlignment="1">
      <alignment vertical="center" shrinkToFit="1"/>
    </xf>
    <xf numFmtId="38" fontId="15" fillId="2" borderId="36" xfId="1" applyFont="1" applyFill="1" applyBorder="1" applyAlignment="1">
      <alignment vertical="center" shrinkToFit="1"/>
    </xf>
    <xf numFmtId="0" fontId="8" fillId="3" borderId="1" xfId="2" applyFont="1" applyFill="1" applyBorder="1" applyAlignment="1">
      <alignment horizontal="center" vertical="center"/>
    </xf>
    <xf numFmtId="0" fontId="15" fillId="3" borderId="1" xfId="0" applyFont="1" applyFill="1" applyBorder="1" applyAlignment="1">
      <alignment horizontal="center" vertical="center"/>
    </xf>
    <xf numFmtId="0" fontId="16" fillId="3" borderId="47" xfId="2" applyFont="1" applyFill="1" applyBorder="1" applyAlignment="1">
      <alignment horizontal="center" vertical="center"/>
    </xf>
    <xf numFmtId="0" fontId="16" fillId="3" borderId="46" xfId="2" applyFont="1" applyFill="1" applyBorder="1" applyAlignment="1">
      <alignment horizontal="center" vertical="center" wrapText="1"/>
    </xf>
    <xf numFmtId="0" fontId="15" fillId="3" borderId="1" xfId="2" applyFont="1" applyFill="1" applyBorder="1" applyAlignment="1">
      <alignment horizontal="center" vertical="center" wrapText="1"/>
    </xf>
    <xf numFmtId="0" fontId="16" fillId="3" borderId="1" xfId="2" applyFont="1" applyFill="1" applyBorder="1" applyAlignment="1">
      <alignment horizontal="center" vertical="center" wrapText="1"/>
    </xf>
    <xf numFmtId="0" fontId="16" fillId="3" borderId="42" xfId="0" applyFont="1" applyFill="1" applyBorder="1" applyAlignment="1">
      <alignment horizontal="center" vertical="center" wrapText="1"/>
    </xf>
    <xf numFmtId="181" fontId="15" fillId="3" borderId="73" xfId="1" applyNumberFormat="1" applyFont="1" applyFill="1" applyBorder="1" applyAlignment="1">
      <alignment horizontal="centerContinuous" vertical="center"/>
    </xf>
    <xf numFmtId="181" fontId="15" fillId="3" borderId="74" xfId="1" applyNumberFormat="1" applyFont="1" applyFill="1" applyBorder="1" applyAlignment="1">
      <alignment horizontal="centerContinuous" vertical="center"/>
    </xf>
    <xf numFmtId="181" fontId="15" fillId="3" borderId="75" xfId="1" applyNumberFormat="1" applyFont="1" applyFill="1" applyBorder="1" applyAlignment="1">
      <alignment horizontal="centerContinuous" vertical="center"/>
    </xf>
    <xf numFmtId="181" fontId="15" fillId="3" borderId="76" xfId="1" applyNumberFormat="1" applyFont="1" applyFill="1" applyBorder="1" applyAlignment="1">
      <alignment horizontal="center" vertical="center"/>
    </xf>
    <xf numFmtId="10" fontId="15" fillId="3" borderId="76" xfId="0" applyNumberFormat="1" applyFont="1" applyFill="1" applyBorder="1" applyAlignment="1">
      <alignment vertical="center"/>
    </xf>
    <xf numFmtId="181" fontId="15" fillId="3" borderId="76" xfId="1" applyNumberFormat="1" applyFont="1" applyFill="1" applyBorder="1" applyAlignment="1">
      <alignment vertical="center"/>
    </xf>
    <xf numFmtId="38" fontId="16" fillId="3" borderId="1" xfId="1" applyFont="1" applyFill="1" applyBorder="1" applyAlignment="1">
      <alignment horizontal="center" vertical="center"/>
    </xf>
    <xf numFmtId="38" fontId="16" fillId="3" borderId="37" xfId="1" applyFont="1" applyFill="1" applyBorder="1" applyAlignment="1">
      <alignment horizontal="center" vertical="center"/>
    </xf>
    <xf numFmtId="49" fontId="21" fillId="4" borderId="0" xfId="3" applyNumberFormat="1" applyFont="1" applyFill="1" applyBorder="1" applyAlignment="1">
      <alignment horizontal="center" vertical="center" wrapText="1"/>
    </xf>
    <xf numFmtId="49" fontId="22" fillId="4" borderId="0" xfId="0" applyNumberFormat="1" applyFont="1" applyFill="1" applyAlignment="1">
      <alignment horizontal="center" vertical="center" wrapText="1"/>
    </xf>
    <xf numFmtId="0" fontId="17" fillId="3" borderId="38" xfId="0" applyFont="1" applyFill="1" applyBorder="1" applyAlignment="1">
      <alignment horizontal="center" vertical="center" wrapText="1"/>
    </xf>
    <xf numFmtId="0" fontId="17" fillId="3" borderId="3" xfId="0" applyFont="1" applyFill="1" applyBorder="1" applyAlignment="1">
      <alignment horizontal="center" vertical="center" wrapText="1"/>
    </xf>
    <xf numFmtId="191" fontId="16" fillId="2" borderId="46" xfId="0" applyNumberFormat="1" applyFont="1" applyFill="1" applyBorder="1" applyAlignment="1" applyProtection="1">
      <alignment horizontal="center" vertical="center"/>
      <protection locked="0"/>
    </xf>
    <xf numFmtId="0" fontId="16" fillId="0" borderId="37" xfId="0" applyFont="1" applyBorder="1" applyAlignment="1">
      <alignment horizontal="center" vertical="center"/>
    </xf>
    <xf numFmtId="0" fontId="17" fillId="0" borderId="38" xfId="0" applyFont="1" applyFill="1" applyBorder="1" applyAlignment="1">
      <alignment horizontal="center" vertical="center"/>
    </xf>
    <xf numFmtId="0" fontId="0" fillId="0" borderId="3" xfId="0" applyFill="1" applyBorder="1" applyAlignment="1">
      <alignment horizontal="center" vertical="center"/>
    </xf>
    <xf numFmtId="0" fontId="16" fillId="2" borderId="46"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64" xfId="0" applyFont="1" applyFill="1" applyBorder="1" applyAlignment="1">
      <alignment vertical="center"/>
    </xf>
    <xf numFmtId="0" fontId="16" fillId="2" borderId="40" xfId="0" applyFont="1" applyFill="1" applyBorder="1" applyAlignment="1">
      <alignment vertical="center"/>
    </xf>
    <xf numFmtId="0" fontId="17" fillId="3" borderId="38" xfId="0" applyFont="1" applyFill="1" applyBorder="1" applyAlignment="1">
      <alignment horizontal="center" vertical="center"/>
    </xf>
    <xf numFmtId="0" fontId="17" fillId="3" borderId="3" xfId="0" applyFont="1" applyFill="1" applyBorder="1" applyAlignment="1">
      <alignment horizontal="center" vertical="center"/>
    </xf>
    <xf numFmtId="0" fontId="0" fillId="0" borderId="37" xfId="0" applyBorder="1" applyAlignment="1">
      <alignment horizontal="center" vertical="center"/>
    </xf>
    <xf numFmtId="0" fontId="16" fillId="2" borderId="46" xfId="0" applyFont="1" applyFill="1" applyBorder="1" applyAlignment="1">
      <alignment vertical="center"/>
    </xf>
    <xf numFmtId="0" fontId="0" fillId="0" borderId="37" xfId="0" applyBorder="1" applyAlignment="1">
      <alignment vertical="center"/>
    </xf>
    <xf numFmtId="0" fontId="15" fillId="0" borderId="46" xfId="0" applyFont="1" applyFill="1" applyBorder="1" applyAlignment="1">
      <alignment horizontal="center" vertical="center"/>
    </xf>
    <xf numFmtId="0" fontId="0" fillId="0" borderId="47" xfId="0" applyBorder="1" applyAlignment="1">
      <alignment vertical="center"/>
    </xf>
    <xf numFmtId="0" fontId="0" fillId="0" borderId="47" xfId="0" applyBorder="1" applyAlignment="1">
      <alignment horizontal="center" vertical="center"/>
    </xf>
    <xf numFmtId="0" fontId="15" fillId="0" borderId="64"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24" fillId="0" borderId="46" xfId="0" applyFont="1" applyFill="1" applyBorder="1" applyAlignment="1">
      <alignment horizontal="center" vertical="center" shrinkToFit="1"/>
    </xf>
    <xf numFmtId="0" fontId="0" fillId="0" borderId="37" xfId="0" applyBorder="1" applyAlignment="1">
      <alignment horizontal="center" vertical="center" shrinkToFit="1"/>
    </xf>
    <xf numFmtId="0" fontId="15" fillId="2" borderId="38" xfId="0" applyFont="1" applyFill="1" applyBorder="1" applyAlignment="1">
      <alignment horizontal="center" vertical="center"/>
    </xf>
    <xf numFmtId="0" fontId="15" fillId="2" borderId="3" xfId="0" applyFont="1" applyFill="1" applyBorder="1" applyAlignment="1">
      <alignment horizontal="center" vertical="center"/>
    </xf>
    <xf numFmtId="0" fontId="15" fillId="0" borderId="46" xfId="0" applyFont="1" applyFill="1" applyBorder="1" applyAlignment="1">
      <alignment horizontal="center" vertical="center" shrinkToFit="1"/>
    </xf>
    <xf numFmtId="38" fontId="26" fillId="0" borderId="0" xfId="4" applyFont="1" applyFill="1" applyBorder="1" applyAlignment="1">
      <alignment horizontal="left"/>
    </xf>
    <xf numFmtId="0" fontId="0" fillId="0" borderId="0" xfId="0" applyBorder="1" applyAlignment="1">
      <alignment vertical="center"/>
    </xf>
    <xf numFmtId="0" fontId="11" fillId="0" borderId="0" xfId="0" applyFont="1" applyBorder="1" applyAlignment="1">
      <alignment horizontal="centerContinuous" vertical="center"/>
    </xf>
  </cellXfs>
  <cellStyles count="5">
    <cellStyle name="桁区切り" xfId="1" builtinId="6"/>
    <cellStyle name="桁区切り 2" xfId="4"/>
    <cellStyle name="標準" xfId="0" builtinId="0"/>
    <cellStyle name="標準_計算シート（20市町村用）1.01" xfId="2"/>
    <cellStyle name="標準_計算シート（20市町村用）1.01_計算シートF-27施設マニュアル2" xfId="3"/>
  </cellStyles>
  <dxfs count="12">
    <dxf>
      <font>
        <condense val="0"/>
        <extend val="0"/>
        <color indexed="32"/>
      </font>
    </dxf>
    <dxf>
      <font>
        <condense val="0"/>
        <extend val="0"/>
        <color indexed="32"/>
      </font>
    </dxf>
    <dxf>
      <font>
        <condense val="0"/>
        <extend val="0"/>
        <color indexed="32"/>
      </font>
    </dxf>
    <dxf>
      <font>
        <condense val="0"/>
        <extend val="0"/>
        <color indexed="32"/>
      </font>
    </dxf>
    <dxf>
      <font>
        <condense val="0"/>
        <extend val="0"/>
        <color indexed="32"/>
      </font>
    </dxf>
    <dxf>
      <font>
        <condense val="0"/>
        <extend val="0"/>
        <color indexed="32"/>
      </font>
    </dxf>
    <dxf>
      <font>
        <condense val="0"/>
        <extend val="0"/>
        <color indexed="32"/>
      </font>
    </dxf>
    <dxf>
      <font>
        <condense val="0"/>
        <extend val="0"/>
        <color indexed="32"/>
      </font>
    </dxf>
    <dxf>
      <font>
        <condense val="0"/>
        <extend val="0"/>
        <color indexed="32"/>
      </font>
    </dxf>
    <dxf>
      <font>
        <condense val="0"/>
        <extend val="0"/>
        <color indexed="32"/>
      </font>
    </dxf>
    <dxf>
      <font>
        <condense val="0"/>
        <extend val="0"/>
        <color indexed="32"/>
      </font>
    </dxf>
    <dxf>
      <font>
        <condense val="0"/>
        <extend val="0"/>
        <color indexed="3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123825</xdr:colOff>
      <xdr:row>18</xdr:row>
      <xdr:rowOff>66675</xdr:rowOff>
    </xdr:from>
    <xdr:to>
      <xdr:col>3</xdr:col>
      <xdr:colOff>333375</xdr:colOff>
      <xdr:row>51</xdr:row>
      <xdr:rowOff>9525</xdr:rowOff>
    </xdr:to>
    <xdr:sp macro="" textlink="">
      <xdr:nvSpPr>
        <xdr:cNvPr id="20499" name="AutoShape 1">
          <a:extLst>
            <a:ext uri="{FF2B5EF4-FFF2-40B4-BE49-F238E27FC236}">
              <a16:creationId xmlns:a16="http://schemas.microsoft.com/office/drawing/2014/main" id="{4703CEAA-E6F7-4004-8AE9-F2AFF81AF19D}"/>
            </a:ext>
          </a:extLst>
        </xdr:cNvPr>
        <xdr:cNvSpPr>
          <a:spLocks noChangeArrowheads="1"/>
        </xdr:cNvSpPr>
      </xdr:nvSpPr>
      <xdr:spPr bwMode="auto">
        <a:xfrm>
          <a:off x="123825" y="4048125"/>
          <a:ext cx="7124700" cy="6781800"/>
        </a:xfrm>
        <a:prstGeom prst="foldedCorner">
          <a:avLst>
            <a:gd name="adj" fmla="val 7653"/>
          </a:avLst>
        </a:prstGeom>
        <a:noFill/>
        <a:ln w="38100">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50</xdr:row>
      <xdr:rowOff>0</xdr:rowOff>
    </xdr:from>
    <xdr:to>
      <xdr:col>3</xdr:col>
      <xdr:colOff>0</xdr:colOff>
      <xdr:row>51</xdr:row>
      <xdr:rowOff>123825</xdr:rowOff>
    </xdr:to>
    <xdr:sp macro="" textlink="">
      <xdr:nvSpPr>
        <xdr:cNvPr id="20482" name="Text Box 2">
          <a:extLst>
            <a:ext uri="{FF2B5EF4-FFF2-40B4-BE49-F238E27FC236}">
              <a16:creationId xmlns:a16="http://schemas.microsoft.com/office/drawing/2014/main" id="{B0757270-3A38-44A9-A4E7-3E0B54CA5866}"/>
            </a:ext>
          </a:extLst>
        </xdr:cNvPr>
        <xdr:cNvSpPr txBox="1">
          <a:spLocks noChangeArrowheads="1"/>
        </xdr:cNvSpPr>
      </xdr:nvSpPr>
      <xdr:spPr bwMode="auto">
        <a:xfrm>
          <a:off x="6915150" y="10648950"/>
          <a:ext cx="0" cy="295275"/>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埼玉県福祉部　長寿社会政策課</a:t>
          </a:r>
        </a:p>
      </xdr:txBody>
    </xdr:sp>
    <xdr:clientData/>
  </xdr:twoCellAnchor>
  <xdr:twoCellAnchor>
    <xdr:from>
      <xdr:col>2</xdr:col>
      <xdr:colOff>4943475</xdr:colOff>
      <xdr:row>0</xdr:row>
      <xdr:rowOff>85725</xdr:rowOff>
    </xdr:from>
    <xdr:to>
      <xdr:col>4</xdr:col>
      <xdr:colOff>0</xdr:colOff>
      <xdr:row>0</xdr:row>
      <xdr:rowOff>447675</xdr:rowOff>
    </xdr:to>
    <xdr:sp macro="" textlink="">
      <xdr:nvSpPr>
        <xdr:cNvPr id="20486" name="Text Box 6">
          <a:extLst>
            <a:ext uri="{FF2B5EF4-FFF2-40B4-BE49-F238E27FC236}">
              <a16:creationId xmlns:a16="http://schemas.microsoft.com/office/drawing/2014/main" id="{3FF0286B-3238-4B6E-861B-5B5D1011A6E9}"/>
            </a:ext>
          </a:extLst>
        </xdr:cNvPr>
        <xdr:cNvSpPr txBox="1">
          <a:spLocks noChangeArrowheads="1"/>
        </xdr:cNvSpPr>
      </xdr:nvSpPr>
      <xdr:spPr bwMode="auto">
        <a:xfrm>
          <a:off x="5648325" y="85725"/>
          <a:ext cx="1781175" cy="3619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概要説明</a:t>
          </a:r>
        </a:p>
      </xdr:txBody>
    </xdr:sp>
    <xdr:clientData/>
  </xdr:twoCellAnchor>
  <xdr:twoCellAnchor>
    <xdr:from>
      <xdr:col>2</xdr:col>
      <xdr:colOff>22225</xdr:colOff>
      <xdr:row>5</xdr:row>
      <xdr:rowOff>228600</xdr:rowOff>
    </xdr:from>
    <xdr:to>
      <xdr:col>2</xdr:col>
      <xdr:colOff>98425</xdr:colOff>
      <xdr:row>10</xdr:row>
      <xdr:rowOff>9525</xdr:rowOff>
    </xdr:to>
    <xdr:sp macro="" textlink="">
      <xdr:nvSpPr>
        <xdr:cNvPr id="20502" name="AutoShape 10">
          <a:extLst>
            <a:ext uri="{FF2B5EF4-FFF2-40B4-BE49-F238E27FC236}">
              <a16:creationId xmlns:a16="http://schemas.microsoft.com/office/drawing/2014/main" id="{6E0BBD3A-CFCB-43AA-BCDE-4933BF154EA4}"/>
            </a:ext>
          </a:extLst>
        </xdr:cNvPr>
        <xdr:cNvSpPr>
          <a:spLocks/>
        </xdr:cNvSpPr>
      </xdr:nvSpPr>
      <xdr:spPr bwMode="auto">
        <a:xfrm>
          <a:off x="720725" y="1911350"/>
          <a:ext cx="76200" cy="717550"/>
        </a:xfrm>
        <a:prstGeom prst="leftBracket">
          <a:avLst>
            <a:gd name="adj" fmla="val 77083"/>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6203950</xdr:colOff>
      <xdr:row>5</xdr:row>
      <xdr:rowOff>200025</xdr:rowOff>
    </xdr:from>
    <xdr:to>
      <xdr:col>3</xdr:col>
      <xdr:colOff>73025</xdr:colOff>
      <xdr:row>10</xdr:row>
      <xdr:rowOff>19050</xdr:rowOff>
    </xdr:to>
    <xdr:sp macro="" textlink="">
      <xdr:nvSpPr>
        <xdr:cNvPr id="20503" name="AutoShape 11">
          <a:extLst>
            <a:ext uri="{FF2B5EF4-FFF2-40B4-BE49-F238E27FC236}">
              <a16:creationId xmlns:a16="http://schemas.microsoft.com/office/drawing/2014/main" id="{69DA724D-4086-4391-845E-0C1B6B080634}"/>
            </a:ext>
          </a:extLst>
        </xdr:cNvPr>
        <xdr:cNvSpPr>
          <a:spLocks/>
        </xdr:cNvSpPr>
      </xdr:nvSpPr>
      <xdr:spPr bwMode="auto">
        <a:xfrm>
          <a:off x="6902450" y="1882775"/>
          <a:ext cx="76200" cy="755650"/>
        </a:xfrm>
        <a:prstGeom prst="rightBracket">
          <a:avLst>
            <a:gd name="adj" fmla="val 81250"/>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352425</xdr:colOff>
      <xdr:row>12</xdr:row>
      <xdr:rowOff>47625</xdr:rowOff>
    </xdr:from>
    <xdr:to>
      <xdr:col>2</xdr:col>
      <xdr:colOff>5753100</xdr:colOff>
      <xdr:row>17</xdr:row>
      <xdr:rowOff>19050</xdr:rowOff>
    </xdr:to>
    <xdr:sp macro="" textlink="">
      <xdr:nvSpPr>
        <xdr:cNvPr id="20492" name="AutoShape 12">
          <a:extLst>
            <a:ext uri="{FF2B5EF4-FFF2-40B4-BE49-F238E27FC236}">
              <a16:creationId xmlns:a16="http://schemas.microsoft.com/office/drawing/2014/main" id="{C6193C33-97DC-48B1-BC09-1CACBDDD555F}"/>
            </a:ext>
          </a:extLst>
        </xdr:cNvPr>
        <xdr:cNvSpPr>
          <a:spLocks noChangeArrowheads="1"/>
        </xdr:cNvSpPr>
      </xdr:nvSpPr>
      <xdr:spPr bwMode="auto">
        <a:xfrm>
          <a:off x="1057275" y="2990850"/>
          <a:ext cx="5400675" cy="828675"/>
        </a:xfrm>
        <a:prstGeom prst="ribbon">
          <a:avLst>
            <a:gd name="adj1" fmla="val 12500"/>
            <a:gd name="adj2" fmla="val 50000"/>
          </a:avLst>
        </a:prstGeom>
        <a:solidFill>
          <a:srgbClr val="CCFFFF"/>
        </a:solidFill>
        <a:ln w="25400">
          <a:solidFill>
            <a:srgbClr val="000000"/>
          </a:solidFill>
          <a:round/>
          <a:headEnd/>
          <a:tailEnd/>
        </a:ln>
      </xdr:spPr>
      <xdr:txBody>
        <a:bodyPr vertOverflow="clip" wrap="square" lIns="64008" tIns="41148" rIns="0" bIns="0" anchor="t" upright="1"/>
        <a:lstStyle/>
        <a:p>
          <a:pPr algn="l" rtl="0">
            <a:defRPr sz="1000"/>
          </a:pPr>
          <a:r>
            <a:rPr lang="ja-JP" altLang="en-US" sz="3600" b="0" i="0" u="none" strike="noStrike" baseline="0">
              <a:solidFill>
                <a:srgbClr val="000000"/>
              </a:solidFill>
              <a:latin typeface="ＭＳ ゴシック"/>
              <a:ea typeface="ＭＳ ゴシック"/>
            </a:rPr>
            <a:t>マニュアル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9</xdr:row>
      <xdr:rowOff>9525</xdr:rowOff>
    </xdr:from>
    <xdr:to>
      <xdr:col>0</xdr:col>
      <xdr:colOff>885825</xdr:colOff>
      <xdr:row>10</xdr:row>
      <xdr:rowOff>0</xdr:rowOff>
    </xdr:to>
    <xdr:sp macro="" textlink="">
      <xdr:nvSpPr>
        <xdr:cNvPr id="10291" name="Rectangle 1">
          <a:extLst>
            <a:ext uri="{FF2B5EF4-FFF2-40B4-BE49-F238E27FC236}">
              <a16:creationId xmlns:a16="http://schemas.microsoft.com/office/drawing/2014/main" id="{61059099-AEBD-401D-A24E-D00E00E025A2}"/>
            </a:ext>
          </a:extLst>
        </xdr:cNvPr>
        <xdr:cNvSpPr>
          <a:spLocks noChangeArrowheads="1"/>
        </xdr:cNvSpPr>
      </xdr:nvSpPr>
      <xdr:spPr bwMode="auto">
        <a:xfrm>
          <a:off x="266700" y="1933575"/>
          <a:ext cx="619125" cy="276225"/>
        </a:xfrm>
        <a:prstGeom prst="rect">
          <a:avLst/>
        </a:prstGeom>
        <a:solidFill>
          <a:srgbClr val="CCFFFF"/>
        </a:solidFill>
        <a:ln w="28575">
          <a:solidFill>
            <a:srgbClr val="000000"/>
          </a:solidFill>
          <a:miter lim="800000"/>
          <a:headEnd/>
          <a:tailEnd/>
        </a:ln>
      </xdr:spPr>
    </xdr:sp>
    <xdr:clientData/>
  </xdr:twoCellAnchor>
  <xdr:twoCellAnchor>
    <xdr:from>
      <xdr:col>2</xdr:col>
      <xdr:colOff>876300</xdr:colOff>
      <xdr:row>20</xdr:row>
      <xdr:rowOff>28575</xdr:rowOff>
    </xdr:from>
    <xdr:to>
      <xdr:col>5</xdr:col>
      <xdr:colOff>95250</xdr:colOff>
      <xdr:row>28</xdr:row>
      <xdr:rowOff>19050</xdr:rowOff>
    </xdr:to>
    <xdr:sp macro="" textlink="">
      <xdr:nvSpPr>
        <xdr:cNvPr id="10292" name="Oval 5">
          <a:extLst>
            <a:ext uri="{FF2B5EF4-FFF2-40B4-BE49-F238E27FC236}">
              <a16:creationId xmlns:a16="http://schemas.microsoft.com/office/drawing/2014/main" id="{BDB79152-B4AF-47A2-A761-3FBF7B8CA24E}"/>
            </a:ext>
          </a:extLst>
        </xdr:cNvPr>
        <xdr:cNvSpPr>
          <a:spLocks noChangeArrowheads="1"/>
        </xdr:cNvSpPr>
      </xdr:nvSpPr>
      <xdr:spPr bwMode="auto">
        <a:xfrm>
          <a:off x="2952750" y="4600575"/>
          <a:ext cx="2276475" cy="2124075"/>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381000</xdr:colOff>
      <xdr:row>35</xdr:row>
      <xdr:rowOff>152400</xdr:rowOff>
    </xdr:from>
    <xdr:to>
      <xdr:col>4</xdr:col>
      <xdr:colOff>809625</xdr:colOff>
      <xdr:row>47</xdr:row>
      <xdr:rowOff>142875</xdr:rowOff>
    </xdr:to>
    <xdr:sp macro="" textlink="">
      <xdr:nvSpPr>
        <xdr:cNvPr id="10246" name="AutoShape 6">
          <a:extLst>
            <a:ext uri="{FF2B5EF4-FFF2-40B4-BE49-F238E27FC236}">
              <a16:creationId xmlns:a16="http://schemas.microsoft.com/office/drawing/2014/main" id="{976D086B-D5C1-4A2E-9793-A42131014F16}"/>
            </a:ext>
          </a:extLst>
        </xdr:cNvPr>
        <xdr:cNvSpPr>
          <a:spLocks noChangeArrowheads="1"/>
        </xdr:cNvSpPr>
      </xdr:nvSpPr>
      <xdr:spPr bwMode="auto">
        <a:xfrm>
          <a:off x="1647825" y="8543925"/>
          <a:ext cx="3276600" cy="2047875"/>
        </a:xfrm>
        <a:prstGeom prst="roundRect">
          <a:avLst>
            <a:gd name="adj" fmla="val 16667"/>
          </a:avLst>
        </a:prstGeom>
        <a:solidFill>
          <a:srgbClr val="FFFFFF"/>
        </a:solidFill>
        <a:ln w="38100">
          <a:solidFill>
            <a:srgbClr val="000000"/>
          </a:solidFill>
          <a:round/>
          <a:headEnd type="none" w="lg" len="lg"/>
          <a:tailEnd/>
        </a:ln>
        <a:effectLst/>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ゴシック"/>
              <a:ea typeface="ＭＳ ゴシック"/>
            </a:rPr>
            <a:t>③</a:t>
          </a:r>
        </a:p>
        <a:p>
          <a:pPr algn="l" rtl="0">
            <a:defRPr sz="1000"/>
          </a:pPr>
          <a:r>
            <a:rPr lang="en-US" altLang="ja-JP" sz="1400" b="1" i="0" u="none" strike="noStrike" baseline="0">
              <a:solidFill>
                <a:srgbClr val="FF0000"/>
              </a:solidFill>
              <a:latin typeface="ＭＳ ゴシック"/>
              <a:ea typeface="ＭＳ ゴシック"/>
            </a:rPr>
            <a:t>(1)</a:t>
          </a:r>
          <a:r>
            <a:rPr lang="ja-JP" altLang="en-US" sz="1400" b="1" i="0" u="none" strike="noStrike" baseline="0">
              <a:solidFill>
                <a:srgbClr val="FF0000"/>
              </a:solidFill>
              <a:latin typeface="ＭＳ ゴシック"/>
              <a:ea typeface="ＭＳ ゴシック"/>
            </a:rPr>
            <a:t>すべての利用者（軽減対象以</a:t>
          </a:r>
        </a:p>
        <a:p>
          <a:pPr algn="l" rtl="0">
            <a:defRPr sz="1000"/>
          </a:pPr>
          <a:r>
            <a:rPr lang="ja-JP" altLang="en-US" sz="1400" b="1" i="0" u="none" strike="noStrike" baseline="0">
              <a:solidFill>
                <a:srgbClr val="FF0000"/>
              </a:solidFill>
              <a:latin typeface="ＭＳ ゴシック"/>
              <a:ea typeface="ＭＳ ゴシック"/>
            </a:rPr>
            <a:t>　外の利用者も含む）に係る金額</a:t>
          </a:r>
        </a:p>
        <a:p>
          <a:pPr algn="l" rtl="0">
            <a:defRPr sz="1000"/>
          </a:pPr>
          <a:r>
            <a:rPr lang="ja-JP" altLang="en-US" sz="1400" b="1" i="0" u="none" strike="noStrike" baseline="0">
              <a:solidFill>
                <a:srgbClr val="FF0000"/>
              </a:solidFill>
              <a:latin typeface="ＭＳ ゴシック"/>
              <a:ea typeface="ＭＳ ゴシック"/>
            </a:rPr>
            <a:t>　を入力します。</a:t>
          </a:r>
        </a:p>
        <a:p>
          <a:pPr algn="l" rtl="0">
            <a:defRPr sz="1000"/>
          </a:pPr>
          <a:r>
            <a:rPr lang="en-US" altLang="ja-JP" sz="1400" b="1" i="0" u="none" strike="noStrike" baseline="0">
              <a:solidFill>
                <a:srgbClr val="FF0000"/>
              </a:solidFill>
              <a:latin typeface="ＭＳ ゴシック"/>
              <a:ea typeface="ＭＳ ゴシック"/>
            </a:rPr>
            <a:t>(2)</a:t>
          </a:r>
          <a:r>
            <a:rPr lang="ja-JP" altLang="en-US" sz="1400" b="1" i="0" u="none" strike="noStrike" baseline="0">
              <a:solidFill>
                <a:srgbClr val="FF0000"/>
              </a:solidFill>
              <a:latin typeface="ＭＳ ゴシック"/>
              <a:ea typeface="ＭＳ ゴシック"/>
            </a:rPr>
            <a:t>軽減対象者の利用者負担額に</a:t>
          </a:r>
        </a:p>
        <a:p>
          <a:pPr algn="l" rtl="0">
            <a:defRPr sz="1000"/>
          </a:pPr>
          <a:r>
            <a:rPr lang="ja-JP" altLang="en-US" sz="1400" b="1" i="0" u="none" strike="noStrike" baseline="0">
              <a:solidFill>
                <a:srgbClr val="FF0000"/>
              </a:solidFill>
              <a:latin typeface="ＭＳ ゴシック"/>
              <a:ea typeface="ＭＳ ゴシック"/>
            </a:rPr>
            <a:t> 　ついては、軽減を実施する前</a:t>
          </a:r>
        </a:p>
        <a:p>
          <a:pPr algn="l" rtl="0">
            <a:defRPr sz="1000"/>
          </a:pPr>
          <a:r>
            <a:rPr lang="ja-JP" altLang="en-US" sz="1400" b="1" i="0" u="none" strike="noStrike" baseline="0">
              <a:solidFill>
                <a:srgbClr val="FF0000"/>
              </a:solidFill>
              <a:latin typeface="ＭＳ ゴシック"/>
              <a:ea typeface="ＭＳ ゴシック"/>
            </a:rPr>
            <a:t> 　の金額を入力してください。</a:t>
          </a:r>
        </a:p>
      </xdr:txBody>
    </xdr:sp>
    <xdr:clientData/>
  </xdr:twoCellAnchor>
  <xdr:twoCellAnchor>
    <xdr:from>
      <xdr:col>1</xdr:col>
      <xdr:colOff>95250</xdr:colOff>
      <xdr:row>19</xdr:row>
      <xdr:rowOff>142875</xdr:rowOff>
    </xdr:from>
    <xdr:to>
      <xdr:col>1</xdr:col>
      <xdr:colOff>990600</xdr:colOff>
      <xdr:row>27</xdr:row>
      <xdr:rowOff>57150</xdr:rowOff>
    </xdr:to>
    <xdr:sp macro="" textlink="">
      <xdr:nvSpPr>
        <xdr:cNvPr id="10294" name="Oval 7">
          <a:extLst>
            <a:ext uri="{FF2B5EF4-FFF2-40B4-BE49-F238E27FC236}">
              <a16:creationId xmlns:a16="http://schemas.microsoft.com/office/drawing/2014/main" id="{75B63FFA-D912-4CD4-A768-A2B8E0C8854A}"/>
            </a:ext>
          </a:extLst>
        </xdr:cNvPr>
        <xdr:cNvSpPr>
          <a:spLocks noChangeArrowheads="1"/>
        </xdr:cNvSpPr>
      </xdr:nvSpPr>
      <xdr:spPr bwMode="auto">
        <a:xfrm>
          <a:off x="1362075" y="4505325"/>
          <a:ext cx="714375" cy="1990725"/>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200025</xdr:colOff>
      <xdr:row>19</xdr:row>
      <xdr:rowOff>200025</xdr:rowOff>
    </xdr:from>
    <xdr:to>
      <xdr:col>5</xdr:col>
      <xdr:colOff>876300</xdr:colOff>
      <xdr:row>28</xdr:row>
      <xdr:rowOff>19050</xdr:rowOff>
    </xdr:to>
    <xdr:sp macro="" textlink="">
      <xdr:nvSpPr>
        <xdr:cNvPr id="10295" name="Oval 8">
          <a:extLst>
            <a:ext uri="{FF2B5EF4-FFF2-40B4-BE49-F238E27FC236}">
              <a16:creationId xmlns:a16="http://schemas.microsoft.com/office/drawing/2014/main" id="{78A533E3-2745-4D70-8324-B2C023DA0E58}"/>
            </a:ext>
          </a:extLst>
        </xdr:cNvPr>
        <xdr:cNvSpPr>
          <a:spLocks noChangeArrowheads="1"/>
        </xdr:cNvSpPr>
      </xdr:nvSpPr>
      <xdr:spPr bwMode="auto">
        <a:xfrm>
          <a:off x="5334000" y="4562475"/>
          <a:ext cx="676275" cy="2162175"/>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95250</xdr:colOff>
      <xdr:row>19</xdr:row>
      <xdr:rowOff>142875</xdr:rowOff>
    </xdr:from>
    <xdr:to>
      <xdr:col>6</xdr:col>
      <xdr:colOff>1543050</xdr:colOff>
      <xdr:row>28</xdr:row>
      <xdr:rowOff>76200</xdr:rowOff>
    </xdr:to>
    <xdr:sp macro="" textlink="">
      <xdr:nvSpPr>
        <xdr:cNvPr id="10296" name="Oval 9">
          <a:extLst>
            <a:ext uri="{FF2B5EF4-FFF2-40B4-BE49-F238E27FC236}">
              <a16:creationId xmlns:a16="http://schemas.microsoft.com/office/drawing/2014/main" id="{10854A4A-C44F-4F5B-840F-8D738FB2BCE4}"/>
            </a:ext>
          </a:extLst>
        </xdr:cNvPr>
        <xdr:cNvSpPr>
          <a:spLocks noChangeArrowheads="1"/>
        </xdr:cNvSpPr>
      </xdr:nvSpPr>
      <xdr:spPr bwMode="auto">
        <a:xfrm>
          <a:off x="6248400" y="4505325"/>
          <a:ext cx="1447800" cy="2276475"/>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819150</xdr:colOff>
      <xdr:row>41</xdr:row>
      <xdr:rowOff>152400</xdr:rowOff>
    </xdr:from>
    <xdr:to>
      <xdr:col>6</xdr:col>
      <xdr:colOff>1562100</xdr:colOff>
      <xdr:row>50</xdr:row>
      <xdr:rowOff>76200</xdr:rowOff>
    </xdr:to>
    <xdr:sp macro="" textlink="">
      <xdr:nvSpPr>
        <xdr:cNvPr id="10250" name="AutoShape 10">
          <a:extLst>
            <a:ext uri="{FF2B5EF4-FFF2-40B4-BE49-F238E27FC236}">
              <a16:creationId xmlns:a16="http://schemas.microsoft.com/office/drawing/2014/main" id="{E0939B96-F593-436F-8C26-3D7503C91E3A}"/>
            </a:ext>
          </a:extLst>
        </xdr:cNvPr>
        <xdr:cNvSpPr>
          <a:spLocks noChangeArrowheads="1"/>
        </xdr:cNvSpPr>
      </xdr:nvSpPr>
      <xdr:spPr bwMode="auto">
        <a:xfrm>
          <a:off x="5953125" y="9572625"/>
          <a:ext cx="1762125" cy="1466850"/>
        </a:xfrm>
        <a:prstGeom prst="roundRect">
          <a:avLst>
            <a:gd name="adj" fmla="val 16667"/>
          </a:avLst>
        </a:prstGeom>
        <a:solidFill>
          <a:srgbClr val="FFFFFF"/>
        </a:solidFill>
        <a:ln w="38100">
          <a:solidFill>
            <a:srgbClr val="000000"/>
          </a:solidFill>
          <a:round/>
          <a:headEnd type="none" w="lg" len="lg"/>
          <a:tailEnd/>
        </a:ln>
        <a:effectLst/>
      </xdr:spPr>
      <xdr:txBody>
        <a:bodyPr vertOverflow="clip" wrap="square" lIns="36576" tIns="22860" rIns="0" bIns="0" anchor="t" upright="1"/>
        <a:lstStyle/>
        <a:p>
          <a:pPr algn="l" rtl="0">
            <a:defRPr sz="1000"/>
          </a:pPr>
          <a:r>
            <a:rPr lang="en-US" altLang="ja-JP" sz="1600" b="1" i="0" u="none" strike="noStrike" baseline="0">
              <a:solidFill>
                <a:srgbClr val="FF0000"/>
              </a:solidFill>
              <a:latin typeface="ＭＳ ゴシック"/>
              <a:ea typeface="ＭＳ ゴシック"/>
            </a:rPr>
            <a:t>⑤</a:t>
          </a:r>
          <a:r>
            <a:rPr lang="ja-JP" altLang="en-US" sz="1400" b="1" i="0" u="none" strike="noStrike" baseline="0">
              <a:solidFill>
                <a:srgbClr val="FF0000"/>
              </a:solidFill>
              <a:latin typeface="ＭＳ ゴシック"/>
              <a:ea typeface="ＭＳ ゴシック"/>
            </a:rPr>
            <a:t>Ｂのうち、法人が実際に軽減した金額を入力してください。</a:t>
          </a:r>
        </a:p>
      </xdr:txBody>
    </xdr:sp>
    <xdr:clientData/>
  </xdr:twoCellAnchor>
  <xdr:twoCellAnchor>
    <xdr:from>
      <xdr:col>0</xdr:col>
      <xdr:colOff>1600200</xdr:colOff>
      <xdr:row>27</xdr:row>
      <xdr:rowOff>19050</xdr:rowOff>
    </xdr:from>
    <xdr:to>
      <xdr:col>4</xdr:col>
      <xdr:colOff>247650</xdr:colOff>
      <xdr:row>31</xdr:row>
      <xdr:rowOff>152400</xdr:rowOff>
    </xdr:to>
    <xdr:sp macro="" textlink="">
      <xdr:nvSpPr>
        <xdr:cNvPr id="10251" name="AutoShape 11">
          <a:extLst>
            <a:ext uri="{FF2B5EF4-FFF2-40B4-BE49-F238E27FC236}">
              <a16:creationId xmlns:a16="http://schemas.microsoft.com/office/drawing/2014/main" id="{6B44237D-F0AA-49C4-88CC-5B32AB36D732}"/>
            </a:ext>
          </a:extLst>
        </xdr:cNvPr>
        <xdr:cNvSpPr>
          <a:spLocks noChangeArrowheads="1"/>
        </xdr:cNvSpPr>
      </xdr:nvSpPr>
      <xdr:spPr bwMode="auto">
        <a:xfrm>
          <a:off x="1266825" y="6457950"/>
          <a:ext cx="3095625" cy="1200150"/>
        </a:xfrm>
        <a:prstGeom prst="roundRect">
          <a:avLst>
            <a:gd name="adj" fmla="val 16667"/>
          </a:avLst>
        </a:prstGeom>
        <a:solidFill>
          <a:srgbClr val="FFFFFF"/>
        </a:solidFill>
        <a:ln w="38100">
          <a:solidFill>
            <a:srgbClr val="000000"/>
          </a:solidFill>
          <a:round/>
          <a:headEnd type="none" w="lg" len="lg"/>
          <a:tailEnd/>
        </a:ln>
        <a:effectLst/>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ゴシック"/>
              <a:ea typeface="ＭＳ ゴシック"/>
            </a:rPr>
            <a:t>②</a:t>
          </a:r>
          <a:r>
            <a:rPr lang="ja-JP" altLang="en-US" sz="1400" b="1" i="0" u="none" strike="noStrike" baseline="0">
              <a:solidFill>
                <a:srgbClr val="FF0000"/>
              </a:solidFill>
              <a:latin typeface="ＭＳ ゴシック"/>
              <a:ea typeface="ＭＳ ゴシック"/>
            </a:rPr>
            <a:t>当該施設で介護報酬を請求するすべての件数（軽減対象以外の件数を含む）を入力します。</a:t>
          </a:r>
        </a:p>
      </xdr:txBody>
    </xdr:sp>
    <xdr:clientData/>
  </xdr:twoCellAnchor>
  <xdr:twoCellAnchor>
    <xdr:from>
      <xdr:col>4</xdr:col>
      <xdr:colOff>952500</xdr:colOff>
      <xdr:row>34</xdr:row>
      <xdr:rowOff>38100</xdr:rowOff>
    </xdr:from>
    <xdr:to>
      <xdr:col>6</xdr:col>
      <xdr:colOff>1123950</xdr:colOff>
      <xdr:row>41</xdr:row>
      <xdr:rowOff>38100</xdr:rowOff>
    </xdr:to>
    <xdr:sp macro="" textlink="">
      <xdr:nvSpPr>
        <xdr:cNvPr id="10252" name="AutoShape 12">
          <a:extLst>
            <a:ext uri="{FF2B5EF4-FFF2-40B4-BE49-F238E27FC236}">
              <a16:creationId xmlns:a16="http://schemas.microsoft.com/office/drawing/2014/main" id="{6B181300-112A-4FD2-BBEC-09768F2D3B42}"/>
            </a:ext>
          </a:extLst>
        </xdr:cNvPr>
        <xdr:cNvSpPr>
          <a:spLocks noChangeArrowheads="1"/>
        </xdr:cNvSpPr>
      </xdr:nvSpPr>
      <xdr:spPr bwMode="auto">
        <a:xfrm>
          <a:off x="5067300" y="8248650"/>
          <a:ext cx="2209800" cy="1209675"/>
        </a:xfrm>
        <a:prstGeom prst="roundRect">
          <a:avLst>
            <a:gd name="adj" fmla="val 16667"/>
          </a:avLst>
        </a:prstGeom>
        <a:solidFill>
          <a:srgbClr val="FFFFFF"/>
        </a:solidFill>
        <a:ln w="38100">
          <a:solidFill>
            <a:srgbClr val="000000"/>
          </a:solidFill>
          <a:round/>
          <a:headEnd type="none" w="lg" len="lg"/>
          <a:tailEnd/>
        </a:ln>
        <a:effectLst/>
      </xdr:spPr>
      <xdr:txBody>
        <a:bodyPr vertOverflow="clip" wrap="square" lIns="36576" tIns="22860" rIns="0" bIns="22860" anchor="ctr" upright="1"/>
        <a:lstStyle/>
        <a:p>
          <a:pPr algn="l" rtl="0">
            <a:defRPr sz="1000"/>
          </a:pPr>
          <a:r>
            <a:rPr lang="en-US" altLang="ja-JP" sz="1600" b="1" i="0" u="none" strike="noStrike" baseline="0">
              <a:solidFill>
                <a:srgbClr val="FF0000"/>
              </a:solidFill>
              <a:latin typeface="ＭＳ ゴシック"/>
              <a:ea typeface="ＭＳ ゴシック"/>
            </a:rPr>
            <a:t>④</a:t>
          </a:r>
          <a:r>
            <a:rPr lang="ja-JP" altLang="en-US" sz="1400" b="1" i="0" u="none" strike="noStrike" baseline="0">
              <a:solidFill>
                <a:srgbClr val="FF0000"/>
              </a:solidFill>
              <a:latin typeface="ＭＳ ゴシック"/>
              <a:ea typeface="ＭＳ ゴシック"/>
            </a:rPr>
            <a:t>Ａのうち、法人が実際に軽減した件数を入力してください。</a:t>
          </a:r>
        </a:p>
      </xdr:txBody>
    </xdr:sp>
    <xdr:clientData/>
  </xdr:twoCellAnchor>
  <xdr:twoCellAnchor>
    <xdr:from>
      <xdr:col>0</xdr:col>
      <xdr:colOff>76200</xdr:colOff>
      <xdr:row>19</xdr:row>
      <xdr:rowOff>180975</xdr:rowOff>
    </xdr:from>
    <xdr:to>
      <xdr:col>0</xdr:col>
      <xdr:colOff>1600200</xdr:colOff>
      <xdr:row>27</xdr:row>
      <xdr:rowOff>19050</xdr:rowOff>
    </xdr:to>
    <xdr:sp macro="" textlink="">
      <xdr:nvSpPr>
        <xdr:cNvPr id="10300" name="Oval 13">
          <a:extLst>
            <a:ext uri="{FF2B5EF4-FFF2-40B4-BE49-F238E27FC236}">
              <a16:creationId xmlns:a16="http://schemas.microsoft.com/office/drawing/2014/main" id="{F6406F58-5A61-48D1-83C3-13EE22AEAEFA}"/>
            </a:ext>
          </a:extLst>
        </xdr:cNvPr>
        <xdr:cNvSpPr>
          <a:spLocks noChangeArrowheads="1"/>
        </xdr:cNvSpPr>
      </xdr:nvSpPr>
      <xdr:spPr bwMode="auto">
        <a:xfrm>
          <a:off x="76200" y="4543425"/>
          <a:ext cx="1190625" cy="1914525"/>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26</xdr:row>
      <xdr:rowOff>238125</xdr:rowOff>
    </xdr:from>
    <xdr:to>
      <xdr:col>1</xdr:col>
      <xdr:colOff>66675</xdr:colOff>
      <xdr:row>31</xdr:row>
      <xdr:rowOff>47625</xdr:rowOff>
    </xdr:to>
    <xdr:sp macro="" textlink="">
      <xdr:nvSpPr>
        <xdr:cNvPr id="10254" name="AutoShape 14">
          <a:extLst>
            <a:ext uri="{FF2B5EF4-FFF2-40B4-BE49-F238E27FC236}">
              <a16:creationId xmlns:a16="http://schemas.microsoft.com/office/drawing/2014/main" id="{F61D528C-5706-4045-9D6F-D7A3A29CF230}"/>
            </a:ext>
          </a:extLst>
        </xdr:cNvPr>
        <xdr:cNvSpPr>
          <a:spLocks noChangeArrowheads="1"/>
        </xdr:cNvSpPr>
      </xdr:nvSpPr>
      <xdr:spPr bwMode="auto">
        <a:xfrm>
          <a:off x="142875" y="6410325"/>
          <a:ext cx="1190625" cy="1143000"/>
        </a:xfrm>
        <a:prstGeom prst="roundRect">
          <a:avLst>
            <a:gd name="adj" fmla="val 16667"/>
          </a:avLst>
        </a:prstGeom>
        <a:solidFill>
          <a:srgbClr val="FFFFFF"/>
        </a:solidFill>
        <a:ln w="38100">
          <a:solidFill>
            <a:srgbClr val="000000"/>
          </a:solidFill>
          <a:round/>
          <a:headEnd type="none" w="lg" len="lg"/>
          <a:tailEnd/>
        </a:ln>
        <a:effectLst/>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ゴシック"/>
              <a:ea typeface="ＭＳ ゴシック"/>
            </a:rPr>
            <a:t>①</a:t>
          </a:r>
          <a:r>
            <a:rPr lang="ja-JP" altLang="en-US" sz="1400" b="1" i="0" u="none" strike="noStrike" baseline="0">
              <a:solidFill>
                <a:srgbClr val="FF0000"/>
              </a:solidFill>
              <a:latin typeface="ＭＳ ゴシック"/>
              <a:ea typeface="ＭＳ ゴシック"/>
            </a:rPr>
            <a:t>審査年月を入力してください。</a:t>
          </a:r>
        </a:p>
      </xdr:txBody>
    </xdr:sp>
    <xdr:clientData/>
  </xdr:twoCellAnchor>
  <xdr:twoCellAnchor>
    <xdr:from>
      <xdr:col>0</xdr:col>
      <xdr:colOff>1028700</xdr:colOff>
      <xdr:row>25</xdr:row>
      <xdr:rowOff>152400</xdr:rowOff>
    </xdr:from>
    <xdr:to>
      <xdr:col>0</xdr:col>
      <xdr:colOff>1028700</xdr:colOff>
      <xdr:row>27</xdr:row>
      <xdr:rowOff>95250</xdr:rowOff>
    </xdr:to>
    <xdr:sp macro="" textlink="">
      <xdr:nvSpPr>
        <xdr:cNvPr id="10302" name="Line 21">
          <a:extLst>
            <a:ext uri="{FF2B5EF4-FFF2-40B4-BE49-F238E27FC236}">
              <a16:creationId xmlns:a16="http://schemas.microsoft.com/office/drawing/2014/main" id="{9AC57888-90F6-49BF-9907-FF6F258E8750}"/>
            </a:ext>
          </a:extLst>
        </xdr:cNvPr>
        <xdr:cNvSpPr>
          <a:spLocks noChangeShapeType="1"/>
        </xdr:cNvSpPr>
      </xdr:nvSpPr>
      <xdr:spPr bwMode="auto">
        <a:xfrm flipV="1">
          <a:off x="1028700" y="6057900"/>
          <a:ext cx="0" cy="476250"/>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571500</xdr:colOff>
      <xdr:row>25</xdr:row>
      <xdr:rowOff>247650</xdr:rowOff>
    </xdr:from>
    <xdr:to>
      <xdr:col>1</xdr:col>
      <xdr:colOff>571500</xdr:colOff>
      <xdr:row>27</xdr:row>
      <xdr:rowOff>228600</xdr:rowOff>
    </xdr:to>
    <xdr:sp macro="" textlink="">
      <xdr:nvSpPr>
        <xdr:cNvPr id="10303" name="Line 22">
          <a:extLst>
            <a:ext uri="{FF2B5EF4-FFF2-40B4-BE49-F238E27FC236}">
              <a16:creationId xmlns:a16="http://schemas.microsoft.com/office/drawing/2014/main" id="{BFE33716-29F5-4E11-B10E-BE76B1898E0D}"/>
            </a:ext>
          </a:extLst>
        </xdr:cNvPr>
        <xdr:cNvSpPr>
          <a:spLocks noChangeShapeType="1"/>
        </xdr:cNvSpPr>
      </xdr:nvSpPr>
      <xdr:spPr bwMode="auto">
        <a:xfrm flipV="1">
          <a:off x="1838325" y="6153150"/>
          <a:ext cx="0" cy="514350"/>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514350</xdr:colOff>
      <xdr:row>25</xdr:row>
      <xdr:rowOff>228600</xdr:rowOff>
    </xdr:from>
    <xdr:to>
      <xdr:col>4</xdr:col>
      <xdr:colOff>523875</xdr:colOff>
      <xdr:row>37</xdr:row>
      <xdr:rowOff>28575</xdr:rowOff>
    </xdr:to>
    <xdr:sp macro="" textlink="">
      <xdr:nvSpPr>
        <xdr:cNvPr id="10304" name="Line 23">
          <a:extLst>
            <a:ext uri="{FF2B5EF4-FFF2-40B4-BE49-F238E27FC236}">
              <a16:creationId xmlns:a16="http://schemas.microsoft.com/office/drawing/2014/main" id="{5FDC32F8-4E9C-4E89-BE70-27809DB0F5F7}"/>
            </a:ext>
          </a:extLst>
        </xdr:cNvPr>
        <xdr:cNvSpPr>
          <a:spLocks noChangeShapeType="1"/>
        </xdr:cNvSpPr>
      </xdr:nvSpPr>
      <xdr:spPr bwMode="auto">
        <a:xfrm flipH="1" flipV="1">
          <a:off x="4629150" y="6134100"/>
          <a:ext cx="9525" cy="2628900"/>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695325</xdr:colOff>
      <xdr:row>25</xdr:row>
      <xdr:rowOff>228600</xdr:rowOff>
    </xdr:from>
    <xdr:to>
      <xdr:col>5</xdr:col>
      <xdr:colOff>695325</xdr:colOff>
      <xdr:row>35</xdr:row>
      <xdr:rowOff>57150</xdr:rowOff>
    </xdr:to>
    <xdr:sp macro="" textlink="">
      <xdr:nvSpPr>
        <xdr:cNvPr id="10305" name="Line 24">
          <a:extLst>
            <a:ext uri="{FF2B5EF4-FFF2-40B4-BE49-F238E27FC236}">
              <a16:creationId xmlns:a16="http://schemas.microsoft.com/office/drawing/2014/main" id="{EED29DB7-D9CB-47B3-9099-619176BA4309}"/>
            </a:ext>
          </a:extLst>
        </xdr:cNvPr>
        <xdr:cNvSpPr>
          <a:spLocks noChangeShapeType="1"/>
        </xdr:cNvSpPr>
      </xdr:nvSpPr>
      <xdr:spPr bwMode="auto">
        <a:xfrm flipV="1">
          <a:off x="5829300" y="6134100"/>
          <a:ext cx="0" cy="2314575"/>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1219200</xdr:colOff>
      <xdr:row>25</xdr:row>
      <xdr:rowOff>171450</xdr:rowOff>
    </xdr:from>
    <xdr:to>
      <xdr:col>6</xdr:col>
      <xdr:colOff>1219200</xdr:colOff>
      <xdr:row>42</xdr:row>
      <xdr:rowOff>95250</xdr:rowOff>
    </xdr:to>
    <xdr:sp macro="" textlink="">
      <xdr:nvSpPr>
        <xdr:cNvPr id="10306" name="Line 25">
          <a:extLst>
            <a:ext uri="{FF2B5EF4-FFF2-40B4-BE49-F238E27FC236}">
              <a16:creationId xmlns:a16="http://schemas.microsoft.com/office/drawing/2014/main" id="{5AB4000B-8769-4C82-B939-54EE4EC215BF}"/>
            </a:ext>
          </a:extLst>
        </xdr:cNvPr>
        <xdr:cNvSpPr>
          <a:spLocks noChangeShapeType="1"/>
        </xdr:cNvSpPr>
      </xdr:nvSpPr>
      <xdr:spPr bwMode="auto">
        <a:xfrm flipH="1" flipV="1">
          <a:off x="7372350" y="6076950"/>
          <a:ext cx="0" cy="3609975"/>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733425</xdr:colOff>
      <xdr:row>9</xdr:row>
      <xdr:rowOff>152400</xdr:rowOff>
    </xdr:from>
    <xdr:to>
      <xdr:col>6</xdr:col>
      <xdr:colOff>76200</xdr:colOff>
      <xdr:row>13</xdr:row>
      <xdr:rowOff>161925</xdr:rowOff>
    </xdr:to>
    <xdr:sp macro="" textlink="">
      <xdr:nvSpPr>
        <xdr:cNvPr id="10309" name="Line 28">
          <a:extLst>
            <a:ext uri="{FF2B5EF4-FFF2-40B4-BE49-F238E27FC236}">
              <a16:creationId xmlns:a16="http://schemas.microsoft.com/office/drawing/2014/main" id="{6AFCBEAF-22E9-4C38-86B0-E07B0CA4265C}"/>
            </a:ext>
          </a:extLst>
        </xdr:cNvPr>
        <xdr:cNvSpPr>
          <a:spLocks noChangeShapeType="1"/>
        </xdr:cNvSpPr>
      </xdr:nvSpPr>
      <xdr:spPr bwMode="auto">
        <a:xfrm flipV="1">
          <a:off x="3829050" y="2076450"/>
          <a:ext cx="2400300" cy="1076325"/>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4</xdr:row>
      <xdr:rowOff>76200</xdr:rowOff>
    </xdr:from>
    <xdr:to>
      <xdr:col>7</xdr:col>
      <xdr:colOff>400050</xdr:colOff>
      <xdr:row>10</xdr:row>
      <xdr:rowOff>133350</xdr:rowOff>
    </xdr:to>
    <xdr:sp macro="" textlink="">
      <xdr:nvSpPr>
        <xdr:cNvPr id="10270" name="AutoShape 30">
          <a:extLst>
            <a:ext uri="{FF2B5EF4-FFF2-40B4-BE49-F238E27FC236}">
              <a16:creationId xmlns:a16="http://schemas.microsoft.com/office/drawing/2014/main" id="{E987C010-0040-4A24-9D60-0EDDFA2124D5}"/>
            </a:ext>
          </a:extLst>
        </xdr:cNvPr>
        <xdr:cNvSpPr>
          <a:spLocks noChangeArrowheads="1"/>
        </xdr:cNvSpPr>
      </xdr:nvSpPr>
      <xdr:spPr bwMode="auto">
        <a:xfrm>
          <a:off x="6219825" y="1076325"/>
          <a:ext cx="1943100" cy="1266825"/>
        </a:xfrm>
        <a:prstGeom prst="roundRect">
          <a:avLst>
            <a:gd name="adj" fmla="val 16667"/>
          </a:avLst>
        </a:prstGeom>
        <a:solidFill>
          <a:srgbClr val="FFFFFF"/>
        </a:solidFill>
        <a:ln w="38100">
          <a:solidFill>
            <a:srgbClr val="000000"/>
          </a:solidFill>
          <a:round/>
          <a:headEnd type="none" w="lg" len="lg"/>
          <a:tailEnd/>
        </a:ln>
        <a:effec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ゴシック"/>
              <a:ea typeface="ＭＳ ゴシック"/>
            </a:rPr>
            <a:t>訪問介護、通所介護、短期入所生活介護など対象ｻｰﾋﾞｽを選択し入力してください。</a:t>
          </a:r>
        </a:p>
      </xdr:txBody>
    </xdr:sp>
    <xdr:clientData/>
  </xdr:twoCellAnchor>
  <xdr:twoCellAnchor>
    <xdr:from>
      <xdr:col>0</xdr:col>
      <xdr:colOff>492125</xdr:colOff>
      <xdr:row>3</xdr:row>
      <xdr:rowOff>0</xdr:rowOff>
    </xdr:from>
    <xdr:to>
      <xdr:col>6</xdr:col>
      <xdr:colOff>50800</xdr:colOff>
      <xdr:row>8</xdr:row>
      <xdr:rowOff>95250</xdr:rowOff>
    </xdr:to>
    <xdr:grpSp>
      <xdr:nvGrpSpPr>
        <xdr:cNvPr id="22" name="グループ化 21">
          <a:extLst>
            <a:ext uri="{FF2B5EF4-FFF2-40B4-BE49-F238E27FC236}">
              <a16:creationId xmlns:a16="http://schemas.microsoft.com/office/drawing/2014/main" id="{FDC99BA9-081B-438C-99C7-05FBA172669A}"/>
            </a:ext>
          </a:extLst>
        </xdr:cNvPr>
        <xdr:cNvGrpSpPr/>
      </xdr:nvGrpSpPr>
      <xdr:grpSpPr>
        <a:xfrm>
          <a:off x="492125" y="825500"/>
          <a:ext cx="5702300" cy="968375"/>
          <a:chOff x="790575" y="777875"/>
          <a:chExt cx="5702300" cy="968375"/>
        </a:xfrm>
      </xdr:grpSpPr>
      <xdr:sp macro="" textlink="">
        <xdr:nvSpPr>
          <xdr:cNvPr id="23" name="テキスト ボックス 22">
            <a:extLst>
              <a:ext uri="{FF2B5EF4-FFF2-40B4-BE49-F238E27FC236}">
                <a16:creationId xmlns:a16="http://schemas.microsoft.com/office/drawing/2014/main" id="{99C7742F-F88A-446E-8023-90889B3420B3}"/>
              </a:ext>
            </a:extLst>
          </xdr:cNvPr>
          <xdr:cNvSpPr txBox="1"/>
        </xdr:nvSpPr>
        <xdr:spPr>
          <a:xfrm>
            <a:off x="873125" y="777875"/>
            <a:ext cx="5619750" cy="968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訪問介護、通所介護、（予防）短期入所生活介護、定期巡回・随時対応型訪問介護看護、</a:t>
            </a:r>
            <a:endParaRPr kumimoji="1" lang="en-US" altLang="ja-JP" sz="1100">
              <a:solidFill>
                <a:srgbClr val="FF0000"/>
              </a:solidFill>
            </a:endParaRPr>
          </a:p>
          <a:p>
            <a:r>
              <a:rPr kumimoji="1" lang="ja-JP" altLang="en-US" sz="1100">
                <a:solidFill>
                  <a:srgbClr val="FF0000"/>
                </a:solidFill>
              </a:rPr>
              <a:t>夜間対応型訪問介護、（予防）認知症対応型通所介護、（予防）小規模多機能型居宅介護、</a:t>
            </a:r>
            <a:endParaRPr kumimoji="1" lang="en-US" altLang="ja-JP" sz="1100">
              <a:solidFill>
                <a:srgbClr val="FF0000"/>
              </a:solidFill>
            </a:endParaRPr>
          </a:p>
          <a:p>
            <a:r>
              <a:rPr kumimoji="1" lang="ja-JP" altLang="en-US" sz="1100">
                <a:solidFill>
                  <a:srgbClr val="FF0000"/>
                </a:solidFill>
              </a:rPr>
              <a:t>複合型サービス、地域密着型通所介護、第一号訪問事業のうち介護予防訪問介護に相当</a:t>
            </a:r>
            <a:endParaRPr kumimoji="1" lang="en-US" altLang="ja-JP" sz="1100">
              <a:solidFill>
                <a:srgbClr val="FF0000"/>
              </a:solidFill>
            </a:endParaRPr>
          </a:p>
          <a:p>
            <a:r>
              <a:rPr kumimoji="1" lang="ja-JP" altLang="en-US" sz="1100">
                <a:solidFill>
                  <a:srgbClr val="FF0000"/>
                </a:solidFill>
              </a:rPr>
              <a:t>する事業、第一号通所事業のうち介護予防通所介護に相当する事業</a:t>
            </a:r>
          </a:p>
        </xdr:txBody>
      </xdr:sp>
      <xdr:sp macro="" textlink="">
        <xdr:nvSpPr>
          <xdr:cNvPr id="24" name="AutoShape 26">
            <a:extLst>
              <a:ext uri="{FF2B5EF4-FFF2-40B4-BE49-F238E27FC236}">
                <a16:creationId xmlns:a16="http://schemas.microsoft.com/office/drawing/2014/main" id="{15D44734-5CE8-4B30-B765-5DB1845B8EE5}"/>
              </a:ext>
            </a:extLst>
          </xdr:cNvPr>
          <xdr:cNvSpPr>
            <a:spLocks/>
          </xdr:cNvSpPr>
        </xdr:nvSpPr>
        <xdr:spPr bwMode="auto">
          <a:xfrm>
            <a:off x="790575" y="800100"/>
            <a:ext cx="76200" cy="825500"/>
          </a:xfrm>
          <a:prstGeom prst="leftBracket">
            <a:avLst>
              <a:gd name="adj" fmla="val 88542"/>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AutoShape 27">
            <a:extLst>
              <a:ext uri="{FF2B5EF4-FFF2-40B4-BE49-F238E27FC236}">
                <a16:creationId xmlns:a16="http://schemas.microsoft.com/office/drawing/2014/main" id="{87F35CBB-EA8B-4D44-8D9C-4C638A796613}"/>
              </a:ext>
            </a:extLst>
          </xdr:cNvPr>
          <xdr:cNvSpPr>
            <a:spLocks/>
          </xdr:cNvSpPr>
        </xdr:nvSpPr>
        <xdr:spPr bwMode="auto">
          <a:xfrm>
            <a:off x="6337300" y="825499"/>
            <a:ext cx="60325" cy="841375"/>
          </a:xfrm>
          <a:prstGeom prst="rightBracket">
            <a:avLst>
              <a:gd name="adj" fmla="val 219444"/>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8</xdr:row>
      <xdr:rowOff>0</xdr:rowOff>
    </xdr:from>
    <xdr:to>
      <xdr:col>1</xdr:col>
      <xdr:colOff>762000</xdr:colOff>
      <xdr:row>9</xdr:row>
      <xdr:rowOff>0</xdr:rowOff>
    </xdr:to>
    <xdr:sp macro="" textlink="">
      <xdr:nvSpPr>
        <xdr:cNvPr id="11302" name="Rectangle 1">
          <a:extLst>
            <a:ext uri="{FF2B5EF4-FFF2-40B4-BE49-F238E27FC236}">
              <a16:creationId xmlns:a16="http://schemas.microsoft.com/office/drawing/2014/main" id="{249E8A78-745A-4531-AF62-413AD66F8BF5}"/>
            </a:ext>
          </a:extLst>
        </xdr:cNvPr>
        <xdr:cNvSpPr>
          <a:spLocks noChangeArrowheads="1"/>
        </xdr:cNvSpPr>
      </xdr:nvSpPr>
      <xdr:spPr bwMode="auto">
        <a:xfrm>
          <a:off x="276225" y="1847850"/>
          <a:ext cx="809625" cy="285750"/>
        </a:xfrm>
        <a:prstGeom prst="rect">
          <a:avLst/>
        </a:prstGeom>
        <a:solidFill>
          <a:srgbClr val="CCFFFF"/>
        </a:solidFill>
        <a:ln w="38100">
          <a:solidFill>
            <a:srgbClr val="000000"/>
          </a:solidFill>
          <a:miter lim="800000"/>
          <a:headEnd/>
          <a:tailEnd/>
        </a:ln>
      </xdr:spPr>
    </xdr:sp>
    <xdr:clientData/>
  </xdr:twoCellAnchor>
  <xdr:twoCellAnchor>
    <xdr:from>
      <xdr:col>3</xdr:col>
      <xdr:colOff>180975</xdr:colOff>
      <xdr:row>12</xdr:row>
      <xdr:rowOff>542925</xdr:rowOff>
    </xdr:from>
    <xdr:to>
      <xdr:col>3</xdr:col>
      <xdr:colOff>1447800</xdr:colOff>
      <xdr:row>21</xdr:row>
      <xdr:rowOff>95250</xdr:rowOff>
    </xdr:to>
    <xdr:sp macro="" textlink="">
      <xdr:nvSpPr>
        <xdr:cNvPr id="11303" name="Oval 3">
          <a:extLst>
            <a:ext uri="{FF2B5EF4-FFF2-40B4-BE49-F238E27FC236}">
              <a16:creationId xmlns:a16="http://schemas.microsoft.com/office/drawing/2014/main" id="{A6C09A44-A365-46C1-AFF7-0A2EC5C7EF88}"/>
            </a:ext>
          </a:extLst>
        </xdr:cNvPr>
        <xdr:cNvSpPr>
          <a:spLocks noChangeArrowheads="1"/>
        </xdr:cNvSpPr>
      </xdr:nvSpPr>
      <xdr:spPr bwMode="auto">
        <a:xfrm>
          <a:off x="3038475" y="3390900"/>
          <a:ext cx="1009650" cy="2171700"/>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1095375</xdr:colOff>
      <xdr:row>24</xdr:row>
      <xdr:rowOff>228600</xdr:rowOff>
    </xdr:from>
    <xdr:to>
      <xdr:col>3</xdr:col>
      <xdr:colOff>1457325</xdr:colOff>
      <xdr:row>32</xdr:row>
      <xdr:rowOff>114300</xdr:rowOff>
    </xdr:to>
    <xdr:sp macro="" textlink="">
      <xdr:nvSpPr>
        <xdr:cNvPr id="11268" name="AutoShape 4">
          <a:extLst>
            <a:ext uri="{FF2B5EF4-FFF2-40B4-BE49-F238E27FC236}">
              <a16:creationId xmlns:a16="http://schemas.microsoft.com/office/drawing/2014/main" id="{8D315F98-DD16-4C9B-A321-3F9370165F66}"/>
            </a:ext>
          </a:extLst>
        </xdr:cNvPr>
        <xdr:cNvSpPr>
          <a:spLocks noChangeArrowheads="1"/>
        </xdr:cNvSpPr>
      </xdr:nvSpPr>
      <xdr:spPr bwMode="auto">
        <a:xfrm>
          <a:off x="2838450" y="6467475"/>
          <a:ext cx="1209675" cy="194310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ゴシック"/>
              <a:ea typeface="ＭＳ ゴシック"/>
            </a:rPr>
            <a:t>②</a:t>
          </a:r>
          <a:r>
            <a:rPr lang="ja-JP" altLang="en-US" sz="1400" b="1" i="0" u="none" strike="noStrike" baseline="0">
              <a:solidFill>
                <a:srgbClr val="FF0000"/>
              </a:solidFill>
              <a:latin typeface="ＭＳ ゴシック"/>
              <a:ea typeface="ＭＳ ゴシック"/>
            </a:rPr>
            <a:t>市町村ごとの軽減額の年度合計額を入力します</a:t>
          </a:r>
        </a:p>
      </xdr:txBody>
    </xdr:sp>
    <xdr:clientData/>
  </xdr:twoCellAnchor>
  <xdr:twoCellAnchor>
    <xdr:from>
      <xdr:col>4</xdr:col>
      <xdr:colOff>114300</xdr:colOff>
      <xdr:row>13</xdr:row>
      <xdr:rowOff>0</xdr:rowOff>
    </xdr:from>
    <xdr:to>
      <xdr:col>4</xdr:col>
      <xdr:colOff>1990725</xdr:colOff>
      <xdr:row>21</xdr:row>
      <xdr:rowOff>19050</xdr:rowOff>
    </xdr:to>
    <xdr:sp macro="" textlink="">
      <xdr:nvSpPr>
        <xdr:cNvPr id="11305" name="Oval 5">
          <a:extLst>
            <a:ext uri="{FF2B5EF4-FFF2-40B4-BE49-F238E27FC236}">
              <a16:creationId xmlns:a16="http://schemas.microsoft.com/office/drawing/2014/main" id="{873A888B-7ECC-4329-BA09-6438866EEEC5}"/>
            </a:ext>
          </a:extLst>
        </xdr:cNvPr>
        <xdr:cNvSpPr>
          <a:spLocks noChangeArrowheads="1"/>
        </xdr:cNvSpPr>
      </xdr:nvSpPr>
      <xdr:spPr bwMode="auto">
        <a:xfrm>
          <a:off x="4162425" y="3409950"/>
          <a:ext cx="1152525" cy="2076450"/>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104775</xdr:colOff>
      <xdr:row>12</xdr:row>
      <xdr:rowOff>542925</xdr:rowOff>
    </xdr:from>
    <xdr:to>
      <xdr:col>5</xdr:col>
      <xdr:colOff>1009650</xdr:colOff>
      <xdr:row>21</xdr:row>
      <xdr:rowOff>0</xdr:rowOff>
    </xdr:to>
    <xdr:sp macro="" textlink="">
      <xdr:nvSpPr>
        <xdr:cNvPr id="11306" name="Oval 6">
          <a:extLst>
            <a:ext uri="{FF2B5EF4-FFF2-40B4-BE49-F238E27FC236}">
              <a16:creationId xmlns:a16="http://schemas.microsoft.com/office/drawing/2014/main" id="{22A02AED-7410-4477-AFB2-8480378D696B}"/>
            </a:ext>
          </a:extLst>
        </xdr:cNvPr>
        <xdr:cNvSpPr>
          <a:spLocks noChangeArrowheads="1"/>
        </xdr:cNvSpPr>
      </xdr:nvSpPr>
      <xdr:spPr bwMode="auto">
        <a:xfrm>
          <a:off x="5419725" y="3390900"/>
          <a:ext cx="904875" cy="2076450"/>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180975</xdr:colOff>
      <xdr:row>24</xdr:row>
      <xdr:rowOff>66675</xdr:rowOff>
    </xdr:from>
    <xdr:to>
      <xdr:col>4</xdr:col>
      <xdr:colOff>1962150</xdr:colOff>
      <xdr:row>32</xdr:row>
      <xdr:rowOff>9525</xdr:rowOff>
    </xdr:to>
    <xdr:sp macro="" textlink="">
      <xdr:nvSpPr>
        <xdr:cNvPr id="11271" name="AutoShape 7">
          <a:extLst>
            <a:ext uri="{FF2B5EF4-FFF2-40B4-BE49-F238E27FC236}">
              <a16:creationId xmlns:a16="http://schemas.microsoft.com/office/drawing/2014/main" id="{935358AC-55FC-4231-8D48-57D0B484AC58}"/>
            </a:ext>
          </a:extLst>
        </xdr:cNvPr>
        <xdr:cNvSpPr>
          <a:spLocks noChangeArrowheads="1"/>
        </xdr:cNvSpPr>
      </xdr:nvSpPr>
      <xdr:spPr bwMode="auto">
        <a:xfrm>
          <a:off x="4229100" y="6305550"/>
          <a:ext cx="1085850" cy="20002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ゴシック"/>
              <a:ea typeface="ＭＳ ゴシック"/>
            </a:rPr>
            <a:t>③</a:t>
          </a:r>
          <a:r>
            <a:rPr lang="ja-JP" altLang="en-US" sz="1400" b="1" i="0" u="none" strike="noStrike" baseline="0">
              <a:solidFill>
                <a:srgbClr val="FF0000"/>
              </a:solidFill>
              <a:latin typeface="ＭＳ ゴシック"/>
              <a:ea typeface="ＭＳ ゴシック"/>
            </a:rPr>
            <a:t>市町村ごとの軽減を実施した実人数を記入してます</a:t>
          </a:r>
        </a:p>
      </xdr:txBody>
    </xdr:sp>
    <xdr:clientData/>
  </xdr:twoCellAnchor>
  <xdr:twoCellAnchor>
    <xdr:from>
      <xdr:col>5</xdr:col>
      <xdr:colOff>85725</xdr:colOff>
      <xdr:row>23</xdr:row>
      <xdr:rowOff>28575</xdr:rowOff>
    </xdr:from>
    <xdr:to>
      <xdr:col>5</xdr:col>
      <xdr:colOff>1047750</xdr:colOff>
      <xdr:row>32</xdr:row>
      <xdr:rowOff>95250</xdr:rowOff>
    </xdr:to>
    <xdr:sp macro="" textlink="">
      <xdr:nvSpPr>
        <xdr:cNvPr id="11272" name="AutoShape 8">
          <a:extLst>
            <a:ext uri="{FF2B5EF4-FFF2-40B4-BE49-F238E27FC236}">
              <a16:creationId xmlns:a16="http://schemas.microsoft.com/office/drawing/2014/main" id="{F75A3A08-62FA-4494-8D8B-017599AC8468}"/>
            </a:ext>
          </a:extLst>
        </xdr:cNvPr>
        <xdr:cNvSpPr>
          <a:spLocks noChangeArrowheads="1"/>
        </xdr:cNvSpPr>
      </xdr:nvSpPr>
      <xdr:spPr bwMode="auto">
        <a:xfrm>
          <a:off x="5400675" y="6010275"/>
          <a:ext cx="962025" cy="23812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ゴシック"/>
              <a:ea typeface="ＭＳ ゴシック"/>
            </a:rPr>
            <a:t>④</a:t>
          </a:r>
          <a:r>
            <a:rPr lang="ja-JP" altLang="en-US" sz="1400" b="1" i="0" u="none" strike="noStrike" baseline="0">
              <a:solidFill>
                <a:srgbClr val="FF0000"/>
              </a:solidFill>
              <a:latin typeface="ＭＳ ゴシック"/>
              <a:ea typeface="ＭＳ ゴシック"/>
            </a:rPr>
            <a:t>市町村ごとの年度合計の軽減件数を入力します</a:t>
          </a:r>
        </a:p>
      </xdr:txBody>
    </xdr:sp>
    <xdr:clientData/>
  </xdr:twoCellAnchor>
  <xdr:twoCellAnchor>
    <xdr:from>
      <xdr:col>1</xdr:col>
      <xdr:colOff>447675</xdr:colOff>
      <xdr:row>26</xdr:row>
      <xdr:rowOff>161925</xdr:rowOff>
    </xdr:from>
    <xdr:to>
      <xdr:col>2</xdr:col>
      <xdr:colOff>1085850</xdr:colOff>
      <xdr:row>32</xdr:row>
      <xdr:rowOff>123825</xdr:rowOff>
    </xdr:to>
    <xdr:sp macro="" textlink="">
      <xdr:nvSpPr>
        <xdr:cNvPr id="11273" name="AutoShape 9">
          <a:extLst>
            <a:ext uri="{FF2B5EF4-FFF2-40B4-BE49-F238E27FC236}">
              <a16:creationId xmlns:a16="http://schemas.microsoft.com/office/drawing/2014/main" id="{73A252EE-3389-4D4A-A814-73DDEA138CD0}"/>
            </a:ext>
          </a:extLst>
        </xdr:cNvPr>
        <xdr:cNvSpPr>
          <a:spLocks noChangeArrowheads="1"/>
        </xdr:cNvSpPr>
      </xdr:nvSpPr>
      <xdr:spPr bwMode="auto">
        <a:xfrm>
          <a:off x="771525" y="6915150"/>
          <a:ext cx="2057400" cy="15049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ゴシック"/>
              <a:ea typeface="ＭＳ ゴシック"/>
            </a:rPr>
            <a:t>①</a:t>
          </a:r>
          <a:r>
            <a:rPr lang="ja-JP" altLang="en-US" sz="1400" b="1" i="0" u="none" strike="noStrike" baseline="0">
              <a:solidFill>
                <a:srgbClr val="FF0000"/>
              </a:solidFill>
              <a:latin typeface="ＭＳ ゴシック"/>
              <a:ea typeface="ＭＳ ゴシック"/>
            </a:rPr>
            <a:t>軽減対象者の市町村の証記載保険者番号及び市町村名を入力します</a:t>
          </a:r>
        </a:p>
      </xdr:txBody>
    </xdr:sp>
    <xdr:clientData/>
  </xdr:twoCellAnchor>
  <xdr:twoCellAnchor>
    <xdr:from>
      <xdr:col>0</xdr:col>
      <xdr:colOff>114300</xdr:colOff>
      <xdr:row>13</xdr:row>
      <xdr:rowOff>66675</xdr:rowOff>
    </xdr:from>
    <xdr:to>
      <xdr:col>3</xdr:col>
      <xdr:colOff>0</xdr:colOff>
      <xdr:row>21</xdr:row>
      <xdr:rowOff>209550</xdr:rowOff>
    </xdr:to>
    <xdr:sp macro="" textlink="">
      <xdr:nvSpPr>
        <xdr:cNvPr id="11310" name="Oval 10">
          <a:extLst>
            <a:ext uri="{FF2B5EF4-FFF2-40B4-BE49-F238E27FC236}">
              <a16:creationId xmlns:a16="http://schemas.microsoft.com/office/drawing/2014/main" id="{B74A381B-A52D-4678-BF27-436D00367BEE}"/>
            </a:ext>
          </a:extLst>
        </xdr:cNvPr>
        <xdr:cNvSpPr>
          <a:spLocks noChangeArrowheads="1"/>
        </xdr:cNvSpPr>
      </xdr:nvSpPr>
      <xdr:spPr bwMode="auto">
        <a:xfrm>
          <a:off x="114300" y="3476625"/>
          <a:ext cx="2743200" cy="2200275"/>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1562100</xdr:colOff>
      <xdr:row>21</xdr:row>
      <xdr:rowOff>9525</xdr:rowOff>
    </xdr:from>
    <xdr:to>
      <xdr:col>1</xdr:col>
      <xdr:colOff>1562100</xdr:colOff>
      <xdr:row>26</xdr:row>
      <xdr:rowOff>19050</xdr:rowOff>
    </xdr:to>
    <xdr:sp macro="" textlink="">
      <xdr:nvSpPr>
        <xdr:cNvPr id="11311" name="Line 11">
          <a:extLst>
            <a:ext uri="{FF2B5EF4-FFF2-40B4-BE49-F238E27FC236}">
              <a16:creationId xmlns:a16="http://schemas.microsoft.com/office/drawing/2014/main" id="{2C71656D-1CF0-45EE-B61E-CBF427BC1104}"/>
            </a:ext>
          </a:extLst>
        </xdr:cNvPr>
        <xdr:cNvSpPr>
          <a:spLocks noChangeShapeType="1"/>
        </xdr:cNvSpPr>
      </xdr:nvSpPr>
      <xdr:spPr bwMode="auto">
        <a:xfrm flipV="1">
          <a:off x="1743075" y="5476875"/>
          <a:ext cx="0" cy="1295400"/>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676275</xdr:colOff>
      <xdr:row>21</xdr:row>
      <xdr:rowOff>114300</xdr:rowOff>
    </xdr:from>
    <xdr:to>
      <xdr:col>3</xdr:col>
      <xdr:colOff>676275</xdr:colOff>
      <xdr:row>24</xdr:row>
      <xdr:rowOff>180975</xdr:rowOff>
    </xdr:to>
    <xdr:sp macro="" textlink="">
      <xdr:nvSpPr>
        <xdr:cNvPr id="11312" name="Line 12">
          <a:extLst>
            <a:ext uri="{FF2B5EF4-FFF2-40B4-BE49-F238E27FC236}">
              <a16:creationId xmlns:a16="http://schemas.microsoft.com/office/drawing/2014/main" id="{B59EFA73-C5FA-49E0-BFA5-FEE470C70B64}"/>
            </a:ext>
          </a:extLst>
        </xdr:cNvPr>
        <xdr:cNvSpPr>
          <a:spLocks noChangeShapeType="1"/>
        </xdr:cNvSpPr>
      </xdr:nvSpPr>
      <xdr:spPr bwMode="auto">
        <a:xfrm flipV="1">
          <a:off x="3533775" y="5581650"/>
          <a:ext cx="0" cy="838200"/>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1038225</xdr:colOff>
      <xdr:row>20</xdr:row>
      <xdr:rowOff>9525</xdr:rowOff>
    </xdr:from>
    <xdr:to>
      <xdr:col>4</xdr:col>
      <xdr:colOff>1038225</xdr:colOff>
      <xdr:row>24</xdr:row>
      <xdr:rowOff>133350</xdr:rowOff>
    </xdr:to>
    <xdr:sp macro="" textlink="">
      <xdr:nvSpPr>
        <xdr:cNvPr id="11313" name="Line 13">
          <a:extLst>
            <a:ext uri="{FF2B5EF4-FFF2-40B4-BE49-F238E27FC236}">
              <a16:creationId xmlns:a16="http://schemas.microsoft.com/office/drawing/2014/main" id="{26A9883D-D952-44D0-AA7B-9AF857425B1E}"/>
            </a:ext>
          </a:extLst>
        </xdr:cNvPr>
        <xdr:cNvSpPr>
          <a:spLocks noChangeShapeType="1"/>
        </xdr:cNvSpPr>
      </xdr:nvSpPr>
      <xdr:spPr bwMode="auto">
        <a:xfrm flipV="1">
          <a:off x="5086350" y="5219700"/>
          <a:ext cx="0" cy="1152525"/>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533400</xdr:colOff>
      <xdr:row>20</xdr:row>
      <xdr:rowOff>85725</xdr:rowOff>
    </xdr:from>
    <xdr:to>
      <xdr:col>5</xdr:col>
      <xdr:colOff>542925</xdr:colOff>
      <xdr:row>23</xdr:row>
      <xdr:rowOff>38100</xdr:rowOff>
    </xdr:to>
    <xdr:sp macro="" textlink="">
      <xdr:nvSpPr>
        <xdr:cNvPr id="11314" name="Line 14">
          <a:extLst>
            <a:ext uri="{FF2B5EF4-FFF2-40B4-BE49-F238E27FC236}">
              <a16:creationId xmlns:a16="http://schemas.microsoft.com/office/drawing/2014/main" id="{ADEE7BA3-7C20-41DE-97BC-E885564AC4A7}"/>
            </a:ext>
          </a:extLst>
        </xdr:cNvPr>
        <xdr:cNvSpPr>
          <a:spLocks noChangeShapeType="1"/>
        </xdr:cNvSpPr>
      </xdr:nvSpPr>
      <xdr:spPr bwMode="auto">
        <a:xfrm flipH="1" flipV="1">
          <a:off x="5848350" y="5295900"/>
          <a:ext cx="9525" cy="723900"/>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866775</xdr:colOff>
      <xdr:row>37</xdr:row>
      <xdr:rowOff>38100</xdr:rowOff>
    </xdr:from>
    <xdr:to>
      <xdr:col>5</xdr:col>
      <xdr:colOff>561975</xdr:colOff>
      <xdr:row>43</xdr:row>
      <xdr:rowOff>19050</xdr:rowOff>
    </xdr:to>
    <xdr:sp macro="" textlink="">
      <xdr:nvSpPr>
        <xdr:cNvPr id="11279" name="AutoShape 15">
          <a:extLst>
            <a:ext uri="{FF2B5EF4-FFF2-40B4-BE49-F238E27FC236}">
              <a16:creationId xmlns:a16="http://schemas.microsoft.com/office/drawing/2014/main" id="{7C30F723-5515-44D6-9946-FBCE34AB7D19}"/>
            </a:ext>
          </a:extLst>
        </xdr:cNvPr>
        <xdr:cNvSpPr>
          <a:spLocks noChangeArrowheads="1"/>
        </xdr:cNvSpPr>
      </xdr:nvSpPr>
      <xdr:spPr bwMode="auto">
        <a:xfrm>
          <a:off x="3724275" y="9267825"/>
          <a:ext cx="2152650" cy="106680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ゴシック"/>
              <a:ea typeface="ＭＳ ゴシック"/>
            </a:rPr>
            <a:t>⑤</a:t>
          </a:r>
          <a:r>
            <a:rPr lang="en-US" altLang="ja-JP" sz="1400" b="1" i="0" u="none" strike="noStrike" baseline="0">
              <a:solidFill>
                <a:srgbClr val="FF0000"/>
              </a:solidFill>
              <a:latin typeface="ＭＳ ゴシック"/>
              <a:ea typeface="ＭＳ ゴシック"/>
            </a:rPr>
            <a:t>｢</a:t>
          </a:r>
          <a:r>
            <a:rPr lang="ja-JP" altLang="en-US" sz="1400" b="1" i="0" u="none" strike="noStrike" baseline="0">
              <a:solidFill>
                <a:srgbClr val="FF0000"/>
              </a:solidFill>
              <a:latin typeface="ＭＳ ゴシック"/>
              <a:ea typeface="ＭＳ ゴシック"/>
            </a:rPr>
            <a:t>入力１</a:t>
          </a:r>
          <a:r>
            <a:rPr lang="en-US" altLang="ja-JP" sz="1400" b="1" i="0" u="none" strike="noStrike" baseline="0">
              <a:solidFill>
                <a:srgbClr val="FF0000"/>
              </a:solidFill>
              <a:latin typeface="ＭＳ ゴシック"/>
              <a:ea typeface="ＭＳ ゴシック"/>
            </a:rPr>
            <a:t>｣</a:t>
          </a:r>
          <a:r>
            <a:rPr lang="ja-JP" altLang="en-US" sz="1400" b="1" i="0" u="none" strike="noStrike" baseline="0">
              <a:solidFill>
                <a:srgbClr val="FF0000"/>
              </a:solidFill>
              <a:latin typeface="ＭＳ ゴシック"/>
              <a:ea typeface="ＭＳ ゴシック"/>
            </a:rPr>
            <a:t>の</a:t>
          </a:r>
          <a:r>
            <a:rPr lang="en-US" altLang="ja-JP" sz="1400" b="1" i="0" u="none" strike="noStrike" baseline="0">
              <a:solidFill>
                <a:srgbClr val="FF0000"/>
              </a:solidFill>
              <a:latin typeface="ＭＳ ゴシック"/>
              <a:ea typeface="ＭＳ ゴシック"/>
            </a:rPr>
            <a:t>｢</a:t>
          </a:r>
          <a:r>
            <a:rPr lang="ja-JP" altLang="en-US" sz="1400" b="1" i="0" u="none" strike="noStrike" baseline="0">
              <a:solidFill>
                <a:srgbClr val="FF0000"/>
              </a:solidFill>
              <a:latin typeface="ＭＳ ゴシック"/>
              <a:ea typeface="ＭＳ ゴシック"/>
            </a:rPr>
            <a:t>合計</a:t>
          </a:r>
          <a:r>
            <a:rPr lang="en-US" altLang="ja-JP" sz="1400" b="1" i="0" u="none" strike="noStrike" baseline="0">
              <a:solidFill>
                <a:srgbClr val="FF0000"/>
              </a:solidFill>
              <a:latin typeface="ＭＳ ゴシック"/>
              <a:ea typeface="ＭＳ ゴシック"/>
            </a:rPr>
            <a:t>｣</a:t>
          </a:r>
          <a:r>
            <a:rPr lang="ja-JP" altLang="en-US" sz="1400" b="1" i="0" u="none" strike="noStrike" baseline="0">
              <a:solidFill>
                <a:srgbClr val="FF0000"/>
              </a:solidFill>
              <a:latin typeface="ＭＳ ゴシック"/>
              <a:ea typeface="ＭＳ ゴシック"/>
            </a:rPr>
            <a:t>欄と一致するよう確認してください。</a:t>
          </a:r>
        </a:p>
        <a:p>
          <a:pPr algn="l" rtl="0">
            <a:lnSpc>
              <a:spcPts val="1400"/>
            </a:lnSpc>
            <a:defRPr sz="1000"/>
          </a:pPr>
          <a:endParaRPr lang="ja-JP" altLang="en-US" sz="1400" b="1" i="0" u="none" strike="noStrike" baseline="0">
            <a:solidFill>
              <a:srgbClr val="FF0000"/>
            </a:solidFill>
            <a:latin typeface="ＭＳ ゴシック"/>
            <a:ea typeface="ＭＳ ゴシック"/>
          </a:endParaRPr>
        </a:p>
      </xdr:txBody>
    </xdr:sp>
    <xdr:clientData/>
  </xdr:twoCellAnchor>
  <xdr:twoCellAnchor>
    <xdr:from>
      <xdr:col>3</xdr:col>
      <xdr:colOff>1076325</xdr:colOff>
      <xdr:row>33</xdr:row>
      <xdr:rowOff>180975</xdr:rowOff>
    </xdr:from>
    <xdr:to>
      <xdr:col>4</xdr:col>
      <xdr:colOff>257175</xdr:colOff>
      <xdr:row>37</xdr:row>
      <xdr:rowOff>47625</xdr:rowOff>
    </xdr:to>
    <xdr:sp macro="" textlink="">
      <xdr:nvSpPr>
        <xdr:cNvPr id="11316" name="Line 16">
          <a:extLst>
            <a:ext uri="{FF2B5EF4-FFF2-40B4-BE49-F238E27FC236}">
              <a16:creationId xmlns:a16="http://schemas.microsoft.com/office/drawing/2014/main" id="{98456F00-B870-44C4-A7DC-777B9700C890}"/>
            </a:ext>
          </a:extLst>
        </xdr:cNvPr>
        <xdr:cNvSpPr>
          <a:spLocks noChangeShapeType="1"/>
        </xdr:cNvSpPr>
      </xdr:nvSpPr>
      <xdr:spPr bwMode="auto">
        <a:xfrm flipH="1" flipV="1">
          <a:off x="3933825" y="8667750"/>
          <a:ext cx="371475" cy="609600"/>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1914525</xdr:colOff>
      <xdr:row>33</xdr:row>
      <xdr:rowOff>180975</xdr:rowOff>
    </xdr:from>
    <xdr:to>
      <xdr:col>5</xdr:col>
      <xdr:colOff>352425</xdr:colOff>
      <xdr:row>37</xdr:row>
      <xdr:rowOff>104775</xdr:rowOff>
    </xdr:to>
    <xdr:sp macro="" textlink="">
      <xdr:nvSpPr>
        <xdr:cNvPr id="11317" name="Line 17">
          <a:extLst>
            <a:ext uri="{FF2B5EF4-FFF2-40B4-BE49-F238E27FC236}">
              <a16:creationId xmlns:a16="http://schemas.microsoft.com/office/drawing/2014/main" id="{BF934596-A8D0-4593-9333-3B828806AE41}"/>
            </a:ext>
          </a:extLst>
        </xdr:cNvPr>
        <xdr:cNvSpPr>
          <a:spLocks noChangeShapeType="1"/>
        </xdr:cNvSpPr>
      </xdr:nvSpPr>
      <xdr:spPr bwMode="auto">
        <a:xfrm flipV="1">
          <a:off x="5314950" y="8667750"/>
          <a:ext cx="352425" cy="666750"/>
        </a:xfrm>
        <a:prstGeom prst="line">
          <a:avLst/>
        </a:prstGeom>
        <a:noFill/>
        <a:ln w="762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619125</xdr:colOff>
      <xdr:row>2</xdr:row>
      <xdr:rowOff>127000</xdr:rowOff>
    </xdr:from>
    <xdr:to>
      <xdr:col>7</xdr:col>
      <xdr:colOff>231775</xdr:colOff>
      <xdr:row>8</xdr:row>
      <xdr:rowOff>0</xdr:rowOff>
    </xdr:to>
    <xdr:grpSp>
      <xdr:nvGrpSpPr>
        <xdr:cNvPr id="20" name="グループ化 19">
          <a:extLst>
            <a:ext uri="{FF2B5EF4-FFF2-40B4-BE49-F238E27FC236}">
              <a16:creationId xmlns:a16="http://schemas.microsoft.com/office/drawing/2014/main" id="{12C17438-56BE-42B2-82E4-6C2C5D00DDDD}"/>
            </a:ext>
          </a:extLst>
        </xdr:cNvPr>
        <xdr:cNvGrpSpPr/>
      </xdr:nvGrpSpPr>
      <xdr:grpSpPr>
        <a:xfrm>
          <a:off x="936625" y="777875"/>
          <a:ext cx="6438900" cy="1079500"/>
          <a:chOff x="790575" y="777875"/>
          <a:chExt cx="5702300" cy="968375"/>
        </a:xfrm>
      </xdr:grpSpPr>
      <xdr:sp macro="" textlink="">
        <xdr:nvSpPr>
          <xdr:cNvPr id="21" name="テキスト ボックス 20">
            <a:extLst>
              <a:ext uri="{FF2B5EF4-FFF2-40B4-BE49-F238E27FC236}">
                <a16:creationId xmlns:a16="http://schemas.microsoft.com/office/drawing/2014/main" id="{B88953C5-AEB0-479F-ADD4-9B6B2B882E05}"/>
              </a:ext>
            </a:extLst>
          </xdr:cNvPr>
          <xdr:cNvSpPr txBox="1"/>
        </xdr:nvSpPr>
        <xdr:spPr>
          <a:xfrm>
            <a:off x="873125" y="777875"/>
            <a:ext cx="5619750" cy="968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訪問介護、通所介護、（予防）短期入所生活介護、定期巡回・随時対応型訪問介護看護、</a:t>
            </a:r>
            <a:endParaRPr kumimoji="1" lang="en-US" altLang="ja-JP" sz="1100">
              <a:solidFill>
                <a:srgbClr val="FF0000"/>
              </a:solidFill>
            </a:endParaRPr>
          </a:p>
          <a:p>
            <a:r>
              <a:rPr kumimoji="1" lang="ja-JP" altLang="en-US" sz="1100">
                <a:solidFill>
                  <a:srgbClr val="FF0000"/>
                </a:solidFill>
              </a:rPr>
              <a:t>夜間対応型訪問介護、（予防）認知症対応型通所介護、（予防）小規模多機能型居宅介護、</a:t>
            </a:r>
            <a:endParaRPr kumimoji="1" lang="en-US" altLang="ja-JP" sz="1100">
              <a:solidFill>
                <a:srgbClr val="FF0000"/>
              </a:solidFill>
            </a:endParaRPr>
          </a:p>
          <a:p>
            <a:r>
              <a:rPr kumimoji="1" lang="ja-JP" altLang="en-US" sz="1100">
                <a:solidFill>
                  <a:srgbClr val="FF0000"/>
                </a:solidFill>
              </a:rPr>
              <a:t>複合型サービス、地域密着型通所介護、第一号訪問事業のうち介護予防訪問介護に相当</a:t>
            </a:r>
            <a:endParaRPr kumimoji="1" lang="en-US" altLang="ja-JP" sz="1100">
              <a:solidFill>
                <a:srgbClr val="FF0000"/>
              </a:solidFill>
            </a:endParaRPr>
          </a:p>
          <a:p>
            <a:r>
              <a:rPr kumimoji="1" lang="ja-JP" altLang="en-US" sz="1100">
                <a:solidFill>
                  <a:srgbClr val="FF0000"/>
                </a:solidFill>
              </a:rPr>
              <a:t>する事業、第一号通所事業のうち介護予防通所介護に相当する事業</a:t>
            </a:r>
          </a:p>
        </xdr:txBody>
      </xdr:sp>
      <xdr:sp macro="" textlink="">
        <xdr:nvSpPr>
          <xdr:cNvPr id="22" name="AutoShape 26">
            <a:extLst>
              <a:ext uri="{FF2B5EF4-FFF2-40B4-BE49-F238E27FC236}">
                <a16:creationId xmlns:a16="http://schemas.microsoft.com/office/drawing/2014/main" id="{801FDA4B-0452-4B77-AF10-FC8CCFA9E434}"/>
              </a:ext>
            </a:extLst>
          </xdr:cNvPr>
          <xdr:cNvSpPr>
            <a:spLocks/>
          </xdr:cNvSpPr>
        </xdr:nvSpPr>
        <xdr:spPr bwMode="auto">
          <a:xfrm>
            <a:off x="790575" y="800100"/>
            <a:ext cx="76200" cy="825500"/>
          </a:xfrm>
          <a:prstGeom prst="leftBracket">
            <a:avLst>
              <a:gd name="adj" fmla="val 88542"/>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AutoShape 27">
            <a:extLst>
              <a:ext uri="{FF2B5EF4-FFF2-40B4-BE49-F238E27FC236}">
                <a16:creationId xmlns:a16="http://schemas.microsoft.com/office/drawing/2014/main" id="{2461BDFF-AC8B-463D-A844-DC1A3D63A011}"/>
              </a:ext>
            </a:extLst>
          </xdr:cNvPr>
          <xdr:cNvSpPr>
            <a:spLocks/>
          </xdr:cNvSpPr>
        </xdr:nvSpPr>
        <xdr:spPr bwMode="auto">
          <a:xfrm>
            <a:off x="6337300" y="825499"/>
            <a:ext cx="60325" cy="841375"/>
          </a:xfrm>
          <a:prstGeom prst="rightBracket">
            <a:avLst>
              <a:gd name="adj" fmla="val 219444"/>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sp macro="" textlink="">
      <xdr:nvSpPr>
        <xdr:cNvPr id="25630" name="AutoShape 1">
          <a:extLst>
            <a:ext uri="{FF2B5EF4-FFF2-40B4-BE49-F238E27FC236}">
              <a16:creationId xmlns:a16="http://schemas.microsoft.com/office/drawing/2014/main" id="{779EB1E7-8BF4-4781-9C8D-3C9BF2589A9D}"/>
            </a:ext>
          </a:extLst>
        </xdr:cNvPr>
        <xdr:cNvSpPr>
          <a:spLocks noChangeArrowheads="1"/>
        </xdr:cNvSpPr>
      </xdr:nvSpPr>
      <xdr:spPr bwMode="auto">
        <a:xfrm>
          <a:off x="4781550" y="3838575"/>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22</xdr:row>
      <xdr:rowOff>0</xdr:rowOff>
    </xdr:from>
    <xdr:to>
      <xdr:col>6</xdr:col>
      <xdr:colOff>0</xdr:colOff>
      <xdr:row>22</xdr:row>
      <xdr:rowOff>0</xdr:rowOff>
    </xdr:to>
    <xdr:sp macro="" textlink="">
      <xdr:nvSpPr>
        <xdr:cNvPr id="25631" name="AutoShape 2">
          <a:extLst>
            <a:ext uri="{FF2B5EF4-FFF2-40B4-BE49-F238E27FC236}">
              <a16:creationId xmlns:a16="http://schemas.microsoft.com/office/drawing/2014/main" id="{24A4AB17-5EE3-4B0B-B7C6-94F6E745D68D}"/>
            </a:ext>
          </a:extLst>
        </xdr:cNvPr>
        <xdr:cNvSpPr>
          <a:spLocks noChangeArrowheads="1"/>
        </xdr:cNvSpPr>
      </xdr:nvSpPr>
      <xdr:spPr bwMode="auto">
        <a:xfrm>
          <a:off x="4781550" y="3838575"/>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22</xdr:row>
      <xdr:rowOff>0</xdr:rowOff>
    </xdr:from>
    <xdr:to>
      <xdr:col>6</xdr:col>
      <xdr:colOff>0</xdr:colOff>
      <xdr:row>22</xdr:row>
      <xdr:rowOff>0</xdr:rowOff>
    </xdr:to>
    <xdr:sp macro="" textlink="">
      <xdr:nvSpPr>
        <xdr:cNvPr id="25632" name="Line 3">
          <a:extLst>
            <a:ext uri="{FF2B5EF4-FFF2-40B4-BE49-F238E27FC236}">
              <a16:creationId xmlns:a16="http://schemas.microsoft.com/office/drawing/2014/main" id="{28CE83D6-A1FE-47AF-960B-E7F5E77B9890}"/>
            </a:ext>
          </a:extLst>
        </xdr:cNvPr>
        <xdr:cNvSpPr>
          <a:spLocks noChangeShapeType="1"/>
        </xdr:cNvSpPr>
      </xdr:nvSpPr>
      <xdr:spPr bwMode="auto">
        <a:xfrm>
          <a:off x="4781550" y="3838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0</xdr:rowOff>
    </xdr:from>
    <xdr:to>
      <xdr:col>6</xdr:col>
      <xdr:colOff>0</xdr:colOff>
      <xdr:row>22</xdr:row>
      <xdr:rowOff>0</xdr:rowOff>
    </xdr:to>
    <xdr:sp macro="" textlink="">
      <xdr:nvSpPr>
        <xdr:cNvPr id="25633" name="Line 4">
          <a:extLst>
            <a:ext uri="{FF2B5EF4-FFF2-40B4-BE49-F238E27FC236}">
              <a16:creationId xmlns:a16="http://schemas.microsoft.com/office/drawing/2014/main" id="{5D0A04C6-E7D0-47B1-9B24-5933D03C5BD5}"/>
            </a:ext>
          </a:extLst>
        </xdr:cNvPr>
        <xdr:cNvSpPr>
          <a:spLocks noChangeShapeType="1"/>
        </xdr:cNvSpPr>
      </xdr:nvSpPr>
      <xdr:spPr bwMode="auto">
        <a:xfrm flipV="1">
          <a:off x="4781550" y="3838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0</xdr:rowOff>
    </xdr:from>
    <xdr:to>
      <xdr:col>6</xdr:col>
      <xdr:colOff>0</xdr:colOff>
      <xdr:row>22</xdr:row>
      <xdr:rowOff>0</xdr:rowOff>
    </xdr:to>
    <xdr:sp macro="" textlink="">
      <xdr:nvSpPr>
        <xdr:cNvPr id="25634" name="Line 5">
          <a:extLst>
            <a:ext uri="{FF2B5EF4-FFF2-40B4-BE49-F238E27FC236}">
              <a16:creationId xmlns:a16="http://schemas.microsoft.com/office/drawing/2014/main" id="{5F22C0B7-A6C7-4939-B805-E14DD2216944}"/>
            </a:ext>
          </a:extLst>
        </xdr:cNvPr>
        <xdr:cNvSpPr>
          <a:spLocks noChangeShapeType="1"/>
        </xdr:cNvSpPr>
      </xdr:nvSpPr>
      <xdr:spPr bwMode="auto">
        <a:xfrm flipV="1">
          <a:off x="4781550" y="3838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0</xdr:rowOff>
    </xdr:from>
    <xdr:to>
      <xdr:col>6</xdr:col>
      <xdr:colOff>0</xdr:colOff>
      <xdr:row>22</xdr:row>
      <xdr:rowOff>0</xdr:rowOff>
    </xdr:to>
    <xdr:sp macro="" textlink="">
      <xdr:nvSpPr>
        <xdr:cNvPr id="25635" name="Line 6">
          <a:extLst>
            <a:ext uri="{FF2B5EF4-FFF2-40B4-BE49-F238E27FC236}">
              <a16:creationId xmlns:a16="http://schemas.microsoft.com/office/drawing/2014/main" id="{10516499-F04D-4838-A7D2-EF20D0195DDB}"/>
            </a:ext>
          </a:extLst>
        </xdr:cNvPr>
        <xdr:cNvSpPr>
          <a:spLocks noChangeShapeType="1"/>
        </xdr:cNvSpPr>
      </xdr:nvSpPr>
      <xdr:spPr bwMode="auto">
        <a:xfrm flipV="1">
          <a:off x="4781550" y="3838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26</xdr:row>
      <xdr:rowOff>0</xdr:rowOff>
    </xdr:from>
    <xdr:to>
      <xdr:col>3</xdr:col>
      <xdr:colOff>323850</xdr:colOff>
      <xdr:row>26</xdr:row>
      <xdr:rowOff>0</xdr:rowOff>
    </xdr:to>
    <xdr:sp macro="" textlink="">
      <xdr:nvSpPr>
        <xdr:cNvPr id="25636" name="Line 7">
          <a:extLst>
            <a:ext uri="{FF2B5EF4-FFF2-40B4-BE49-F238E27FC236}">
              <a16:creationId xmlns:a16="http://schemas.microsoft.com/office/drawing/2014/main" id="{38893548-4ACD-48D6-A1E6-2A2E810A0459}"/>
            </a:ext>
          </a:extLst>
        </xdr:cNvPr>
        <xdr:cNvSpPr>
          <a:spLocks noChangeShapeType="1"/>
        </xdr:cNvSpPr>
      </xdr:nvSpPr>
      <xdr:spPr bwMode="auto">
        <a:xfrm flipV="1">
          <a:off x="2447925" y="4524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485775</xdr:colOff>
      <xdr:row>28</xdr:row>
      <xdr:rowOff>57150</xdr:rowOff>
    </xdr:from>
    <xdr:to>
      <xdr:col>1</xdr:col>
      <xdr:colOff>485775</xdr:colOff>
      <xdr:row>30</xdr:row>
      <xdr:rowOff>114300</xdr:rowOff>
    </xdr:to>
    <xdr:sp macro="" textlink="">
      <xdr:nvSpPr>
        <xdr:cNvPr id="25637" name="Line 8">
          <a:extLst>
            <a:ext uri="{FF2B5EF4-FFF2-40B4-BE49-F238E27FC236}">
              <a16:creationId xmlns:a16="http://schemas.microsoft.com/office/drawing/2014/main" id="{8F9F81A9-322A-4AEB-8BDF-EC0E81B604C8}"/>
            </a:ext>
          </a:extLst>
        </xdr:cNvPr>
        <xdr:cNvSpPr>
          <a:spLocks noChangeShapeType="1"/>
        </xdr:cNvSpPr>
      </xdr:nvSpPr>
      <xdr:spPr bwMode="auto">
        <a:xfrm flipH="1">
          <a:off x="838200" y="4924425"/>
          <a:ext cx="0" cy="4953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657225</xdr:colOff>
      <xdr:row>28</xdr:row>
      <xdr:rowOff>28575</xdr:rowOff>
    </xdr:from>
    <xdr:to>
      <xdr:col>2</xdr:col>
      <xdr:colOff>419100</xdr:colOff>
      <xdr:row>30</xdr:row>
      <xdr:rowOff>85725</xdr:rowOff>
    </xdr:to>
    <xdr:sp macro="" textlink="">
      <xdr:nvSpPr>
        <xdr:cNvPr id="25638" name="Line 9">
          <a:extLst>
            <a:ext uri="{FF2B5EF4-FFF2-40B4-BE49-F238E27FC236}">
              <a16:creationId xmlns:a16="http://schemas.microsoft.com/office/drawing/2014/main" id="{786B8345-9AD0-4F1B-BCFD-1FF37FA63859}"/>
            </a:ext>
          </a:extLst>
        </xdr:cNvPr>
        <xdr:cNvSpPr>
          <a:spLocks noChangeShapeType="1"/>
        </xdr:cNvSpPr>
      </xdr:nvSpPr>
      <xdr:spPr bwMode="auto">
        <a:xfrm flipH="1">
          <a:off x="1009650" y="4895850"/>
          <a:ext cx="647700" cy="4953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619125</xdr:colOff>
      <xdr:row>28</xdr:row>
      <xdr:rowOff>47625</xdr:rowOff>
    </xdr:from>
    <xdr:to>
      <xdr:col>3</xdr:col>
      <xdr:colOff>123825</xdr:colOff>
      <xdr:row>30</xdr:row>
      <xdr:rowOff>104775</xdr:rowOff>
    </xdr:to>
    <xdr:sp macro="" textlink="">
      <xdr:nvSpPr>
        <xdr:cNvPr id="25639" name="Line 11">
          <a:extLst>
            <a:ext uri="{FF2B5EF4-FFF2-40B4-BE49-F238E27FC236}">
              <a16:creationId xmlns:a16="http://schemas.microsoft.com/office/drawing/2014/main" id="{2077E474-E991-4213-BA32-458CDB6D9661}"/>
            </a:ext>
          </a:extLst>
        </xdr:cNvPr>
        <xdr:cNvSpPr>
          <a:spLocks noChangeShapeType="1"/>
        </xdr:cNvSpPr>
      </xdr:nvSpPr>
      <xdr:spPr bwMode="auto">
        <a:xfrm>
          <a:off x="1857375" y="4914900"/>
          <a:ext cx="390525" cy="4953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247650</xdr:colOff>
      <xdr:row>11</xdr:row>
      <xdr:rowOff>104775</xdr:rowOff>
    </xdr:from>
    <xdr:to>
      <xdr:col>7</xdr:col>
      <xdr:colOff>704850</xdr:colOff>
      <xdr:row>22</xdr:row>
      <xdr:rowOff>133350</xdr:rowOff>
    </xdr:to>
    <xdr:sp macro="" textlink="">
      <xdr:nvSpPr>
        <xdr:cNvPr id="25616" name="AutoShape 16">
          <a:extLst>
            <a:ext uri="{FF2B5EF4-FFF2-40B4-BE49-F238E27FC236}">
              <a16:creationId xmlns:a16="http://schemas.microsoft.com/office/drawing/2014/main" id="{40C2024C-77E7-41AC-AA13-406B67C8809E}"/>
            </a:ext>
          </a:extLst>
        </xdr:cNvPr>
        <xdr:cNvSpPr>
          <a:spLocks noChangeArrowheads="1"/>
        </xdr:cNvSpPr>
      </xdr:nvSpPr>
      <xdr:spPr bwMode="auto">
        <a:xfrm>
          <a:off x="5029200" y="2057400"/>
          <a:ext cx="1343025" cy="1914525"/>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defRPr sz="1000"/>
          </a:pPr>
          <a:r>
            <a:rPr lang="en-US" altLang="ja-JP" sz="1100" b="1" i="0" u="none" strike="noStrike" baseline="0">
              <a:solidFill>
                <a:srgbClr val="FF0000"/>
              </a:solidFill>
              <a:latin typeface="ＭＳ ゴシック"/>
              <a:ea typeface="ＭＳ ゴシック"/>
            </a:rPr>
            <a:t>※</a:t>
          </a:r>
          <a:r>
            <a:rPr lang="ja-JP" altLang="en-US" sz="1100" b="1" i="0" u="none" strike="noStrike" baseline="0">
              <a:solidFill>
                <a:srgbClr val="FF0000"/>
              </a:solidFill>
              <a:latin typeface="ＭＳ ゴシック"/>
              <a:ea typeface="ＭＳ ゴシック"/>
            </a:rPr>
            <a:t>端数処理の都合上、</a:t>
          </a:r>
          <a:r>
            <a:rPr lang="en-US" altLang="ja-JP" sz="1100" b="1" i="0" u="none" strike="noStrike" baseline="0">
              <a:solidFill>
                <a:srgbClr val="FF0000"/>
              </a:solidFill>
              <a:latin typeface="ＭＳ ゴシック"/>
              <a:ea typeface="ＭＳ ゴシック"/>
            </a:rPr>
            <a:t>｢</a:t>
          </a:r>
          <a:r>
            <a:rPr lang="ja-JP" altLang="en-US" sz="1100" b="1" i="0" u="none" strike="noStrike" baseline="0">
              <a:solidFill>
                <a:srgbClr val="FF0000"/>
              </a:solidFill>
              <a:latin typeface="ＭＳ ゴシック"/>
              <a:ea typeface="ＭＳ ゴシック"/>
            </a:rPr>
            <a:t>入力２</a:t>
          </a:r>
          <a:r>
            <a:rPr lang="en-US" altLang="ja-JP" sz="1100" b="1" i="0" u="none" strike="noStrike" baseline="0">
              <a:solidFill>
                <a:srgbClr val="FF0000"/>
              </a:solidFill>
              <a:latin typeface="ＭＳ ゴシック"/>
              <a:ea typeface="ＭＳ ゴシック"/>
            </a:rPr>
            <a:t>｣</a:t>
          </a:r>
          <a:r>
            <a:rPr lang="ja-JP" altLang="en-US" sz="1100" b="1" i="0" u="none" strike="noStrike" baseline="0">
              <a:solidFill>
                <a:srgbClr val="FF0000"/>
              </a:solidFill>
              <a:latin typeface="ＭＳ ゴシック"/>
              <a:ea typeface="ＭＳ ゴシック"/>
            </a:rPr>
            <a:t>の計算結果と異なる額になることがあります。</a:t>
          </a:r>
          <a:r>
            <a:rPr lang="en-US" altLang="ja-JP" sz="1100" b="1" i="0" u="none" strike="noStrike" baseline="0">
              <a:solidFill>
                <a:srgbClr val="FF0000"/>
              </a:solidFill>
              <a:latin typeface="ＭＳ ゴシック"/>
              <a:ea typeface="ＭＳ ゴシック"/>
            </a:rPr>
            <a:t>｢</a:t>
          </a:r>
          <a:r>
            <a:rPr lang="ja-JP" altLang="en-US" sz="1100" b="1" i="0" u="none" strike="noStrike" baseline="0">
              <a:solidFill>
                <a:srgbClr val="FF0000"/>
              </a:solidFill>
              <a:latin typeface="ＭＳ ゴシック"/>
              <a:ea typeface="ＭＳ ゴシック"/>
            </a:rPr>
            <a:t>入力２</a:t>
          </a:r>
          <a:r>
            <a:rPr lang="en-US" altLang="ja-JP" sz="1100" b="1" i="0" u="none" strike="noStrike" baseline="0">
              <a:solidFill>
                <a:srgbClr val="FF0000"/>
              </a:solidFill>
              <a:latin typeface="ＭＳ ゴシック"/>
              <a:ea typeface="ＭＳ ゴシック"/>
            </a:rPr>
            <a:t>｣</a:t>
          </a:r>
          <a:r>
            <a:rPr lang="ja-JP" altLang="en-US" sz="1100" b="1" i="0" u="none" strike="noStrike" baseline="0">
              <a:solidFill>
                <a:srgbClr val="FF0000"/>
              </a:solidFill>
              <a:latin typeface="ＭＳ ゴシック"/>
              <a:ea typeface="ＭＳ ゴシック"/>
            </a:rPr>
            <a:t>の数値が正しい数値です。</a:t>
          </a:r>
        </a:p>
      </xdr:txBody>
    </xdr:sp>
    <xdr:clientData/>
  </xdr:twoCellAnchor>
  <xdr:twoCellAnchor>
    <xdr:from>
      <xdr:col>5</xdr:col>
      <xdr:colOff>647700</xdr:colOff>
      <xdr:row>15</xdr:row>
      <xdr:rowOff>28575</xdr:rowOff>
    </xdr:from>
    <xdr:to>
      <xdr:col>6</xdr:col>
      <xdr:colOff>123825</xdr:colOff>
      <xdr:row>16</xdr:row>
      <xdr:rowOff>123825</xdr:rowOff>
    </xdr:to>
    <xdr:sp macro="" textlink="">
      <xdr:nvSpPr>
        <xdr:cNvPr id="25641" name="Line 17">
          <a:extLst>
            <a:ext uri="{FF2B5EF4-FFF2-40B4-BE49-F238E27FC236}">
              <a16:creationId xmlns:a16="http://schemas.microsoft.com/office/drawing/2014/main" id="{79CFEF3D-D4C1-4EC9-93E2-4E18463070DA}"/>
            </a:ext>
          </a:extLst>
        </xdr:cNvPr>
        <xdr:cNvSpPr>
          <a:spLocks noChangeShapeType="1"/>
        </xdr:cNvSpPr>
      </xdr:nvSpPr>
      <xdr:spPr bwMode="auto">
        <a:xfrm flipH="1" flipV="1">
          <a:off x="4543425" y="2667000"/>
          <a:ext cx="361950" cy="2667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21</xdr:row>
      <xdr:rowOff>0</xdr:rowOff>
    </xdr:from>
    <xdr:to>
      <xdr:col>6</xdr:col>
      <xdr:colOff>0</xdr:colOff>
      <xdr:row>21</xdr:row>
      <xdr:rowOff>0</xdr:rowOff>
    </xdr:to>
    <xdr:sp macro="" textlink="">
      <xdr:nvSpPr>
        <xdr:cNvPr id="21567" name="AutoShape 4">
          <a:extLst>
            <a:ext uri="{FF2B5EF4-FFF2-40B4-BE49-F238E27FC236}">
              <a16:creationId xmlns:a16="http://schemas.microsoft.com/office/drawing/2014/main" id="{A177933C-F6B5-4DC7-9A1F-CCBB2DE11FB0}"/>
            </a:ext>
          </a:extLst>
        </xdr:cNvPr>
        <xdr:cNvSpPr>
          <a:spLocks noChangeArrowheads="1"/>
        </xdr:cNvSpPr>
      </xdr:nvSpPr>
      <xdr:spPr bwMode="auto">
        <a:xfrm>
          <a:off x="4781550" y="3733800"/>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21</xdr:row>
      <xdr:rowOff>0</xdr:rowOff>
    </xdr:from>
    <xdr:to>
      <xdr:col>6</xdr:col>
      <xdr:colOff>0</xdr:colOff>
      <xdr:row>21</xdr:row>
      <xdr:rowOff>0</xdr:rowOff>
    </xdr:to>
    <xdr:sp macro="" textlink="">
      <xdr:nvSpPr>
        <xdr:cNvPr id="21568" name="AutoShape 5">
          <a:extLst>
            <a:ext uri="{FF2B5EF4-FFF2-40B4-BE49-F238E27FC236}">
              <a16:creationId xmlns:a16="http://schemas.microsoft.com/office/drawing/2014/main" id="{69A36102-46A8-4024-BAFF-BAE18B9A72F5}"/>
            </a:ext>
          </a:extLst>
        </xdr:cNvPr>
        <xdr:cNvSpPr>
          <a:spLocks noChangeArrowheads="1"/>
        </xdr:cNvSpPr>
      </xdr:nvSpPr>
      <xdr:spPr bwMode="auto">
        <a:xfrm>
          <a:off x="4781550" y="3733800"/>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21</xdr:row>
      <xdr:rowOff>0</xdr:rowOff>
    </xdr:from>
    <xdr:to>
      <xdr:col>6</xdr:col>
      <xdr:colOff>0</xdr:colOff>
      <xdr:row>21</xdr:row>
      <xdr:rowOff>0</xdr:rowOff>
    </xdr:to>
    <xdr:sp macro="" textlink="">
      <xdr:nvSpPr>
        <xdr:cNvPr id="21569" name="Line 6">
          <a:extLst>
            <a:ext uri="{FF2B5EF4-FFF2-40B4-BE49-F238E27FC236}">
              <a16:creationId xmlns:a16="http://schemas.microsoft.com/office/drawing/2014/main" id="{1C1DABE0-25A8-4FDA-8014-BCC82CEDD51C}"/>
            </a:ext>
          </a:extLst>
        </xdr:cNvPr>
        <xdr:cNvSpPr>
          <a:spLocks noChangeShapeType="1"/>
        </xdr:cNvSpPr>
      </xdr:nvSpPr>
      <xdr:spPr bwMode="auto">
        <a:xfrm>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1570" name="Line 7">
          <a:extLst>
            <a:ext uri="{FF2B5EF4-FFF2-40B4-BE49-F238E27FC236}">
              <a16:creationId xmlns:a16="http://schemas.microsoft.com/office/drawing/2014/main" id="{9C7EF6E6-AEC1-4E46-8D6A-D7641F66AF0C}"/>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1571" name="Line 8">
          <a:extLst>
            <a:ext uri="{FF2B5EF4-FFF2-40B4-BE49-F238E27FC236}">
              <a16:creationId xmlns:a16="http://schemas.microsoft.com/office/drawing/2014/main" id="{8C1E642F-4E08-4DE0-A9D2-433C20F4044D}"/>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1572" name="Line 9">
          <a:extLst>
            <a:ext uri="{FF2B5EF4-FFF2-40B4-BE49-F238E27FC236}">
              <a16:creationId xmlns:a16="http://schemas.microsoft.com/office/drawing/2014/main" id="{77AC2150-46AD-4203-A2CD-17373FCFAD00}"/>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25</xdr:row>
      <xdr:rowOff>0</xdr:rowOff>
    </xdr:from>
    <xdr:to>
      <xdr:col>3</xdr:col>
      <xdr:colOff>323850</xdr:colOff>
      <xdr:row>25</xdr:row>
      <xdr:rowOff>0</xdr:rowOff>
    </xdr:to>
    <xdr:sp macro="" textlink="">
      <xdr:nvSpPr>
        <xdr:cNvPr id="21573" name="Line 10">
          <a:extLst>
            <a:ext uri="{FF2B5EF4-FFF2-40B4-BE49-F238E27FC236}">
              <a16:creationId xmlns:a16="http://schemas.microsoft.com/office/drawing/2014/main" id="{31F0301A-27F0-4F7E-93F9-C09ACEC69D7C}"/>
            </a:ext>
          </a:extLst>
        </xdr:cNvPr>
        <xdr:cNvSpPr>
          <a:spLocks noChangeShapeType="1"/>
        </xdr:cNvSpPr>
      </xdr:nvSpPr>
      <xdr:spPr bwMode="auto">
        <a:xfrm flipV="1">
          <a:off x="2447925" y="4419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485775</xdr:colOff>
      <xdr:row>27</xdr:row>
      <xdr:rowOff>57150</xdr:rowOff>
    </xdr:from>
    <xdr:to>
      <xdr:col>1</xdr:col>
      <xdr:colOff>485775</xdr:colOff>
      <xdr:row>29</xdr:row>
      <xdr:rowOff>114300</xdr:rowOff>
    </xdr:to>
    <xdr:sp macro="" textlink="">
      <xdr:nvSpPr>
        <xdr:cNvPr id="21574" name="Line 21">
          <a:extLst>
            <a:ext uri="{FF2B5EF4-FFF2-40B4-BE49-F238E27FC236}">
              <a16:creationId xmlns:a16="http://schemas.microsoft.com/office/drawing/2014/main" id="{3BB8693F-B155-4619-9A66-2261D3F7E5BA}"/>
            </a:ext>
          </a:extLst>
        </xdr:cNvPr>
        <xdr:cNvSpPr>
          <a:spLocks noChangeShapeType="1"/>
        </xdr:cNvSpPr>
      </xdr:nvSpPr>
      <xdr:spPr bwMode="auto">
        <a:xfrm flipH="1">
          <a:off x="838200" y="4819650"/>
          <a:ext cx="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657225</xdr:colOff>
      <xdr:row>27</xdr:row>
      <xdr:rowOff>28575</xdr:rowOff>
    </xdr:from>
    <xdr:to>
      <xdr:col>2</xdr:col>
      <xdr:colOff>419100</xdr:colOff>
      <xdr:row>29</xdr:row>
      <xdr:rowOff>85725</xdr:rowOff>
    </xdr:to>
    <xdr:sp macro="" textlink="">
      <xdr:nvSpPr>
        <xdr:cNvPr id="21575" name="Line 24">
          <a:extLst>
            <a:ext uri="{FF2B5EF4-FFF2-40B4-BE49-F238E27FC236}">
              <a16:creationId xmlns:a16="http://schemas.microsoft.com/office/drawing/2014/main" id="{F71139B2-BC09-4E5B-A735-C97C32E1354B}"/>
            </a:ext>
          </a:extLst>
        </xdr:cNvPr>
        <xdr:cNvSpPr>
          <a:spLocks noChangeShapeType="1"/>
        </xdr:cNvSpPr>
      </xdr:nvSpPr>
      <xdr:spPr bwMode="auto">
        <a:xfrm flipH="1">
          <a:off x="1009650" y="4791075"/>
          <a:ext cx="64770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27</xdr:row>
      <xdr:rowOff>28575</xdr:rowOff>
    </xdr:from>
    <xdr:to>
      <xdr:col>3</xdr:col>
      <xdr:colOff>123825</xdr:colOff>
      <xdr:row>29</xdr:row>
      <xdr:rowOff>104775</xdr:rowOff>
    </xdr:to>
    <xdr:sp macro="" textlink="">
      <xdr:nvSpPr>
        <xdr:cNvPr id="21576" name="Line 26">
          <a:extLst>
            <a:ext uri="{FF2B5EF4-FFF2-40B4-BE49-F238E27FC236}">
              <a16:creationId xmlns:a16="http://schemas.microsoft.com/office/drawing/2014/main" id="{B8B0F3FE-9CDD-49B5-8202-BADD5736A4E4}"/>
            </a:ext>
          </a:extLst>
        </xdr:cNvPr>
        <xdr:cNvSpPr>
          <a:spLocks noChangeShapeType="1"/>
        </xdr:cNvSpPr>
      </xdr:nvSpPr>
      <xdr:spPr bwMode="auto">
        <a:xfrm>
          <a:off x="1733550" y="4791075"/>
          <a:ext cx="514350" cy="4286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171450</xdr:colOff>
      <xdr:row>10</xdr:row>
      <xdr:rowOff>66675</xdr:rowOff>
    </xdr:from>
    <xdr:to>
      <xdr:col>7</xdr:col>
      <xdr:colOff>771525</xdr:colOff>
      <xdr:row>11</xdr:row>
      <xdr:rowOff>123825</xdr:rowOff>
    </xdr:to>
    <xdr:sp macro="" textlink="">
      <xdr:nvSpPr>
        <xdr:cNvPr id="21532" name="AutoShape 28">
          <a:extLst>
            <a:ext uri="{FF2B5EF4-FFF2-40B4-BE49-F238E27FC236}">
              <a16:creationId xmlns:a16="http://schemas.microsoft.com/office/drawing/2014/main" id="{DECAFDE4-9E0F-45DF-918F-E7720C6F5EC3}"/>
            </a:ext>
          </a:extLst>
        </xdr:cNvPr>
        <xdr:cNvSpPr>
          <a:spLocks noChangeArrowheads="1"/>
        </xdr:cNvSpPr>
      </xdr:nvSpPr>
      <xdr:spPr bwMode="auto">
        <a:xfrm>
          <a:off x="1409700" y="1895475"/>
          <a:ext cx="5029200" cy="22860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defRPr sz="1000"/>
          </a:pPr>
          <a:r>
            <a:rPr lang="en-US" altLang="ja-JP" sz="1200" b="1" i="0" u="none" strike="noStrike" baseline="0">
              <a:solidFill>
                <a:srgbClr val="FF0000"/>
              </a:solidFill>
              <a:latin typeface="ＭＳ ゴシック"/>
              <a:ea typeface="ＭＳ ゴシック"/>
            </a:rPr>
            <a:t>※</a:t>
          </a:r>
          <a:r>
            <a:rPr lang="ja-JP" altLang="en-US" sz="1200" b="1" i="0" u="none" strike="noStrike" baseline="0">
              <a:solidFill>
                <a:srgbClr val="FF0000"/>
              </a:solidFill>
              <a:latin typeface="ＭＳ ゴシック"/>
              <a:ea typeface="ＭＳ ゴシック"/>
            </a:rPr>
            <a:t>公費助成を請求する市町村名と保険者番号を記入してください</a:t>
          </a:r>
        </a:p>
      </xdr:txBody>
    </xdr:sp>
    <xdr:clientData/>
  </xdr:twoCellAnchor>
  <xdr:twoCellAnchor>
    <xdr:from>
      <xdr:col>2</xdr:col>
      <xdr:colOff>485775</xdr:colOff>
      <xdr:row>9</xdr:row>
      <xdr:rowOff>28575</xdr:rowOff>
    </xdr:from>
    <xdr:to>
      <xdr:col>2</xdr:col>
      <xdr:colOff>495300</xdr:colOff>
      <xdr:row>10</xdr:row>
      <xdr:rowOff>9525</xdr:rowOff>
    </xdr:to>
    <xdr:sp macro="" textlink="">
      <xdr:nvSpPr>
        <xdr:cNvPr id="21578" name="Line 30">
          <a:extLst>
            <a:ext uri="{FF2B5EF4-FFF2-40B4-BE49-F238E27FC236}">
              <a16:creationId xmlns:a16="http://schemas.microsoft.com/office/drawing/2014/main" id="{C4EF6C75-1D7A-40DE-A753-37A94542FFC7}"/>
            </a:ext>
          </a:extLst>
        </xdr:cNvPr>
        <xdr:cNvSpPr>
          <a:spLocks noChangeShapeType="1"/>
        </xdr:cNvSpPr>
      </xdr:nvSpPr>
      <xdr:spPr bwMode="auto">
        <a:xfrm flipH="1" flipV="1">
          <a:off x="1724025" y="1676400"/>
          <a:ext cx="9525" cy="1619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714375</xdr:colOff>
      <xdr:row>29</xdr:row>
      <xdr:rowOff>114300</xdr:rowOff>
    </xdr:from>
    <xdr:to>
      <xdr:col>8</xdr:col>
      <xdr:colOff>9525</xdr:colOff>
      <xdr:row>33</xdr:row>
      <xdr:rowOff>76200</xdr:rowOff>
    </xdr:to>
    <xdr:sp macro="" textlink="">
      <xdr:nvSpPr>
        <xdr:cNvPr id="21541" name="AutoShape 37">
          <a:extLst>
            <a:ext uri="{FF2B5EF4-FFF2-40B4-BE49-F238E27FC236}">
              <a16:creationId xmlns:a16="http://schemas.microsoft.com/office/drawing/2014/main" id="{FC94F049-DCA3-441A-A744-E33B6447D04A}"/>
            </a:ext>
          </a:extLst>
        </xdr:cNvPr>
        <xdr:cNvSpPr>
          <a:spLocks noChangeArrowheads="1"/>
        </xdr:cNvSpPr>
      </xdr:nvSpPr>
      <xdr:spPr bwMode="auto">
        <a:xfrm>
          <a:off x="3724275" y="5229225"/>
          <a:ext cx="2838450" cy="7048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FF0000"/>
              </a:solidFill>
              <a:latin typeface="ＭＳ ゴシック"/>
              <a:ea typeface="ＭＳ ゴシック"/>
            </a:rPr>
            <a:t>②請求先の市町村分の軽減件数・軽減額を入力してください</a:t>
          </a:r>
        </a:p>
      </xdr:txBody>
    </xdr:sp>
    <xdr:clientData/>
  </xdr:twoCellAnchor>
  <xdr:twoCellAnchor>
    <xdr:from>
      <xdr:col>6</xdr:col>
      <xdr:colOff>361950</xdr:colOff>
      <xdr:row>33</xdr:row>
      <xdr:rowOff>104775</xdr:rowOff>
    </xdr:from>
    <xdr:to>
      <xdr:col>6</xdr:col>
      <xdr:colOff>361950</xdr:colOff>
      <xdr:row>35</xdr:row>
      <xdr:rowOff>85725</xdr:rowOff>
    </xdr:to>
    <xdr:sp macro="" textlink="">
      <xdr:nvSpPr>
        <xdr:cNvPr id="21580" name="Line 38">
          <a:extLst>
            <a:ext uri="{FF2B5EF4-FFF2-40B4-BE49-F238E27FC236}">
              <a16:creationId xmlns:a16="http://schemas.microsoft.com/office/drawing/2014/main" id="{3E318591-7877-438A-AFE9-DCB0D8B65E71}"/>
            </a:ext>
          </a:extLst>
        </xdr:cNvPr>
        <xdr:cNvSpPr>
          <a:spLocks noChangeShapeType="1"/>
        </xdr:cNvSpPr>
      </xdr:nvSpPr>
      <xdr:spPr bwMode="auto">
        <a:xfrm>
          <a:off x="5143500" y="5962650"/>
          <a:ext cx="0" cy="3429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790575</xdr:colOff>
      <xdr:row>53</xdr:row>
      <xdr:rowOff>104775</xdr:rowOff>
    </xdr:from>
    <xdr:to>
      <xdr:col>7</xdr:col>
      <xdr:colOff>333375</xdr:colOff>
      <xdr:row>57</xdr:row>
      <xdr:rowOff>123825</xdr:rowOff>
    </xdr:to>
    <xdr:sp macro="" textlink="">
      <xdr:nvSpPr>
        <xdr:cNvPr id="21543" name="AutoShape 39">
          <a:extLst>
            <a:ext uri="{FF2B5EF4-FFF2-40B4-BE49-F238E27FC236}">
              <a16:creationId xmlns:a16="http://schemas.microsoft.com/office/drawing/2014/main" id="{5756014E-7FF8-4301-90CA-6951569609C9}"/>
            </a:ext>
          </a:extLst>
        </xdr:cNvPr>
        <xdr:cNvSpPr>
          <a:spLocks noChangeArrowheads="1"/>
        </xdr:cNvSpPr>
      </xdr:nvSpPr>
      <xdr:spPr bwMode="auto">
        <a:xfrm>
          <a:off x="3800475" y="9582150"/>
          <a:ext cx="2200275" cy="7048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FF0000"/>
              </a:solidFill>
              <a:latin typeface="ＭＳ ゴシック"/>
              <a:ea typeface="ＭＳ ゴシック"/>
            </a:rPr>
            <a:t>入力２の市町村の軽減件数及び軽減額欄と一致させてください。</a:t>
          </a:r>
        </a:p>
        <a:p>
          <a:pPr algn="l" rtl="0">
            <a:defRPr sz="1000"/>
          </a:pPr>
          <a:endParaRPr lang="ja-JP" altLang="en-US" sz="1200" b="1" i="0" u="none" strike="noStrike" baseline="0">
            <a:solidFill>
              <a:srgbClr val="FF0000"/>
            </a:solidFill>
            <a:latin typeface="ＭＳ ゴシック"/>
            <a:ea typeface="ＭＳ ゴシック"/>
          </a:endParaRPr>
        </a:p>
      </xdr:txBody>
    </xdr:sp>
    <xdr:clientData/>
  </xdr:twoCellAnchor>
  <xdr:twoCellAnchor>
    <xdr:from>
      <xdr:col>12</xdr:col>
      <xdr:colOff>628650</xdr:colOff>
      <xdr:row>86</xdr:row>
      <xdr:rowOff>133350</xdr:rowOff>
    </xdr:from>
    <xdr:to>
      <xdr:col>12</xdr:col>
      <xdr:colOff>628650</xdr:colOff>
      <xdr:row>88</xdr:row>
      <xdr:rowOff>133350</xdr:rowOff>
    </xdr:to>
    <xdr:sp macro="" textlink="">
      <xdr:nvSpPr>
        <xdr:cNvPr id="21582" name="Line 40">
          <a:extLst>
            <a:ext uri="{FF2B5EF4-FFF2-40B4-BE49-F238E27FC236}">
              <a16:creationId xmlns:a16="http://schemas.microsoft.com/office/drawing/2014/main" id="{A6A35355-F892-4CBF-ADC8-64AFAF923FBB}"/>
            </a:ext>
          </a:extLst>
        </xdr:cNvPr>
        <xdr:cNvSpPr>
          <a:spLocks noChangeShapeType="1"/>
        </xdr:cNvSpPr>
      </xdr:nvSpPr>
      <xdr:spPr bwMode="auto">
        <a:xfrm>
          <a:off x="9925050" y="15268575"/>
          <a:ext cx="0" cy="3429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88</xdr:row>
      <xdr:rowOff>133350</xdr:rowOff>
    </xdr:from>
    <xdr:to>
      <xdr:col>9</xdr:col>
      <xdr:colOff>28575</xdr:colOff>
      <xdr:row>90</xdr:row>
      <xdr:rowOff>133350</xdr:rowOff>
    </xdr:to>
    <xdr:sp macro="" textlink="">
      <xdr:nvSpPr>
        <xdr:cNvPr id="21583" name="Line 41">
          <a:extLst>
            <a:ext uri="{FF2B5EF4-FFF2-40B4-BE49-F238E27FC236}">
              <a16:creationId xmlns:a16="http://schemas.microsoft.com/office/drawing/2014/main" id="{8F12E508-3BA5-4878-9911-769B47022993}"/>
            </a:ext>
          </a:extLst>
        </xdr:cNvPr>
        <xdr:cNvSpPr>
          <a:spLocks noChangeShapeType="1"/>
        </xdr:cNvSpPr>
      </xdr:nvSpPr>
      <xdr:spPr bwMode="auto">
        <a:xfrm>
          <a:off x="7267575" y="15611475"/>
          <a:ext cx="0" cy="3429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50</xdr:row>
      <xdr:rowOff>123825</xdr:rowOff>
    </xdr:from>
    <xdr:to>
      <xdr:col>6</xdr:col>
      <xdr:colOff>142875</xdr:colOff>
      <xdr:row>53</xdr:row>
      <xdr:rowOff>66675</xdr:rowOff>
    </xdr:to>
    <xdr:sp macro="" textlink="">
      <xdr:nvSpPr>
        <xdr:cNvPr id="21584" name="Line 42">
          <a:extLst>
            <a:ext uri="{FF2B5EF4-FFF2-40B4-BE49-F238E27FC236}">
              <a16:creationId xmlns:a16="http://schemas.microsoft.com/office/drawing/2014/main" id="{FFD492B1-193D-42F8-8FE9-1F787E59E453}"/>
            </a:ext>
          </a:extLst>
        </xdr:cNvPr>
        <xdr:cNvSpPr>
          <a:spLocks noChangeShapeType="1"/>
        </xdr:cNvSpPr>
      </xdr:nvSpPr>
      <xdr:spPr bwMode="auto">
        <a:xfrm flipV="1">
          <a:off x="4848225" y="9067800"/>
          <a:ext cx="76200" cy="47625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828675</xdr:colOff>
      <xdr:row>50</xdr:row>
      <xdr:rowOff>152400</xdr:rowOff>
    </xdr:from>
    <xdr:to>
      <xdr:col>7</xdr:col>
      <xdr:colOff>333375</xdr:colOff>
      <xdr:row>53</xdr:row>
      <xdr:rowOff>95250</xdr:rowOff>
    </xdr:to>
    <xdr:sp macro="" textlink="">
      <xdr:nvSpPr>
        <xdr:cNvPr id="21585" name="Line 43">
          <a:extLst>
            <a:ext uri="{FF2B5EF4-FFF2-40B4-BE49-F238E27FC236}">
              <a16:creationId xmlns:a16="http://schemas.microsoft.com/office/drawing/2014/main" id="{2546C165-C834-4B0C-BA86-10BAEBF63113}"/>
            </a:ext>
          </a:extLst>
        </xdr:cNvPr>
        <xdr:cNvSpPr>
          <a:spLocks noChangeShapeType="1"/>
        </xdr:cNvSpPr>
      </xdr:nvSpPr>
      <xdr:spPr bwMode="auto">
        <a:xfrm flipV="1">
          <a:off x="5610225" y="9096375"/>
          <a:ext cx="390525" cy="47625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21</xdr:row>
      <xdr:rowOff>0</xdr:rowOff>
    </xdr:from>
    <xdr:to>
      <xdr:col>6</xdr:col>
      <xdr:colOff>0</xdr:colOff>
      <xdr:row>21</xdr:row>
      <xdr:rowOff>0</xdr:rowOff>
    </xdr:to>
    <xdr:sp macro="" textlink="">
      <xdr:nvSpPr>
        <xdr:cNvPr id="26667" name="AutoShape 1">
          <a:extLst>
            <a:ext uri="{FF2B5EF4-FFF2-40B4-BE49-F238E27FC236}">
              <a16:creationId xmlns:a16="http://schemas.microsoft.com/office/drawing/2014/main" id="{B2B91A5B-EA09-4DB7-B28D-182D48235DEB}"/>
            </a:ext>
          </a:extLst>
        </xdr:cNvPr>
        <xdr:cNvSpPr>
          <a:spLocks noChangeArrowheads="1"/>
        </xdr:cNvSpPr>
      </xdr:nvSpPr>
      <xdr:spPr bwMode="auto">
        <a:xfrm>
          <a:off x="4781550" y="3733800"/>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21</xdr:row>
      <xdr:rowOff>0</xdr:rowOff>
    </xdr:from>
    <xdr:to>
      <xdr:col>6</xdr:col>
      <xdr:colOff>0</xdr:colOff>
      <xdr:row>21</xdr:row>
      <xdr:rowOff>0</xdr:rowOff>
    </xdr:to>
    <xdr:sp macro="" textlink="">
      <xdr:nvSpPr>
        <xdr:cNvPr id="26668" name="AutoShape 2">
          <a:extLst>
            <a:ext uri="{FF2B5EF4-FFF2-40B4-BE49-F238E27FC236}">
              <a16:creationId xmlns:a16="http://schemas.microsoft.com/office/drawing/2014/main" id="{0566A1ED-6047-4EB4-B1E3-FBA85C3D43C2}"/>
            </a:ext>
          </a:extLst>
        </xdr:cNvPr>
        <xdr:cNvSpPr>
          <a:spLocks noChangeArrowheads="1"/>
        </xdr:cNvSpPr>
      </xdr:nvSpPr>
      <xdr:spPr bwMode="auto">
        <a:xfrm>
          <a:off x="4781550" y="3733800"/>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21</xdr:row>
      <xdr:rowOff>0</xdr:rowOff>
    </xdr:from>
    <xdr:to>
      <xdr:col>6</xdr:col>
      <xdr:colOff>0</xdr:colOff>
      <xdr:row>21</xdr:row>
      <xdr:rowOff>0</xdr:rowOff>
    </xdr:to>
    <xdr:sp macro="" textlink="">
      <xdr:nvSpPr>
        <xdr:cNvPr id="26669" name="Line 3">
          <a:extLst>
            <a:ext uri="{FF2B5EF4-FFF2-40B4-BE49-F238E27FC236}">
              <a16:creationId xmlns:a16="http://schemas.microsoft.com/office/drawing/2014/main" id="{7C350B6A-8664-4CAA-A29D-8A11398533F3}"/>
            </a:ext>
          </a:extLst>
        </xdr:cNvPr>
        <xdr:cNvSpPr>
          <a:spLocks noChangeShapeType="1"/>
        </xdr:cNvSpPr>
      </xdr:nvSpPr>
      <xdr:spPr bwMode="auto">
        <a:xfrm>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6670" name="Line 4">
          <a:extLst>
            <a:ext uri="{FF2B5EF4-FFF2-40B4-BE49-F238E27FC236}">
              <a16:creationId xmlns:a16="http://schemas.microsoft.com/office/drawing/2014/main" id="{AF5A4633-4977-46EA-8F41-D51A23B00BEB}"/>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6671" name="Line 5">
          <a:extLst>
            <a:ext uri="{FF2B5EF4-FFF2-40B4-BE49-F238E27FC236}">
              <a16:creationId xmlns:a16="http://schemas.microsoft.com/office/drawing/2014/main" id="{A9F7DCDC-2DE6-4D06-98DC-90E5F425BEDD}"/>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6672" name="Line 6">
          <a:extLst>
            <a:ext uri="{FF2B5EF4-FFF2-40B4-BE49-F238E27FC236}">
              <a16:creationId xmlns:a16="http://schemas.microsoft.com/office/drawing/2014/main" id="{E6A27251-7CE2-42AF-857C-062F2D8B1571}"/>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25</xdr:row>
      <xdr:rowOff>0</xdr:rowOff>
    </xdr:from>
    <xdr:to>
      <xdr:col>3</xdr:col>
      <xdr:colOff>323850</xdr:colOff>
      <xdr:row>25</xdr:row>
      <xdr:rowOff>0</xdr:rowOff>
    </xdr:to>
    <xdr:sp macro="" textlink="">
      <xdr:nvSpPr>
        <xdr:cNvPr id="26673" name="Line 7">
          <a:extLst>
            <a:ext uri="{FF2B5EF4-FFF2-40B4-BE49-F238E27FC236}">
              <a16:creationId xmlns:a16="http://schemas.microsoft.com/office/drawing/2014/main" id="{32CC2BF9-E04F-41E0-A716-853535854F27}"/>
            </a:ext>
          </a:extLst>
        </xdr:cNvPr>
        <xdr:cNvSpPr>
          <a:spLocks noChangeShapeType="1"/>
        </xdr:cNvSpPr>
      </xdr:nvSpPr>
      <xdr:spPr bwMode="auto">
        <a:xfrm flipV="1">
          <a:off x="2447925" y="4419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485775</xdr:colOff>
      <xdr:row>27</xdr:row>
      <xdr:rowOff>57150</xdr:rowOff>
    </xdr:from>
    <xdr:to>
      <xdr:col>1</xdr:col>
      <xdr:colOff>485775</xdr:colOff>
      <xdr:row>29</xdr:row>
      <xdr:rowOff>114300</xdr:rowOff>
    </xdr:to>
    <xdr:sp macro="" textlink="">
      <xdr:nvSpPr>
        <xdr:cNvPr id="26674" name="Line 8">
          <a:extLst>
            <a:ext uri="{FF2B5EF4-FFF2-40B4-BE49-F238E27FC236}">
              <a16:creationId xmlns:a16="http://schemas.microsoft.com/office/drawing/2014/main" id="{B0FA8BBC-2E20-40FD-887D-0C22001DD6AA}"/>
            </a:ext>
          </a:extLst>
        </xdr:cNvPr>
        <xdr:cNvSpPr>
          <a:spLocks noChangeShapeType="1"/>
        </xdr:cNvSpPr>
      </xdr:nvSpPr>
      <xdr:spPr bwMode="auto">
        <a:xfrm flipH="1">
          <a:off x="838200" y="4819650"/>
          <a:ext cx="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657225</xdr:colOff>
      <xdr:row>27</xdr:row>
      <xdr:rowOff>28575</xdr:rowOff>
    </xdr:from>
    <xdr:to>
      <xdr:col>2</xdr:col>
      <xdr:colOff>419100</xdr:colOff>
      <xdr:row>29</xdr:row>
      <xdr:rowOff>85725</xdr:rowOff>
    </xdr:to>
    <xdr:sp macro="" textlink="">
      <xdr:nvSpPr>
        <xdr:cNvPr id="26675" name="Line 9">
          <a:extLst>
            <a:ext uri="{FF2B5EF4-FFF2-40B4-BE49-F238E27FC236}">
              <a16:creationId xmlns:a16="http://schemas.microsoft.com/office/drawing/2014/main" id="{D88E58C0-AF48-43D0-9062-38A1691B922D}"/>
            </a:ext>
          </a:extLst>
        </xdr:cNvPr>
        <xdr:cNvSpPr>
          <a:spLocks noChangeShapeType="1"/>
        </xdr:cNvSpPr>
      </xdr:nvSpPr>
      <xdr:spPr bwMode="auto">
        <a:xfrm flipH="1">
          <a:off x="1009650" y="4791075"/>
          <a:ext cx="64770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27</xdr:row>
      <xdr:rowOff>28575</xdr:rowOff>
    </xdr:from>
    <xdr:to>
      <xdr:col>3</xdr:col>
      <xdr:colOff>123825</xdr:colOff>
      <xdr:row>29</xdr:row>
      <xdr:rowOff>104775</xdr:rowOff>
    </xdr:to>
    <xdr:sp macro="" textlink="">
      <xdr:nvSpPr>
        <xdr:cNvPr id="26676" name="Line 11">
          <a:extLst>
            <a:ext uri="{FF2B5EF4-FFF2-40B4-BE49-F238E27FC236}">
              <a16:creationId xmlns:a16="http://schemas.microsoft.com/office/drawing/2014/main" id="{5F1D3301-9F91-4D24-A521-8EA38C172437}"/>
            </a:ext>
          </a:extLst>
        </xdr:cNvPr>
        <xdr:cNvSpPr>
          <a:spLocks noChangeShapeType="1"/>
        </xdr:cNvSpPr>
      </xdr:nvSpPr>
      <xdr:spPr bwMode="auto">
        <a:xfrm>
          <a:off x="1733550" y="4791075"/>
          <a:ext cx="514350" cy="4286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171450</xdr:colOff>
      <xdr:row>10</xdr:row>
      <xdr:rowOff>66675</xdr:rowOff>
    </xdr:from>
    <xdr:to>
      <xdr:col>7</xdr:col>
      <xdr:colOff>771525</xdr:colOff>
      <xdr:row>11</xdr:row>
      <xdr:rowOff>123825</xdr:rowOff>
    </xdr:to>
    <xdr:sp macro="" textlink="">
      <xdr:nvSpPr>
        <xdr:cNvPr id="26636" name="AutoShape 12">
          <a:extLst>
            <a:ext uri="{FF2B5EF4-FFF2-40B4-BE49-F238E27FC236}">
              <a16:creationId xmlns:a16="http://schemas.microsoft.com/office/drawing/2014/main" id="{E4543F09-AFE1-49CE-91DD-EFB1C2C96159}"/>
            </a:ext>
          </a:extLst>
        </xdr:cNvPr>
        <xdr:cNvSpPr>
          <a:spLocks noChangeArrowheads="1"/>
        </xdr:cNvSpPr>
      </xdr:nvSpPr>
      <xdr:spPr bwMode="auto">
        <a:xfrm>
          <a:off x="1409700" y="1895475"/>
          <a:ext cx="5029200" cy="22860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defRPr sz="1000"/>
          </a:pPr>
          <a:r>
            <a:rPr lang="en-US" altLang="ja-JP" sz="1200" b="1" i="0" u="none" strike="noStrike" baseline="0">
              <a:solidFill>
                <a:srgbClr val="FF0000"/>
              </a:solidFill>
              <a:latin typeface="ＭＳ ゴシック"/>
              <a:ea typeface="ＭＳ ゴシック"/>
            </a:rPr>
            <a:t>※</a:t>
          </a:r>
          <a:r>
            <a:rPr lang="ja-JP" altLang="en-US" sz="1200" b="1" i="0" u="none" strike="noStrike" baseline="0">
              <a:solidFill>
                <a:srgbClr val="FF0000"/>
              </a:solidFill>
              <a:latin typeface="ＭＳ ゴシック"/>
              <a:ea typeface="ＭＳ ゴシック"/>
            </a:rPr>
            <a:t>公費助成を請求する市町村名と保険者番号を記入してください</a:t>
          </a:r>
        </a:p>
      </xdr:txBody>
    </xdr:sp>
    <xdr:clientData/>
  </xdr:twoCellAnchor>
  <xdr:twoCellAnchor>
    <xdr:from>
      <xdr:col>2</xdr:col>
      <xdr:colOff>485775</xdr:colOff>
      <xdr:row>9</xdr:row>
      <xdr:rowOff>28575</xdr:rowOff>
    </xdr:from>
    <xdr:to>
      <xdr:col>2</xdr:col>
      <xdr:colOff>495300</xdr:colOff>
      <xdr:row>10</xdr:row>
      <xdr:rowOff>9525</xdr:rowOff>
    </xdr:to>
    <xdr:sp macro="" textlink="">
      <xdr:nvSpPr>
        <xdr:cNvPr id="26678" name="Line 13">
          <a:extLst>
            <a:ext uri="{FF2B5EF4-FFF2-40B4-BE49-F238E27FC236}">
              <a16:creationId xmlns:a16="http://schemas.microsoft.com/office/drawing/2014/main" id="{21BBE737-7125-443D-AA5A-1F7ECFAA4F0D}"/>
            </a:ext>
          </a:extLst>
        </xdr:cNvPr>
        <xdr:cNvSpPr>
          <a:spLocks noChangeShapeType="1"/>
        </xdr:cNvSpPr>
      </xdr:nvSpPr>
      <xdr:spPr bwMode="auto">
        <a:xfrm flipH="1" flipV="1">
          <a:off x="1724025" y="1676400"/>
          <a:ext cx="9525" cy="1619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647700</xdr:colOff>
      <xdr:row>29</xdr:row>
      <xdr:rowOff>114300</xdr:rowOff>
    </xdr:from>
    <xdr:to>
      <xdr:col>7</xdr:col>
      <xdr:colOff>828675</xdr:colOff>
      <xdr:row>33</xdr:row>
      <xdr:rowOff>76200</xdr:rowOff>
    </xdr:to>
    <xdr:sp macro="" textlink="">
      <xdr:nvSpPr>
        <xdr:cNvPr id="26638" name="AutoShape 14">
          <a:extLst>
            <a:ext uri="{FF2B5EF4-FFF2-40B4-BE49-F238E27FC236}">
              <a16:creationId xmlns:a16="http://schemas.microsoft.com/office/drawing/2014/main" id="{FF851676-E43C-4FC1-8CBC-6FA0A9923840}"/>
            </a:ext>
          </a:extLst>
        </xdr:cNvPr>
        <xdr:cNvSpPr>
          <a:spLocks noChangeArrowheads="1"/>
        </xdr:cNvSpPr>
      </xdr:nvSpPr>
      <xdr:spPr bwMode="auto">
        <a:xfrm>
          <a:off x="3657600" y="5229225"/>
          <a:ext cx="2838450" cy="7048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FF0000"/>
              </a:solidFill>
              <a:latin typeface="ＭＳ ゴシック"/>
              <a:ea typeface="ＭＳ ゴシック"/>
            </a:rPr>
            <a:t>②請求先の市町村分の軽減件数・軽減額を入力してください</a:t>
          </a:r>
        </a:p>
      </xdr:txBody>
    </xdr:sp>
    <xdr:clientData/>
  </xdr:twoCellAnchor>
  <xdr:twoCellAnchor>
    <xdr:from>
      <xdr:col>6</xdr:col>
      <xdr:colOff>361950</xdr:colOff>
      <xdr:row>33</xdr:row>
      <xdr:rowOff>104775</xdr:rowOff>
    </xdr:from>
    <xdr:to>
      <xdr:col>6</xdr:col>
      <xdr:colOff>361950</xdr:colOff>
      <xdr:row>35</xdr:row>
      <xdr:rowOff>85725</xdr:rowOff>
    </xdr:to>
    <xdr:sp macro="" textlink="">
      <xdr:nvSpPr>
        <xdr:cNvPr id="26680" name="Line 15">
          <a:extLst>
            <a:ext uri="{FF2B5EF4-FFF2-40B4-BE49-F238E27FC236}">
              <a16:creationId xmlns:a16="http://schemas.microsoft.com/office/drawing/2014/main" id="{B4F3350C-2CD8-4B86-8D47-441A0A6230FB}"/>
            </a:ext>
          </a:extLst>
        </xdr:cNvPr>
        <xdr:cNvSpPr>
          <a:spLocks noChangeShapeType="1"/>
        </xdr:cNvSpPr>
      </xdr:nvSpPr>
      <xdr:spPr bwMode="auto">
        <a:xfrm>
          <a:off x="5143500" y="5962650"/>
          <a:ext cx="0" cy="3429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485775</xdr:colOff>
      <xdr:row>27</xdr:row>
      <xdr:rowOff>57150</xdr:rowOff>
    </xdr:from>
    <xdr:to>
      <xdr:col>1</xdr:col>
      <xdr:colOff>485775</xdr:colOff>
      <xdr:row>29</xdr:row>
      <xdr:rowOff>114300</xdr:rowOff>
    </xdr:to>
    <xdr:sp macro="" textlink="">
      <xdr:nvSpPr>
        <xdr:cNvPr id="26681" name="Line 16">
          <a:extLst>
            <a:ext uri="{FF2B5EF4-FFF2-40B4-BE49-F238E27FC236}">
              <a16:creationId xmlns:a16="http://schemas.microsoft.com/office/drawing/2014/main" id="{D1A37452-3AF5-4F6D-819B-0C64F94197C3}"/>
            </a:ext>
          </a:extLst>
        </xdr:cNvPr>
        <xdr:cNvSpPr>
          <a:spLocks noChangeShapeType="1"/>
        </xdr:cNvSpPr>
      </xdr:nvSpPr>
      <xdr:spPr bwMode="auto">
        <a:xfrm flipH="1">
          <a:off x="838200" y="4819650"/>
          <a:ext cx="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657225</xdr:colOff>
      <xdr:row>27</xdr:row>
      <xdr:rowOff>28575</xdr:rowOff>
    </xdr:from>
    <xdr:to>
      <xdr:col>2</xdr:col>
      <xdr:colOff>419100</xdr:colOff>
      <xdr:row>29</xdr:row>
      <xdr:rowOff>85725</xdr:rowOff>
    </xdr:to>
    <xdr:sp macro="" textlink="">
      <xdr:nvSpPr>
        <xdr:cNvPr id="26682" name="Line 17">
          <a:extLst>
            <a:ext uri="{FF2B5EF4-FFF2-40B4-BE49-F238E27FC236}">
              <a16:creationId xmlns:a16="http://schemas.microsoft.com/office/drawing/2014/main" id="{F8450E62-D7DF-4BEB-AE6D-5FC5D0E9080A}"/>
            </a:ext>
          </a:extLst>
        </xdr:cNvPr>
        <xdr:cNvSpPr>
          <a:spLocks noChangeShapeType="1"/>
        </xdr:cNvSpPr>
      </xdr:nvSpPr>
      <xdr:spPr bwMode="auto">
        <a:xfrm flipH="1">
          <a:off x="1009650" y="4791075"/>
          <a:ext cx="64770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27</xdr:row>
      <xdr:rowOff>28575</xdr:rowOff>
    </xdr:from>
    <xdr:to>
      <xdr:col>3</xdr:col>
      <xdr:colOff>123825</xdr:colOff>
      <xdr:row>29</xdr:row>
      <xdr:rowOff>104775</xdr:rowOff>
    </xdr:to>
    <xdr:sp macro="" textlink="">
      <xdr:nvSpPr>
        <xdr:cNvPr id="26683" name="Line 19">
          <a:extLst>
            <a:ext uri="{FF2B5EF4-FFF2-40B4-BE49-F238E27FC236}">
              <a16:creationId xmlns:a16="http://schemas.microsoft.com/office/drawing/2014/main" id="{A75DE2B2-3466-4EA1-9DC3-E54FBA2584A9}"/>
            </a:ext>
          </a:extLst>
        </xdr:cNvPr>
        <xdr:cNvSpPr>
          <a:spLocks noChangeShapeType="1"/>
        </xdr:cNvSpPr>
      </xdr:nvSpPr>
      <xdr:spPr bwMode="auto">
        <a:xfrm>
          <a:off x="1733550" y="4791075"/>
          <a:ext cx="514350" cy="4286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333375</xdr:colOff>
      <xdr:row>53</xdr:row>
      <xdr:rowOff>66675</xdr:rowOff>
    </xdr:from>
    <xdr:to>
      <xdr:col>7</xdr:col>
      <xdr:colOff>762000</xdr:colOff>
      <xdr:row>57</xdr:row>
      <xdr:rowOff>85725</xdr:rowOff>
    </xdr:to>
    <xdr:sp macro="" textlink="">
      <xdr:nvSpPr>
        <xdr:cNvPr id="26644" name="AutoShape 20">
          <a:extLst>
            <a:ext uri="{FF2B5EF4-FFF2-40B4-BE49-F238E27FC236}">
              <a16:creationId xmlns:a16="http://schemas.microsoft.com/office/drawing/2014/main" id="{5D8C0BCF-80C1-48B5-BB2B-26836FE716A6}"/>
            </a:ext>
          </a:extLst>
        </xdr:cNvPr>
        <xdr:cNvSpPr>
          <a:spLocks noChangeArrowheads="1"/>
        </xdr:cNvSpPr>
      </xdr:nvSpPr>
      <xdr:spPr bwMode="auto">
        <a:xfrm>
          <a:off x="4229100" y="9544050"/>
          <a:ext cx="2200275" cy="7048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FF0000"/>
              </a:solidFill>
              <a:latin typeface="ＭＳ ゴシック"/>
              <a:ea typeface="ＭＳ ゴシック"/>
            </a:rPr>
            <a:t>入力２の市町村の軽減件数及び軽減額欄と一致させてください。</a:t>
          </a:r>
        </a:p>
        <a:p>
          <a:pPr algn="l" rtl="0">
            <a:defRPr sz="1000"/>
          </a:pPr>
          <a:endParaRPr lang="ja-JP" altLang="en-US" sz="1200" b="1" i="0" u="none" strike="noStrike" baseline="0">
            <a:solidFill>
              <a:srgbClr val="FF0000"/>
            </a:solidFill>
            <a:latin typeface="ＭＳ ゴシック"/>
            <a:ea typeface="ＭＳ ゴシック"/>
          </a:endParaRPr>
        </a:p>
      </xdr:txBody>
    </xdr:sp>
    <xdr:clientData/>
  </xdr:twoCellAnchor>
  <xdr:twoCellAnchor>
    <xdr:from>
      <xdr:col>7</xdr:col>
      <xdr:colOff>171450</xdr:colOff>
      <xdr:row>50</xdr:row>
      <xdr:rowOff>171450</xdr:rowOff>
    </xdr:from>
    <xdr:to>
      <xdr:col>7</xdr:col>
      <xdr:colOff>485775</xdr:colOff>
      <xdr:row>53</xdr:row>
      <xdr:rowOff>76200</xdr:rowOff>
    </xdr:to>
    <xdr:sp macro="" textlink="">
      <xdr:nvSpPr>
        <xdr:cNvPr id="26685" name="Line 21">
          <a:extLst>
            <a:ext uri="{FF2B5EF4-FFF2-40B4-BE49-F238E27FC236}">
              <a16:creationId xmlns:a16="http://schemas.microsoft.com/office/drawing/2014/main" id="{CF6B7C3F-763D-4A04-B922-82665E38C0DF}"/>
            </a:ext>
          </a:extLst>
        </xdr:cNvPr>
        <xdr:cNvSpPr>
          <a:spLocks noChangeShapeType="1"/>
        </xdr:cNvSpPr>
      </xdr:nvSpPr>
      <xdr:spPr bwMode="auto">
        <a:xfrm flipV="1">
          <a:off x="5838825" y="9115425"/>
          <a:ext cx="314325" cy="43815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523875</xdr:colOff>
      <xdr:row>51</xdr:row>
      <xdr:rowOff>28575</xdr:rowOff>
    </xdr:from>
    <xdr:to>
      <xdr:col>6</xdr:col>
      <xdr:colOff>600075</xdr:colOff>
      <xdr:row>53</xdr:row>
      <xdr:rowOff>19050</xdr:rowOff>
    </xdr:to>
    <xdr:sp macro="" textlink="">
      <xdr:nvSpPr>
        <xdr:cNvPr id="26686" name="Line 22">
          <a:extLst>
            <a:ext uri="{FF2B5EF4-FFF2-40B4-BE49-F238E27FC236}">
              <a16:creationId xmlns:a16="http://schemas.microsoft.com/office/drawing/2014/main" id="{C329EC5F-513D-4004-BE77-BEB557046485}"/>
            </a:ext>
          </a:extLst>
        </xdr:cNvPr>
        <xdr:cNvSpPr>
          <a:spLocks noChangeShapeType="1"/>
        </xdr:cNvSpPr>
      </xdr:nvSpPr>
      <xdr:spPr bwMode="auto">
        <a:xfrm flipV="1">
          <a:off x="5305425" y="9163050"/>
          <a:ext cx="76200" cy="33337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21</xdr:row>
      <xdr:rowOff>0</xdr:rowOff>
    </xdr:from>
    <xdr:to>
      <xdr:col>6</xdr:col>
      <xdr:colOff>0</xdr:colOff>
      <xdr:row>21</xdr:row>
      <xdr:rowOff>0</xdr:rowOff>
    </xdr:to>
    <xdr:sp macro="" textlink="">
      <xdr:nvSpPr>
        <xdr:cNvPr id="27691" name="AutoShape 1">
          <a:extLst>
            <a:ext uri="{FF2B5EF4-FFF2-40B4-BE49-F238E27FC236}">
              <a16:creationId xmlns:a16="http://schemas.microsoft.com/office/drawing/2014/main" id="{DCC6BA76-0CDD-44A9-A7EF-07A72E8782DD}"/>
            </a:ext>
          </a:extLst>
        </xdr:cNvPr>
        <xdr:cNvSpPr>
          <a:spLocks noChangeArrowheads="1"/>
        </xdr:cNvSpPr>
      </xdr:nvSpPr>
      <xdr:spPr bwMode="auto">
        <a:xfrm>
          <a:off x="4781550" y="3733800"/>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21</xdr:row>
      <xdr:rowOff>0</xdr:rowOff>
    </xdr:from>
    <xdr:to>
      <xdr:col>6</xdr:col>
      <xdr:colOff>0</xdr:colOff>
      <xdr:row>21</xdr:row>
      <xdr:rowOff>0</xdr:rowOff>
    </xdr:to>
    <xdr:sp macro="" textlink="">
      <xdr:nvSpPr>
        <xdr:cNvPr id="27692" name="AutoShape 2">
          <a:extLst>
            <a:ext uri="{FF2B5EF4-FFF2-40B4-BE49-F238E27FC236}">
              <a16:creationId xmlns:a16="http://schemas.microsoft.com/office/drawing/2014/main" id="{E3DB7132-8377-4D74-B516-09AFB193EB17}"/>
            </a:ext>
          </a:extLst>
        </xdr:cNvPr>
        <xdr:cNvSpPr>
          <a:spLocks noChangeArrowheads="1"/>
        </xdr:cNvSpPr>
      </xdr:nvSpPr>
      <xdr:spPr bwMode="auto">
        <a:xfrm>
          <a:off x="4781550" y="3733800"/>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21</xdr:row>
      <xdr:rowOff>0</xdr:rowOff>
    </xdr:from>
    <xdr:to>
      <xdr:col>6</xdr:col>
      <xdr:colOff>0</xdr:colOff>
      <xdr:row>21</xdr:row>
      <xdr:rowOff>0</xdr:rowOff>
    </xdr:to>
    <xdr:sp macro="" textlink="">
      <xdr:nvSpPr>
        <xdr:cNvPr id="27693" name="Line 3">
          <a:extLst>
            <a:ext uri="{FF2B5EF4-FFF2-40B4-BE49-F238E27FC236}">
              <a16:creationId xmlns:a16="http://schemas.microsoft.com/office/drawing/2014/main" id="{C8A9F2AF-C66D-4EE7-A664-C81E1B562182}"/>
            </a:ext>
          </a:extLst>
        </xdr:cNvPr>
        <xdr:cNvSpPr>
          <a:spLocks noChangeShapeType="1"/>
        </xdr:cNvSpPr>
      </xdr:nvSpPr>
      <xdr:spPr bwMode="auto">
        <a:xfrm>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7694" name="Line 4">
          <a:extLst>
            <a:ext uri="{FF2B5EF4-FFF2-40B4-BE49-F238E27FC236}">
              <a16:creationId xmlns:a16="http://schemas.microsoft.com/office/drawing/2014/main" id="{AE28F261-7C3C-4186-95DC-2F9ECC76CF5B}"/>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7695" name="Line 5">
          <a:extLst>
            <a:ext uri="{FF2B5EF4-FFF2-40B4-BE49-F238E27FC236}">
              <a16:creationId xmlns:a16="http://schemas.microsoft.com/office/drawing/2014/main" id="{7E796D9D-9A92-4C30-B043-027852E69AF2}"/>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7696" name="Line 6">
          <a:extLst>
            <a:ext uri="{FF2B5EF4-FFF2-40B4-BE49-F238E27FC236}">
              <a16:creationId xmlns:a16="http://schemas.microsoft.com/office/drawing/2014/main" id="{68DDF176-952F-4E41-A178-5558D579D708}"/>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25</xdr:row>
      <xdr:rowOff>0</xdr:rowOff>
    </xdr:from>
    <xdr:to>
      <xdr:col>3</xdr:col>
      <xdr:colOff>323850</xdr:colOff>
      <xdr:row>25</xdr:row>
      <xdr:rowOff>0</xdr:rowOff>
    </xdr:to>
    <xdr:sp macro="" textlink="">
      <xdr:nvSpPr>
        <xdr:cNvPr id="27697" name="Line 7">
          <a:extLst>
            <a:ext uri="{FF2B5EF4-FFF2-40B4-BE49-F238E27FC236}">
              <a16:creationId xmlns:a16="http://schemas.microsoft.com/office/drawing/2014/main" id="{261D57F4-B6DD-47A1-9457-776731B4A673}"/>
            </a:ext>
          </a:extLst>
        </xdr:cNvPr>
        <xdr:cNvSpPr>
          <a:spLocks noChangeShapeType="1"/>
        </xdr:cNvSpPr>
      </xdr:nvSpPr>
      <xdr:spPr bwMode="auto">
        <a:xfrm flipV="1">
          <a:off x="2447925" y="4419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485775</xdr:colOff>
      <xdr:row>27</xdr:row>
      <xdr:rowOff>57150</xdr:rowOff>
    </xdr:from>
    <xdr:to>
      <xdr:col>1</xdr:col>
      <xdr:colOff>485775</xdr:colOff>
      <xdr:row>29</xdr:row>
      <xdr:rowOff>114300</xdr:rowOff>
    </xdr:to>
    <xdr:sp macro="" textlink="">
      <xdr:nvSpPr>
        <xdr:cNvPr id="27698" name="Line 8">
          <a:extLst>
            <a:ext uri="{FF2B5EF4-FFF2-40B4-BE49-F238E27FC236}">
              <a16:creationId xmlns:a16="http://schemas.microsoft.com/office/drawing/2014/main" id="{642FDEAB-CCC9-4EBF-B593-3F4ABBD99149}"/>
            </a:ext>
          </a:extLst>
        </xdr:cNvPr>
        <xdr:cNvSpPr>
          <a:spLocks noChangeShapeType="1"/>
        </xdr:cNvSpPr>
      </xdr:nvSpPr>
      <xdr:spPr bwMode="auto">
        <a:xfrm flipH="1">
          <a:off x="838200" y="4819650"/>
          <a:ext cx="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657225</xdr:colOff>
      <xdr:row>27</xdr:row>
      <xdr:rowOff>28575</xdr:rowOff>
    </xdr:from>
    <xdr:to>
      <xdr:col>2</xdr:col>
      <xdr:colOff>419100</xdr:colOff>
      <xdr:row>29</xdr:row>
      <xdr:rowOff>85725</xdr:rowOff>
    </xdr:to>
    <xdr:sp macro="" textlink="">
      <xdr:nvSpPr>
        <xdr:cNvPr id="27699" name="Line 9">
          <a:extLst>
            <a:ext uri="{FF2B5EF4-FFF2-40B4-BE49-F238E27FC236}">
              <a16:creationId xmlns:a16="http://schemas.microsoft.com/office/drawing/2014/main" id="{36617245-1ADD-4082-BE03-E390ACED10EC}"/>
            </a:ext>
          </a:extLst>
        </xdr:cNvPr>
        <xdr:cNvSpPr>
          <a:spLocks noChangeShapeType="1"/>
        </xdr:cNvSpPr>
      </xdr:nvSpPr>
      <xdr:spPr bwMode="auto">
        <a:xfrm flipH="1">
          <a:off x="1009650" y="4791075"/>
          <a:ext cx="64770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27</xdr:row>
      <xdr:rowOff>28575</xdr:rowOff>
    </xdr:from>
    <xdr:to>
      <xdr:col>3</xdr:col>
      <xdr:colOff>123825</xdr:colOff>
      <xdr:row>29</xdr:row>
      <xdr:rowOff>104775</xdr:rowOff>
    </xdr:to>
    <xdr:sp macro="" textlink="">
      <xdr:nvSpPr>
        <xdr:cNvPr id="27700" name="Line 11">
          <a:extLst>
            <a:ext uri="{FF2B5EF4-FFF2-40B4-BE49-F238E27FC236}">
              <a16:creationId xmlns:a16="http://schemas.microsoft.com/office/drawing/2014/main" id="{4DB19C0C-614E-41FC-B01E-A6DD1DADFA31}"/>
            </a:ext>
          </a:extLst>
        </xdr:cNvPr>
        <xdr:cNvSpPr>
          <a:spLocks noChangeShapeType="1"/>
        </xdr:cNvSpPr>
      </xdr:nvSpPr>
      <xdr:spPr bwMode="auto">
        <a:xfrm>
          <a:off x="1733550" y="4791075"/>
          <a:ext cx="514350" cy="4286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171450</xdr:colOff>
      <xdr:row>10</xdr:row>
      <xdr:rowOff>66675</xdr:rowOff>
    </xdr:from>
    <xdr:to>
      <xdr:col>7</xdr:col>
      <xdr:colOff>771525</xdr:colOff>
      <xdr:row>11</xdr:row>
      <xdr:rowOff>123825</xdr:rowOff>
    </xdr:to>
    <xdr:sp macro="" textlink="">
      <xdr:nvSpPr>
        <xdr:cNvPr id="27660" name="AutoShape 12">
          <a:extLst>
            <a:ext uri="{FF2B5EF4-FFF2-40B4-BE49-F238E27FC236}">
              <a16:creationId xmlns:a16="http://schemas.microsoft.com/office/drawing/2014/main" id="{28C0914E-E182-440B-B42C-2B7E5E7D299D}"/>
            </a:ext>
          </a:extLst>
        </xdr:cNvPr>
        <xdr:cNvSpPr>
          <a:spLocks noChangeArrowheads="1"/>
        </xdr:cNvSpPr>
      </xdr:nvSpPr>
      <xdr:spPr bwMode="auto">
        <a:xfrm>
          <a:off x="1409700" y="1895475"/>
          <a:ext cx="5029200" cy="22860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defRPr sz="1000"/>
          </a:pPr>
          <a:r>
            <a:rPr lang="en-US" altLang="ja-JP" sz="1200" b="1" i="0" u="none" strike="noStrike" baseline="0">
              <a:solidFill>
                <a:srgbClr val="FF0000"/>
              </a:solidFill>
              <a:latin typeface="ＭＳ ゴシック"/>
              <a:ea typeface="ＭＳ ゴシック"/>
            </a:rPr>
            <a:t>※</a:t>
          </a:r>
          <a:r>
            <a:rPr lang="ja-JP" altLang="en-US" sz="1200" b="1" i="0" u="none" strike="noStrike" baseline="0">
              <a:solidFill>
                <a:srgbClr val="FF0000"/>
              </a:solidFill>
              <a:latin typeface="ＭＳ ゴシック"/>
              <a:ea typeface="ＭＳ ゴシック"/>
            </a:rPr>
            <a:t>公費助成を請求する市町村名と保険者番号を記入してください</a:t>
          </a:r>
        </a:p>
      </xdr:txBody>
    </xdr:sp>
    <xdr:clientData/>
  </xdr:twoCellAnchor>
  <xdr:twoCellAnchor>
    <xdr:from>
      <xdr:col>2</xdr:col>
      <xdr:colOff>485775</xdr:colOff>
      <xdr:row>9</xdr:row>
      <xdr:rowOff>28575</xdr:rowOff>
    </xdr:from>
    <xdr:to>
      <xdr:col>2</xdr:col>
      <xdr:colOff>495300</xdr:colOff>
      <xdr:row>10</xdr:row>
      <xdr:rowOff>9525</xdr:rowOff>
    </xdr:to>
    <xdr:sp macro="" textlink="">
      <xdr:nvSpPr>
        <xdr:cNvPr id="27702" name="Line 13">
          <a:extLst>
            <a:ext uri="{FF2B5EF4-FFF2-40B4-BE49-F238E27FC236}">
              <a16:creationId xmlns:a16="http://schemas.microsoft.com/office/drawing/2014/main" id="{C0445C67-B0CA-4074-9F27-ADC88F97D361}"/>
            </a:ext>
          </a:extLst>
        </xdr:cNvPr>
        <xdr:cNvSpPr>
          <a:spLocks noChangeShapeType="1"/>
        </xdr:cNvSpPr>
      </xdr:nvSpPr>
      <xdr:spPr bwMode="auto">
        <a:xfrm flipH="1" flipV="1">
          <a:off x="1724025" y="1676400"/>
          <a:ext cx="9525" cy="1619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647700</xdr:colOff>
      <xdr:row>29</xdr:row>
      <xdr:rowOff>114300</xdr:rowOff>
    </xdr:from>
    <xdr:to>
      <xdr:col>7</xdr:col>
      <xdr:colOff>828675</xdr:colOff>
      <xdr:row>33</xdr:row>
      <xdr:rowOff>76200</xdr:rowOff>
    </xdr:to>
    <xdr:sp macro="" textlink="">
      <xdr:nvSpPr>
        <xdr:cNvPr id="27662" name="AutoShape 14">
          <a:extLst>
            <a:ext uri="{FF2B5EF4-FFF2-40B4-BE49-F238E27FC236}">
              <a16:creationId xmlns:a16="http://schemas.microsoft.com/office/drawing/2014/main" id="{871C8E2A-53D0-409A-A56C-6CC234167F80}"/>
            </a:ext>
          </a:extLst>
        </xdr:cNvPr>
        <xdr:cNvSpPr>
          <a:spLocks noChangeArrowheads="1"/>
        </xdr:cNvSpPr>
      </xdr:nvSpPr>
      <xdr:spPr bwMode="auto">
        <a:xfrm>
          <a:off x="3657600" y="5229225"/>
          <a:ext cx="2838450" cy="7048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FF0000"/>
              </a:solidFill>
              <a:latin typeface="ＭＳ ゴシック"/>
              <a:ea typeface="ＭＳ ゴシック"/>
            </a:rPr>
            <a:t>②請求先の市町村分の軽減件数・軽減額を入力してください</a:t>
          </a:r>
        </a:p>
      </xdr:txBody>
    </xdr:sp>
    <xdr:clientData/>
  </xdr:twoCellAnchor>
  <xdr:twoCellAnchor>
    <xdr:from>
      <xdr:col>6</xdr:col>
      <xdr:colOff>361950</xdr:colOff>
      <xdr:row>33</xdr:row>
      <xdr:rowOff>104775</xdr:rowOff>
    </xdr:from>
    <xdr:to>
      <xdr:col>6</xdr:col>
      <xdr:colOff>361950</xdr:colOff>
      <xdr:row>35</xdr:row>
      <xdr:rowOff>85725</xdr:rowOff>
    </xdr:to>
    <xdr:sp macro="" textlink="">
      <xdr:nvSpPr>
        <xdr:cNvPr id="27704" name="Line 15">
          <a:extLst>
            <a:ext uri="{FF2B5EF4-FFF2-40B4-BE49-F238E27FC236}">
              <a16:creationId xmlns:a16="http://schemas.microsoft.com/office/drawing/2014/main" id="{7C913711-A31E-4238-87D4-6A055385CDB0}"/>
            </a:ext>
          </a:extLst>
        </xdr:cNvPr>
        <xdr:cNvSpPr>
          <a:spLocks noChangeShapeType="1"/>
        </xdr:cNvSpPr>
      </xdr:nvSpPr>
      <xdr:spPr bwMode="auto">
        <a:xfrm>
          <a:off x="5143500" y="5962650"/>
          <a:ext cx="0" cy="3429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485775</xdr:colOff>
      <xdr:row>27</xdr:row>
      <xdr:rowOff>57150</xdr:rowOff>
    </xdr:from>
    <xdr:to>
      <xdr:col>1</xdr:col>
      <xdr:colOff>485775</xdr:colOff>
      <xdr:row>29</xdr:row>
      <xdr:rowOff>114300</xdr:rowOff>
    </xdr:to>
    <xdr:sp macro="" textlink="">
      <xdr:nvSpPr>
        <xdr:cNvPr id="27705" name="Line 16">
          <a:extLst>
            <a:ext uri="{FF2B5EF4-FFF2-40B4-BE49-F238E27FC236}">
              <a16:creationId xmlns:a16="http://schemas.microsoft.com/office/drawing/2014/main" id="{44A4EC10-7079-46BA-A81A-B0D2EE8E261B}"/>
            </a:ext>
          </a:extLst>
        </xdr:cNvPr>
        <xdr:cNvSpPr>
          <a:spLocks noChangeShapeType="1"/>
        </xdr:cNvSpPr>
      </xdr:nvSpPr>
      <xdr:spPr bwMode="auto">
        <a:xfrm flipH="1">
          <a:off x="838200" y="4819650"/>
          <a:ext cx="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657225</xdr:colOff>
      <xdr:row>27</xdr:row>
      <xdr:rowOff>28575</xdr:rowOff>
    </xdr:from>
    <xdr:to>
      <xdr:col>2</xdr:col>
      <xdr:colOff>419100</xdr:colOff>
      <xdr:row>29</xdr:row>
      <xdr:rowOff>85725</xdr:rowOff>
    </xdr:to>
    <xdr:sp macro="" textlink="">
      <xdr:nvSpPr>
        <xdr:cNvPr id="27706" name="Line 17">
          <a:extLst>
            <a:ext uri="{FF2B5EF4-FFF2-40B4-BE49-F238E27FC236}">
              <a16:creationId xmlns:a16="http://schemas.microsoft.com/office/drawing/2014/main" id="{946046CD-888A-4B87-B29A-5C1BB7974757}"/>
            </a:ext>
          </a:extLst>
        </xdr:cNvPr>
        <xdr:cNvSpPr>
          <a:spLocks noChangeShapeType="1"/>
        </xdr:cNvSpPr>
      </xdr:nvSpPr>
      <xdr:spPr bwMode="auto">
        <a:xfrm flipH="1">
          <a:off x="1009650" y="4791075"/>
          <a:ext cx="64770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27</xdr:row>
      <xdr:rowOff>28575</xdr:rowOff>
    </xdr:from>
    <xdr:to>
      <xdr:col>3</xdr:col>
      <xdr:colOff>123825</xdr:colOff>
      <xdr:row>29</xdr:row>
      <xdr:rowOff>104775</xdr:rowOff>
    </xdr:to>
    <xdr:sp macro="" textlink="">
      <xdr:nvSpPr>
        <xdr:cNvPr id="27707" name="Line 19">
          <a:extLst>
            <a:ext uri="{FF2B5EF4-FFF2-40B4-BE49-F238E27FC236}">
              <a16:creationId xmlns:a16="http://schemas.microsoft.com/office/drawing/2014/main" id="{75CFCD46-4E5F-483A-844D-50CF1C4BA75F}"/>
            </a:ext>
          </a:extLst>
        </xdr:cNvPr>
        <xdr:cNvSpPr>
          <a:spLocks noChangeShapeType="1"/>
        </xdr:cNvSpPr>
      </xdr:nvSpPr>
      <xdr:spPr bwMode="auto">
        <a:xfrm>
          <a:off x="1733550" y="4791075"/>
          <a:ext cx="514350" cy="4286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790575</xdr:colOff>
      <xdr:row>54</xdr:row>
      <xdr:rowOff>19050</xdr:rowOff>
    </xdr:from>
    <xdr:to>
      <xdr:col>7</xdr:col>
      <xdr:colOff>333375</xdr:colOff>
      <xdr:row>58</xdr:row>
      <xdr:rowOff>38100</xdr:rowOff>
    </xdr:to>
    <xdr:sp macro="" textlink="">
      <xdr:nvSpPr>
        <xdr:cNvPr id="27668" name="AutoShape 20">
          <a:extLst>
            <a:ext uri="{FF2B5EF4-FFF2-40B4-BE49-F238E27FC236}">
              <a16:creationId xmlns:a16="http://schemas.microsoft.com/office/drawing/2014/main" id="{1BBDFD81-3152-414B-BE4E-E03C5F17AB48}"/>
            </a:ext>
          </a:extLst>
        </xdr:cNvPr>
        <xdr:cNvSpPr>
          <a:spLocks noChangeArrowheads="1"/>
        </xdr:cNvSpPr>
      </xdr:nvSpPr>
      <xdr:spPr bwMode="auto">
        <a:xfrm>
          <a:off x="3800475" y="9667875"/>
          <a:ext cx="2200275" cy="7048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FF0000"/>
              </a:solidFill>
              <a:latin typeface="ＭＳ ゴシック"/>
              <a:ea typeface="ＭＳ ゴシック"/>
            </a:rPr>
            <a:t>入力２の市町村の軽減件数及び軽減額欄と一致させてください。</a:t>
          </a:r>
        </a:p>
        <a:p>
          <a:pPr algn="l" rtl="0">
            <a:defRPr sz="1000"/>
          </a:pPr>
          <a:endParaRPr lang="ja-JP" altLang="en-US" sz="1200" b="1" i="0" u="none" strike="noStrike" baseline="0">
            <a:solidFill>
              <a:srgbClr val="FF0000"/>
            </a:solidFill>
            <a:latin typeface="ＭＳ ゴシック"/>
            <a:ea typeface="ＭＳ ゴシック"/>
          </a:endParaRPr>
        </a:p>
      </xdr:txBody>
    </xdr:sp>
    <xdr:clientData/>
  </xdr:twoCellAnchor>
  <xdr:twoCellAnchor>
    <xdr:from>
      <xdr:col>6</xdr:col>
      <xdr:colOff>838200</xdr:colOff>
      <xdr:row>51</xdr:row>
      <xdr:rowOff>19050</xdr:rowOff>
    </xdr:from>
    <xdr:to>
      <xdr:col>7</xdr:col>
      <xdr:colOff>342900</xdr:colOff>
      <xdr:row>53</xdr:row>
      <xdr:rowOff>152400</xdr:rowOff>
    </xdr:to>
    <xdr:sp macro="" textlink="">
      <xdr:nvSpPr>
        <xdr:cNvPr id="27709" name="Line 21">
          <a:extLst>
            <a:ext uri="{FF2B5EF4-FFF2-40B4-BE49-F238E27FC236}">
              <a16:creationId xmlns:a16="http://schemas.microsoft.com/office/drawing/2014/main" id="{876B32C5-8171-427F-ABDA-C54928CD87E4}"/>
            </a:ext>
          </a:extLst>
        </xdr:cNvPr>
        <xdr:cNvSpPr>
          <a:spLocks noChangeShapeType="1"/>
        </xdr:cNvSpPr>
      </xdr:nvSpPr>
      <xdr:spPr bwMode="auto">
        <a:xfrm flipV="1">
          <a:off x="5619750" y="9153525"/>
          <a:ext cx="390525" cy="47625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314325</xdr:colOff>
      <xdr:row>51</xdr:row>
      <xdr:rowOff>28575</xdr:rowOff>
    </xdr:from>
    <xdr:to>
      <xdr:col>6</xdr:col>
      <xdr:colOff>457200</xdr:colOff>
      <xdr:row>53</xdr:row>
      <xdr:rowOff>161925</xdr:rowOff>
    </xdr:to>
    <xdr:sp macro="" textlink="">
      <xdr:nvSpPr>
        <xdr:cNvPr id="27710" name="Line 22">
          <a:extLst>
            <a:ext uri="{FF2B5EF4-FFF2-40B4-BE49-F238E27FC236}">
              <a16:creationId xmlns:a16="http://schemas.microsoft.com/office/drawing/2014/main" id="{9AE9EA26-C3A0-4B12-A676-B72137B36540}"/>
            </a:ext>
          </a:extLst>
        </xdr:cNvPr>
        <xdr:cNvSpPr>
          <a:spLocks noChangeShapeType="1"/>
        </xdr:cNvSpPr>
      </xdr:nvSpPr>
      <xdr:spPr bwMode="auto">
        <a:xfrm flipV="1">
          <a:off x="5095875" y="9163050"/>
          <a:ext cx="142875" cy="47625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21</xdr:row>
      <xdr:rowOff>0</xdr:rowOff>
    </xdr:from>
    <xdr:to>
      <xdr:col>6</xdr:col>
      <xdr:colOff>0</xdr:colOff>
      <xdr:row>21</xdr:row>
      <xdr:rowOff>0</xdr:rowOff>
    </xdr:to>
    <xdr:sp macro="" textlink="">
      <xdr:nvSpPr>
        <xdr:cNvPr id="28715" name="AutoShape 1">
          <a:extLst>
            <a:ext uri="{FF2B5EF4-FFF2-40B4-BE49-F238E27FC236}">
              <a16:creationId xmlns:a16="http://schemas.microsoft.com/office/drawing/2014/main" id="{B5B645E3-8F5A-4821-995D-97DDF5612199}"/>
            </a:ext>
          </a:extLst>
        </xdr:cNvPr>
        <xdr:cNvSpPr>
          <a:spLocks noChangeArrowheads="1"/>
        </xdr:cNvSpPr>
      </xdr:nvSpPr>
      <xdr:spPr bwMode="auto">
        <a:xfrm>
          <a:off x="4781550" y="3733800"/>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21</xdr:row>
      <xdr:rowOff>0</xdr:rowOff>
    </xdr:from>
    <xdr:to>
      <xdr:col>6</xdr:col>
      <xdr:colOff>0</xdr:colOff>
      <xdr:row>21</xdr:row>
      <xdr:rowOff>0</xdr:rowOff>
    </xdr:to>
    <xdr:sp macro="" textlink="">
      <xdr:nvSpPr>
        <xdr:cNvPr id="28716" name="AutoShape 2">
          <a:extLst>
            <a:ext uri="{FF2B5EF4-FFF2-40B4-BE49-F238E27FC236}">
              <a16:creationId xmlns:a16="http://schemas.microsoft.com/office/drawing/2014/main" id="{2DDACDA4-C5D4-4ABE-A379-93D0796DE2D3}"/>
            </a:ext>
          </a:extLst>
        </xdr:cNvPr>
        <xdr:cNvSpPr>
          <a:spLocks noChangeArrowheads="1"/>
        </xdr:cNvSpPr>
      </xdr:nvSpPr>
      <xdr:spPr bwMode="auto">
        <a:xfrm>
          <a:off x="4781550" y="3733800"/>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21</xdr:row>
      <xdr:rowOff>0</xdr:rowOff>
    </xdr:from>
    <xdr:to>
      <xdr:col>6</xdr:col>
      <xdr:colOff>0</xdr:colOff>
      <xdr:row>21</xdr:row>
      <xdr:rowOff>0</xdr:rowOff>
    </xdr:to>
    <xdr:sp macro="" textlink="">
      <xdr:nvSpPr>
        <xdr:cNvPr id="28717" name="Line 3">
          <a:extLst>
            <a:ext uri="{FF2B5EF4-FFF2-40B4-BE49-F238E27FC236}">
              <a16:creationId xmlns:a16="http://schemas.microsoft.com/office/drawing/2014/main" id="{D4A45081-A7D0-4619-83E4-57DDF0DC4BCD}"/>
            </a:ext>
          </a:extLst>
        </xdr:cNvPr>
        <xdr:cNvSpPr>
          <a:spLocks noChangeShapeType="1"/>
        </xdr:cNvSpPr>
      </xdr:nvSpPr>
      <xdr:spPr bwMode="auto">
        <a:xfrm>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8718" name="Line 4">
          <a:extLst>
            <a:ext uri="{FF2B5EF4-FFF2-40B4-BE49-F238E27FC236}">
              <a16:creationId xmlns:a16="http://schemas.microsoft.com/office/drawing/2014/main" id="{97A1F591-F217-43D7-94E7-51F3E8599A11}"/>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8719" name="Line 5">
          <a:extLst>
            <a:ext uri="{FF2B5EF4-FFF2-40B4-BE49-F238E27FC236}">
              <a16:creationId xmlns:a16="http://schemas.microsoft.com/office/drawing/2014/main" id="{0954EB04-5860-48FE-B1BE-A4FC679CA1ED}"/>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8720" name="Line 6">
          <a:extLst>
            <a:ext uri="{FF2B5EF4-FFF2-40B4-BE49-F238E27FC236}">
              <a16:creationId xmlns:a16="http://schemas.microsoft.com/office/drawing/2014/main" id="{DAD85BFA-A5FB-4D78-B7CE-198BA8456335}"/>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25</xdr:row>
      <xdr:rowOff>0</xdr:rowOff>
    </xdr:from>
    <xdr:to>
      <xdr:col>3</xdr:col>
      <xdr:colOff>323850</xdr:colOff>
      <xdr:row>25</xdr:row>
      <xdr:rowOff>0</xdr:rowOff>
    </xdr:to>
    <xdr:sp macro="" textlink="">
      <xdr:nvSpPr>
        <xdr:cNvPr id="28721" name="Line 7">
          <a:extLst>
            <a:ext uri="{FF2B5EF4-FFF2-40B4-BE49-F238E27FC236}">
              <a16:creationId xmlns:a16="http://schemas.microsoft.com/office/drawing/2014/main" id="{B05CF309-A24A-4E58-BAC3-B32B9B3C3FC0}"/>
            </a:ext>
          </a:extLst>
        </xdr:cNvPr>
        <xdr:cNvSpPr>
          <a:spLocks noChangeShapeType="1"/>
        </xdr:cNvSpPr>
      </xdr:nvSpPr>
      <xdr:spPr bwMode="auto">
        <a:xfrm flipV="1">
          <a:off x="2447925" y="4419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485775</xdr:colOff>
      <xdr:row>27</xdr:row>
      <xdr:rowOff>57150</xdr:rowOff>
    </xdr:from>
    <xdr:to>
      <xdr:col>1</xdr:col>
      <xdr:colOff>485775</xdr:colOff>
      <xdr:row>29</xdr:row>
      <xdr:rowOff>114300</xdr:rowOff>
    </xdr:to>
    <xdr:sp macro="" textlink="">
      <xdr:nvSpPr>
        <xdr:cNvPr id="28722" name="Line 8">
          <a:extLst>
            <a:ext uri="{FF2B5EF4-FFF2-40B4-BE49-F238E27FC236}">
              <a16:creationId xmlns:a16="http://schemas.microsoft.com/office/drawing/2014/main" id="{DF45DEEA-165A-4B7A-AA17-700416740849}"/>
            </a:ext>
          </a:extLst>
        </xdr:cNvPr>
        <xdr:cNvSpPr>
          <a:spLocks noChangeShapeType="1"/>
        </xdr:cNvSpPr>
      </xdr:nvSpPr>
      <xdr:spPr bwMode="auto">
        <a:xfrm flipH="1">
          <a:off x="838200" y="4819650"/>
          <a:ext cx="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657225</xdr:colOff>
      <xdr:row>27</xdr:row>
      <xdr:rowOff>28575</xdr:rowOff>
    </xdr:from>
    <xdr:to>
      <xdr:col>2</xdr:col>
      <xdr:colOff>419100</xdr:colOff>
      <xdr:row>29</xdr:row>
      <xdr:rowOff>85725</xdr:rowOff>
    </xdr:to>
    <xdr:sp macro="" textlink="">
      <xdr:nvSpPr>
        <xdr:cNvPr id="28723" name="Line 9">
          <a:extLst>
            <a:ext uri="{FF2B5EF4-FFF2-40B4-BE49-F238E27FC236}">
              <a16:creationId xmlns:a16="http://schemas.microsoft.com/office/drawing/2014/main" id="{F07213CB-6FBF-4155-AFE4-81985E88F3DF}"/>
            </a:ext>
          </a:extLst>
        </xdr:cNvPr>
        <xdr:cNvSpPr>
          <a:spLocks noChangeShapeType="1"/>
        </xdr:cNvSpPr>
      </xdr:nvSpPr>
      <xdr:spPr bwMode="auto">
        <a:xfrm flipH="1">
          <a:off x="1009650" y="4791075"/>
          <a:ext cx="64770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27</xdr:row>
      <xdr:rowOff>28575</xdr:rowOff>
    </xdr:from>
    <xdr:to>
      <xdr:col>3</xdr:col>
      <xdr:colOff>123825</xdr:colOff>
      <xdr:row>29</xdr:row>
      <xdr:rowOff>104775</xdr:rowOff>
    </xdr:to>
    <xdr:sp macro="" textlink="">
      <xdr:nvSpPr>
        <xdr:cNvPr id="28724" name="Line 11">
          <a:extLst>
            <a:ext uri="{FF2B5EF4-FFF2-40B4-BE49-F238E27FC236}">
              <a16:creationId xmlns:a16="http://schemas.microsoft.com/office/drawing/2014/main" id="{32336671-05DA-4BE3-8F1C-BD92830BACB3}"/>
            </a:ext>
          </a:extLst>
        </xdr:cNvPr>
        <xdr:cNvSpPr>
          <a:spLocks noChangeShapeType="1"/>
        </xdr:cNvSpPr>
      </xdr:nvSpPr>
      <xdr:spPr bwMode="auto">
        <a:xfrm>
          <a:off x="1733550" y="4791075"/>
          <a:ext cx="514350" cy="4286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171450</xdr:colOff>
      <xdr:row>10</xdr:row>
      <xdr:rowOff>66675</xdr:rowOff>
    </xdr:from>
    <xdr:to>
      <xdr:col>7</xdr:col>
      <xdr:colOff>771525</xdr:colOff>
      <xdr:row>11</xdr:row>
      <xdr:rowOff>123825</xdr:rowOff>
    </xdr:to>
    <xdr:sp macro="" textlink="">
      <xdr:nvSpPr>
        <xdr:cNvPr id="28684" name="AutoShape 12">
          <a:extLst>
            <a:ext uri="{FF2B5EF4-FFF2-40B4-BE49-F238E27FC236}">
              <a16:creationId xmlns:a16="http://schemas.microsoft.com/office/drawing/2014/main" id="{0161E3F9-3393-4B47-8879-36C0BB4E7EA9}"/>
            </a:ext>
          </a:extLst>
        </xdr:cNvPr>
        <xdr:cNvSpPr>
          <a:spLocks noChangeArrowheads="1"/>
        </xdr:cNvSpPr>
      </xdr:nvSpPr>
      <xdr:spPr bwMode="auto">
        <a:xfrm>
          <a:off x="1409700" y="1895475"/>
          <a:ext cx="5029200" cy="22860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defRPr sz="1000"/>
          </a:pPr>
          <a:r>
            <a:rPr lang="en-US" altLang="ja-JP" sz="1200" b="1" i="0" u="none" strike="noStrike" baseline="0">
              <a:solidFill>
                <a:srgbClr val="FF0000"/>
              </a:solidFill>
              <a:latin typeface="ＭＳ ゴシック"/>
              <a:ea typeface="ＭＳ ゴシック"/>
            </a:rPr>
            <a:t>※</a:t>
          </a:r>
          <a:r>
            <a:rPr lang="ja-JP" altLang="en-US" sz="1200" b="1" i="0" u="none" strike="noStrike" baseline="0">
              <a:solidFill>
                <a:srgbClr val="FF0000"/>
              </a:solidFill>
              <a:latin typeface="ＭＳ ゴシック"/>
              <a:ea typeface="ＭＳ ゴシック"/>
            </a:rPr>
            <a:t>公費助成を請求する市町村名と保険者番号を記入してください</a:t>
          </a:r>
        </a:p>
      </xdr:txBody>
    </xdr:sp>
    <xdr:clientData/>
  </xdr:twoCellAnchor>
  <xdr:twoCellAnchor>
    <xdr:from>
      <xdr:col>2</xdr:col>
      <xdr:colOff>485775</xdr:colOff>
      <xdr:row>9</xdr:row>
      <xdr:rowOff>28575</xdr:rowOff>
    </xdr:from>
    <xdr:to>
      <xdr:col>2</xdr:col>
      <xdr:colOff>495300</xdr:colOff>
      <xdr:row>10</xdr:row>
      <xdr:rowOff>9525</xdr:rowOff>
    </xdr:to>
    <xdr:sp macro="" textlink="">
      <xdr:nvSpPr>
        <xdr:cNvPr id="28726" name="Line 13">
          <a:extLst>
            <a:ext uri="{FF2B5EF4-FFF2-40B4-BE49-F238E27FC236}">
              <a16:creationId xmlns:a16="http://schemas.microsoft.com/office/drawing/2014/main" id="{FCB89BC7-BDEA-4827-98E6-C183B44F2C3A}"/>
            </a:ext>
          </a:extLst>
        </xdr:cNvPr>
        <xdr:cNvSpPr>
          <a:spLocks noChangeShapeType="1"/>
        </xdr:cNvSpPr>
      </xdr:nvSpPr>
      <xdr:spPr bwMode="auto">
        <a:xfrm flipH="1" flipV="1">
          <a:off x="1724025" y="1676400"/>
          <a:ext cx="9525" cy="1619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647700</xdr:colOff>
      <xdr:row>29</xdr:row>
      <xdr:rowOff>114300</xdr:rowOff>
    </xdr:from>
    <xdr:to>
      <xdr:col>7</xdr:col>
      <xdr:colOff>828675</xdr:colOff>
      <xdr:row>33</xdr:row>
      <xdr:rowOff>76200</xdr:rowOff>
    </xdr:to>
    <xdr:sp macro="" textlink="">
      <xdr:nvSpPr>
        <xdr:cNvPr id="28686" name="AutoShape 14">
          <a:extLst>
            <a:ext uri="{FF2B5EF4-FFF2-40B4-BE49-F238E27FC236}">
              <a16:creationId xmlns:a16="http://schemas.microsoft.com/office/drawing/2014/main" id="{CC16FF5D-39B1-4A21-AF03-7E23623D161B}"/>
            </a:ext>
          </a:extLst>
        </xdr:cNvPr>
        <xdr:cNvSpPr>
          <a:spLocks noChangeArrowheads="1"/>
        </xdr:cNvSpPr>
      </xdr:nvSpPr>
      <xdr:spPr bwMode="auto">
        <a:xfrm>
          <a:off x="3657600" y="5229225"/>
          <a:ext cx="2838450" cy="7048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FF0000"/>
              </a:solidFill>
              <a:latin typeface="ＭＳ ゴシック"/>
              <a:ea typeface="ＭＳ ゴシック"/>
            </a:rPr>
            <a:t>②請求先の市町村分の軽減件数・軽減額を入力してください</a:t>
          </a:r>
        </a:p>
      </xdr:txBody>
    </xdr:sp>
    <xdr:clientData/>
  </xdr:twoCellAnchor>
  <xdr:twoCellAnchor>
    <xdr:from>
      <xdr:col>6</xdr:col>
      <xdr:colOff>361950</xdr:colOff>
      <xdr:row>33</xdr:row>
      <xdr:rowOff>104775</xdr:rowOff>
    </xdr:from>
    <xdr:to>
      <xdr:col>6</xdr:col>
      <xdr:colOff>361950</xdr:colOff>
      <xdr:row>35</xdr:row>
      <xdr:rowOff>85725</xdr:rowOff>
    </xdr:to>
    <xdr:sp macro="" textlink="">
      <xdr:nvSpPr>
        <xdr:cNvPr id="28728" name="Line 15">
          <a:extLst>
            <a:ext uri="{FF2B5EF4-FFF2-40B4-BE49-F238E27FC236}">
              <a16:creationId xmlns:a16="http://schemas.microsoft.com/office/drawing/2014/main" id="{22F03FF0-AA99-48F7-86C4-EDDD7BC35A19}"/>
            </a:ext>
          </a:extLst>
        </xdr:cNvPr>
        <xdr:cNvSpPr>
          <a:spLocks noChangeShapeType="1"/>
        </xdr:cNvSpPr>
      </xdr:nvSpPr>
      <xdr:spPr bwMode="auto">
        <a:xfrm>
          <a:off x="5143500" y="5962650"/>
          <a:ext cx="0" cy="3429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485775</xdr:colOff>
      <xdr:row>27</xdr:row>
      <xdr:rowOff>57150</xdr:rowOff>
    </xdr:from>
    <xdr:to>
      <xdr:col>1</xdr:col>
      <xdr:colOff>485775</xdr:colOff>
      <xdr:row>29</xdr:row>
      <xdr:rowOff>114300</xdr:rowOff>
    </xdr:to>
    <xdr:sp macro="" textlink="">
      <xdr:nvSpPr>
        <xdr:cNvPr id="28729" name="Line 16">
          <a:extLst>
            <a:ext uri="{FF2B5EF4-FFF2-40B4-BE49-F238E27FC236}">
              <a16:creationId xmlns:a16="http://schemas.microsoft.com/office/drawing/2014/main" id="{C33EA1CF-5EA5-4680-AAF5-67146A03B591}"/>
            </a:ext>
          </a:extLst>
        </xdr:cNvPr>
        <xdr:cNvSpPr>
          <a:spLocks noChangeShapeType="1"/>
        </xdr:cNvSpPr>
      </xdr:nvSpPr>
      <xdr:spPr bwMode="auto">
        <a:xfrm flipH="1">
          <a:off x="838200" y="4819650"/>
          <a:ext cx="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657225</xdr:colOff>
      <xdr:row>27</xdr:row>
      <xdr:rowOff>28575</xdr:rowOff>
    </xdr:from>
    <xdr:to>
      <xdr:col>2</xdr:col>
      <xdr:colOff>419100</xdr:colOff>
      <xdr:row>29</xdr:row>
      <xdr:rowOff>85725</xdr:rowOff>
    </xdr:to>
    <xdr:sp macro="" textlink="">
      <xdr:nvSpPr>
        <xdr:cNvPr id="28730" name="Line 17">
          <a:extLst>
            <a:ext uri="{FF2B5EF4-FFF2-40B4-BE49-F238E27FC236}">
              <a16:creationId xmlns:a16="http://schemas.microsoft.com/office/drawing/2014/main" id="{7A550496-F439-4133-BF2A-BA7697AB6289}"/>
            </a:ext>
          </a:extLst>
        </xdr:cNvPr>
        <xdr:cNvSpPr>
          <a:spLocks noChangeShapeType="1"/>
        </xdr:cNvSpPr>
      </xdr:nvSpPr>
      <xdr:spPr bwMode="auto">
        <a:xfrm flipH="1">
          <a:off x="1009650" y="4791075"/>
          <a:ext cx="64770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27</xdr:row>
      <xdr:rowOff>28575</xdr:rowOff>
    </xdr:from>
    <xdr:to>
      <xdr:col>3</xdr:col>
      <xdr:colOff>123825</xdr:colOff>
      <xdr:row>29</xdr:row>
      <xdr:rowOff>104775</xdr:rowOff>
    </xdr:to>
    <xdr:sp macro="" textlink="">
      <xdr:nvSpPr>
        <xdr:cNvPr id="28731" name="Line 19">
          <a:extLst>
            <a:ext uri="{FF2B5EF4-FFF2-40B4-BE49-F238E27FC236}">
              <a16:creationId xmlns:a16="http://schemas.microsoft.com/office/drawing/2014/main" id="{13FA1F7C-4EDA-44AC-A63F-0A38924E7325}"/>
            </a:ext>
          </a:extLst>
        </xdr:cNvPr>
        <xdr:cNvSpPr>
          <a:spLocks noChangeShapeType="1"/>
        </xdr:cNvSpPr>
      </xdr:nvSpPr>
      <xdr:spPr bwMode="auto">
        <a:xfrm>
          <a:off x="1733550" y="4791075"/>
          <a:ext cx="514350" cy="4286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219075</xdr:colOff>
      <xdr:row>54</xdr:row>
      <xdr:rowOff>28575</xdr:rowOff>
    </xdr:from>
    <xdr:to>
      <xdr:col>7</xdr:col>
      <xdr:colOff>647700</xdr:colOff>
      <xdr:row>58</xdr:row>
      <xdr:rowOff>47625</xdr:rowOff>
    </xdr:to>
    <xdr:sp macro="" textlink="">
      <xdr:nvSpPr>
        <xdr:cNvPr id="28692" name="AutoShape 20">
          <a:extLst>
            <a:ext uri="{FF2B5EF4-FFF2-40B4-BE49-F238E27FC236}">
              <a16:creationId xmlns:a16="http://schemas.microsoft.com/office/drawing/2014/main" id="{764CD70F-1596-4ED8-9F05-D05CA55737F2}"/>
            </a:ext>
          </a:extLst>
        </xdr:cNvPr>
        <xdr:cNvSpPr>
          <a:spLocks noChangeArrowheads="1"/>
        </xdr:cNvSpPr>
      </xdr:nvSpPr>
      <xdr:spPr bwMode="auto">
        <a:xfrm>
          <a:off x="4114800" y="9677400"/>
          <a:ext cx="2200275" cy="7048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FF0000"/>
              </a:solidFill>
              <a:latin typeface="ＭＳ ゴシック"/>
              <a:ea typeface="ＭＳ ゴシック"/>
            </a:rPr>
            <a:t>入力２の市町村の軽減件数及び軽減額欄と一致させてください。</a:t>
          </a:r>
        </a:p>
        <a:p>
          <a:pPr algn="l" rtl="0">
            <a:defRPr sz="1000"/>
          </a:pPr>
          <a:endParaRPr lang="ja-JP" altLang="en-US" sz="1200" b="1" i="0" u="none" strike="noStrike" baseline="0">
            <a:solidFill>
              <a:srgbClr val="FF0000"/>
            </a:solidFill>
            <a:latin typeface="ＭＳ ゴシック"/>
            <a:ea typeface="ＭＳ ゴシック"/>
          </a:endParaRPr>
        </a:p>
      </xdr:txBody>
    </xdr:sp>
    <xdr:clientData/>
  </xdr:twoCellAnchor>
  <xdr:twoCellAnchor>
    <xdr:from>
      <xdr:col>6</xdr:col>
      <xdr:colOff>219075</xdr:colOff>
      <xdr:row>51</xdr:row>
      <xdr:rowOff>19050</xdr:rowOff>
    </xdr:from>
    <xdr:to>
      <xdr:col>6</xdr:col>
      <xdr:colOff>609600</xdr:colOff>
      <xdr:row>53</xdr:row>
      <xdr:rowOff>152400</xdr:rowOff>
    </xdr:to>
    <xdr:sp macro="" textlink="">
      <xdr:nvSpPr>
        <xdr:cNvPr id="28733" name="Line 21">
          <a:extLst>
            <a:ext uri="{FF2B5EF4-FFF2-40B4-BE49-F238E27FC236}">
              <a16:creationId xmlns:a16="http://schemas.microsoft.com/office/drawing/2014/main" id="{34482984-4B45-4DB6-9D82-CC45CEECC8E3}"/>
            </a:ext>
          </a:extLst>
        </xdr:cNvPr>
        <xdr:cNvSpPr>
          <a:spLocks noChangeShapeType="1"/>
        </xdr:cNvSpPr>
      </xdr:nvSpPr>
      <xdr:spPr bwMode="auto">
        <a:xfrm flipV="1">
          <a:off x="5000625" y="9153525"/>
          <a:ext cx="390525" cy="47625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552450</xdr:colOff>
      <xdr:row>51</xdr:row>
      <xdr:rowOff>66675</xdr:rowOff>
    </xdr:from>
    <xdr:to>
      <xdr:col>7</xdr:col>
      <xdr:colOff>342900</xdr:colOff>
      <xdr:row>54</xdr:row>
      <xdr:rowOff>19050</xdr:rowOff>
    </xdr:to>
    <xdr:sp macro="" textlink="">
      <xdr:nvSpPr>
        <xdr:cNvPr id="28734" name="Line 22">
          <a:extLst>
            <a:ext uri="{FF2B5EF4-FFF2-40B4-BE49-F238E27FC236}">
              <a16:creationId xmlns:a16="http://schemas.microsoft.com/office/drawing/2014/main" id="{453448A3-F4ED-455C-97D0-35B5B9DF631F}"/>
            </a:ext>
          </a:extLst>
        </xdr:cNvPr>
        <xdr:cNvSpPr>
          <a:spLocks noChangeShapeType="1"/>
        </xdr:cNvSpPr>
      </xdr:nvSpPr>
      <xdr:spPr bwMode="auto">
        <a:xfrm flipV="1">
          <a:off x="5334000" y="9201150"/>
          <a:ext cx="676275" cy="4667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21</xdr:row>
      <xdr:rowOff>0</xdr:rowOff>
    </xdr:from>
    <xdr:to>
      <xdr:col>6</xdr:col>
      <xdr:colOff>0</xdr:colOff>
      <xdr:row>21</xdr:row>
      <xdr:rowOff>0</xdr:rowOff>
    </xdr:to>
    <xdr:sp macro="" textlink="">
      <xdr:nvSpPr>
        <xdr:cNvPr id="29739" name="AutoShape 1">
          <a:extLst>
            <a:ext uri="{FF2B5EF4-FFF2-40B4-BE49-F238E27FC236}">
              <a16:creationId xmlns:a16="http://schemas.microsoft.com/office/drawing/2014/main" id="{6EEB92DB-3ADA-44C3-A336-385EC6F4B2F3}"/>
            </a:ext>
          </a:extLst>
        </xdr:cNvPr>
        <xdr:cNvSpPr>
          <a:spLocks noChangeArrowheads="1"/>
        </xdr:cNvSpPr>
      </xdr:nvSpPr>
      <xdr:spPr bwMode="auto">
        <a:xfrm>
          <a:off x="4781550" y="3733800"/>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21</xdr:row>
      <xdr:rowOff>0</xdr:rowOff>
    </xdr:from>
    <xdr:to>
      <xdr:col>6</xdr:col>
      <xdr:colOff>0</xdr:colOff>
      <xdr:row>21</xdr:row>
      <xdr:rowOff>0</xdr:rowOff>
    </xdr:to>
    <xdr:sp macro="" textlink="">
      <xdr:nvSpPr>
        <xdr:cNvPr id="29740" name="AutoShape 2">
          <a:extLst>
            <a:ext uri="{FF2B5EF4-FFF2-40B4-BE49-F238E27FC236}">
              <a16:creationId xmlns:a16="http://schemas.microsoft.com/office/drawing/2014/main" id="{AF51D3FD-B3A6-49E6-B5A1-CEEF0E32D79B}"/>
            </a:ext>
          </a:extLst>
        </xdr:cNvPr>
        <xdr:cNvSpPr>
          <a:spLocks noChangeArrowheads="1"/>
        </xdr:cNvSpPr>
      </xdr:nvSpPr>
      <xdr:spPr bwMode="auto">
        <a:xfrm>
          <a:off x="4781550" y="3733800"/>
          <a:ext cx="0" cy="0"/>
        </a:xfrm>
        <a:prstGeom prst="rightArrow">
          <a:avLst>
            <a:gd name="adj1" fmla="val 50000"/>
            <a:gd name="adj2" fmla="val -2147483648"/>
          </a:avLst>
        </a:prstGeom>
        <a:solidFill>
          <a:srgbClr val="000000">
            <a:alpha val="50195"/>
          </a:srgbClr>
        </a:solidFill>
        <a:ln w="9525">
          <a:solidFill>
            <a:srgbClr val="000000"/>
          </a:solidFill>
          <a:miter lim="800000"/>
          <a:headEnd/>
          <a:tailEnd/>
        </a:ln>
      </xdr:spPr>
    </xdr:sp>
    <xdr:clientData/>
  </xdr:twoCellAnchor>
  <xdr:twoCellAnchor>
    <xdr:from>
      <xdr:col>6</xdr:col>
      <xdr:colOff>0</xdr:colOff>
      <xdr:row>21</xdr:row>
      <xdr:rowOff>0</xdr:rowOff>
    </xdr:from>
    <xdr:to>
      <xdr:col>6</xdr:col>
      <xdr:colOff>0</xdr:colOff>
      <xdr:row>21</xdr:row>
      <xdr:rowOff>0</xdr:rowOff>
    </xdr:to>
    <xdr:sp macro="" textlink="">
      <xdr:nvSpPr>
        <xdr:cNvPr id="29741" name="Line 3">
          <a:extLst>
            <a:ext uri="{FF2B5EF4-FFF2-40B4-BE49-F238E27FC236}">
              <a16:creationId xmlns:a16="http://schemas.microsoft.com/office/drawing/2014/main" id="{14EECDCE-4B70-477B-9384-7C41FF1CFC3A}"/>
            </a:ext>
          </a:extLst>
        </xdr:cNvPr>
        <xdr:cNvSpPr>
          <a:spLocks noChangeShapeType="1"/>
        </xdr:cNvSpPr>
      </xdr:nvSpPr>
      <xdr:spPr bwMode="auto">
        <a:xfrm>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9742" name="Line 4">
          <a:extLst>
            <a:ext uri="{FF2B5EF4-FFF2-40B4-BE49-F238E27FC236}">
              <a16:creationId xmlns:a16="http://schemas.microsoft.com/office/drawing/2014/main" id="{659B88F6-EB40-41F4-B31A-0DB9A2DA4C85}"/>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9743" name="Line 5">
          <a:extLst>
            <a:ext uri="{FF2B5EF4-FFF2-40B4-BE49-F238E27FC236}">
              <a16:creationId xmlns:a16="http://schemas.microsoft.com/office/drawing/2014/main" id="{4D6E7125-B410-40ED-84FF-F237FDA06481}"/>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0</xdr:rowOff>
    </xdr:from>
    <xdr:to>
      <xdr:col>6</xdr:col>
      <xdr:colOff>0</xdr:colOff>
      <xdr:row>21</xdr:row>
      <xdr:rowOff>0</xdr:rowOff>
    </xdr:to>
    <xdr:sp macro="" textlink="">
      <xdr:nvSpPr>
        <xdr:cNvPr id="29744" name="Line 6">
          <a:extLst>
            <a:ext uri="{FF2B5EF4-FFF2-40B4-BE49-F238E27FC236}">
              <a16:creationId xmlns:a16="http://schemas.microsoft.com/office/drawing/2014/main" id="{6963E8EB-9829-4014-B13E-CA9078D2A92F}"/>
            </a:ext>
          </a:extLst>
        </xdr:cNvPr>
        <xdr:cNvSpPr>
          <a:spLocks noChangeShapeType="1"/>
        </xdr:cNvSpPr>
      </xdr:nvSpPr>
      <xdr:spPr bwMode="auto">
        <a:xfrm flipV="1">
          <a:off x="4781550" y="3733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25</xdr:row>
      <xdr:rowOff>0</xdr:rowOff>
    </xdr:from>
    <xdr:to>
      <xdr:col>3</xdr:col>
      <xdr:colOff>323850</xdr:colOff>
      <xdr:row>25</xdr:row>
      <xdr:rowOff>0</xdr:rowOff>
    </xdr:to>
    <xdr:sp macro="" textlink="">
      <xdr:nvSpPr>
        <xdr:cNvPr id="29745" name="Line 7">
          <a:extLst>
            <a:ext uri="{FF2B5EF4-FFF2-40B4-BE49-F238E27FC236}">
              <a16:creationId xmlns:a16="http://schemas.microsoft.com/office/drawing/2014/main" id="{3FD11706-EFB8-4AC0-BE66-E512AE776AD4}"/>
            </a:ext>
          </a:extLst>
        </xdr:cNvPr>
        <xdr:cNvSpPr>
          <a:spLocks noChangeShapeType="1"/>
        </xdr:cNvSpPr>
      </xdr:nvSpPr>
      <xdr:spPr bwMode="auto">
        <a:xfrm flipV="1">
          <a:off x="2447925" y="4419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485775</xdr:colOff>
      <xdr:row>27</xdr:row>
      <xdr:rowOff>57150</xdr:rowOff>
    </xdr:from>
    <xdr:to>
      <xdr:col>1</xdr:col>
      <xdr:colOff>485775</xdr:colOff>
      <xdr:row>29</xdr:row>
      <xdr:rowOff>114300</xdr:rowOff>
    </xdr:to>
    <xdr:sp macro="" textlink="">
      <xdr:nvSpPr>
        <xdr:cNvPr id="29746" name="Line 8">
          <a:extLst>
            <a:ext uri="{FF2B5EF4-FFF2-40B4-BE49-F238E27FC236}">
              <a16:creationId xmlns:a16="http://schemas.microsoft.com/office/drawing/2014/main" id="{70A941DD-E7FE-4A45-9A28-7E9DA7854201}"/>
            </a:ext>
          </a:extLst>
        </xdr:cNvPr>
        <xdr:cNvSpPr>
          <a:spLocks noChangeShapeType="1"/>
        </xdr:cNvSpPr>
      </xdr:nvSpPr>
      <xdr:spPr bwMode="auto">
        <a:xfrm flipH="1">
          <a:off x="838200" y="4819650"/>
          <a:ext cx="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657225</xdr:colOff>
      <xdr:row>27</xdr:row>
      <xdr:rowOff>28575</xdr:rowOff>
    </xdr:from>
    <xdr:to>
      <xdr:col>2</xdr:col>
      <xdr:colOff>419100</xdr:colOff>
      <xdr:row>29</xdr:row>
      <xdr:rowOff>85725</xdr:rowOff>
    </xdr:to>
    <xdr:sp macro="" textlink="">
      <xdr:nvSpPr>
        <xdr:cNvPr id="29747" name="Line 9">
          <a:extLst>
            <a:ext uri="{FF2B5EF4-FFF2-40B4-BE49-F238E27FC236}">
              <a16:creationId xmlns:a16="http://schemas.microsoft.com/office/drawing/2014/main" id="{8C149FC3-5DD9-4A9F-8AF7-66685B52B562}"/>
            </a:ext>
          </a:extLst>
        </xdr:cNvPr>
        <xdr:cNvSpPr>
          <a:spLocks noChangeShapeType="1"/>
        </xdr:cNvSpPr>
      </xdr:nvSpPr>
      <xdr:spPr bwMode="auto">
        <a:xfrm flipH="1">
          <a:off x="1009650" y="4791075"/>
          <a:ext cx="64770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27</xdr:row>
      <xdr:rowOff>28575</xdr:rowOff>
    </xdr:from>
    <xdr:to>
      <xdr:col>3</xdr:col>
      <xdr:colOff>123825</xdr:colOff>
      <xdr:row>29</xdr:row>
      <xdr:rowOff>104775</xdr:rowOff>
    </xdr:to>
    <xdr:sp macro="" textlink="">
      <xdr:nvSpPr>
        <xdr:cNvPr id="29748" name="Line 11">
          <a:extLst>
            <a:ext uri="{FF2B5EF4-FFF2-40B4-BE49-F238E27FC236}">
              <a16:creationId xmlns:a16="http://schemas.microsoft.com/office/drawing/2014/main" id="{FD281E22-C91A-4616-98CD-A24636EAFA93}"/>
            </a:ext>
          </a:extLst>
        </xdr:cNvPr>
        <xdr:cNvSpPr>
          <a:spLocks noChangeShapeType="1"/>
        </xdr:cNvSpPr>
      </xdr:nvSpPr>
      <xdr:spPr bwMode="auto">
        <a:xfrm>
          <a:off x="1733550" y="4791075"/>
          <a:ext cx="514350" cy="4286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171450</xdr:colOff>
      <xdr:row>10</xdr:row>
      <xdr:rowOff>66675</xdr:rowOff>
    </xdr:from>
    <xdr:to>
      <xdr:col>7</xdr:col>
      <xdr:colOff>771525</xdr:colOff>
      <xdr:row>11</xdr:row>
      <xdr:rowOff>123825</xdr:rowOff>
    </xdr:to>
    <xdr:sp macro="" textlink="">
      <xdr:nvSpPr>
        <xdr:cNvPr id="29708" name="AutoShape 12">
          <a:extLst>
            <a:ext uri="{FF2B5EF4-FFF2-40B4-BE49-F238E27FC236}">
              <a16:creationId xmlns:a16="http://schemas.microsoft.com/office/drawing/2014/main" id="{BD75B757-8DFC-43A0-8617-0F439F92E69F}"/>
            </a:ext>
          </a:extLst>
        </xdr:cNvPr>
        <xdr:cNvSpPr>
          <a:spLocks noChangeArrowheads="1"/>
        </xdr:cNvSpPr>
      </xdr:nvSpPr>
      <xdr:spPr bwMode="auto">
        <a:xfrm>
          <a:off x="1409700" y="1895475"/>
          <a:ext cx="5029200" cy="22860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defRPr sz="1000"/>
          </a:pPr>
          <a:r>
            <a:rPr lang="en-US" altLang="ja-JP" sz="1200" b="1" i="0" u="none" strike="noStrike" baseline="0">
              <a:solidFill>
                <a:srgbClr val="FF0000"/>
              </a:solidFill>
              <a:latin typeface="ＭＳ ゴシック"/>
              <a:ea typeface="ＭＳ ゴシック"/>
            </a:rPr>
            <a:t>※</a:t>
          </a:r>
          <a:r>
            <a:rPr lang="ja-JP" altLang="en-US" sz="1200" b="1" i="0" u="none" strike="noStrike" baseline="0">
              <a:solidFill>
                <a:srgbClr val="FF0000"/>
              </a:solidFill>
              <a:latin typeface="ＭＳ ゴシック"/>
              <a:ea typeface="ＭＳ ゴシック"/>
            </a:rPr>
            <a:t>公費助成を請求する市町村名と保険者番号を記入してください</a:t>
          </a:r>
        </a:p>
      </xdr:txBody>
    </xdr:sp>
    <xdr:clientData/>
  </xdr:twoCellAnchor>
  <xdr:twoCellAnchor>
    <xdr:from>
      <xdr:col>2</xdr:col>
      <xdr:colOff>485775</xdr:colOff>
      <xdr:row>9</xdr:row>
      <xdr:rowOff>28575</xdr:rowOff>
    </xdr:from>
    <xdr:to>
      <xdr:col>2</xdr:col>
      <xdr:colOff>495300</xdr:colOff>
      <xdr:row>10</xdr:row>
      <xdr:rowOff>9525</xdr:rowOff>
    </xdr:to>
    <xdr:sp macro="" textlink="">
      <xdr:nvSpPr>
        <xdr:cNvPr id="29750" name="Line 13">
          <a:extLst>
            <a:ext uri="{FF2B5EF4-FFF2-40B4-BE49-F238E27FC236}">
              <a16:creationId xmlns:a16="http://schemas.microsoft.com/office/drawing/2014/main" id="{76BD08DB-A5BC-4FEA-AE2B-A6CCCCBF3F4A}"/>
            </a:ext>
          </a:extLst>
        </xdr:cNvPr>
        <xdr:cNvSpPr>
          <a:spLocks noChangeShapeType="1"/>
        </xdr:cNvSpPr>
      </xdr:nvSpPr>
      <xdr:spPr bwMode="auto">
        <a:xfrm flipH="1" flipV="1">
          <a:off x="1724025" y="1676400"/>
          <a:ext cx="9525" cy="1619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647700</xdr:colOff>
      <xdr:row>29</xdr:row>
      <xdr:rowOff>114300</xdr:rowOff>
    </xdr:from>
    <xdr:to>
      <xdr:col>7</xdr:col>
      <xdr:colOff>828675</xdr:colOff>
      <xdr:row>33</xdr:row>
      <xdr:rowOff>76200</xdr:rowOff>
    </xdr:to>
    <xdr:sp macro="" textlink="">
      <xdr:nvSpPr>
        <xdr:cNvPr id="29710" name="AutoShape 14">
          <a:extLst>
            <a:ext uri="{FF2B5EF4-FFF2-40B4-BE49-F238E27FC236}">
              <a16:creationId xmlns:a16="http://schemas.microsoft.com/office/drawing/2014/main" id="{C47B5944-7CDA-41A5-AC51-07B1908D89E2}"/>
            </a:ext>
          </a:extLst>
        </xdr:cNvPr>
        <xdr:cNvSpPr>
          <a:spLocks noChangeArrowheads="1"/>
        </xdr:cNvSpPr>
      </xdr:nvSpPr>
      <xdr:spPr bwMode="auto">
        <a:xfrm>
          <a:off x="3657600" y="5229225"/>
          <a:ext cx="2838450" cy="7048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FF0000"/>
              </a:solidFill>
              <a:latin typeface="ＭＳ ゴシック"/>
              <a:ea typeface="ＭＳ ゴシック"/>
            </a:rPr>
            <a:t>②請求先の市町村分の軽減件数・軽減額を入力してください</a:t>
          </a:r>
        </a:p>
      </xdr:txBody>
    </xdr:sp>
    <xdr:clientData/>
  </xdr:twoCellAnchor>
  <xdr:twoCellAnchor>
    <xdr:from>
      <xdr:col>6</xdr:col>
      <xdr:colOff>361950</xdr:colOff>
      <xdr:row>33</xdr:row>
      <xdr:rowOff>104775</xdr:rowOff>
    </xdr:from>
    <xdr:to>
      <xdr:col>6</xdr:col>
      <xdr:colOff>361950</xdr:colOff>
      <xdr:row>35</xdr:row>
      <xdr:rowOff>85725</xdr:rowOff>
    </xdr:to>
    <xdr:sp macro="" textlink="">
      <xdr:nvSpPr>
        <xdr:cNvPr id="29752" name="Line 15">
          <a:extLst>
            <a:ext uri="{FF2B5EF4-FFF2-40B4-BE49-F238E27FC236}">
              <a16:creationId xmlns:a16="http://schemas.microsoft.com/office/drawing/2014/main" id="{B6DD0395-4305-46C5-9D30-1BC333561C9F}"/>
            </a:ext>
          </a:extLst>
        </xdr:cNvPr>
        <xdr:cNvSpPr>
          <a:spLocks noChangeShapeType="1"/>
        </xdr:cNvSpPr>
      </xdr:nvSpPr>
      <xdr:spPr bwMode="auto">
        <a:xfrm>
          <a:off x="5143500" y="5962650"/>
          <a:ext cx="0" cy="3429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485775</xdr:colOff>
      <xdr:row>27</xdr:row>
      <xdr:rowOff>57150</xdr:rowOff>
    </xdr:from>
    <xdr:to>
      <xdr:col>1</xdr:col>
      <xdr:colOff>485775</xdr:colOff>
      <xdr:row>29</xdr:row>
      <xdr:rowOff>114300</xdr:rowOff>
    </xdr:to>
    <xdr:sp macro="" textlink="">
      <xdr:nvSpPr>
        <xdr:cNvPr id="29753" name="Line 16">
          <a:extLst>
            <a:ext uri="{FF2B5EF4-FFF2-40B4-BE49-F238E27FC236}">
              <a16:creationId xmlns:a16="http://schemas.microsoft.com/office/drawing/2014/main" id="{3A8BB577-7EC8-4932-92CF-06A456E6EC52}"/>
            </a:ext>
          </a:extLst>
        </xdr:cNvPr>
        <xdr:cNvSpPr>
          <a:spLocks noChangeShapeType="1"/>
        </xdr:cNvSpPr>
      </xdr:nvSpPr>
      <xdr:spPr bwMode="auto">
        <a:xfrm flipH="1">
          <a:off x="838200" y="4819650"/>
          <a:ext cx="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657225</xdr:colOff>
      <xdr:row>27</xdr:row>
      <xdr:rowOff>28575</xdr:rowOff>
    </xdr:from>
    <xdr:to>
      <xdr:col>2</xdr:col>
      <xdr:colOff>419100</xdr:colOff>
      <xdr:row>29</xdr:row>
      <xdr:rowOff>85725</xdr:rowOff>
    </xdr:to>
    <xdr:sp macro="" textlink="">
      <xdr:nvSpPr>
        <xdr:cNvPr id="29754" name="Line 17">
          <a:extLst>
            <a:ext uri="{FF2B5EF4-FFF2-40B4-BE49-F238E27FC236}">
              <a16:creationId xmlns:a16="http://schemas.microsoft.com/office/drawing/2014/main" id="{13B0A305-ABB2-4311-BA6A-0614CA56D1C4}"/>
            </a:ext>
          </a:extLst>
        </xdr:cNvPr>
        <xdr:cNvSpPr>
          <a:spLocks noChangeShapeType="1"/>
        </xdr:cNvSpPr>
      </xdr:nvSpPr>
      <xdr:spPr bwMode="auto">
        <a:xfrm flipH="1">
          <a:off x="1009650" y="4791075"/>
          <a:ext cx="647700" cy="40957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27</xdr:row>
      <xdr:rowOff>28575</xdr:rowOff>
    </xdr:from>
    <xdr:to>
      <xdr:col>3</xdr:col>
      <xdr:colOff>123825</xdr:colOff>
      <xdr:row>29</xdr:row>
      <xdr:rowOff>104775</xdr:rowOff>
    </xdr:to>
    <xdr:sp macro="" textlink="">
      <xdr:nvSpPr>
        <xdr:cNvPr id="29755" name="Line 19">
          <a:extLst>
            <a:ext uri="{FF2B5EF4-FFF2-40B4-BE49-F238E27FC236}">
              <a16:creationId xmlns:a16="http://schemas.microsoft.com/office/drawing/2014/main" id="{A2A06CBE-438B-483C-9176-99F17C5AE243}"/>
            </a:ext>
          </a:extLst>
        </xdr:cNvPr>
        <xdr:cNvSpPr>
          <a:spLocks noChangeShapeType="1"/>
        </xdr:cNvSpPr>
      </xdr:nvSpPr>
      <xdr:spPr bwMode="auto">
        <a:xfrm>
          <a:off x="1733550" y="4791075"/>
          <a:ext cx="514350" cy="4286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219075</xdr:colOff>
      <xdr:row>53</xdr:row>
      <xdr:rowOff>66675</xdr:rowOff>
    </xdr:from>
    <xdr:to>
      <xdr:col>7</xdr:col>
      <xdr:colOff>647700</xdr:colOff>
      <xdr:row>57</xdr:row>
      <xdr:rowOff>85725</xdr:rowOff>
    </xdr:to>
    <xdr:sp macro="" textlink="">
      <xdr:nvSpPr>
        <xdr:cNvPr id="29716" name="AutoShape 20">
          <a:extLst>
            <a:ext uri="{FF2B5EF4-FFF2-40B4-BE49-F238E27FC236}">
              <a16:creationId xmlns:a16="http://schemas.microsoft.com/office/drawing/2014/main" id="{B4C7DB11-D7AC-433B-B6BE-7BA27933F2FD}"/>
            </a:ext>
          </a:extLst>
        </xdr:cNvPr>
        <xdr:cNvSpPr>
          <a:spLocks noChangeArrowheads="1"/>
        </xdr:cNvSpPr>
      </xdr:nvSpPr>
      <xdr:spPr bwMode="auto">
        <a:xfrm>
          <a:off x="4114800" y="9544050"/>
          <a:ext cx="2200275" cy="704850"/>
        </a:xfrm>
        <a:prstGeom prst="roundRect">
          <a:avLst>
            <a:gd name="adj" fmla="val 16667"/>
          </a:avLst>
        </a:prstGeom>
        <a:solidFill>
          <a:srgbClr val="FFFFFF"/>
        </a:solidFill>
        <a:ln w="38100">
          <a:solidFill>
            <a:srgbClr val="000000"/>
          </a:solidFill>
          <a:round/>
          <a:headEnd/>
          <a:tailEnd/>
        </a:ln>
        <a:effectLst/>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FF0000"/>
              </a:solidFill>
              <a:latin typeface="ＭＳ ゴシック"/>
              <a:ea typeface="ＭＳ ゴシック"/>
            </a:rPr>
            <a:t>入力２の市町村の軽減件数及び軽減額欄と一致させてください。</a:t>
          </a:r>
        </a:p>
        <a:p>
          <a:pPr algn="l" rtl="0">
            <a:defRPr sz="1000"/>
          </a:pPr>
          <a:endParaRPr lang="ja-JP" altLang="en-US" sz="1200" b="1" i="0" u="none" strike="noStrike" baseline="0">
            <a:solidFill>
              <a:srgbClr val="FF0000"/>
            </a:solidFill>
            <a:latin typeface="ＭＳ ゴシック"/>
            <a:ea typeface="ＭＳ ゴシック"/>
          </a:endParaRPr>
        </a:p>
      </xdr:txBody>
    </xdr:sp>
    <xdr:clientData/>
  </xdr:twoCellAnchor>
  <xdr:twoCellAnchor>
    <xdr:from>
      <xdr:col>7</xdr:col>
      <xdr:colOff>66675</xdr:colOff>
      <xdr:row>51</xdr:row>
      <xdr:rowOff>28575</xdr:rowOff>
    </xdr:from>
    <xdr:to>
      <xdr:col>7</xdr:col>
      <xdr:colOff>457200</xdr:colOff>
      <xdr:row>53</xdr:row>
      <xdr:rowOff>76200</xdr:rowOff>
    </xdr:to>
    <xdr:sp macro="" textlink="">
      <xdr:nvSpPr>
        <xdr:cNvPr id="29757" name="Line 21">
          <a:extLst>
            <a:ext uri="{FF2B5EF4-FFF2-40B4-BE49-F238E27FC236}">
              <a16:creationId xmlns:a16="http://schemas.microsoft.com/office/drawing/2014/main" id="{C6E89AA5-60F0-48E3-9924-2AC2CEB7B37C}"/>
            </a:ext>
          </a:extLst>
        </xdr:cNvPr>
        <xdr:cNvSpPr>
          <a:spLocks noChangeShapeType="1"/>
        </xdr:cNvSpPr>
      </xdr:nvSpPr>
      <xdr:spPr bwMode="auto">
        <a:xfrm flipV="1">
          <a:off x="5734050" y="9163050"/>
          <a:ext cx="390525" cy="3905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314325</xdr:colOff>
      <xdr:row>51</xdr:row>
      <xdr:rowOff>19050</xdr:rowOff>
    </xdr:from>
    <xdr:to>
      <xdr:col>6</xdr:col>
      <xdr:colOff>504825</xdr:colOff>
      <xdr:row>53</xdr:row>
      <xdr:rowOff>76200</xdr:rowOff>
    </xdr:to>
    <xdr:sp macro="" textlink="">
      <xdr:nvSpPr>
        <xdr:cNvPr id="29758" name="Line 22">
          <a:extLst>
            <a:ext uri="{FF2B5EF4-FFF2-40B4-BE49-F238E27FC236}">
              <a16:creationId xmlns:a16="http://schemas.microsoft.com/office/drawing/2014/main" id="{625DFB9B-307A-43CD-8802-B9571AE4B2DE}"/>
            </a:ext>
          </a:extLst>
        </xdr:cNvPr>
        <xdr:cNvSpPr>
          <a:spLocks noChangeShapeType="1"/>
        </xdr:cNvSpPr>
      </xdr:nvSpPr>
      <xdr:spPr bwMode="auto">
        <a:xfrm flipV="1">
          <a:off x="5095875" y="9153525"/>
          <a:ext cx="190500" cy="40005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tabSelected="1" view="pageBreakPreview" zoomScale="60" zoomScaleNormal="100" workbookViewId="0">
      <selection activeCell="B3" sqref="B3:C3"/>
    </sheetView>
  </sheetViews>
  <sheetFormatPr defaultRowHeight="13.5"/>
  <cols>
    <col min="1" max="2" width="4.625" style="36" customWidth="1"/>
    <col min="3" max="3" width="81.5" style="36" customWidth="1"/>
    <col min="4" max="4" width="6.75" style="36" customWidth="1"/>
    <col min="5" max="16384" width="9" style="36"/>
  </cols>
  <sheetData>
    <row r="1" spans="1:8" ht="41.25" customHeight="1" thickBot="1"/>
    <row r="2" spans="1:8" ht="14.25" thickTop="1">
      <c r="A2" s="37"/>
      <c r="B2" s="38"/>
      <c r="C2" s="38"/>
      <c r="D2" s="39"/>
    </row>
    <row r="3" spans="1:8" ht="50.1" customHeight="1">
      <c r="A3" s="40"/>
      <c r="B3" s="278" t="s">
        <v>130</v>
      </c>
      <c r="C3" s="279"/>
      <c r="D3" s="42"/>
    </row>
    <row r="4" spans="1:8">
      <c r="A4" s="40"/>
      <c r="B4" s="41"/>
      <c r="C4" s="41"/>
      <c r="D4" s="42"/>
    </row>
    <row r="5" spans="1:8">
      <c r="A5" s="40"/>
      <c r="B5" s="41"/>
      <c r="C5" s="41"/>
      <c r="D5" s="42"/>
    </row>
    <row r="6" spans="1:8" ht="18.75">
      <c r="A6" s="40"/>
      <c r="B6" s="41"/>
      <c r="C6" s="43" t="s">
        <v>35</v>
      </c>
      <c r="D6" s="42"/>
    </row>
    <row r="7" spans="1:8" ht="14.1" customHeight="1">
      <c r="A7" s="40"/>
      <c r="B7" s="41"/>
      <c r="C7" s="309" t="s">
        <v>126</v>
      </c>
      <c r="D7" s="213"/>
      <c r="E7" s="212"/>
      <c r="F7" s="212"/>
      <c r="G7" s="212"/>
      <c r="H7" s="41"/>
    </row>
    <row r="8" spans="1:8" ht="14.1" customHeight="1">
      <c r="A8" s="40"/>
      <c r="B8" s="41"/>
      <c r="C8" s="309" t="s">
        <v>127</v>
      </c>
      <c r="D8" s="211"/>
      <c r="E8" s="210"/>
      <c r="F8" s="210"/>
      <c r="G8" s="210"/>
      <c r="H8" s="41"/>
    </row>
    <row r="9" spans="1:8" ht="14.1" customHeight="1">
      <c r="A9" s="40"/>
      <c r="B9" s="41"/>
      <c r="C9" s="309" t="s">
        <v>128</v>
      </c>
      <c r="D9" s="211"/>
      <c r="E9" s="210"/>
      <c r="F9" s="210"/>
      <c r="G9" s="210"/>
      <c r="H9" s="41"/>
    </row>
    <row r="10" spans="1:8" ht="14.1" customHeight="1">
      <c r="A10" s="40"/>
      <c r="B10" s="41"/>
      <c r="C10" s="309" t="s">
        <v>129</v>
      </c>
      <c r="D10" s="211"/>
      <c r="E10" s="210"/>
      <c r="F10" s="210"/>
      <c r="G10" s="210"/>
      <c r="H10" s="41"/>
    </row>
    <row r="11" spans="1:8" ht="14.1" customHeight="1">
      <c r="A11" s="40"/>
      <c r="B11" s="41"/>
      <c r="C11" s="210"/>
      <c r="D11" s="211"/>
      <c r="E11" s="210"/>
      <c r="F11" s="210"/>
      <c r="G11" s="210"/>
      <c r="H11" s="41"/>
    </row>
    <row r="12" spans="1:8" ht="14.1" customHeight="1">
      <c r="A12" s="40"/>
      <c r="B12" s="41"/>
      <c r="C12" s="210"/>
      <c r="D12" s="211"/>
      <c r="E12" s="210"/>
      <c r="F12" s="210"/>
      <c r="G12" s="210"/>
      <c r="H12" s="41"/>
    </row>
    <row r="13" spans="1:8" ht="14.1" customHeight="1">
      <c r="A13" s="40"/>
      <c r="B13" s="41"/>
      <c r="C13" s="210"/>
      <c r="D13" s="211"/>
      <c r="E13" s="210"/>
      <c r="F13" s="210"/>
      <c r="G13" s="210"/>
      <c r="H13" s="41"/>
    </row>
    <row r="14" spans="1:8" ht="14.1" customHeight="1">
      <c r="A14" s="40"/>
      <c r="B14" s="41"/>
      <c r="C14" s="210"/>
      <c r="D14" s="211"/>
      <c r="E14" s="210"/>
      <c r="F14" s="210"/>
      <c r="G14" s="210"/>
      <c r="H14" s="41"/>
    </row>
    <row r="15" spans="1:8" ht="14.1" customHeight="1">
      <c r="A15" s="40"/>
      <c r="B15" s="41"/>
      <c r="C15" s="210"/>
      <c r="D15" s="211"/>
      <c r="E15" s="210"/>
      <c r="F15" s="210"/>
      <c r="G15" s="210"/>
      <c r="H15" s="41"/>
    </row>
    <row r="16" spans="1:8" ht="14.1" customHeight="1">
      <c r="A16" s="40"/>
      <c r="B16" s="41"/>
      <c r="C16" s="210"/>
      <c r="D16" s="211"/>
      <c r="E16" s="210"/>
      <c r="F16" s="210"/>
      <c r="G16" s="210"/>
      <c r="H16" s="41"/>
    </row>
    <row r="17" spans="1:8" ht="14.1" customHeight="1">
      <c r="A17" s="40"/>
      <c r="B17" s="41"/>
      <c r="C17" s="210"/>
      <c r="D17" s="211"/>
      <c r="E17" s="210"/>
      <c r="F17" s="210"/>
      <c r="G17" s="210"/>
      <c r="H17" s="41"/>
    </row>
    <row r="18" spans="1:8" ht="14.25">
      <c r="A18" s="52"/>
      <c r="C18" s="210"/>
      <c r="D18" s="211"/>
      <c r="E18" s="210"/>
      <c r="F18" s="210"/>
      <c r="G18" s="210"/>
    </row>
    <row r="19" spans="1:8" ht="14.25">
      <c r="A19" s="52"/>
      <c r="C19" s="210"/>
      <c r="D19" s="211"/>
      <c r="E19" s="210"/>
      <c r="F19" s="210"/>
      <c r="G19" s="210"/>
    </row>
    <row r="20" spans="1:8" ht="14.25">
      <c r="A20" s="52"/>
      <c r="B20" s="53" t="s">
        <v>36</v>
      </c>
      <c r="C20" s="51"/>
      <c r="D20" s="55"/>
    </row>
    <row r="21" spans="1:8" ht="14.25">
      <c r="A21" s="52"/>
      <c r="B21" s="53"/>
      <c r="C21" s="51"/>
      <c r="D21" s="55"/>
    </row>
    <row r="22" spans="1:8" ht="14.25">
      <c r="A22" s="52"/>
      <c r="B22" s="56" t="s">
        <v>37</v>
      </c>
      <c r="C22" s="54"/>
      <c r="D22" s="55"/>
    </row>
    <row r="23" spans="1:8" ht="14.25">
      <c r="A23" s="52"/>
      <c r="B23" s="45"/>
      <c r="C23" s="57" t="s">
        <v>38</v>
      </c>
      <c r="D23" s="55"/>
    </row>
    <row r="24" spans="1:8" ht="14.25">
      <c r="A24" s="52"/>
      <c r="B24" s="64"/>
      <c r="C24" s="57" t="s">
        <v>41</v>
      </c>
      <c r="D24" s="55"/>
    </row>
    <row r="25" spans="1:8" ht="14.25">
      <c r="A25" s="52"/>
      <c r="B25" s="64"/>
      <c r="C25" s="57" t="s">
        <v>108</v>
      </c>
      <c r="D25" s="55"/>
    </row>
    <row r="26" spans="1:8" ht="14.25">
      <c r="A26" s="52"/>
      <c r="B26" s="64"/>
      <c r="C26" s="57" t="s">
        <v>97</v>
      </c>
      <c r="D26" s="55"/>
    </row>
    <row r="27" spans="1:8" ht="14.25">
      <c r="A27" s="52"/>
      <c r="B27" s="64"/>
      <c r="C27" s="57" t="s">
        <v>109</v>
      </c>
      <c r="D27" s="55"/>
    </row>
    <row r="28" spans="1:8" ht="14.25">
      <c r="A28" s="52"/>
      <c r="B28" s="64"/>
      <c r="C28" s="57" t="s">
        <v>110</v>
      </c>
      <c r="D28" s="55"/>
    </row>
    <row r="29" spans="1:8" ht="14.25">
      <c r="A29" s="52"/>
      <c r="B29" s="45"/>
      <c r="C29" s="57"/>
      <c r="D29" s="55"/>
    </row>
    <row r="30" spans="1:8" ht="14.25">
      <c r="A30" s="52"/>
      <c r="B30" s="56" t="s">
        <v>39</v>
      </c>
      <c r="C30" s="58"/>
      <c r="D30" s="55"/>
    </row>
    <row r="31" spans="1:8" ht="14.25">
      <c r="A31" s="52"/>
      <c r="B31" s="63" t="s">
        <v>43</v>
      </c>
      <c r="C31" s="57" t="s">
        <v>46</v>
      </c>
      <c r="D31" s="55"/>
    </row>
    <row r="32" spans="1:8" ht="14.25">
      <c r="A32" s="52"/>
      <c r="B32" s="45"/>
      <c r="C32" s="57"/>
      <c r="D32" s="55"/>
    </row>
    <row r="33" spans="1:4" ht="14.25">
      <c r="A33" s="52"/>
      <c r="B33" s="56" t="s">
        <v>42</v>
      </c>
      <c r="C33" s="58"/>
      <c r="D33" s="55"/>
    </row>
    <row r="34" spans="1:4" ht="14.25">
      <c r="A34" s="52"/>
      <c r="B34" s="63" t="s">
        <v>44</v>
      </c>
      <c r="C34" s="57" t="s">
        <v>47</v>
      </c>
      <c r="D34" s="55"/>
    </row>
    <row r="35" spans="1:4" ht="14.25">
      <c r="A35" s="52"/>
      <c r="B35" s="45"/>
      <c r="C35" s="57"/>
      <c r="D35" s="55"/>
    </row>
    <row r="36" spans="1:4" ht="14.25">
      <c r="A36" s="52"/>
      <c r="B36" s="56" t="s">
        <v>94</v>
      </c>
      <c r="C36" s="58"/>
      <c r="D36" s="55"/>
    </row>
    <row r="37" spans="1:4" ht="14.25">
      <c r="A37" s="52"/>
      <c r="B37" s="63" t="s">
        <v>44</v>
      </c>
      <c r="C37" s="57" t="s">
        <v>95</v>
      </c>
      <c r="D37" s="55"/>
    </row>
    <row r="38" spans="1:4" ht="14.25">
      <c r="A38" s="52"/>
      <c r="B38" s="63" t="s">
        <v>44</v>
      </c>
      <c r="C38" s="57" t="s">
        <v>96</v>
      </c>
      <c r="D38" s="55"/>
    </row>
    <row r="39" spans="1:4" ht="28.5">
      <c r="A39" s="52"/>
      <c r="B39" s="63" t="s">
        <v>44</v>
      </c>
      <c r="C39" s="57" t="s">
        <v>111</v>
      </c>
      <c r="D39" s="55"/>
    </row>
    <row r="40" spans="1:4" ht="14.25">
      <c r="A40" s="52"/>
      <c r="B40" s="45"/>
      <c r="C40" s="57"/>
      <c r="D40" s="55"/>
    </row>
    <row r="41" spans="1:4" ht="14.25">
      <c r="A41" s="52"/>
      <c r="B41" s="56" t="s">
        <v>40</v>
      </c>
      <c r="C41" s="58"/>
      <c r="D41" s="55"/>
    </row>
    <row r="42" spans="1:4" ht="14.25">
      <c r="A42" s="52"/>
      <c r="B42" s="63" t="s">
        <v>44</v>
      </c>
      <c r="C42" s="57" t="s">
        <v>122</v>
      </c>
      <c r="D42" s="55"/>
    </row>
    <row r="43" spans="1:4" ht="14.25">
      <c r="A43" s="52"/>
      <c r="B43" s="63" t="s">
        <v>44</v>
      </c>
      <c r="C43" s="57" t="s">
        <v>45</v>
      </c>
      <c r="D43" s="55"/>
    </row>
    <row r="44" spans="1:4" ht="57">
      <c r="A44" s="52"/>
      <c r="B44" s="63"/>
      <c r="C44" s="57" t="s">
        <v>114</v>
      </c>
      <c r="D44" s="55"/>
    </row>
    <row r="45" spans="1:4" ht="28.5">
      <c r="A45" s="52"/>
      <c r="B45" s="63" t="s">
        <v>44</v>
      </c>
      <c r="C45" s="57" t="s">
        <v>112</v>
      </c>
      <c r="D45" s="55"/>
    </row>
    <row r="46" spans="1:4" ht="14.25">
      <c r="A46" s="52"/>
      <c r="B46" s="63" t="s">
        <v>44</v>
      </c>
      <c r="C46" s="57" t="s">
        <v>115</v>
      </c>
      <c r="D46" s="55"/>
    </row>
    <row r="47" spans="1:4" ht="14.25">
      <c r="A47" s="46"/>
      <c r="B47" s="63"/>
      <c r="C47" s="57"/>
      <c r="D47" s="47"/>
    </row>
    <row r="48" spans="1:4">
      <c r="A48" s="46"/>
      <c r="B48" s="44"/>
      <c r="C48" s="44"/>
      <c r="D48" s="47"/>
    </row>
    <row r="49" spans="1:4">
      <c r="A49" s="46"/>
      <c r="B49" s="44"/>
      <c r="C49" s="44"/>
      <c r="D49" s="47"/>
    </row>
    <row r="50" spans="1:4">
      <c r="A50" s="46"/>
      <c r="B50" s="44"/>
      <c r="C50" s="44"/>
      <c r="D50" s="47"/>
    </row>
    <row r="51" spans="1:4">
      <c r="A51" s="46"/>
      <c r="B51" s="44"/>
      <c r="C51" s="44"/>
      <c r="D51" s="47"/>
    </row>
    <row r="52" spans="1:4" ht="15" thickBot="1">
      <c r="A52" s="48"/>
      <c r="B52" s="49"/>
      <c r="C52" s="49"/>
      <c r="D52" s="50"/>
    </row>
    <row r="53" spans="1:4" ht="14.25" thickTop="1"/>
  </sheetData>
  <sheetProtection selectLockedCells="1"/>
  <mergeCells count="1">
    <mergeCell ref="B3:C3"/>
  </mergeCells>
  <phoneticPr fontId="3"/>
  <printOptions horizontalCentered="1"/>
  <pageMargins left="0.59055118110236227" right="0.59055118110236227" top="0.82677165354330717" bottom="0.6692913385826772" header="0.51181102362204722" footer="0.51181102362204722"/>
  <pageSetup paperSize="9" scale="92" orientation="portrait" errors="blank"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H35"/>
  <sheetViews>
    <sheetView showGridLines="0" showZeros="0" view="pageBreakPreview" zoomScale="60" zoomScaleNormal="75" workbookViewId="0">
      <selection activeCell="C14" sqref="C14:D14"/>
    </sheetView>
  </sheetViews>
  <sheetFormatPr defaultRowHeight="13.5"/>
  <cols>
    <col min="1" max="1" width="16.625" customWidth="1"/>
    <col min="2" max="2" width="10.625" customWidth="1"/>
    <col min="3" max="6" width="13.375" customWidth="1"/>
    <col min="7" max="7" width="21.125" customWidth="1"/>
  </cols>
  <sheetData>
    <row r="1" spans="1:8" ht="18" thickBot="1">
      <c r="G1" s="104" t="s">
        <v>48</v>
      </c>
    </row>
    <row r="2" spans="1:8" s="1" customFormat="1" ht="30" customHeight="1">
      <c r="A2" s="214" t="s">
        <v>116</v>
      </c>
      <c r="B2" s="19"/>
      <c r="C2" s="19"/>
      <c r="D2" s="19"/>
      <c r="E2" s="19"/>
      <c r="F2" s="19"/>
      <c r="G2" s="19"/>
    </row>
    <row r="3" spans="1:8" s="1" customFormat="1" ht="17.25" customHeight="1">
      <c r="A3" s="216"/>
      <c r="B3" s="19"/>
      <c r="C3" s="19"/>
      <c r="D3" s="19"/>
      <c r="E3" s="19"/>
      <c r="F3" s="19"/>
      <c r="G3" s="19"/>
    </row>
    <row r="4" spans="1:8" s="36" customFormat="1" ht="14.1" customHeight="1">
      <c r="A4" s="41"/>
      <c r="B4" s="210"/>
      <c r="D4" s="310"/>
      <c r="E4" s="310"/>
      <c r="F4" s="212"/>
      <c r="G4" s="212"/>
      <c r="H4" s="41"/>
    </row>
    <row r="5" spans="1:8" s="36" customFormat="1" ht="14.1" customHeight="1">
      <c r="A5" s="41"/>
      <c r="B5" s="210"/>
      <c r="D5" s="210"/>
      <c r="E5" s="210"/>
      <c r="F5" s="210"/>
      <c r="G5" s="210"/>
      <c r="H5" s="41"/>
    </row>
    <row r="6" spans="1:8" s="36" customFormat="1" ht="14.1" customHeight="1">
      <c r="A6" s="41"/>
      <c r="B6" s="210"/>
      <c r="D6" s="210"/>
      <c r="E6" s="210"/>
      <c r="F6" s="210"/>
      <c r="G6" s="210"/>
      <c r="H6" s="41"/>
    </row>
    <row r="7" spans="1:8" s="36" customFormat="1" ht="14.1" customHeight="1">
      <c r="A7" s="41"/>
      <c r="B7" s="210"/>
      <c r="D7" s="210"/>
      <c r="E7" s="210"/>
      <c r="F7" s="210"/>
      <c r="G7" s="210"/>
      <c r="H7" s="41"/>
    </row>
    <row r="8" spans="1:8" s="36" customFormat="1" ht="14.1" customHeight="1">
      <c r="A8" s="41"/>
      <c r="B8" s="41"/>
      <c r="C8" s="210"/>
      <c r="D8" s="210"/>
      <c r="E8" s="210"/>
      <c r="F8" s="210"/>
      <c r="G8" s="210"/>
      <c r="H8" s="41"/>
    </row>
    <row r="9" spans="1:8" s="5" customFormat="1" ht="18.75">
      <c r="A9" s="20"/>
      <c r="B9" s="20"/>
      <c r="C9" s="20"/>
      <c r="D9" s="20"/>
      <c r="E9" s="20"/>
      <c r="F9" s="20"/>
      <c r="G9" s="20"/>
    </row>
    <row r="10" spans="1:8" s="3" customFormat="1" ht="23.1" customHeight="1">
      <c r="A10" s="2" t="s">
        <v>22</v>
      </c>
      <c r="B10" s="2"/>
      <c r="C10" s="2"/>
      <c r="D10" s="2"/>
      <c r="E10" s="2"/>
      <c r="F10" s="9"/>
      <c r="G10" s="9"/>
    </row>
    <row r="11" spans="1:8" s="3" customFormat="1" ht="23.1" customHeight="1" thickBot="1">
      <c r="A11" s="2" t="s">
        <v>26</v>
      </c>
      <c r="B11" s="2"/>
      <c r="C11" s="2"/>
      <c r="D11" s="2"/>
      <c r="E11" s="2"/>
      <c r="G11" s="2"/>
    </row>
    <row r="12" spans="1:8" s="3" customFormat="1" ht="19.5" customHeight="1" thickBot="1">
      <c r="A12" s="17"/>
      <c r="B12" s="17" t="s">
        <v>17</v>
      </c>
      <c r="C12" s="286">
        <v>123456789</v>
      </c>
      <c r="D12" s="287"/>
      <c r="E12" s="11"/>
      <c r="F12" s="22" t="s">
        <v>33</v>
      </c>
      <c r="G12" s="23" t="s">
        <v>31</v>
      </c>
    </row>
    <row r="13" spans="1:8" s="3" customFormat="1" ht="19.5" customHeight="1" thickBot="1">
      <c r="A13" s="17"/>
      <c r="B13" s="17" t="s">
        <v>16</v>
      </c>
      <c r="C13" s="288" t="s">
        <v>62</v>
      </c>
      <c r="D13" s="289"/>
      <c r="E13" s="11"/>
      <c r="F13" s="11"/>
      <c r="G13" s="10"/>
    </row>
    <row r="14" spans="1:8" s="3" customFormat="1" ht="19.5" customHeight="1" thickBot="1">
      <c r="A14" s="17"/>
      <c r="B14" s="17" t="s">
        <v>117</v>
      </c>
      <c r="C14" s="293" t="s">
        <v>123</v>
      </c>
      <c r="D14" s="294"/>
      <c r="E14" s="212"/>
      <c r="F14" s="212"/>
      <c r="G14" s="10"/>
    </row>
    <row r="15" spans="1:8" s="3" customFormat="1" ht="23.1" customHeight="1">
      <c r="A15" s="2" t="s">
        <v>27</v>
      </c>
    </row>
    <row r="16" spans="1:8" s="3" customFormat="1" ht="23.1" customHeight="1" thickBot="1">
      <c r="A16" s="15"/>
      <c r="B16" s="21" t="s">
        <v>23</v>
      </c>
      <c r="E16" s="13" t="s">
        <v>24</v>
      </c>
    </row>
    <row r="17" spans="1:7" s="3" customFormat="1" ht="19.5" customHeight="1" thickBot="1">
      <c r="A17" s="15"/>
      <c r="B17" s="282">
        <f>MIN(A21:A32)</f>
        <v>38777</v>
      </c>
      <c r="C17" s="283"/>
      <c r="D17" s="16" t="s">
        <v>25</v>
      </c>
      <c r="E17" s="282">
        <f>MAX(A21:A32)</f>
        <v>39114</v>
      </c>
      <c r="F17" s="292"/>
      <c r="G17" s="14" t="s">
        <v>28</v>
      </c>
    </row>
    <row r="18" spans="1:7" s="8" customFormat="1" ht="7.5" customHeight="1" thickBot="1">
      <c r="A18" s="7"/>
      <c r="B18" s="7"/>
      <c r="C18" s="7"/>
      <c r="D18" s="79"/>
      <c r="E18" s="80"/>
      <c r="F18" s="7"/>
    </row>
    <row r="19" spans="1:7" s="6" customFormat="1" ht="16.5" customHeight="1" thickBot="1">
      <c r="A19" s="284" t="s">
        <v>34</v>
      </c>
      <c r="B19" s="94" t="s">
        <v>1</v>
      </c>
      <c r="C19" s="95" t="s">
        <v>53</v>
      </c>
      <c r="D19" s="95"/>
      <c r="E19" s="96"/>
      <c r="F19" s="290" t="s">
        <v>2</v>
      </c>
      <c r="G19" s="280" t="s">
        <v>51</v>
      </c>
    </row>
    <row r="20" spans="1:7" s="6" customFormat="1" ht="16.5" customHeight="1">
      <c r="A20" s="285"/>
      <c r="B20" s="97" t="s">
        <v>50</v>
      </c>
      <c r="C20" s="97" t="s">
        <v>52</v>
      </c>
      <c r="D20" s="98" t="s">
        <v>7</v>
      </c>
      <c r="E20" s="99" t="s">
        <v>8</v>
      </c>
      <c r="F20" s="291"/>
      <c r="G20" s="281"/>
    </row>
    <row r="21" spans="1:7" ht="21" customHeight="1">
      <c r="A21" s="24">
        <v>38777</v>
      </c>
      <c r="B21" s="25">
        <v>110</v>
      </c>
      <c r="C21" s="26">
        <f>SUM(D21:E21)</f>
        <v>700000</v>
      </c>
      <c r="D21" s="27">
        <v>500000</v>
      </c>
      <c r="E21" s="28">
        <v>200000</v>
      </c>
      <c r="F21" s="29">
        <v>11</v>
      </c>
      <c r="G21" s="30">
        <v>70000</v>
      </c>
    </row>
    <row r="22" spans="1:7" ht="21" customHeight="1">
      <c r="A22" s="31">
        <v>38808</v>
      </c>
      <c r="B22" s="25">
        <v>111</v>
      </c>
      <c r="C22" s="26">
        <f t="shared" ref="C22:C32" si="0">SUM(D22:E22)</f>
        <v>761000</v>
      </c>
      <c r="D22" s="32">
        <v>550000</v>
      </c>
      <c r="E22" s="33">
        <v>211000</v>
      </c>
      <c r="F22" s="34">
        <v>12</v>
      </c>
      <c r="G22" s="30">
        <v>72000</v>
      </c>
    </row>
    <row r="23" spans="1:7" ht="21" customHeight="1">
      <c r="A23" s="31">
        <v>38838</v>
      </c>
      <c r="B23" s="25">
        <v>115</v>
      </c>
      <c r="C23" s="26">
        <f t="shared" si="0"/>
        <v>900000</v>
      </c>
      <c r="D23" s="32">
        <v>650000</v>
      </c>
      <c r="E23" s="33">
        <v>250000</v>
      </c>
      <c r="F23" s="34">
        <v>12</v>
      </c>
      <c r="G23" s="30">
        <v>95000</v>
      </c>
    </row>
    <row r="24" spans="1:7" ht="21" customHeight="1">
      <c r="A24" s="31">
        <v>38869</v>
      </c>
      <c r="B24" s="25">
        <v>120</v>
      </c>
      <c r="C24" s="35">
        <f t="shared" si="0"/>
        <v>1260000</v>
      </c>
      <c r="D24" s="32">
        <v>900000</v>
      </c>
      <c r="E24" s="33">
        <v>360000</v>
      </c>
      <c r="F24" s="34">
        <v>13</v>
      </c>
      <c r="G24" s="30">
        <v>110000</v>
      </c>
    </row>
    <row r="25" spans="1:7" ht="21" customHeight="1">
      <c r="A25" s="31">
        <v>38899</v>
      </c>
      <c r="B25" s="25">
        <v>122</v>
      </c>
      <c r="C25" s="35">
        <f t="shared" si="0"/>
        <v>900000</v>
      </c>
      <c r="D25" s="32">
        <v>650000</v>
      </c>
      <c r="E25" s="33">
        <v>250000</v>
      </c>
      <c r="F25" s="34">
        <v>13</v>
      </c>
      <c r="G25" s="30">
        <v>95000</v>
      </c>
    </row>
    <row r="26" spans="1:7" ht="21" customHeight="1">
      <c r="A26" s="31">
        <v>38930</v>
      </c>
      <c r="B26" s="25">
        <v>121</v>
      </c>
      <c r="C26" s="35">
        <f t="shared" si="0"/>
        <v>990000</v>
      </c>
      <c r="D26" s="32">
        <v>700000</v>
      </c>
      <c r="E26" s="33">
        <v>290000</v>
      </c>
      <c r="F26" s="34">
        <v>15</v>
      </c>
      <c r="G26" s="30">
        <v>98000</v>
      </c>
    </row>
    <row r="27" spans="1:7" ht="21" customHeight="1">
      <c r="A27" s="31">
        <v>38961</v>
      </c>
      <c r="B27" s="25"/>
      <c r="C27" s="35">
        <f t="shared" si="0"/>
        <v>0</v>
      </c>
      <c r="D27" s="32"/>
      <c r="E27" s="33"/>
      <c r="F27" s="34"/>
      <c r="G27" s="30"/>
    </row>
    <row r="28" spans="1:7" ht="21" customHeight="1">
      <c r="A28" s="31">
        <v>38991</v>
      </c>
      <c r="B28" s="25"/>
      <c r="C28" s="35">
        <f t="shared" si="0"/>
        <v>0</v>
      </c>
      <c r="D28" s="32"/>
      <c r="E28" s="33"/>
      <c r="F28" s="34"/>
      <c r="G28" s="30"/>
    </row>
    <row r="29" spans="1:7" ht="21" customHeight="1">
      <c r="A29" s="31">
        <v>39022</v>
      </c>
      <c r="B29" s="25"/>
      <c r="C29" s="35">
        <f t="shared" si="0"/>
        <v>0</v>
      </c>
      <c r="D29" s="32"/>
      <c r="E29" s="33"/>
      <c r="F29" s="34"/>
      <c r="G29" s="30"/>
    </row>
    <row r="30" spans="1:7" ht="21" customHeight="1">
      <c r="A30" s="31">
        <v>39052</v>
      </c>
      <c r="B30" s="25"/>
      <c r="C30" s="35">
        <f t="shared" si="0"/>
        <v>0</v>
      </c>
      <c r="D30" s="32"/>
      <c r="E30" s="33"/>
      <c r="F30" s="34"/>
      <c r="G30" s="30"/>
    </row>
    <row r="31" spans="1:7" ht="21" customHeight="1">
      <c r="A31" s="31">
        <v>39083</v>
      </c>
      <c r="B31" s="25"/>
      <c r="C31" s="35">
        <f t="shared" si="0"/>
        <v>0</v>
      </c>
      <c r="D31" s="32"/>
      <c r="E31" s="33"/>
      <c r="F31" s="34"/>
      <c r="G31" s="30"/>
    </row>
    <row r="32" spans="1:7" ht="21" customHeight="1" thickBot="1">
      <c r="A32" s="31">
        <v>39114</v>
      </c>
      <c r="B32" s="25"/>
      <c r="C32" s="35">
        <f t="shared" si="0"/>
        <v>0</v>
      </c>
      <c r="D32" s="32"/>
      <c r="E32" s="33"/>
      <c r="F32" s="34"/>
      <c r="G32" s="30"/>
    </row>
    <row r="33" spans="1:7" ht="21" customHeight="1" thickBot="1">
      <c r="A33" s="100" t="s">
        <v>3</v>
      </c>
      <c r="B33" s="100">
        <f t="shared" ref="B33:G33" si="1">SUM(B21:B32)</f>
        <v>699</v>
      </c>
      <c r="C33" s="101">
        <f t="shared" si="1"/>
        <v>5511000</v>
      </c>
      <c r="D33" s="102">
        <f t="shared" si="1"/>
        <v>3950000</v>
      </c>
      <c r="E33" s="103">
        <f t="shared" si="1"/>
        <v>1561000</v>
      </c>
      <c r="F33" s="276">
        <f t="shared" si="1"/>
        <v>76</v>
      </c>
      <c r="G33" s="277">
        <f t="shared" si="1"/>
        <v>540000</v>
      </c>
    </row>
    <row r="35" spans="1:7" ht="14.25">
      <c r="A35" s="3" t="s">
        <v>54</v>
      </c>
    </row>
  </sheetData>
  <mergeCells count="8">
    <mergeCell ref="G19:G20"/>
    <mergeCell ref="B17:C17"/>
    <mergeCell ref="A19:A20"/>
    <mergeCell ref="C12:D12"/>
    <mergeCell ref="C13:D13"/>
    <mergeCell ref="F19:F20"/>
    <mergeCell ref="E17:F17"/>
    <mergeCell ref="C14:D14"/>
  </mergeCells>
  <phoneticPr fontId="3"/>
  <printOptions horizontalCentered="1"/>
  <pageMargins left="0.47244094488188981" right="0.47244094488188981" top="0.98425196850393704" bottom="0.98425196850393704" header="0.51181102362204722" footer="0.51181102362204722"/>
  <pageSetup paperSize="9" scale="8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36"/>
  <sheetViews>
    <sheetView showGridLines="0" view="pageBreakPreview" zoomScale="60" zoomScaleNormal="90" workbookViewId="0">
      <selection activeCell="F10" sqref="F10"/>
    </sheetView>
  </sheetViews>
  <sheetFormatPr defaultRowHeight="14.25"/>
  <cols>
    <col min="1" max="1" width="4.25" style="3" customWidth="1"/>
    <col min="2" max="2" width="18.625" style="3" customWidth="1"/>
    <col min="3" max="3" width="14.625" style="3" customWidth="1"/>
    <col min="4" max="4" width="15.625" style="10" customWidth="1"/>
    <col min="5" max="5" width="16.625" style="10" customWidth="1"/>
    <col min="6" max="6" width="14.625" style="10" customWidth="1"/>
    <col min="7" max="7" width="9.625" style="3" customWidth="1"/>
    <col min="8" max="8" width="15.625" style="3" customWidth="1"/>
    <col min="9" max="16384" width="9" style="3"/>
  </cols>
  <sheetData>
    <row r="1" spans="1:8" ht="30" customHeight="1" thickTop="1" thickBot="1">
      <c r="G1" s="65" t="s">
        <v>49</v>
      </c>
      <c r="H1" s="66"/>
    </row>
    <row r="2" spans="1:8" s="1" customFormat="1" ht="21.75" thickTop="1">
      <c r="A2" s="18" t="s">
        <v>119</v>
      </c>
      <c r="B2" s="18"/>
      <c r="C2" s="18"/>
      <c r="D2" s="18"/>
      <c r="E2" s="18"/>
      <c r="F2" s="18"/>
    </row>
    <row r="3" spans="1:8" s="1" customFormat="1" ht="21">
      <c r="A3" s="217"/>
      <c r="B3" s="18"/>
      <c r="C3" s="18"/>
      <c r="D3" s="18"/>
      <c r="E3" s="311"/>
      <c r="F3" s="18"/>
    </row>
    <row r="4" spans="1:8" s="36" customFormat="1" ht="14.1" customHeight="1">
      <c r="A4" s="41"/>
      <c r="B4" s="210"/>
      <c r="D4" s="310"/>
      <c r="E4" s="310"/>
      <c r="F4" s="212"/>
      <c r="G4" s="212"/>
      <c r="H4" s="41"/>
    </row>
    <row r="5" spans="1:8" s="36" customFormat="1" ht="14.1" customHeight="1">
      <c r="A5" s="41"/>
      <c r="B5" s="210"/>
      <c r="D5" s="210"/>
      <c r="E5" s="210"/>
      <c r="F5" s="210"/>
      <c r="G5" s="210"/>
      <c r="H5" s="41"/>
    </row>
    <row r="6" spans="1:8" s="36" customFormat="1" ht="14.1" customHeight="1">
      <c r="A6" s="41"/>
      <c r="B6" s="210"/>
      <c r="D6" s="210"/>
      <c r="E6" s="210"/>
      <c r="F6" s="210"/>
      <c r="G6" s="210"/>
      <c r="H6" s="41"/>
    </row>
    <row r="7" spans="1:8" s="36" customFormat="1" ht="14.1" customHeight="1">
      <c r="A7" s="41"/>
      <c r="B7" s="210"/>
      <c r="D7" s="210"/>
      <c r="E7" s="210"/>
      <c r="F7" s="210"/>
      <c r="G7" s="210"/>
      <c r="H7" s="41"/>
    </row>
    <row r="8" spans="1:8" s="5" customFormat="1" ht="18.75">
      <c r="A8" s="218"/>
      <c r="B8" s="20"/>
      <c r="C8" s="20"/>
      <c r="D8" s="20"/>
      <c r="E8" s="20"/>
      <c r="F8" s="20"/>
    </row>
    <row r="9" spans="1:8" ht="23.1" customHeight="1">
      <c r="A9" s="2" t="s">
        <v>21</v>
      </c>
      <c r="B9" s="2" t="s">
        <v>12</v>
      </c>
      <c r="C9" s="2"/>
      <c r="E9" s="9"/>
      <c r="F9" s="9"/>
    </row>
    <row r="10" spans="1:8" ht="23.1" customHeight="1">
      <c r="A10" s="2" t="s">
        <v>11</v>
      </c>
      <c r="B10" s="2"/>
      <c r="C10" s="2"/>
      <c r="D10" s="9"/>
      <c r="E10" s="9"/>
      <c r="F10" s="9"/>
    </row>
    <row r="11" spans="1:8" ht="18.75">
      <c r="A11" s="2"/>
      <c r="B11" s="2"/>
      <c r="C11" s="2"/>
      <c r="D11" s="9"/>
      <c r="E11" s="9"/>
      <c r="F11" s="9"/>
    </row>
    <row r="12" spans="1:8" ht="15" thickBot="1"/>
    <row r="13" spans="1:8" s="12" customFormat="1" ht="44.25" customHeight="1" thickBot="1">
      <c r="A13" s="263" t="s">
        <v>20</v>
      </c>
      <c r="B13" s="264" t="s">
        <v>4</v>
      </c>
      <c r="C13" s="265" t="s">
        <v>9</v>
      </c>
      <c r="D13" s="266" t="s">
        <v>5</v>
      </c>
      <c r="E13" s="267" t="s">
        <v>55</v>
      </c>
      <c r="F13" s="268" t="s">
        <v>2</v>
      </c>
      <c r="G13" s="269" t="s">
        <v>57</v>
      </c>
      <c r="H13" s="269" t="s">
        <v>6</v>
      </c>
    </row>
    <row r="14" spans="1:8" s="4" customFormat="1" ht="20.25" customHeight="1">
      <c r="A14" s="71">
        <v>1</v>
      </c>
      <c r="B14" s="67">
        <v>123455</v>
      </c>
      <c r="C14" s="59" t="s">
        <v>29</v>
      </c>
      <c r="D14" s="81">
        <v>100000</v>
      </c>
      <c r="E14" s="82">
        <v>3</v>
      </c>
      <c r="F14" s="82">
        <v>19</v>
      </c>
      <c r="G14" s="83">
        <f>ROUND(D14/$D$34,4)</f>
        <v>0.1852</v>
      </c>
      <c r="H14" s="75">
        <f>IF(ISERROR(ROUNDDOWN(明細1!D$32*G14,0)),"",(ROUNDDOWN(明細1!D$32*G14,0)))</f>
        <v>44900</v>
      </c>
    </row>
    <row r="15" spans="1:8" s="4" customFormat="1" ht="20.25" customHeight="1">
      <c r="A15" s="72">
        <v>2</v>
      </c>
      <c r="B15" s="68">
        <v>123456</v>
      </c>
      <c r="C15" s="60" t="s">
        <v>30</v>
      </c>
      <c r="D15" s="84">
        <v>130000</v>
      </c>
      <c r="E15" s="85">
        <v>4</v>
      </c>
      <c r="F15" s="85">
        <v>16</v>
      </c>
      <c r="G15" s="86">
        <f t="shared" ref="G15:G33" si="0">ROUND(D15/$D$34,4)</f>
        <v>0.2407</v>
      </c>
      <c r="H15" s="76">
        <f>IF(ISERROR(ROUNDDOWN(明細1!D$32*G15,0)),"",(ROUNDDOWN(明細1!D$32*G15,0)))</f>
        <v>58356</v>
      </c>
    </row>
    <row r="16" spans="1:8" s="4" customFormat="1" ht="20.25" customHeight="1">
      <c r="A16" s="72">
        <v>3</v>
      </c>
      <c r="B16" s="68">
        <v>123457</v>
      </c>
      <c r="C16" s="60" t="s">
        <v>31</v>
      </c>
      <c r="D16" s="84">
        <v>100000</v>
      </c>
      <c r="E16" s="85">
        <v>5</v>
      </c>
      <c r="F16" s="85">
        <v>16</v>
      </c>
      <c r="G16" s="86">
        <f t="shared" si="0"/>
        <v>0.1852</v>
      </c>
      <c r="H16" s="76">
        <f>IF(ISERROR(ROUNDDOWN(明細1!D$32*G16,0)),"",(ROUNDDOWN(明細1!D$32*G16,0)))</f>
        <v>44900</v>
      </c>
    </row>
    <row r="17" spans="1:8" s="4" customFormat="1" ht="20.25" customHeight="1">
      <c r="A17" s="72">
        <v>4</v>
      </c>
      <c r="B17" s="68">
        <v>123458</v>
      </c>
      <c r="C17" s="60" t="s">
        <v>32</v>
      </c>
      <c r="D17" s="84">
        <v>90000</v>
      </c>
      <c r="E17" s="85">
        <v>3</v>
      </c>
      <c r="F17" s="85">
        <v>14</v>
      </c>
      <c r="G17" s="86">
        <f t="shared" si="0"/>
        <v>0.16669999999999999</v>
      </c>
      <c r="H17" s="76">
        <f>IF(ISERROR(ROUNDDOWN(明細1!D$32*G17,0)),"",(ROUNDDOWN(明細1!D$32*G17,0)))</f>
        <v>40415</v>
      </c>
    </row>
    <row r="18" spans="1:8" s="4" customFormat="1" ht="20.25" customHeight="1">
      <c r="A18" s="72">
        <v>5</v>
      </c>
      <c r="B18" s="68">
        <v>123459</v>
      </c>
      <c r="C18" s="60" t="s">
        <v>113</v>
      </c>
      <c r="D18" s="84">
        <v>120000</v>
      </c>
      <c r="E18" s="85">
        <v>2</v>
      </c>
      <c r="F18" s="85">
        <v>11</v>
      </c>
      <c r="G18" s="86">
        <f t="shared" si="0"/>
        <v>0.22220000000000001</v>
      </c>
      <c r="H18" s="77">
        <f>IF(ISERROR(ROUNDDOWN(明細1!D$32*G18,0)),"",(ROUNDDOWN(明細1!D$32*G18,0)))</f>
        <v>53871</v>
      </c>
    </row>
    <row r="19" spans="1:8" s="4" customFormat="1" ht="20.25" customHeight="1">
      <c r="A19" s="72">
        <v>6</v>
      </c>
      <c r="B19" s="68"/>
      <c r="C19" s="60"/>
      <c r="D19" s="84"/>
      <c r="E19" s="85"/>
      <c r="F19" s="85"/>
      <c r="G19" s="86">
        <f t="shared" si="0"/>
        <v>0</v>
      </c>
      <c r="H19" s="77">
        <f>IF(ISERROR(ROUNDDOWN(明細1!D$32*G19,0)),"",(ROUNDDOWN(明細1!D$32*G19,0)))</f>
        <v>0</v>
      </c>
    </row>
    <row r="20" spans="1:8" s="4" customFormat="1" ht="20.25" customHeight="1">
      <c r="A20" s="72">
        <v>7</v>
      </c>
      <c r="B20" s="68"/>
      <c r="C20" s="60"/>
      <c r="D20" s="84"/>
      <c r="E20" s="85"/>
      <c r="F20" s="85"/>
      <c r="G20" s="86">
        <f t="shared" si="0"/>
        <v>0</v>
      </c>
      <c r="H20" s="77">
        <f>IF(ISERROR(ROUNDDOWN(明細1!D$32*G20,0)),"",(ROUNDDOWN(明細1!D$32*G20,0)))</f>
        <v>0</v>
      </c>
    </row>
    <row r="21" spans="1:8" s="4" customFormat="1" ht="20.25" customHeight="1">
      <c r="A21" s="72">
        <v>8</v>
      </c>
      <c r="B21" s="68"/>
      <c r="C21" s="60"/>
      <c r="D21" s="84"/>
      <c r="E21" s="85"/>
      <c r="F21" s="85"/>
      <c r="G21" s="86">
        <f t="shared" si="0"/>
        <v>0</v>
      </c>
      <c r="H21" s="77">
        <f>IF(ISERROR(ROUNDDOWN(明細1!D$32*G21,0)),"",(ROUNDDOWN(明細1!D$32*G21,0)))</f>
        <v>0</v>
      </c>
    </row>
    <row r="22" spans="1:8" s="4" customFormat="1" ht="20.25" customHeight="1">
      <c r="A22" s="72">
        <v>9</v>
      </c>
      <c r="B22" s="68"/>
      <c r="C22" s="60"/>
      <c r="D22" s="84"/>
      <c r="E22" s="85"/>
      <c r="F22" s="85"/>
      <c r="G22" s="86">
        <f t="shared" si="0"/>
        <v>0</v>
      </c>
      <c r="H22" s="77">
        <f>IF(ISERROR(ROUNDDOWN(明細1!D$32*G22,0)),"",(ROUNDDOWN(明細1!D$32*G22,0)))</f>
        <v>0</v>
      </c>
    </row>
    <row r="23" spans="1:8" s="4" customFormat="1" ht="20.25" customHeight="1">
      <c r="A23" s="72">
        <v>10</v>
      </c>
      <c r="B23" s="68"/>
      <c r="C23" s="60"/>
      <c r="D23" s="84"/>
      <c r="E23" s="85"/>
      <c r="F23" s="85"/>
      <c r="G23" s="86">
        <f t="shared" si="0"/>
        <v>0</v>
      </c>
      <c r="H23" s="77">
        <f>IF(ISERROR(ROUNDDOWN(明細1!D$32*G23,0)),"",(ROUNDDOWN(明細1!D$32*G23,0)))</f>
        <v>0</v>
      </c>
    </row>
    <row r="24" spans="1:8" ht="20.25" customHeight="1">
      <c r="A24" s="73">
        <v>11</v>
      </c>
      <c r="B24" s="69"/>
      <c r="C24" s="61"/>
      <c r="D24" s="84"/>
      <c r="E24" s="85"/>
      <c r="F24" s="85"/>
      <c r="G24" s="86">
        <f t="shared" si="0"/>
        <v>0</v>
      </c>
      <c r="H24" s="77">
        <f>IF(ISERROR(ROUNDDOWN(明細1!D$32*G24,0)),"",(ROUNDDOWN(明細1!D$32*G24,0)))</f>
        <v>0</v>
      </c>
    </row>
    <row r="25" spans="1:8" ht="20.25" customHeight="1">
      <c r="A25" s="72">
        <v>12</v>
      </c>
      <c r="B25" s="68"/>
      <c r="C25" s="60"/>
      <c r="D25" s="84"/>
      <c r="E25" s="85"/>
      <c r="F25" s="85"/>
      <c r="G25" s="86">
        <f t="shared" si="0"/>
        <v>0</v>
      </c>
      <c r="H25" s="77">
        <f>IF(ISERROR(ROUNDDOWN(明細1!D$32*G25,0)),"",(ROUNDDOWN(明細1!D$32*G25,0)))</f>
        <v>0</v>
      </c>
    </row>
    <row r="26" spans="1:8" ht="20.25" customHeight="1">
      <c r="A26" s="72">
        <v>13</v>
      </c>
      <c r="B26" s="68"/>
      <c r="C26" s="60"/>
      <c r="D26" s="84"/>
      <c r="E26" s="85"/>
      <c r="F26" s="85"/>
      <c r="G26" s="86">
        <f t="shared" si="0"/>
        <v>0</v>
      </c>
      <c r="H26" s="77">
        <f>IF(ISERROR(ROUNDDOWN(明細1!D$32*G26,0)),"",(ROUNDDOWN(明細1!D$32*G26,0)))</f>
        <v>0</v>
      </c>
    </row>
    <row r="27" spans="1:8" ht="20.25" customHeight="1">
      <c r="A27" s="72">
        <v>14</v>
      </c>
      <c r="B27" s="68"/>
      <c r="C27" s="60"/>
      <c r="D27" s="84"/>
      <c r="E27" s="85"/>
      <c r="F27" s="85"/>
      <c r="G27" s="86">
        <f t="shared" si="0"/>
        <v>0</v>
      </c>
      <c r="H27" s="77">
        <f>IF(ISERROR(ROUNDDOWN(明細1!D$32*G27,0)),"",(ROUNDDOWN(明細1!D$32*G27,0)))</f>
        <v>0</v>
      </c>
    </row>
    <row r="28" spans="1:8" ht="20.25" customHeight="1">
      <c r="A28" s="72">
        <v>15</v>
      </c>
      <c r="B28" s="68"/>
      <c r="C28" s="60"/>
      <c r="D28" s="84"/>
      <c r="E28" s="85"/>
      <c r="F28" s="85"/>
      <c r="G28" s="86">
        <f t="shared" si="0"/>
        <v>0</v>
      </c>
      <c r="H28" s="77">
        <f>IF(ISERROR(ROUNDDOWN(明細1!D$32*G28,0)),"",(ROUNDDOWN(明細1!D$32*G28,0)))</f>
        <v>0</v>
      </c>
    </row>
    <row r="29" spans="1:8" ht="20.25" customHeight="1">
      <c r="A29" s="72">
        <v>16</v>
      </c>
      <c r="B29" s="68"/>
      <c r="C29" s="60"/>
      <c r="D29" s="84"/>
      <c r="E29" s="85"/>
      <c r="F29" s="85"/>
      <c r="G29" s="86">
        <f t="shared" si="0"/>
        <v>0</v>
      </c>
      <c r="H29" s="77">
        <f>IF(ISERROR(ROUNDDOWN(明細1!D$32*G29,0)),"",(ROUNDDOWN(明細1!D$32*G29,0)))</f>
        <v>0</v>
      </c>
    </row>
    <row r="30" spans="1:8" ht="20.25" customHeight="1">
      <c r="A30" s="72">
        <v>17</v>
      </c>
      <c r="B30" s="68"/>
      <c r="C30" s="60"/>
      <c r="D30" s="84"/>
      <c r="E30" s="85"/>
      <c r="F30" s="85"/>
      <c r="G30" s="86">
        <f t="shared" si="0"/>
        <v>0</v>
      </c>
      <c r="H30" s="77">
        <f>IF(ISERROR(ROUNDDOWN(明細1!D$32*G30,0)),"",(ROUNDDOWN(明細1!D$32*G30,0)))</f>
        <v>0</v>
      </c>
    </row>
    <row r="31" spans="1:8" ht="20.25" customHeight="1">
      <c r="A31" s="72">
        <v>18</v>
      </c>
      <c r="B31" s="68"/>
      <c r="C31" s="60"/>
      <c r="D31" s="84"/>
      <c r="E31" s="85"/>
      <c r="F31" s="85"/>
      <c r="G31" s="86">
        <f t="shared" si="0"/>
        <v>0</v>
      </c>
      <c r="H31" s="77">
        <f>IF(ISERROR(ROUNDDOWN(明細1!D$32*G31,0)),"",(ROUNDDOWN(明細1!D$32*G31,0)))</f>
        <v>0</v>
      </c>
    </row>
    <row r="32" spans="1:8" ht="20.25" customHeight="1">
      <c r="A32" s="72">
        <v>19</v>
      </c>
      <c r="B32" s="68"/>
      <c r="C32" s="60"/>
      <c r="D32" s="84"/>
      <c r="E32" s="85"/>
      <c r="F32" s="85"/>
      <c r="G32" s="86">
        <f t="shared" si="0"/>
        <v>0</v>
      </c>
      <c r="H32" s="77">
        <f>IF(ISERROR(ROUNDDOWN(明細1!D$32*G32,0)),"",(ROUNDDOWN(明細1!D$32*G32,0)))</f>
        <v>0</v>
      </c>
    </row>
    <row r="33" spans="1:8" ht="15" thickBot="1">
      <c r="A33" s="74">
        <v>20</v>
      </c>
      <c r="B33" s="70"/>
      <c r="C33" s="62"/>
      <c r="D33" s="87"/>
      <c r="E33" s="88"/>
      <c r="F33" s="88"/>
      <c r="G33" s="89">
        <f t="shared" si="0"/>
        <v>0</v>
      </c>
      <c r="H33" s="78">
        <f>IF(ISERROR(ROUNDDOWN(明細1!D$32*G33,0)),"",(ROUNDDOWN(明細1!D$32*G33,0)))</f>
        <v>0</v>
      </c>
    </row>
    <row r="34" spans="1:8" ht="15.75" thickTop="1" thickBot="1">
      <c r="A34" s="270" t="s">
        <v>3</v>
      </c>
      <c r="B34" s="271"/>
      <c r="C34" s="272"/>
      <c r="D34" s="273">
        <f>SUM(D14:D33)</f>
        <v>540000</v>
      </c>
      <c r="E34" s="273">
        <f>SUM(E14:E33)</f>
        <v>17</v>
      </c>
      <c r="F34" s="273">
        <f>SUM(F14:F33)</f>
        <v>76</v>
      </c>
      <c r="G34" s="274">
        <f>SUM(G14:G33)</f>
        <v>1</v>
      </c>
      <c r="H34" s="275">
        <f>SUM(H14:H33)</f>
        <v>242442</v>
      </c>
    </row>
    <row r="35" spans="1:8">
      <c r="A35" s="3" t="s">
        <v>106</v>
      </c>
      <c r="B35" s="3" t="s">
        <v>107</v>
      </c>
    </row>
    <row r="36" spans="1:8">
      <c r="A36" s="3" t="s">
        <v>18</v>
      </c>
      <c r="B36" s="3" t="s">
        <v>19</v>
      </c>
    </row>
  </sheetData>
  <phoneticPr fontId="3"/>
  <pageMargins left="0.6692913385826772" right="0.6692913385826772" top="0.98425196850393704" bottom="0.98425196850393704" header="0.51181102362204722" footer="0.51181102362204722"/>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showZeros="0" view="pageBreakPreview" zoomScale="70" zoomScaleNormal="100" zoomScaleSheetLayoutView="70" workbookViewId="0">
      <selection activeCell="E36" sqref="E36"/>
    </sheetView>
  </sheetViews>
  <sheetFormatPr defaultRowHeight="13.5"/>
  <cols>
    <col min="1" max="1" width="4.625" style="110" customWidth="1"/>
    <col min="2" max="8" width="11.625" style="110" customWidth="1"/>
    <col min="9" max="16384" width="9" style="110"/>
  </cols>
  <sheetData>
    <row r="1" spans="1:10" ht="14.25">
      <c r="B1" s="109"/>
      <c r="C1" s="109"/>
      <c r="D1" s="201" t="s">
        <v>124</v>
      </c>
      <c r="E1" s="115" t="str">
        <f>入力１!C14</f>
        <v>訪問介護</v>
      </c>
      <c r="F1" s="109"/>
      <c r="G1" s="109"/>
      <c r="H1" s="200"/>
    </row>
    <row r="2" spans="1:10" s="93" customFormat="1">
      <c r="A2" s="108"/>
      <c r="B2" s="108"/>
      <c r="C2" s="108"/>
      <c r="D2" s="91"/>
    </row>
    <row r="3" spans="1:10" s="93" customFormat="1" ht="14.25" thickBot="1">
      <c r="A3" s="174"/>
    </row>
    <row r="4" spans="1:10" s="93" customFormat="1" ht="14.25" thickBot="1">
      <c r="A4" s="174"/>
      <c r="B4" s="175">
        <f>入力１!B17</f>
        <v>38777</v>
      </c>
      <c r="C4" s="176" t="s">
        <v>25</v>
      </c>
      <c r="D4" s="177">
        <f>入力１!E17</f>
        <v>39114</v>
      </c>
      <c r="E4" s="178" t="s">
        <v>56</v>
      </c>
    </row>
    <row r="5" spans="1:10" s="93" customFormat="1">
      <c r="A5" s="174"/>
      <c r="B5" s="179"/>
      <c r="C5" s="92"/>
      <c r="D5" s="180"/>
      <c r="E5" s="92"/>
    </row>
    <row r="6" spans="1:10" s="93" customFormat="1">
      <c r="B6" s="91"/>
      <c r="C6" s="91"/>
      <c r="D6" s="91"/>
      <c r="E6" s="91"/>
    </row>
    <row r="7" spans="1:10" s="93" customFormat="1" ht="14.25" thickBot="1">
      <c r="A7" s="174"/>
      <c r="B7" s="91"/>
      <c r="C7" s="91"/>
      <c r="D7" s="91"/>
      <c r="E7" s="92"/>
      <c r="F7" s="181"/>
      <c r="G7" s="181"/>
      <c r="H7" s="174"/>
      <c r="I7" s="174"/>
    </row>
    <row r="8" spans="1:10" s="93" customFormat="1" ht="14.25" thickBot="1">
      <c r="B8" s="91"/>
      <c r="C8" s="91"/>
      <c r="D8" s="182" t="s">
        <v>14</v>
      </c>
      <c r="E8" s="295">
        <f>入力１!C12</f>
        <v>123456789</v>
      </c>
      <c r="F8" s="296"/>
      <c r="G8" s="294"/>
      <c r="J8" s="132"/>
    </row>
    <row r="9" spans="1:10" s="93" customFormat="1" ht="14.25" thickBot="1">
      <c r="B9" s="91"/>
      <c r="C9" s="91"/>
      <c r="D9" s="182" t="s">
        <v>15</v>
      </c>
      <c r="E9" s="295" t="str">
        <f>入力１!C13</f>
        <v>さいたま会 サイタマ苑</v>
      </c>
      <c r="F9" s="297"/>
      <c r="G9" s="292"/>
    </row>
    <row r="10" spans="1:10" s="93" customFormat="1">
      <c r="D10" s="215" t="s">
        <v>118</v>
      </c>
      <c r="E10" s="298" t="str">
        <f>入力１!C14</f>
        <v>訪問介護</v>
      </c>
      <c r="F10" s="299"/>
      <c r="G10" s="300"/>
    </row>
    <row r="11" spans="1:10" s="93" customFormat="1" ht="14.25" thickBot="1">
      <c r="D11" s="215"/>
      <c r="E11" s="301"/>
      <c r="F11" s="302"/>
      <c r="G11" s="303"/>
    </row>
    <row r="12" spans="1:10" s="93" customFormat="1">
      <c r="I12" s="183"/>
    </row>
    <row r="13" spans="1:10" s="93" customFormat="1">
      <c r="A13" s="93" t="s">
        <v>70</v>
      </c>
      <c r="I13" s="183"/>
    </row>
    <row r="14" spans="1:10" s="93" customFormat="1">
      <c r="B14" s="184"/>
      <c r="C14" s="185"/>
      <c r="D14" s="186" t="s">
        <v>74</v>
      </c>
      <c r="E14" s="186" t="s">
        <v>69</v>
      </c>
      <c r="F14" s="186" t="s">
        <v>75</v>
      </c>
      <c r="I14" s="183"/>
    </row>
    <row r="15" spans="1:10">
      <c r="A15" s="107"/>
      <c r="B15" s="128" t="s">
        <v>73</v>
      </c>
      <c r="C15" s="187"/>
      <c r="D15" s="127">
        <f>入力１!G33</f>
        <v>540000</v>
      </c>
      <c r="E15" s="188">
        <v>1</v>
      </c>
      <c r="F15" s="127">
        <f>D33</f>
        <v>242445</v>
      </c>
      <c r="G15" s="107"/>
    </row>
    <row r="16" spans="1:10">
      <c r="A16" s="107"/>
      <c r="B16" s="107"/>
      <c r="C16" s="107"/>
      <c r="D16" s="107"/>
      <c r="E16" s="107"/>
      <c r="F16" s="107"/>
      <c r="G16" s="107"/>
    </row>
    <row r="17" spans="1:9">
      <c r="A17" s="107"/>
      <c r="B17" s="107"/>
      <c r="C17" s="107"/>
      <c r="D17" s="107"/>
      <c r="E17" s="107"/>
      <c r="F17" s="107"/>
      <c r="G17" s="107"/>
    </row>
    <row r="18" spans="1:9">
      <c r="A18" s="107"/>
      <c r="B18" s="107"/>
      <c r="C18" s="107"/>
      <c r="D18" s="107"/>
      <c r="E18" s="107"/>
      <c r="F18" s="107"/>
      <c r="G18" s="107"/>
    </row>
    <row r="19" spans="1:9">
      <c r="A19" s="107" t="s">
        <v>76</v>
      </c>
      <c r="B19" s="107"/>
      <c r="C19" s="107"/>
      <c r="D19" s="107"/>
      <c r="E19" s="107"/>
      <c r="F19" s="107"/>
      <c r="G19" s="107"/>
    </row>
    <row r="20" spans="1:9">
      <c r="A20" s="107"/>
      <c r="B20" s="223" t="s">
        <v>10</v>
      </c>
      <c r="C20" s="224"/>
      <c r="D20" s="224"/>
      <c r="E20" s="224"/>
      <c r="F20" s="225"/>
    </row>
    <row r="21" spans="1:9">
      <c r="A21" s="107"/>
      <c r="B21" s="226"/>
      <c r="C21" s="227" t="s">
        <v>63</v>
      </c>
      <c r="D21" s="228"/>
      <c r="E21" s="229"/>
      <c r="F21" s="230" t="s">
        <v>90</v>
      </c>
    </row>
    <row r="22" spans="1:9">
      <c r="A22" s="107"/>
      <c r="B22" s="231" t="s">
        <v>87</v>
      </c>
      <c r="C22" s="232"/>
      <c r="D22" s="233" t="s">
        <v>61</v>
      </c>
      <c r="E22" s="234" t="s">
        <v>64</v>
      </c>
      <c r="F22" s="235" t="s">
        <v>91</v>
      </c>
    </row>
    <row r="23" spans="1:9">
      <c r="A23" s="107"/>
      <c r="B23" s="189">
        <f>入力１!C33</f>
        <v>5511000</v>
      </c>
      <c r="C23" s="123" t="s">
        <v>82</v>
      </c>
      <c r="D23" s="190">
        <f>入力１!G33</f>
        <v>540000</v>
      </c>
      <c r="E23" s="124" t="s">
        <v>82</v>
      </c>
      <c r="F23" s="124" t="s">
        <v>82</v>
      </c>
    </row>
    <row r="24" spans="1:9">
      <c r="A24" s="107"/>
      <c r="B24" s="107" t="s">
        <v>65</v>
      </c>
      <c r="D24" s="125"/>
      <c r="E24" s="125"/>
      <c r="F24" s="125"/>
      <c r="G24" s="125"/>
    </row>
    <row r="25" spans="1:9">
      <c r="A25" s="107"/>
      <c r="B25" s="107"/>
    </row>
    <row r="26" spans="1:9">
      <c r="A26" s="107"/>
      <c r="B26" s="107"/>
      <c r="C26" s="107"/>
      <c r="D26" s="107"/>
      <c r="E26" s="107"/>
      <c r="F26" s="107" t="s">
        <v>77</v>
      </c>
      <c r="G26" s="107"/>
    </row>
    <row r="27" spans="1:9">
      <c r="A27" s="107"/>
      <c r="B27" s="129" t="s">
        <v>83</v>
      </c>
      <c r="C27" s="130" t="s">
        <v>121</v>
      </c>
      <c r="D27" s="219"/>
      <c r="F27" s="126" t="s">
        <v>88</v>
      </c>
      <c r="G27" s="107"/>
    </row>
    <row r="28" spans="1:9">
      <c r="A28" s="107"/>
      <c r="B28" s="191">
        <f>IF(D23&gt;=F28,F28,D23)</f>
        <v>55110</v>
      </c>
      <c r="C28" s="192">
        <f>IF(D23&lt;=F28,0,D23-F28)</f>
        <v>484890</v>
      </c>
      <c r="D28" s="220"/>
      <c r="F28" s="191">
        <f>IF($D$23=0,0,ROUNDUP(B23*0.01,0))</f>
        <v>55110</v>
      </c>
      <c r="G28" s="107"/>
    </row>
    <row r="29" spans="1:9">
      <c r="G29" s="107"/>
    </row>
    <row r="30" spans="1:9" ht="21">
      <c r="A30" s="107"/>
      <c r="B30" s="195" t="s">
        <v>85</v>
      </c>
      <c r="C30" s="125" t="s">
        <v>86</v>
      </c>
      <c r="D30" s="196"/>
      <c r="E30" s="105"/>
      <c r="F30" s="105"/>
      <c r="G30" s="105"/>
      <c r="H30" s="105"/>
      <c r="I30" s="106"/>
    </row>
    <row r="31" spans="1:9" ht="14.25">
      <c r="A31" s="107"/>
      <c r="B31" s="107"/>
      <c r="C31" s="125"/>
      <c r="D31" s="109"/>
      <c r="E31" s="105"/>
      <c r="F31" s="105"/>
      <c r="G31" s="105"/>
      <c r="H31" s="105"/>
      <c r="I31" s="106"/>
    </row>
    <row r="32" spans="1:9" ht="15" thickBot="1">
      <c r="A32" s="107"/>
      <c r="B32" s="261" t="s">
        <v>68</v>
      </c>
      <c r="C32" s="125"/>
      <c r="D32" s="262" t="s">
        <v>84</v>
      </c>
      <c r="E32" s="105"/>
      <c r="F32" s="105"/>
      <c r="G32" s="105"/>
      <c r="H32" s="105"/>
      <c r="I32" s="106"/>
    </row>
    <row r="33" spans="1:9" ht="15" thickBot="1">
      <c r="A33" s="107"/>
      <c r="B33" s="191">
        <f>D23-D33</f>
        <v>297555</v>
      </c>
      <c r="C33" s="125"/>
      <c r="D33" s="193">
        <f>ROUNDDOWN(C28/2,0)</f>
        <v>242445</v>
      </c>
      <c r="E33" s="105"/>
      <c r="F33" s="105"/>
      <c r="G33" s="105"/>
      <c r="H33" s="105"/>
      <c r="I33" s="106"/>
    </row>
    <row r="34" spans="1:9" ht="14.25">
      <c r="A34" s="107"/>
      <c r="B34" s="107"/>
      <c r="E34" s="105"/>
      <c r="F34" s="105"/>
      <c r="G34" s="105"/>
      <c r="H34" s="105"/>
      <c r="I34" s="106"/>
    </row>
  </sheetData>
  <mergeCells count="3">
    <mergeCell ref="E8:G8"/>
    <mergeCell ref="E9:G9"/>
    <mergeCell ref="E10:G11"/>
  </mergeCells>
  <phoneticPr fontId="3"/>
  <conditionalFormatting sqref="D23:F23">
    <cfRule type="expression" dxfId="11" priority="1" stopIfTrue="1">
      <formula>ISERROR(#REF!)</formula>
    </cfRule>
  </conditionalFormatting>
  <conditionalFormatting sqref="B23:C23">
    <cfRule type="expression" dxfId="10" priority="2" stopIfTrue="1">
      <formula>ISERROR(#REF!)</formula>
    </cfRule>
  </conditionalFormatting>
  <printOptions horizontalCentered="1"/>
  <pageMargins left="0.62992125984251968" right="0.43307086614173229" top="0.98425196850393704" bottom="0.7480314960629921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showZeros="0" view="pageBreakPreview" zoomScale="60" zoomScaleNormal="75" workbookViewId="0">
      <selection activeCell="G22" sqref="G22"/>
    </sheetView>
  </sheetViews>
  <sheetFormatPr defaultRowHeight="13.5"/>
  <cols>
    <col min="1" max="1" width="4.625" style="111" customWidth="1"/>
    <col min="2" max="8" width="11.625" style="111" customWidth="1"/>
    <col min="9" max="16384" width="9" style="111"/>
  </cols>
  <sheetData>
    <row r="1" spans="1:8">
      <c r="A1" s="194"/>
      <c r="B1" s="112"/>
      <c r="C1" s="112"/>
      <c r="D1" s="133" t="s">
        <v>120</v>
      </c>
      <c r="E1" s="112" t="str">
        <f>入力１!C14</f>
        <v>訪問介護</v>
      </c>
      <c r="F1" s="112"/>
      <c r="G1" s="112"/>
    </row>
    <row r="2" spans="1:8" s="135" customFormat="1">
      <c r="A2" s="134"/>
      <c r="B2" s="134"/>
      <c r="C2" s="134"/>
      <c r="D2" s="133"/>
    </row>
    <row r="3" spans="1:8" s="135" customFormat="1" ht="14.25" thickBot="1">
      <c r="A3" s="136"/>
    </row>
    <row r="4" spans="1:8" s="135" customFormat="1" ht="14.25" thickBot="1">
      <c r="A4" s="136"/>
      <c r="B4" s="137">
        <f>入力１!B17</f>
        <v>38777</v>
      </c>
      <c r="C4" s="138" t="s">
        <v>66</v>
      </c>
      <c r="D4" s="139">
        <f>入力１!E17</f>
        <v>39114</v>
      </c>
      <c r="E4" s="152" t="s">
        <v>56</v>
      </c>
    </row>
    <row r="5" spans="1:8" s="135" customFormat="1" ht="14.25" thickBot="1">
      <c r="A5" s="136"/>
      <c r="B5" s="140"/>
      <c r="C5" s="141"/>
      <c r="D5" s="142"/>
      <c r="E5" s="141"/>
    </row>
    <row r="6" spans="1:8" s="135" customFormat="1" ht="15" thickTop="1" thickBot="1">
      <c r="B6" s="133"/>
      <c r="C6" s="133" t="s">
        <v>78</v>
      </c>
      <c r="D6" s="154">
        <f>F15</f>
        <v>44900</v>
      </c>
      <c r="E6" s="153" t="s">
        <v>13</v>
      </c>
    </row>
    <row r="7" spans="1:8" s="135" customFormat="1" ht="15" thickTop="1" thickBot="1">
      <c r="A7" s="136"/>
      <c r="B7" s="136"/>
      <c r="C7" s="141"/>
      <c r="D7" s="141"/>
      <c r="E7" s="141"/>
      <c r="F7" s="143"/>
      <c r="G7" s="143"/>
      <c r="H7" s="136"/>
    </row>
    <row r="8" spans="1:8" s="135" customFormat="1" ht="15" thickTop="1" thickBot="1">
      <c r="B8" s="144" t="s">
        <v>80</v>
      </c>
      <c r="C8" s="173">
        <f>入力２!B14</f>
        <v>123455</v>
      </c>
      <c r="E8" s="145" t="s">
        <v>14</v>
      </c>
      <c r="F8" s="146">
        <f>入力１!C12</f>
        <v>123456789</v>
      </c>
      <c r="G8" s="147"/>
      <c r="H8" s="136"/>
    </row>
    <row r="9" spans="1:8" s="135" customFormat="1" ht="15" thickTop="1" thickBot="1">
      <c r="B9" s="144" t="s">
        <v>81</v>
      </c>
      <c r="C9" s="173" t="str">
        <f>入力２!C14</f>
        <v>A市</v>
      </c>
      <c r="E9" s="145" t="s">
        <v>15</v>
      </c>
      <c r="F9" s="304" t="str">
        <f>入力１!C13</f>
        <v>さいたま会 サイタマ苑</v>
      </c>
      <c r="G9" s="305"/>
      <c r="H9" s="136"/>
    </row>
    <row r="10" spans="1:8" s="135" customFormat="1" ht="14.25" thickTop="1"/>
    <row r="11" spans="1:8" s="135" customFormat="1"/>
    <row r="12" spans="1:8" s="135" customFormat="1">
      <c r="A12" s="135" t="s">
        <v>70</v>
      </c>
    </row>
    <row r="13" spans="1:8" s="135" customFormat="1">
      <c r="B13" s="149"/>
      <c r="C13" s="150"/>
      <c r="D13" s="151" t="s">
        <v>74</v>
      </c>
      <c r="E13" s="151" t="s">
        <v>69</v>
      </c>
      <c r="F13" s="151" t="s">
        <v>75</v>
      </c>
    </row>
    <row r="14" spans="1:8" ht="14.25" thickBot="1">
      <c r="A14" s="112"/>
      <c r="B14" s="117" t="s">
        <v>73</v>
      </c>
      <c r="C14" s="118"/>
      <c r="D14" s="116">
        <f>入力１!G33</f>
        <v>540000</v>
      </c>
      <c r="E14" s="148">
        <v>1</v>
      </c>
      <c r="F14" s="198">
        <f>D32</f>
        <v>242445</v>
      </c>
      <c r="G14" s="112"/>
    </row>
    <row r="15" spans="1:8" ht="14.25" thickBot="1">
      <c r="A15" s="112"/>
      <c r="B15" s="117" t="str">
        <f>C9&amp;"の利用者に係る軽減"</f>
        <v>A市の利用者に係る軽減</v>
      </c>
      <c r="C15" s="118"/>
      <c r="D15" s="116">
        <f>H51</f>
        <v>100000</v>
      </c>
      <c r="E15" s="197">
        <f>ROUND(D15/D14,4)</f>
        <v>0.1852</v>
      </c>
      <c r="F15" s="199">
        <f>ROUNDDOWN(F14*E15,0)</f>
        <v>44900</v>
      </c>
      <c r="G15" s="112"/>
    </row>
    <row r="16" spans="1:8">
      <c r="A16" s="112"/>
      <c r="B16" s="112"/>
      <c r="C16" s="112"/>
      <c r="D16" s="112"/>
      <c r="E16" s="112"/>
      <c r="F16" s="112"/>
      <c r="G16" s="112"/>
    </row>
    <row r="17" spans="1:8">
      <c r="A17" s="112"/>
      <c r="B17" s="112"/>
      <c r="C17" s="112"/>
      <c r="D17" s="112"/>
      <c r="E17" s="112"/>
      <c r="F17" s="112"/>
      <c r="G17" s="112"/>
    </row>
    <row r="18" spans="1:8">
      <c r="A18" s="112" t="s">
        <v>76</v>
      </c>
      <c r="B18" s="112"/>
      <c r="C18" s="112"/>
      <c r="D18" s="112"/>
      <c r="E18" s="112"/>
      <c r="F18" s="112"/>
      <c r="G18" s="112"/>
    </row>
    <row r="19" spans="1:8">
      <c r="A19" s="112"/>
      <c r="B19" s="251" t="s">
        <v>10</v>
      </c>
      <c r="C19" s="252"/>
      <c r="D19" s="252"/>
      <c r="E19" s="252"/>
      <c r="F19" s="253"/>
    </row>
    <row r="20" spans="1:8">
      <c r="A20" s="112"/>
      <c r="B20" s="254"/>
      <c r="C20" s="255" t="s">
        <v>63</v>
      </c>
      <c r="D20" s="256"/>
      <c r="E20" s="257"/>
      <c r="F20" s="230" t="s">
        <v>90</v>
      </c>
    </row>
    <row r="21" spans="1:8">
      <c r="A21" s="112"/>
      <c r="B21" s="231" t="s">
        <v>87</v>
      </c>
      <c r="C21" s="258"/>
      <c r="D21" s="259" t="s">
        <v>61</v>
      </c>
      <c r="E21" s="260" t="s">
        <v>64</v>
      </c>
      <c r="F21" s="235" t="s">
        <v>91</v>
      </c>
    </row>
    <row r="22" spans="1:8">
      <c r="A22" s="112"/>
      <c r="B22" s="169">
        <f>入力１!C33</f>
        <v>5511000</v>
      </c>
      <c r="C22" s="113" t="s">
        <v>71</v>
      </c>
      <c r="D22" s="170">
        <f>入力１!G33</f>
        <v>540000</v>
      </c>
      <c r="E22" s="114" t="s">
        <v>71</v>
      </c>
      <c r="F22" s="114" t="s">
        <v>71</v>
      </c>
    </row>
    <row r="23" spans="1:8">
      <c r="A23" s="112"/>
      <c r="B23" s="112" t="s">
        <v>65</v>
      </c>
      <c r="D23" s="115"/>
      <c r="E23" s="115"/>
      <c r="F23" s="115"/>
      <c r="G23" s="115"/>
    </row>
    <row r="24" spans="1:8">
      <c r="A24" s="112"/>
      <c r="B24" s="112"/>
    </row>
    <row r="25" spans="1:8">
      <c r="A25" s="112"/>
      <c r="B25" s="112"/>
      <c r="C25" s="112"/>
      <c r="D25" s="112"/>
      <c r="E25" s="112"/>
      <c r="F25" s="112" t="s">
        <v>77</v>
      </c>
      <c r="G25" s="112"/>
    </row>
    <row r="26" spans="1:8">
      <c r="A26" s="112"/>
      <c r="B26" s="119" t="s">
        <v>67</v>
      </c>
      <c r="C26" s="130" t="s">
        <v>121</v>
      </c>
      <c r="D26" s="221"/>
      <c r="F26" s="126" t="s">
        <v>88</v>
      </c>
      <c r="G26" s="191" t="s">
        <v>89</v>
      </c>
    </row>
    <row r="27" spans="1:8">
      <c r="A27" s="112"/>
      <c r="B27" s="172">
        <f>計算!B28</f>
        <v>55110</v>
      </c>
      <c r="C27" s="122">
        <f>計算!C28</f>
        <v>484890</v>
      </c>
      <c r="D27" s="222">
        <f>計算!D28</f>
        <v>0</v>
      </c>
      <c r="F27" s="172">
        <f>計算!F28</f>
        <v>55110</v>
      </c>
      <c r="G27" s="172">
        <f>計算!G28</f>
        <v>0</v>
      </c>
    </row>
    <row r="29" spans="1:8" ht="14.25">
      <c r="A29" s="112"/>
      <c r="B29" s="112"/>
      <c r="C29" s="115"/>
      <c r="D29" s="121"/>
      <c r="E29" s="105"/>
      <c r="F29" s="105"/>
      <c r="G29" s="105"/>
      <c r="H29" s="105"/>
    </row>
    <row r="30" spans="1:8" ht="14.25">
      <c r="A30" s="112"/>
      <c r="B30" s="112"/>
      <c r="C30" s="115"/>
      <c r="D30" s="121"/>
      <c r="E30" s="105"/>
      <c r="F30" s="105"/>
      <c r="G30" s="105"/>
      <c r="H30" s="105"/>
    </row>
    <row r="31" spans="1:8" ht="15" thickBot="1">
      <c r="A31" s="112"/>
      <c r="B31" s="236" t="s">
        <v>68</v>
      </c>
      <c r="C31" s="115"/>
      <c r="D31" s="237" t="s">
        <v>72</v>
      </c>
      <c r="E31" s="105"/>
      <c r="F31" s="105"/>
      <c r="G31" s="105"/>
      <c r="H31" s="105"/>
    </row>
    <row r="32" spans="1:8" ht="15" thickBot="1">
      <c r="A32" s="112"/>
      <c r="B32" s="172">
        <f>計算!B33</f>
        <v>297555</v>
      </c>
      <c r="C32" s="115"/>
      <c r="D32" s="171">
        <f>計算!D33</f>
        <v>242445</v>
      </c>
      <c r="E32" s="105"/>
      <c r="F32" s="105"/>
      <c r="G32" s="105"/>
      <c r="H32" s="105"/>
    </row>
    <row r="33" spans="1:8" ht="14.25">
      <c r="A33" s="112"/>
      <c r="B33" s="112"/>
      <c r="E33" s="105"/>
      <c r="F33" s="105"/>
      <c r="G33" s="105"/>
      <c r="H33" s="105"/>
    </row>
    <row r="34" spans="1:8" ht="14.25">
      <c r="A34" s="112"/>
      <c r="B34" s="112"/>
      <c r="E34" s="105"/>
      <c r="F34" s="105"/>
      <c r="G34" s="105"/>
      <c r="H34" s="105"/>
    </row>
    <row r="35" spans="1:8" ht="14.25">
      <c r="A35" s="112"/>
      <c r="B35" s="112"/>
      <c r="E35" s="105"/>
      <c r="F35" s="105"/>
      <c r="G35" s="105"/>
      <c r="H35" s="105"/>
    </row>
    <row r="36" spans="1:8" ht="14.25" thickBot="1">
      <c r="A36" s="132" t="s">
        <v>92</v>
      </c>
      <c r="B36" s="110"/>
      <c r="C36" s="93"/>
      <c r="D36" s="93"/>
      <c r="E36" s="93"/>
      <c r="F36" s="93"/>
      <c r="G36" s="93"/>
      <c r="H36" s="93"/>
    </row>
    <row r="37" spans="1:8" ht="14.25" thickBot="1">
      <c r="A37" s="110"/>
      <c r="B37" s="306" t="s">
        <v>0</v>
      </c>
      <c r="C37" s="238" t="s">
        <v>59</v>
      </c>
      <c r="D37" s="239"/>
      <c r="E37" s="238" t="s">
        <v>60</v>
      </c>
      <c r="F37" s="239"/>
      <c r="G37" s="240" t="str">
        <f>C9</f>
        <v>A市</v>
      </c>
      <c r="H37" s="241" t="s">
        <v>79</v>
      </c>
    </row>
    <row r="38" spans="1:8" ht="14.25" thickBot="1">
      <c r="A38" s="110"/>
      <c r="B38" s="307"/>
      <c r="C38" s="242" t="s">
        <v>1</v>
      </c>
      <c r="D38" s="243" t="s">
        <v>58</v>
      </c>
      <c r="E38" s="242" t="s">
        <v>1</v>
      </c>
      <c r="F38" s="243" t="s">
        <v>93</v>
      </c>
      <c r="G38" s="244" t="s">
        <v>1</v>
      </c>
      <c r="H38" s="245" t="s">
        <v>61</v>
      </c>
    </row>
    <row r="39" spans="1:8" ht="15" thickTop="1" thickBot="1">
      <c r="A39" s="110"/>
      <c r="B39" s="167">
        <f>入力１!A21</f>
        <v>38777</v>
      </c>
      <c r="C39" s="156">
        <f>入力１!B21</f>
        <v>110</v>
      </c>
      <c r="D39" s="157">
        <f>入力１!C21</f>
        <v>700000</v>
      </c>
      <c r="E39" s="158">
        <f>入力１!F21</f>
        <v>11</v>
      </c>
      <c r="F39" s="159">
        <f>入力１!G21</f>
        <v>70000</v>
      </c>
      <c r="G39" s="160">
        <v>2</v>
      </c>
      <c r="H39" s="165">
        <v>10526</v>
      </c>
    </row>
    <row r="40" spans="1:8" ht="14.25" thickBot="1">
      <c r="A40" s="110"/>
      <c r="B40" s="167">
        <f>入力１!A22</f>
        <v>38808</v>
      </c>
      <c r="C40" s="131">
        <f>入力１!B22</f>
        <v>111</v>
      </c>
      <c r="D40" s="161">
        <f>入力１!C22</f>
        <v>761000</v>
      </c>
      <c r="E40" s="162">
        <f>入力１!F22</f>
        <v>12</v>
      </c>
      <c r="F40" s="161">
        <f>入力１!G22</f>
        <v>72000</v>
      </c>
      <c r="G40" s="163">
        <v>3</v>
      </c>
      <c r="H40" s="166">
        <v>15789</v>
      </c>
    </row>
    <row r="41" spans="1:8" ht="14.25" thickBot="1">
      <c r="A41" s="110"/>
      <c r="B41" s="167">
        <f>入力１!A23</f>
        <v>38838</v>
      </c>
      <c r="C41" s="131">
        <f>入力１!B23</f>
        <v>115</v>
      </c>
      <c r="D41" s="161">
        <f>入力１!C23</f>
        <v>900000</v>
      </c>
      <c r="E41" s="162">
        <f>入力１!F23</f>
        <v>12</v>
      </c>
      <c r="F41" s="161">
        <f>入力１!G23</f>
        <v>95000</v>
      </c>
      <c r="G41" s="163">
        <v>3</v>
      </c>
      <c r="H41" s="166">
        <v>15789</v>
      </c>
    </row>
    <row r="42" spans="1:8" ht="14.25" thickBot="1">
      <c r="A42" s="110"/>
      <c r="B42" s="167">
        <f>入力１!A24</f>
        <v>38869</v>
      </c>
      <c r="C42" s="131">
        <f>入力１!B24</f>
        <v>120</v>
      </c>
      <c r="D42" s="161">
        <f>入力１!C24</f>
        <v>1260000</v>
      </c>
      <c r="E42" s="162">
        <f>入力１!F24</f>
        <v>13</v>
      </c>
      <c r="F42" s="161">
        <f>入力１!G24</f>
        <v>110000</v>
      </c>
      <c r="G42" s="163">
        <v>4</v>
      </c>
      <c r="H42" s="166">
        <v>21052</v>
      </c>
    </row>
    <row r="43" spans="1:8" ht="14.25" thickBot="1">
      <c r="A43" s="110"/>
      <c r="B43" s="167">
        <f>入力１!A25</f>
        <v>38899</v>
      </c>
      <c r="C43" s="131">
        <f>入力１!B25</f>
        <v>122</v>
      </c>
      <c r="D43" s="161">
        <f>入力１!C25</f>
        <v>900000</v>
      </c>
      <c r="E43" s="162">
        <f>入力１!F25</f>
        <v>13</v>
      </c>
      <c r="F43" s="161">
        <f>入力１!G25</f>
        <v>95000</v>
      </c>
      <c r="G43" s="163">
        <v>4</v>
      </c>
      <c r="H43" s="166">
        <v>21052</v>
      </c>
    </row>
    <row r="44" spans="1:8" ht="14.25" thickBot="1">
      <c r="A44" s="110"/>
      <c r="B44" s="167">
        <f>入力１!A26</f>
        <v>38930</v>
      </c>
      <c r="C44" s="131">
        <f>入力１!B26</f>
        <v>121</v>
      </c>
      <c r="D44" s="161">
        <f>入力１!C26</f>
        <v>990000</v>
      </c>
      <c r="E44" s="162">
        <f>入力１!F26</f>
        <v>15</v>
      </c>
      <c r="F44" s="161">
        <f>入力１!G26</f>
        <v>98000</v>
      </c>
      <c r="G44" s="163">
        <v>3</v>
      </c>
      <c r="H44" s="166">
        <v>15792</v>
      </c>
    </row>
    <row r="45" spans="1:8" ht="14.25" thickBot="1">
      <c r="A45" s="110"/>
      <c r="B45" s="167">
        <f>入力１!A27</f>
        <v>38961</v>
      </c>
      <c r="C45" s="131">
        <f>入力１!B27</f>
        <v>0</v>
      </c>
      <c r="D45" s="161">
        <f>入力１!C27</f>
        <v>0</v>
      </c>
      <c r="E45" s="162">
        <f>入力１!F27</f>
        <v>0</v>
      </c>
      <c r="F45" s="161">
        <f>入力１!G27</f>
        <v>0</v>
      </c>
      <c r="G45" s="163"/>
      <c r="H45" s="166"/>
    </row>
    <row r="46" spans="1:8" ht="14.25" thickBot="1">
      <c r="A46" s="110"/>
      <c r="B46" s="167">
        <f>入力１!A28</f>
        <v>38991</v>
      </c>
      <c r="C46" s="131">
        <f>入力１!B28</f>
        <v>0</v>
      </c>
      <c r="D46" s="161">
        <f>入力１!C28</f>
        <v>0</v>
      </c>
      <c r="E46" s="162">
        <f>入力１!F28</f>
        <v>0</v>
      </c>
      <c r="F46" s="161">
        <f>入力１!G28</f>
        <v>0</v>
      </c>
      <c r="G46" s="163"/>
      <c r="H46" s="166"/>
    </row>
    <row r="47" spans="1:8" ht="14.25" thickBot="1">
      <c r="A47" s="110"/>
      <c r="B47" s="167">
        <f>入力１!A29</f>
        <v>39022</v>
      </c>
      <c r="C47" s="131">
        <f>入力１!B29</f>
        <v>0</v>
      </c>
      <c r="D47" s="161">
        <f>入力１!C29</f>
        <v>0</v>
      </c>
      <c r="E47" s="162">
        <f>入力１!F29</f>
        <v>0</v>
      </c>
      <c r="F47" s="161">
        <f>入力１!G29</f>
        <v>0</v>
      </c>
      <c r="G47" s="163"/>
      <c r="H47" s="166"/>
    </row>
    <row r="48" spans="1:8" ht="14.25" thickBot="1">
      <c r="A48" s="110"/>
      <c r="B48" s="167">
        <f>入力１!A30</f>
        <v>39052</v>
      </c>
      <c r="C48" s="131">
        <f>入力１!B30</f>
        <v>0</v>
      </c>
      <c r="D48" s="161">
        <f>入力１!C30</f>
        <v>0</v>
      </c>
      <c r="E48" s="162">
        <f>入力１!F30</f>
        <v>0</v>
      </c>
      <c r="F48" s="161">
        <f>入力１!G30</f>
        <v>0</v>
      </c>
      <c r="G48" s="163"/>
      <c r="H48" s="166"/>
    </row>
    <row r="49" spans="1:8" ht="14.25" thickBot="1">
      <c r="A49" s="110"/>
      <c r="B49" s="167">
        <f>入力１!A31</f>
        <v>39083</v>
      </c>
      <c r="C49" s="131">
        <f>入力１!B31</f>
        <v>0</v>
      </c>
      <c r="D49" s="161">
        <f>入力１!C31</f>
        <v>0</v>
      </c>
      <c r="E49" s="162">
        <f>入力１!F31</f>
        <v>0</v>
      </c>
      <c r="F49" s="161">
        <f>入力１!G31</f>
        <v>0</v>
      </c>
      <c r="G49" s="163"/>
      <c r="H49" s="166"/>
    </row>
    <row r="50" spans="1:8" ht="14.25" thickBot="1">
      <c r="A50" s="110"/>
      <c r="B50" s="168">
        <f>入力１!A32</f>
        <v>39114</v>
      </c>
      <c r="C50" s="131">
        <f>入力１!B32</f>
        <v>0</v>
      </c>
      <c r="D50" s="161">
        <f>入力１!C32</f>
        <v>0</v>
      </c>
      <c r="E50" s="162">
        <f>入力１!F32</f>
        <v>0</v>
      </c>
      <c r="F50" s="161">
        <f>入力１!G32</f>
        <v>0</v>
      </c>
      <c r="G50" s="164"/>
      <c r="H50" s="166"/>
    </row>
    <row r="51" spans="1:8" ht="15" thickTop="1" thickBot="1">
      <c r="A51" s="110"/>
      <c r="B51" s="246" t="s">
        <v>3</v>
      </c>
      <c r="C51" s="247">
        <f>入力１!B33</f>
        <v>699</v>
      </c>
      <c r="D51" s="248">
        <f>入力１!C33</f>
        <v>5511000</v>
      </c>
      <c r="E51" s="247">
        <f>入力１!F33</f>
        <v>76</v>
      </c>
      <c r="F51" s="248">
        <f>入力１!G33</f>
        <v>540000</v>
      </c>
      <c r="G51" s="249">
        <f>SUM(G39:G50)</f>
        <v>19</v>
      </c>
      <c r="H51" s="250">
        <f>SUM(H39:H50)</f>
        <v>100000</v>
      </c>
    </row>
  </sheetData>
  <sheetProtection selectLockedCells="1"/>
  <mergeCells count="2">
    <mergeCell ref="F9:G9"/>
    <mergeCell ref="B37:B38"/>
  </mergeCells>
  <phoneticPr fontId="3"/>
  <conditionalFormatting sqref="D22:F22">
    <cfRule type="expression" dxfId="9" priority="1" stopIfTrue="1">
      <formula>ISERROR(#REF!)</formula>
    </cfRule>
  </conditionalFormatting>
  <conditionalFormatting sqref="B22:C22">
    <cfRule type="expression" dxfId="8" priority="2" stopIfTrue="1">
      <formula>ISERROR(#REF!)</formula>
    </cfRule>
  </conditionalFormatting>
  <printOptions horizontalCentered="1"/>
  <pageMargins left="0.62992125984251968" right="0.43307086614173229" top="0.98425196850393704" bottom="0.74803149606299213" header="0.51181102362204722" footer="0.51181102362204722"/>
  <pageSetup paperSize="9" scale="95" orientation="portrait" r:id="rId1"/>
  <headerFooter alignWithMargins="0"/>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showZeros="0" view="pageBreakPreview" zoomScale="60" zoomScaleNormal="100" workbookViewId="0">
      <selection activeCell="I65" sqref="I65"/>
    </sheetView>
  </sheetViews>
  <sheetFormatPr defaultRowHeight="13.5"/>
  <cols>
    <col min="1" max="1" width="4.625" style="110" customWidth="1"/>
    <col min="2" max="8" width="11.625" style="110" customWidth="1"/>
    <col min="9" max="9" width="5.625" style="110" customWidth="1"/>
    <col min="10" max="16384" width="9" style="110"/>
  </cols>
  <sheetData>
    <row r="1" spans="1:8">
      <c r="A1" s="202"/>
      <c r="B1" s="107"/>
      <c r="C1" s="107"/>
      <c r="D1" s="91" t="s">
        <v>120</v>
      </c>
      <c r="E1" s="112" t="str">
        <f>入力１!C14</f>
        <v>訪問介護</v>
      </c>
      <c r="F1" s="107"/>
      <c r="G1" s="107"/>
    </row>
    <row r="2" spans="1:8" s="93" customFormat="1">
      <c r="A2" s="108"/>
      <c r="B2" s="108"/>
      <c r="C2" s="108"/>
      <c r="D2" s="91"/>
    </row>
    <row r="3" spans="1:8" s="93" customFormat="1" ht="14.25" thickBot="1">
      <c r="A3" s="174"/>
    </row>
    <row r="4" spans="1:8" s="93" customFormat="1" ht="14.25" thickBot="1">
      <c r="A4" s="174"/>
      <c r="B4" s="175">
        <f>入力１!B17</f>
        <v>38777</v>
      </c>
      <c r="C4" s="176" t="s">
        <v>25</v>
      </c>
      <c r="D4" s="177">
        <f>入力１!E17</f>
        <v>39114</v>
      </c>
      <c r="E4" s="178" t="s">
        <v>56</v>
      </c>
    </row>
    <row r="5" spans="1:8" s="93" customFormat="1" ht="14.25" thickBot="1">
      <c r="A5" s="174"/>
      <c r="B5" s="179"/>
      <c r="C5" s="92"/>
      <c r="D5" s="180"/>
      <c r="E5" s="92"/>
    </row>
    <row r="6" spans="1:8" s="93" customFormat="1" ht="15" thickTop="1" thickBot="1">
      <c r="B6" s="91"/>
      <c r="C6" s="91" t="s">
        <v>98</v>
      </c>
      <c r="D6" s="203">
        <f>F15</f>
        <v>58356</v>
      </c>
      <c r="E6" s="204" t="s">
        <v>13</v>
      </c>
    </row>
    <row r="7" spans="1:8" s="93" customFormat="1" ht="15" thickTop="1" thickBot="1">
      <c r="A7" s="174"/>
      <c r="B7" s="174"/>
      <c r="C7" s="92"/>
      <c r="D7" s="92"/>
      <c r="E7" s="92"/>
      <c r="F7" s="181"/>
      <c r="G7" s="181"/>
      <c r="H7" s="174"/>
    </row>
    <row r="8" spans="1:8" s="93" customFormat="1" ht="15" thickTop="1" thickBot="1">
      <c r="B8" s="205" t="s">
        <v>80</v>
      </c>
      <c r="C8" s="206">
        <f>入力２!B15</f>
        <v>123456</v>
      </c>
      <c r="E8" s="182" t="s">
        <v>14</v>
      </c>
      <c r="F8" s="155">
        <f>入力１!C12</f>
        <v>123456789</v>
      </c>
      <c r="G8" s="90"/>
      <c r="H8" s="174"/>
    </row>
    <row r="9" spans="1:8" s="93" customFormat="1" ht="15" thickTop="1" thickBot="1">
      <c r="B9" s="205" t="s">
        <v>81</v>
      </c>
      <c r="C9" s="206" t="str">
        <f>入力２!C15</f>
        <v>B市</v>
      </c>
      <c r="E9" s="182" t="s">
        <v>15</v>
      </c>
      <c r="F9" s="308" t="str">
        <f>入力１!C13</f>
        <v>さいたま会 サイタマ苑</v>
      </c>
      <c r="G9" s="305"/>
      <c r="H9" s="174"/>
    </row>
    <row r="10" spans="1:8" s="93" customFormat="1" ht="14.25" thickTop="1"/>
    <row r="11" spans="1:8" s="93" customFormat="1"/>
    <row r="12" spans="1:8" s="93" customFormat="1">
      <c r="A12" s="93" t="s">
        <v>70</v>
      </c>
    </row>
    <row r="13" spans="1:8" s="93" customFormat="1">
      <c r="B13" s="184"/>
      <c r="C13" s="185"/>
      <c r="D13" s="186" t="s">
        <v>74</v>
      </c>
      <c r="E13" s="186" t="s">
        <v>69</v>
      </c>
      <c r="F13" s="186" t="s">
        <v>75</v>
      </c>
    </row>
    <row r="14" spans="1:8" ht="14.25" thickBot="1">
      <c r="A14" s="107"/>
      <c r="B14" s="128" t="s">
        <v>73</v>
      </c>
      <c r="C14" s="187"/>
      <c r="D14" s="127">
        <f>入力１!G33</f>
        <v>540000</v>
      </c>
      <c r="E14" s="188">
        <v>1</v>
      </c>
      <c r="F14" s="207">
        <f>D32</f>
        <v>242445</v>
      </c>
      <c r="G14" s="107"/>
    </row>
    <row r="15" spans="1:8" ht="14.25" thickBot="1">
      <c r="A15" s="107"/>
      <c r="B15" s="128" t="str">
        <f>C9&amp;"の利用者に係る軽減"</f>
        <v>B市の利用者に係る軽減</v>
      </c>
      <c r="C15" s="187"/>
      <c r="D15" s="127">
        <f>H51</f>
        <v>130000</v>
      </c>
      <c r="E15" s="208">
        <f>ROUND(D15/D14,4)</f>
        <v>0.2407</v>
      </c>
      <c r="F15" s="209">
        <f>ROUNDDOWN(F14*E15,0)</f>
        <v>58356</v>
      </c>
      <c r="G15" s="107"/>
    </row>
    <row r="16" spans="1:8">
      <c r="A16" s="107"/>
      <c r="B16" s="107"/>
      <c r="C16" s="107"/>
      <c r="D16" s="107"/>
      <c r="E16" s="107"/>
      <c r="F16" s="107"/>
      <c r="G16" s="107"/>
    </row>
    <row r="17" spans="1:8">
      <c r="A17" s="107"/>
      <c r="B17" s="107"/>
      <c r="C17" s="107"/>
      <c r="D17" s="107"/>
      <c r="E17" s="107"/>
      <c r="F17" s="107"/>
      <c r="G17" s="107"/>
    </row>
    <row r="18" spans="1:8">
      <c r="A18" s="107" t="s">
        <v>76</v>
      </c>
      <c r="B18" s="107"/>
      <c r="C18" s="107"/>
      <c r="D18" s="107"/>
      <c r="E18" s="107"/>
      <c r="F18" s="107"/>
      <c r="G18" s="107"/>
    </row>
    <row r="19" spans="1:8">
      <c r="A19" s="107"/>
      <c r="B19" s="223" t="s">
        <v>10</v>
      </c>
      <c r="C19" s="224"/>
      <c r="D19" s="224"/>
      <c r="E19" s="224"/>
      <c r="F19" s="225"/>
    </row>
    <row r="20" spans="1:8">
      <c r="A20" s="107"/>
      <c r="B20" s="226"/>
      <c r="C20" s="227" t="s">
        <v>63</v>
      </c>
      <c r="D20" s="228"/>
      <c r="E20" s="229"/>
      <c r="F20" s="230" t="s">
        <v>90</v>
      </c>
    </row>
    <row r="21" spans="1:8">
      <c r="A21" s="107"/>
      <c r="B21" s="231" t="s">
        <v>99</v>
      </c>
      <c r="C21" s="232"/>
      <c r="D21" s="233" t="s">
        <v>61</v>
      </c>
      <c r="E21" s="234" t="s">
        <v>64</v>
      </c>
      <c r="F21" s="235" t="s">
        <v>91</v>
      </c>
    </row>
    <row r="22" spans="1:8">
      <c r="A22" s="107"/>
      <c r="B22" s="189">
        <f>入力１!C33</f>
        <v>5511000</v>
      </c>
      <c r="C22" s="123" t="s">
        <v>100</v>
      </c>
      <c r="D22" s="190">
        <f>入力１!G33</f>
        <v>540000</v>
      </c>
      <c r="E22" s="124" t="s">
        <v>100</v>
      </c>
      <c r="F22" s="124" t="s">
        <v>100</v>
      </c>
    </row>
    <row r="23" spans="1:8">
      <c r="A23" s="107"/>
      <c r="B23" s="107" t="s">
        <v>65</v>
      </c>
      <c r="D23" s="125"/>
      <c r="E23" s="125"/>
      <c r="F23" s="125"/>
      <c r="G23" s="125"/>
    </row>
    <row r="24" spans="1:8">
      <c r="A24" s="107"/>
      <c r="B24" s="107"/>
    </row>
    <row r="25" spans="1:8">
      <c r="A25" s="107"/>
      <c r="B25" s="107"/>
      <c r="C25" s="107"/>
      <c r="D25" s="107"/>
      <c r="E25" s="107"/>
      <c r="F25" s="107" t="s">
        <v>77</v>
      </c>
      <c r="G25" s="107"/>
    </row>
    <row r="26" spans="1:8">
      <c r="A26" s="107"/>
      <c r="B26" s="119" t="s">
        <v>67</v>
      </c>
      <c r="C26" s="130" t="s">
        <v>121</v>
      </c>
      <c r="D26" s="221"/>
      <c r="E26" s="111"/>
      <c r="F26" s="126" t="s">
        <v>88</v>
      </c>
      <c r="G26" s="191" t="s">
        <v>89</v>
      </c>
    </row>
    <row r="27" spans="1:8">
      <c r="A27" s="107"/>
      <c r="B27" s="172">
        <f>計算!B28</f>
        <v>55110</v>
      </c>
      <c r="C27" s="122">
        <f>計算!C28</f>
        <v>484890</v>
      </c>
      <c r="D27" s="222">
        <f>計算!D28</f>
        <v>0</v>
      </c>
      <c r="E27" s="111"/>
      <c r="F27" s="172">
        <f>計算!F28</f>
        <v>55110</v>
      </c>
      <c r="G27" s="172">
        <f>計算!G28</f>
        <v>0</v>
      </c>
    </row>
    <row r="28" spans="1:8">
      <c r="B28" s="111"/>
      <c r="C28" s="111"/>
      <c r="D28" s="111"/>
      <c r="E28" s="111"/>
      <c r="F28" s="111"/>
      <c r="G28" s="111"/>
    </row>
    <row r="29" spans="1:8" ht="14.25">
      <c r="A29" s="107"/>
      <c r="B29" s="112"/>
      <c r="C29" s="115"/>
      <c r="D29" s="121"/>
      <c r="E29" s="105"/>
      <c r="F29" s="105"/>
      <c r="G29" s="105"/>
      <c r="H29" s="105"/>
    </row>
    <row r="30" spans="1:8" ht="14.25">
      <c r="A30" s="107"/>
      <c r="B30" s="112"/>
      <c r="C30" s="115"/>
      <c r="D30" s="121"/>
      <c r="E30" s="105"/>
      <c r="F30" s="105"/>
      <c r="G30" s="105"/>
      <c r="H30" s="105"/>
    </row>
    <row r="31" spans="1:8" ht="15" thickBot="1">
      <c r="A31" s="107"/>
      <c r="B31" s="236" t="s">
        <v>68</v>
      </c>
      <c r="C31" s="115"/>
      <c r="D31" s="237" t="s">
        <v>72</v>
      </c>
      <c r="E31" s="105"/>
      <c r="F31" s="105"/>
      <c r="G31" s="105"/>
      <c r="H31" s="105"/>
    </row>
    <row r="32" spans="1:8" ht="15" thickBot="1">
      <c r="A32" s="107"/>
      <c r="B32" s="172">
        <f>計算!B33</f>
        <v>297555</v>
      </c>
      <c r="C32" s="115"/>
      <c r="D32" s="171">
        <f>計算!D33</f>
        <v>242445</v>
      </c>
      <c r="E32" s="105"/>
      <c r="F32" s="105"/>
      <c r="G32" s="105"/>
      <c r="H32" s="105"/>
    </row>
    <row r="33" spans="1:8" ht="14.25">
      <c r="A33" s="107"/>
      <c r="B33" s="107"/>
      <c r="E33" s="105"/>
      <c r="F33" s="105"/>
      <c r="G33" s="105"/>
      <c r="H33" s="105"/>
    </row>
    <row r="34" spans="1:8" ht="14.25">
      <c r="A34" s="107"/>
      <c r="B34" s="107"/>
      <c r="E34" s="105"/>
      <c r="F34" s="105"/>
      <c r="G34" s="105"/>
      <c r="H34" s="105"/>
    </row>
    <row r="35" spans="1:8" ht="14.25">
      <c r="A35" s="107"/>
      <c r="B35" s="107"/>
      <c r="E35" s="105"/>
      <c r="F35" s="105"/>
      <c r="G35" s="105"/>
      <c r="H35" s="105"/>
    </row>
    <row r="36" spans="1:8" ht="14.25" thickBot="1">
      <c r="A36" s="132" t="s">
        <v>101</v>
      </c>
      <c r="C36" s="93"/>
      <c r="D36" s="93"/>
      <c r="E36" s="93"/>
      <c r="F36" s="93"/>
      <c r="G36" s="93"/>
      <c r="H36" s="93"/>
    </row>
    <row r="37" spans="1:8" ht="14.25" thickBot="1">
      <c r="B37" s="306" t="s">
        <v>0</v>
      </c>
      <c r="C37" s="238" t="s">
        <v>59</v>
      </c>
      <c r="D37" s="239"/>
      <c r="E37" s="238" t="s">
        <v>60</v>
      </c>
      <c r="F37" s="239"/>
      <c r="G37" s="240" t="str">
        <f>C9</f>
        <v>B市</v>
      </c>
      <c r="H37" s="241" t="s">
        <v>79</v>
      </c>
    </row>
    <row r="38" spans="1:8" ht="14.25" thickBot="1">
      <c r="B38" s="307"/>
      <c r="C38" s="242" t="s">
        <v>1</v>
      </c>
      <c r="D38" s="243" t="s">
        <v>58</v>
      </c>
      <c r="E38" s="242" t="s">
        <v>1</v>
      </c>
      <c r="F38" s="243" t="s">
        <v>93</v>
      </c>
      <c r="G38" s="244" t="s">
        <v>1</v>
      </c>
      <c r="H38" s="245" t="s">
        <v>61</v>
      </c>
    </row>
    <row r="39" spans="1:8" ht="15" thickTop="1" thickBot="1">
      <c r="B39" s="167">
        <f>入力１!A21</f>
        <v>38777</v>
      </c>
      <c r="C39" s="156">
        <f>入力１!B21</f>
        <v>110</v>
      </c>
      <c r="D39" s="157">
        <f>入力１!C21</f>
        <v>700000</v>
      </c>
      <c r="E39" s="158">
        <f>入力１!F21</f>
        <v>11</v>
      </c>
      <c r="F39" s="159">
        <f>入力１!G21</f>
        <v>70000</v>
      </c>
      <c r="G39" s="160">
        <v>2</v>
      </c>
      <c r="H39" s="165">
        <v>16250</v>
      </c>
    </row>
    <row r="40" spans="1:8" ht="14.25" thickBot="1">
      <c r="B40" s="167">
        <f>入力１!A22</f>
        <v>38808</v>
      </c>
      <c r="C40" s="131">
        <f>入力１!B22</f>
        <v>111</v>
      </c>
      <c r="D40" s="161">
        <f>入力１!C22</f>
        <v>761000</v>
      </c>
      <c r="E40" s="162">
        <f>入力１!F22</f>
        <v>12</v>
      </c>
      <c r="F40" s="161">
        <f>入力１!G22</f>
        <v>72000</v>
      </c>
      <c r="G40" s="163">
        <v>3</v>
      </c>
      <c r="H40" s="166">
        <v>24375</v>
      </c>
    </row>
    <row r="41" spans="1:8" ht="14.25" thickBot="1">
      <c r="B41" s="167">
        <f>入力１!A23</f>
        <v>38838</v>
      </c>
      <c r="C41" s="131">
        <f>入力１!B23</f>
        <v>115</v>
      </c>
      <c r="D41" s="161">
        <f>入力１!C23</f>
        <v>900000</v>
      </c>
      <c r="E41" s="162">
        <f>入力１!F23</f>
        <v>12</v>
      </c>
      <c r="F41" s="161">
        <f>入力１!G23</f>
        <v>95000</v>
      </c>
      <c r="G41" s="163">
        <v>3</v>
      </c>
      <c r="H41" s="166">
        <v>24375</v>
      </c>
    </row>
    <row r="42" spans="1:8" ht="14.25" thickBot="1">
      <c r="B42" s="167">
        <f>入力１!A24</f>
        <v>38869</v>
      </c>
      <c r="C42" s="131">
        <f>入力１!B24</f>
        <v>120</v>
      </c>
      <c r="D42" s="161">
        <f>入力１!C24</f>
        <v>1260000</v>
      </c>
      <c r="E42" s="162">
        <f>入力１!F24</f>
        <v>13</v>
      </c>
      <c r="F42" s="161">
        <f>入力１!G24</f>
        <v>110000</v>
      </c>
      <c r="G42" s="163">
        <v>3</v>
      </c>
      <c r="H42" s="166">
        <v>24375</v>
      </c>
    </row>
    <row r="43" spans="1:8" ht="14.25" thickBot="1">
      <c r="B43" s="167">
        <f>入力１!A25</f>
        <v>38899</v>
      </c>
      <c r="C43" s="131">
        <f>入力１!B25</f>
        <v>122</v>
      </c>
      <c r="D43" s="161">
        <f>入力１!C25</f>
        <v>900000</v>
      </c>
      <c r="E43" s="162">
        <f>入力１!F25</f>
        <v>13</v>
      </c>
      <c r="F43" s="161">
        <f>入力１!G25</f>
        <v>95000</v>
      </c>
      <c r="G43" s="163">
        <v>3</v>
      </c>
      <c r="H43" s="166">
        <v>24375</v>
      </c>
    </row>
    <row r="44" spans="1:8" ht="14.25" thickBot="1">
      <c r="B44" s="167">
        <f>入力１!A26</f>
        <v>38930</v>
      </c>
      <c r="C44" s="131">
        <f>入力１!B26</f>
        <v>121</v>
      </c>
      <c r="D44" s="161">
        <f>入力１!C26</f>
        <v>990000</v>
      </c>
      <c r="E44" s="162">
        <f>入力１!F26</f>
        <v>15</v>
      </c>
      <c r="F44" s="161">
        <f>入力１!G26</f>
        <v>98000</v>
      </c>
      <c r="G44" s="163">
        <v>2</v>
      </c>
      <c r="H44" s="166">
        <v>16250</v>
      </c>
    </row>
    <row r="45" spans="1:8" ht="14.25" thickBot="1">
      <c r="B45" s="167">
        <f>入力１!A27</f>
        <v>38961</v>
      </c>
      <c r="C45" s="131">
        <f>入力１!B27</f>
        <v>0</v>
      </c>
      <c r="D45" s="161">
        <f>入力１!C27</f>
        <v>0</v>
      </c>
      <c r="E45" s="162">
        <f>入力１!F27</f>
        <v>0</v>
      </c>
      <c r="F45" s="161">
        <f>入力１!G27</f>
        <v>0</v>
      </c>
      <c r="G45" s="163"/>
      <c r="H45" s="166"/>
    </row>
    <row r="46" spans="1:8" ht="14.25" thickBot="1">
      <c r="B46" s="167">
        <f>入力１!A28</f>
        <v>38991</v>
      </c>
      <c r="C46" s="131">
        <f>入力１!B28</f>
        <v>0</v>
      </c>
      <c r="D46" s="161">
        <f>入力１!C28</f>
        <v>0</v>
      </c>
      <c r="E46" s="162">
        <f>入力１!F28</f>
        <v>0</v>
      </c>
      <c r="F46" s="161">
        <f>入力１!G28</f>
        <v>0</v>
      </c>
      <c r="G46" s="163"/>
      <c r="H46" s="166"/>
    </row>
    <row r="47" spans="1:8" ht="14.25" thickBot="1">
      <c r="B47" s="167">
        <f>入力１!A29</f>
        <v>39022</v>
      </c>
      <c r="C47" s="131">
        <f>入力１!B29</f>
        <v>0</v>
      </c>
      <c r="D47" s="161">
        <f>入力１!C29</f>
        <v>0</v>
      </c>
      <c r="E47" s="162">
        <f>入力１!F29</f>
        <v>0</v>
      </c>
      <c r="F47" s="161">
        <f>入力１!G29</f>
        <v>0</v>
      </c>
      <c r="G47" s="163"/>
      <c r="H47" s="166"/>
    </row>
    <row r="48" spans="1:8" ht="14.25" thickBot="1">
      <c r="B48" s="167">
        <f>入力１!A30</f>
        <v>39052</v>
      </c>
      <c r="C48" s="131">
        <f>入力１!B30</f>
        <v>0</v>
      </c>
      <c r="D48" s="161">
        <f>入力１!C30</f>
        <v>0</v>
      </c>
      <c r="E48" s="162">
        <f>入力１!F30</f>
        <v>0</v>
      </c>
      <c r="F48" s="161">
        <f>入力１!G30</f>
        <v>0</v>
      </c>
      <c r="G48" s="163"/>
      <c r="H48" s="166"/>
    </row>
    <row r="49" spans="2:8" ht="14.25" thickBot="1">
      <c r="B49" s="167">
        <f>入力１!A31</f>
        <v>39083</v>
      </c>
      <c r="C49" s="131">
        <f>入力１!B31</f>
        <v>0</v>
      </c>
      <c r="D49" s="161">
        <f>入力１!C31</f>
        <v>0</v>
      </c>
      <c r="E49" s="162">
        <f>入力１!F31</f>
        <v>0</v>
      </c>
      <c r="F49" s="161">
        <f>入力１!G31</f>
        <v>0</v>
      </c>
      <c r="G49" s="163"/>
      <c r="H49" s="166"/>
    </row>
    <row r="50" spans="2:8" ht="14.25" thickBot="1">
      <c r="B50" s="168">
        <f>入力１!A32</f>
        <v>39114</v>
      </c>
      <c r="C50" s="131">
        <f>入力１!B32</f>
        <v>0</v>
      </c>
      <c r="D50" s="161">
        <f>入力１!C32</f>
        <v>0</v>
      </c>
      <c r="E50" s="162">
        <f>入力１!F32</f>
        <v>0</v>
      </c>
      <c r="F50" s="161">
        <f>入力１!G32</f>
        <v>0</v>
      </c>
      <c r="G50" s="164"/>
      <c r="H50" s="166"/>
    </row>
    <row r="51" spans="2:8" ht="15" thickTop="1" thickBot="1">
      <c r="B51" s="246" t="s">
        <v>3</v>
      </c>
      <c r="C51" s="247">
        <f>入力１!B33</f>
        <v>699</v>
      </c>
      <c r="D51" s="248">
        <f>入力１!C33</f>
        <v>5511000</v>
      </c>
      <c r="E51" s="247">
        <f>入力１!F33</f>
        <v>76</v>
      </c>
      <c r="F51" s="248">
        <f>入力１!G33</f>
        <v>540000</v>
      </c>
      <c r="G51" s="249">
        <f>SUM(G39:G50)</f>
        <v>16</v>
      </c>
      <c r="H51" s="250">
        <f>SUM(H39:H50)</f>
        <v>130000</v>
      </c>
    </row>
  </sheetData>
  <mergeCells count="2">
    <mergeCell ref="F9:G9"/>
    <mergeCell ref="B37:B38"/>
  </mergeCells>
  <phoneticPr fontId="3"/>
  <conditionalFormatting sqref="D22:F22">
    <cfRule type="expression" dxfId="7" priority="1" stopIfTrue="1">
      <formula>ISERROR(#REF!)</formula>
    </cfRule>
  </conditionalFormatting>
  <conditionalFormatting sqref="B22:C22">
    <cfRule type="expression" dxfId="6" priority="2" stopIfTrue="1">
      <formula>ISERROR(#REF!)</formula>
    </cfRule>
  </conditionalFormatting>
  <printOptions horizontalCentered="1"/>
  <pageMargins left="0.62992125984251968" right="0.43307086614173229" top="0.98425196850393704" bottom="0.74803149606299213" header="0.51181102362204722" footer="0.51181102362204722"/>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showZeros="0" view="pageBreakPreview" zoomScale="60" zoomScaleNormal="100" workbookViewId="0">
      <selection activeCell="I63" sqref="I63"/>
    </sheetView>
  </sheetViews>
  <sheetFormatPr defaultRowHeight="13.5"/>
  <cols>
    <col min="1" max="1" width="4.625" style="110" customWidth="1"/>
    <col min="2" max="8" width="11.625" style="110" customWidth="1"/>
    <col min="9" max="16384" width="9" style="110"/>
  </cols>
  <sheetData>
    <row r="1" spans="1:8">
      <c r="A1" s="202"/>
      <c r="B1" s="107"/>
      <c r="C1" s="107"/>
      <c r="D1" s="91" t="s">
        <v>125</v>
      </c>
      <c r="E1" s="115" t="str">
        <f>入力１!C14</f>
        <v>訪問介護</v>
      </c>
      <c r="F1" s="107"/>
      <c r="G1" s="107"/>
    </row>
    <row r="2" spans="1:8" s="93" customFormat="1">
      <c r="A2" s="108"/>
      <c r="B2" s="108"/>
      <c r="C2" s="108"/>
      <c r="D2" s="91"/>
    </row>
    <row r="3" spans="1:8" s="93" customFormat="1" ht="14.25" thickBot="1">
      <c r="A3" s="174"/>
    </row>
    <row r="4" spans="1:8" s="93" customFormat="1" ht="14.25" thickBot="1">
      <c r="A4" s="174"/>
      <c r="B4" s="175">
        <f>入力１!B17</f>
        <v>38777</v>
      </c>
      <c r="C4" s="176" t="s">
        <v>102</v>
      </c>
      <c r="D4" s="177">
        <f>入力１!E17</f>
        <v>39114</v>
      </c>
      <c r="E4" s="178" t="s">
        <v>56</v>
      </c>
    </row>
    <row r="5" spans="1:8" s="93" customFormat="1" ht="14.25" thickBot="1">
      <c r="A5" s="174"/>
      <c r="B5" s="179"/>
      <c r="C5" s="92"/>
      <c r="D5" s="180"/>
      <c r="E5" s="92"/>
    </row>
    <row r="6" spans="1:8" s="93" customFormat="1" ht="15" thickTop="1" thickBot="1">
      <c r="B6" s="91"/>
      <c r="C6" s="91" t="s">
        <v>98</v>
      </c>
      <c r="D6" s="203">
        <f>F15</f>
        <v>44900</v>
      </c>
      <c r="E6" s="204" t="s">
        <v>13</v>
      </c>
    </row>
    <row r="7" spans="1:8" s="93" customFormat="1" ht="15" thickTop="1" thickBot="1">
      <c r="A7" s="174"/>
      <c r="B7" s="174"/>
      <c r="C7" s="92"/>
      <c r="D7" s="92"/>
      <c r="E7" s="92"/>
      <c r="F7" s="181"/>
      <c r="G7" s="181"/>
      <c r="H7" s="174"/>
    </row>
    <row r="8" spans="1:8" s="93" customFormat="1" ht="15" thickTop="1" thickBot="1">
      <c r="B8" s="205" t="s">
        <v>80</v>
      </c>
      <c r="C8" s="206">
        <f>入力２!B16</f>
        <v>123457</v>
      </c>
      <c r="E8" s="182" t="s">
        <v>14</v>
      </c>
      <c r="F8" s="155">
        <f>入力１!C12</f>
        <v>123456789</v>
      </c>
      <c r="G8" s="90"/>
      <c r="H8" s="174"/>
    </row>
    <row r="9" spans="1:8" s="93" customFormat="1" ht="15" thickTop="1" thickBot="1">
      <c r="B9" s="205" t="s">
        <v>81</v>
      </c>
      <c r="C9" s="206" t="str">
        <f>入力２!C16</f>
        <v>埼玉市</v>
      </c>
      <c r="E9" s="182" t="s">
        <v>15</v>
      </c>
      <c r="F9" s="308" t="str">
        <f>入力１!C13</f>
        <v>さいたま会 サイタマ苑</v>
      </c>
      <c r="G9" s="305"/>
      <c r="H9" s="174"/>
    </row>
    <row r="10" spans="1:8" s="93" customFormat="1" ht="14.25" thickTop="1"/>
    <row r="11" spans="1:8" s="93" customFormat="1"/>
    <row r="12" spans="1:8" s="93" customFormat="1">
      <c r="A12" s="93" t="s">
        <v>70</v>
      </c>
    </row>
    <row r="13" spans="1:8" s="93" customFormat="1">
      <c r="B13" s="184"/>
      <c r="C13" s="185"/>
      <c r="D13" s="186" t="s">
        <v>74</v>
      </c>
      <c r="E13" s="186" t="s">
        <v>69</v>
      </c>
      <c r="F13" s="186" t="s">
        <v>75</v>
      </c>
    </row>
    <row r="14" spans="1:8" ht="14.25" thickBot="1">
      <c r="A14" s="107"/>
      <c r="B14" s="128" t="s">
        <v>73</v>
      </c>
      <c r="C14" s="187"/>
      <c r="D14" s="127">
        <f>入力１!G33</f>
        <v>540000</v>
      </c>
      <c r="E14" s="188">
        <v>1</v>
      </c>
      <c r="F14" s="207">
        <f>D32</f>
        <v>242445</v>
      </c>
      <c r="G14" s="107"/>
    </row>
    <row r="15" spans="1:8" ht="14.25" thickBot="1">
      <c r="A15" s="107"/>
      <c r="B15" s="128" t="str">
        <f>C9&amp;"の利用者に係る軽減"</f>
        <v>埼玉市の利用者に係る軽減</v>
      </c>
      <c r="C15" s="187"/>
      <c r="D15" s="127">
        <f>H51</f>
        <v>100000</v>
      </c>
      <c r="E15" s="208">
        <f>ROUND(D15/D14,4)</f>
        <v>0.1852</v>
      </c>
      <c r="F15" s="209">
        <f>ROUNDDOWN(F14*E15,0)</f>
        <v>44900</v>
      </c>
      <c r="G15" s="107"/>
    </row>
    <row r="16" spans="1:8">
      <c r="A16" s="107"/>
      <c r="B16" s="107"/>
      <c r="C16" s="107"/>
      <c r="D16" s="107"/>
      <c r="E16" s="107"/>
      <c r="F16" s="107"/>
      <c r="G16" s="107"/>
    </row>
    <row r="17" spans="1:8">
      <c r="A17" s="107"/>
      <c r="B17" s="107"/>
      <c r="C17" s="107"/>
      <c r="D17" s="107"/>
      <c r="E17" s="107"/>
      <c r="F17" s="107"/>
      <c r="G17" s="107"/>
    </row>
    <row r="18" spans="1:8">
      <c r="A18" s="107" t="s">
        <v>76</v>
      </c>
      <c r="B18" s="107"/>
      <c r="C18" s="107"/>
      <c r="D18" s="107"/>
      <c r="E18" s="107"/>
      <c r="F18" s="107"/>
      <c r="G18" s="107"/>
    </row>
    <row r="19" spans="1:8">
      <c r="A19" s="107"/>
      <c r="B19" s="223" t="s">
        <v>10</v>
      </c>
      <c r="C19" s="224"/>
      <c r="D19" s="224"/>
      <c r="E19" s="224"/>
      <c r="F19" s="225"/>
    </row>
    <row r="20" spans="1:8">
      <c r="A20" s="107"/>
      <c r="B20" s="226"/>
      <c r="C20" s="227" t="s">
        <v>63</v>
      </c>
      <c r="D20" s="228"/>
      <c r="E20" s="229"/>
      <c r="F20" s="230" t="s">
        <v>90</v>
      </c>
    </row>
    <row r="21" spans="1:8">
      <c r="A21" s="107"/>
      <c r="B21" s="231" t="s">
        <v>99</v>
      </c>
      <c r="C21" s="232"/>
      <c r="D21" s="233" t="s">
        <v>61</v>
      </c>
      <c r="E21" s="234" t="s">
        <v>64</v>
      </c>
      <c r="F21" s="235" t="s">
        <v>91</v>
      </c>
    </row>
    <row r="22" spans="1:8">
      <c r="A22" s="107"/>
      <c r="B22" s="189">
        <f>入力１!C33</f>
        <v>5511000</v>
      </c>
      <c r="C22" s="123" t="s">
        <v>103</v>
      </c>
      <c r="D22" s="190">
        <f>入力１!G33</f>
        <v>540000</v>
      </c>
      <c r="E22" s="124" t="s">
        <v>103</v>
      </c>
      <c r="F22" s="124" t="s">
        <v>103</v>
      </c>
    </row>
    <row r="23" spans="1:8">
      <c r="A23" s="107"/>
      <c r="B23" s="107" t="s">
        <v>65</v>
      </c>
      <c r="D23" s="125"/>
      <c r="E23" s="125"/>
      <c r="F23" s="125"/>
      <c r="G23" s="125"/>
    </row>
    <row r="24" spans="1:8">
      <c r="A24" s="107"/>
      <c r="B24" s="107"/>
    </row>
    <row r="25" spans="1:8">
      <c r="A25" s="107"/>
      <c r="B25" s="107"/>
      <c r="C25" s="107"/>
      <c r="D25" s="107"/>
      <c r="E25" s="107"/>
      <c r="F25" s="107" t="s">
        <v>77</v>
      </c>
      <c r="G25" s="107"/>
    </row>
    <row r="26" spans="1:8">
      <c r="A26" s="107"/>
      <c r="B26" s="119" t="s">
        <v>67</v>
      </c>
      <c r="C26" s="120" t="str">
        <f>明細2!C26</f>
        <v>(１％超～)</v>
      </c>
      <c r="D26" s="221"/>
      <c r="E26" s="111"/>
      <c r="F26" s="126" t="s">
        <v>88</v>
      </c>
      <c r="G26" s="191" t="s">
        <v>89</v>
      </c>
    </row>
    <row r="27" spans="1:8">
      <c r="A27" s="107"/>
      <c r="B27" s="172">
        <f>計算!B28</f>
        <v>55110</v>
      </c>
      <c r="C27" s="122">
        <f>計算!C28</f>
        <v>484890</v>
      </c>
      <c r="D27" s="222">
        <f>計算!D28</f>
        <v>0</v>
      </c>
      <c r="E27" s="111"/>
      <c r="F27" s="172">
        <f>計算!F28</f>
        <v>55110</v>
      </c>
      <c r="G27" s="172">
        <f>計算!G28</f>
        <v>0</v>
      </c>
    </row>
    <row r="28" spans="1:8">
      <c r="B28" s="111"/>
      <c r="C28" s="111"/>
      <c r="D28" s="111"/>
      <c r="E28" s="111"/>
      <c r="F28" s="111"/>
      <c r="G28" s="111"/>
    </row>
    <row r="29" spans="1:8" ht="14.25">
      <c r="A29" s="107"/>
      <c r="B29" s="112"/>
      <c r="C29" s="115"/>
      <c r="D29" s="121"/>
      <c r="E29" s="105"/>
      <c r="F29" s="105"/>
      <c r="G29" s="105"/>
      <c r="H29" s="105"/>
    </row>
    <row r="30" spans="1:8" ht="14.25">
      <c r="A30" s="107"/>
      <c r="B30" s="112"/>
      <c r="C30" s="115"/>
      <c r="D30" s="121"/>
      <c r="E30" s="105"/>
      <c r="F30" s="105"/>
      <c r="G30" s="105"/>
      <c r="H30" s="105"/>
    </row>
    <row r="31" spans="1:8" ht="15" thickBot="1">
      <c r="A31" s="107"/>
      <c r="B31" s="236" t="s">
        <v>68</v>
      </c>
      <c r="C31" s="115"/>
      <c r="D31" s="237" t="s">
        <v>72</v>
      </c>
      <c r="E31" s="105"/>
      <c r="F31" s="105"/>
      <c r="G31" s="105"/>
      <c r="H31" s="105"/>
    </row>
    <row r="32" spans="1:8" ht="15" thickBot="1">
      <c r="A32" s="107"/>
      <c r="B32" s="172">
        <f>計算!B33</f>
        <v>297555</v>
      </c>
      <c r="C32" s="115"/>
      <c r="D32" s="171">
        <f>計算!D33</f>
        <v>242445</v>
      </c>
      <c r="E32" s="105"/>
      <c r="F32" s="105"/>
      <c r="G32" s="105"/>
      <c r="H32" s="105"/>
    </row>
    <row r="33" spans="1:8" ht="14.25">
      <c r="A33" s="107"/>
      <c r="B33" s="107"/>
      <c r="E33" s="105"/>
      <c r="F33" s="105"/>
      <c r="G33" s="105"/>
      <c r="H33" s="105"/>
    </row>
    <row r="34" spans="1:8" ht="14.25">
      <c r="A34" s="107"/>
      <c r="B34" s="107"/>
      <c r="E34" s="105"/>
      <c r="F34" s="105"/>
      <c r="G34" s="105"/>
      <c r="H34" s="105"/>
    </row>
    <row r="35" spans="1:8" ht="14.25">
      <c r="A35" s="107"/>
      <c r="B35" s="107"/>
      <c r="E35" s="105"/>
      <c r="F35" s="105"/>
      <c r="G35" s="105"/>
      <c r="H35" s="105"/>
    </row>
    <row r="36" spans="1:8" ht="14.25" thickBot="1">
      <c r="A36" s="132" t="s">
        <v>101</v>
      </c>
      <c r="C36" s="93"/>
      <c r="D36" s="93"/>
      <c r="E36" s="93"/>
      <c r="F36" s="93"/>
      <c r="G36" s="93"/>
      <c r="H36" s="93"/>
    </row>
    <row r="37" spans="1:8" ht="14.25" thickBot="1">
      <c r="B37" s="306" t="s">
        <v>0</v>
      </c>
      <c r="C37" s="238" t="s">
        <v>59</v>
      </c>
      <c r="D37" s="239"/>
      <c r="E37" s="238" t="s">
        <v>60</v>
      </c>
      <c r="F37" s="239"/>
      <c r="G37" s="240" t="str">
        <f>C9</f>
        <v>埼玉市</v>
      </c>
      <c r="H37" s="241" t="s">
        <v>79</v>
      </c>
    </row>
    <row r="38" spans="1:8" ht="14.25" thickBot="1">
      <c r="B38" s="307"/>
      <c r="C38" s="242" t="s">
        <v>1</v>
      </c>
      <c r="D38" s="243" t="s">
        <v>58</v>
      </c>
      <c r="E38" s="242" t="s">
        <v>1</v>
      </c>
      <c r="F38" s="243" t="s">
        <v>93</v>
      </c>
      <c r="G38" s="244" t="s">
        <v>1</v>
      </c>
      <c r="H38" s="245" t="s">
        <v>61</v>
      </c>
    </row>
    <row r="39" spans="1:8" ht="15" thickTop="1" thickBot="1">
      <c r="B39" s="167">
        <f>入力１!A21</f>
        <v>38777</v>
      </c>
      <c r="C39" s="156">
        <f>入力１!B21</f>
        <v>110</v>
      </c>
      <c r="D39" s="157">
        <f>入力１!C21</f>
        <v>700000</v>
      </c>
      <c r="E39" s="158">
        <f>入力１!F21</f>
        <v>11</v>
      </c>
      <c r="F39" s="159">
        <f>入力１!G21</f>
        <v>70000</v>
      </c>
      <c r="G39" s="160">
        <v>2</v>
      </c>
      <c r="H39" s="165">
        <v>12500</v>
      </c>
    </row>
    <row r="40" spans="1:8" ht="14.25" thickBot="1">
      <c r="B40" s="167">
        <f>入力１!A22</f>
        <v>38808</v>
      </c>
      <c r="C40" s="131">
        <f>入力１!B22</f>
        <v>111</v>
      </c>
      <c r="D40" s="161">
        <f>入力１!C22</f>
        <v>761000</v>
      </c>
      <c r="E40" s="162">
        <f>入力１!F22</f>
        <v>12</v>
      </c>
      <c r="F40" s="161">
        <f>入力１!G22</f>
        <v>72000</v>
      </c>
      <c r="G40" s="163">
        <v>3</v>
      </c>
      <c r="H40" s="166">
        <v>18750</v>
      </c>
    </row>
    <row r="41" spans="1:8" ht="14.25" thickBot="1">
      <c r="B41" s="167">
        <f>入力１!A23</f>
        <v>38838</v>
      </c>
      <c r="C41" s="131">
        <f>入力１!B23</f>
        <v>115</v>
      </c>
      <c r="D41" s="161">
        <f>入力１!C23</f>
        <v>900000</v>
      </c>
      <c r="E41" s="162">
        <f>入力１!F23</f>
        <v>12</v>
      </c>
      <c r="F41" s="161">
        <f>入力１!G23</f>
        <v>95000</v>
      </c>
      <c r="G41" s="163">
        <v>3</v>
      </c>
      <c r="H41" s="166">
        <v>18750</v>
      </c>
    </row>
    <row r="42" spans="1:8" ht="14.25" thickBot="1">
      <c r="B42" s="167">
        <f>入力１!A24</f>
        <v>38869</v>
      </c>
      <c r="C42" s="131">
        <f>入力１!B24</f>
        <v>120</v>
      </c>
      <c r="D42" s="161">
        <f>入力１!C24</f>
        <v>1260000</v>
      </c>
      <c r="E42" s="162">
        <f>入力１!F24</f>
        <v>13</v>
      </c>
      <c r="F42" s="161">
        <f>入力１!G24</f>
        <v>110000</v>
      </c>
      <c r="G42" s="163">
        <v>3</v>
      </c>
      <c r="H42" s="166">
        <v>18750</v>
      </c>
    </row>
    <row r="43" spans="1:8" ht="14.25" thickBot="1">
      <c r="B43" s="167">
        <f>入力１!A25</f>
        <v>38899</v>
      </c>
      <c r="C43" s="131">
        <f>入力１!B25</f>
        <v>122</v>
      </c>
      <c r="D43" s="161">
        <f>入力１!C25</f>
        <v>900000</v>
      </c>
      <c r="E43" s="162">
        <f>入力１!F25</f>
        <v>13</v>
      </c>
      <c r="F43" s="161">
        <f>入力１!G25</f>
        <v>95000</v>
      </c>
      <c r="G43" s="163">
        <v>3</v>
      </c>
      <c r="H43" s="166">
        <v>18750</v>
      </c>
    </row>
    <row r="44" spans="1:8" ht="14.25" thickBot="1">
      <c r="B44" s="167">
        <f>入力１!A26</f>
        <v>38930</v>
      </c>
      <c r="C44" s="131">
        <f>入力１!B26</f>
        <v>121</v>
      </c>
      <c r="D44" s="161">
        <f>入力１!C26</f>
        <v>990000</v>
      </c>
      <c r="E44" s="162">
        <f>入力１!F26</f>
        <v>15</v>
      </c>
      <c r="F44" s="161">
        <f>入力１!G26</f>
        <v>98000</v>
      </c>
      <c r="G44" s="163">
        <v>2</v>
      </c>
      <c r="H44" s="166">
        <v>12500</v>
      </c>
    </row>
    <row r="45" spans="1:8" ht="14.25" thickBot="1">
      <c r="B45" s="167">
        <f>入力１!A27</f>
        <v>38961</v>
      </c>
      <c r="C45" s="131">
        <f>入力１!B27</f>
        <v>0</v>
      </c>
      <c r="D45" s="161">
        <f>入力１!C27</f>
        <v>0</v>
      </c>
      <c r="E45" s="162">
        <f>入力１!F27</f>
        <v>0</v>
      </c>
      <c r="F45" s="161">
        <f>入力１!G27</f>
        <v>0</v>
      </c>
      <c r="G45" s="163"/>
      <c r="H45" s="166"/>
    </row>
    <row r="46" spans="1:8" ht="14.25" thickBot="1">
      <c r="B46" s="167">
        <f>入力１!A28</f>
        <v>38991</v>
      </c>
      <c r="C46" s="131">
        <f>入力１!B28</f>
        <v>0</v>
      </c>
      <c r="D46" s="161">
        <f>入力１!C28</f>
        <v>0</v>
      </c>
      <c r="E46" s="162">
        <f>入力１!F28</f>
        <v>0</v>
      </c>
      <c r="F46" s="161">
        <f>入力１!G28</f>
        <v>0</v>
      </c>
      <c r="G46" s="163"/>
      <c r="H46" s="166"/>
    </row>
    <row r="47" spans="1:8" ht="14.25" thickBot="1">
      <c r="B47" s="167">
        <f>入力１!A29</f>
        <v>39022</v>
      </c>
      <c r="C47" s="131">
        <f>入力１!B29</f>
        <v>0</v>
      </c>
      <c r="D47" s="161">
        <f>入力１!C29</f>
        <v>0</v>
      </c>
      <c r="E47" s="162">
        <f>入力１!F29</f>
        <v>0</v>
      </c>
      <c r="F47" s="161">
        <f>入力１!G29</f>
        <v>0</v>
      </c>
      <c r="G47" s="163"/>
      <c r="H47" s="166"/>
    </row>
    <row r="48" spans="1:8" ht="14.25" thickBot="1">
      <c r="B48" s="167">
        <f>入力１!A30</f>
        <v>39052</v>
      </c>
      <c r="C48" s="131">
        <f>入力１!B30</f>
        <v>0</v>
      </c>
      <c r="D48" s="161">
        <f>入力１!C30</f>
        <v>0</v>
      </c>
      <c r="E48" s="162">
        <f>入力１!F30</f>
        <v>0</v>
      </c>
      <c r="F48" s="161">
        <f>入力１!G30</f>
        <v>0</v>
      </c>
      <c r="G48" s="163"/>
      <c r="H48" s="166"/>
    </row>
    <row r="49" spans="2:8" ht="14.25" thickBot="1">
      <c r="B49" s="167">
        <f>入力１!A31</f>
        <v>39083</v>
      </c>
      <c r="C49" s="131">
        <f>入力１!B31</f>
        <v>0</v>
      </c>
      <c r="D49" s="161">
        <f>入力１!C31</f>
        <v>0</v>
      </c>
      <c r="E49" s="162">
        <f>入力１!F31</f>
        <v>0</v>
      </c>
      <c r="F49" s="161">
        <f>入力１!G31</f>
        <v>0</v>
      </c>
      <c r="G49" s="163"/>
      <c r="H49" s="166"/>
    </row>
    <row r="50" spans="2:8" ht="14.25" thickBot="1">
      <c r="B50" s="168">
        <f>入力１!A32</f>
        <v>39114</v>
      </c>
      <c r="C50" s="131">
        <f>入力１!B32</f>
        <v>0</v>
      </c>
      <c r="D50" s="161">
        <f>入力１!C32</f>
        <v>0</v>
      </c>
      <c r="E50" s="162">
        <f>入力１!F32</f>
        <v>0</v>
      </c>
      <c r="F50" s="161">
        <f>入力１!G32</f>
        <v>0</v>
      </c>
      <c r="G50" s="164"/>
      <c r="H50" s="166"/>
    </row>
    <row r="51" spans="2:8" ht="15" thickTop="1" thickBot="1">
      <c r="B51" s="246" t="s">
        <v>3</v>
      </c>
      <c r="C51" s="247">
        <f>入力１!B33</f>
        <v>699</v>
      </c>
      <c r="D51" s="248">
        <f>入力１!C33</f>
        <v>5511000</v>
      </c>
      <c r="E51" s="247">
        <f>入力１!F33</f>
        <v>76</v>
      </c>
      <c r="F51" s="248">
        <f>入力１!G33</f>
        <v>540000</v>
      </c>
      <c r="G51" s="249">
        <f>SUM(G39:G50)</f>
        <v>16</v>
      </c>
      <c r="H51" s="250">
        <f>SUM(H39:H50)</f>
        <v>100000</v>
      </c>
    </row>
  </sheetData>
  <mergeCells count="2">
    <mergeCell ref="F9:G9"/>
    <mergeCell ref="B37:B38"/>
  </mergeCells>
  <phoneticPr fontId="3"/>
  <conditionalFormatting sqref="D22:F22">
    <cfRule type="expression" dxfId="5" priority="1" stopIfTrue="1">
      <formula>ISERROR(#REF!)</formula>
    </cfRule>
  </conditionalFormatting>
  <conditionalFormatting sqref="B22:C22">
    <cfRule type="expression" dxfId="4" priority="2" stopIfTrue="1">
      <formula>ISERROR(#REF!)</formula>
    </cfRule>
  </conditionalFormatting>
  <printOptions horizontalCentered="1"/>
  <pageMargins left="0.62992125984251968" right="0.43307086614173229" top="0.98425196850393704" bottom="0.74803149606299213" header="0.51181102362204722" footer="0.51181102362204722"/>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showZeros="0" view="pageBreakPreview" zoomScale="60" zoomScaleNormal="100" workbookViewId="0">
      <selection activeCell="J67" sqref="J67"/>
    </sheetView>
  </sheetViews>
  <sheetFormatPr defaultRowHeight="13.5"/>
  <cols>
    <col min="1" max="1" width="4.625" style="110" customWidth="1"/>
    <col min="2" max="8" width="11.625" style="110" customWidth="1"/>
    <col min="9" max="16384" width="9" style="110"/>
  </cols>
  <sheetData>
    <row r="1" spans="1:8">
      <c r="A1" s="202"/>
      <c r="B1" s="107"/>
      <c r="C1" s="107"/>
      <c r="D1" s="91" t="s">
        <v>120</v>
      </c>
      <c r="E1" s="115" t="str">
        <f>入力１!C14</f>
        <v>訪問介護</v>
      </c>
      <c r="F1" s="107"/>
      <c r="G1" s="107"/>
    </row>
    <row r="2" spans="1:8" s="93" customFormat="1">
      <c r="A2" s="108"/>
      <c r="B2" s="108"/>
      <c r="C2" s="108"/>
      <c r="D2" s="91"/>
    </row>
    <row r="3" spans="1:8" s="93" customFormat="1" ht="14.25" thickBot="1">
      <c r="A3" s="174"/>
    </row>
    <row r="4" spans="1:8" s="93" customFormat="1" ht="14.25" thickBot="1">
      <c r="A4" s="174"/>
      <c r="B4" s="175">
        <f>入力１!B17</f>
        <v>38777</v>
      </c>
      <c r="C4" s="176" t="s">
        <v>104</v>
      </c>
      <c r="D4" s="177">
        <f>入力１!E17</f>
        <v>39114</v>
      </c>
      <c r="E4" s="178" t="s">
        <v>56</v>
      </c>
    </row>
    <row r="5" spans="1:8" s="93" customFormat="1" ht="14.25" thickBot="1">
      <c r="A5" s="174"/>
      <c r="B5" s="179"/>
      <c r="C5" s="92"/>
      <c r="D5" s="180"/>
      <c r="E5" s="92"/>
    </row>
    <row r="6" spans="1:8" s="93" customFormat="1" ht="15" thickTop="1" thickBot="1">
      <c r="B6" s="91"/>
      <c r="C6" s="91" t="s">
        <v>98</v>
      </c>
      <c r="D6" s="203">
        <f>F15</f>
        <v>40415</v>
      </c>
      <c r="E6" s="204" t="s">
        <v>13</v>
      </c>
    </row>
    <row r="7" spans="1:8" s="93" customFormat="1" ht="15" thickTop="1" thickBot="1">
      <c r="A7" s="174"/>
      <c r="B7" s="174"/>
      <c r="C7" s="92"/>
      <c r="D7" s="92"/>
      <c r="E7" s="92"/>
      <c r="F7" s="181"/>
      <c r="G7" s="181"/>
      <c r="H7" s="174"/>
    </row>
    <row r="8" spans="1:8" s="93" customFormat="1" ht="15" thickTop="1" thickBot="1">
      <c r="B8" s="205" t="s">
        <v>80</v>
      </c>
      <c r="C8" s="206">
        <f>入力２!B17</f>
        <v>123458</v>
      </c>
      <c r="E8" s="182" t="s">
        <v>14</v>
      </c>
      <c r="F8" s="155">
        <f>入力１!C12</f>
        <v>123456789</v>
      </c>
      <c r="G8" s="90"/>
      <c r="H8" s="174"/>
    </row>
    <row r="9" spans="1:8" s="93" customFormat="1" ht="15" thickTop="1" thickBot="1">
      <c r="B9" s="205" t="s">
        <v>81</v>
      </c>
      <c r="C9" s="206" t="str">
        <f>入力２!C17</f>
        <v>D市</v>
      </c>
      <c r="E9" s="182" t="s">
        <v>15</v>
      </c>
      <c r="F9" s="308" t="str">
        <f>入力１!C13</f>
        <v>さいたま会 サイタマ苑</v>
      </c>
      <c r="G9" s="305"/>
      <c r="H9" s="174"/>
    </row>
    <row r="10" spans="1:8" s="93" customFormat="1" ht="14.25" thickTop="1"/>
    <row r="11" spans="1:8" s="93" customFormat="1"/>
    <row r="12" spans="1:8" s="93" customFormat="1">
      <c r="A12" s="93" t="s">
        <v>70</v>
      </c>
    </row>
    <row r="13" spans="1:8" s="93" customFormat="1">
      <c r="B13" s="184"/>
      <c r="C13" s="185"/>
      <c r="D13" s="186" t="s">
        <v>74</v>
      </c>
      <c r="E13" s="186" t="s">
        <v>69</v>
      </c>
      <c r="F13" s="186" t="s">
        <v>75</v>
      </c>
    </row>
    <row r="14" spans="1:8" ht="14.25" thickBot="1">
      <c r="A14" s="107"/>
      <c r="B14" s="128" t="s">
        <v>73</v>
      </c>
      <c r="C14" s="187"/>
      <c r="D14" s="127">
        <f>入力１!G33</f>
        <v>540000</v>
      </c>
      <c r="E14" s="188">
        <v>1</v>
      </c>
      <c r="F14" s="207">
        <f>D32</f>
        <v>242445</v>
      </c>
      <c r="G14" s="107"/>
    </row>
    <row r="15" spans="1:8" ht="14.25" thickBot="1">
      <c r="A15" s="107"/>
      <c r="B15" s="128" t="str">
        <f>C9&amp;"の利用者に係る軽減"</f>
        <v>D市の利用者に係る軽減</v>
      </c>
      <c r="C15" s="187"/>
      <c r="D15" s="127">
        <f>H51</f>
        <v>90000</v>
      </c>
      <c r="E15" s="208">
        <f>ROUND(D15/D14,4)</f>
        <v>0.16669999999999999</v>
      </c>
      <c r="F15" s="209">
        <f>ROUNDDOWN(F14*E15,0)</f>
        <v>40415</v>
      </c>
      <c r="G15" s="107"/>
    </row>
    <row r="16" spans="1:8">
      <c r="A16" s="107"/>
      <c r="B16" s="107"/>
      <c r="C16" s="107"/>
      <c r="D16" s="107"/>
      <c r="E16" s="107"/>
      <c r="F16" s="107"/>
      <c r="G16" s="107"/>
    </row>
    <row r="17" spans="1:8">
      <c r="A17" s="107"/>
      <c r="B17" s="107"/>
      <c r="C17" s="107"/>
      <c r="D17" s="107"/>
      <c r="E17" s="107"/>
      <c r="F17" s="107"/>
      <c r="G17" s="107"/>
    </row>
    <row r="18" spans="1:8">
      <c r="A18" s="107" t="s">
        <v>76</v>
      </c>
      <c r="B18" s="107"/>
      <c r="C18" s="107"/>
      <c r="D18" s="107"/>
      <c r="E18" s="107"/>
      <c r="F18" s="107"/>
      <c r="G18" s="107"/>
    </row>
    <row r="19" spans="1:8">
      <c r="A19" s="107"/>
      <c r="B19" s="223" t="s">
        <v>10</v>
      </c>
      <c r="C19" s="224"/>
      <c r="D19" s="224"/>
      <c r="E19" s="224"/>
      <c r="F19" s="225"/>
    </row>
    <row r="20" spans="1:8">
      <c r="A20" s="107"/>
      <c r="B20" s="226"/>
      <c r="C20" s="227" t="s">
        <v>63</v>
      </c>
      <c r="D20" s="228"/>
      <c r="E20" s="229"/>
      <c r="F20" s="230" t="s">
        <v>90</v>
      </c>
    </row>
    <row r="21" spans="1:8">
      <c r="A21" s="107"/>
      <c r="B21" s="231" t="s">
        <v>99</v>
      </c>
      <c r="C21" s="232"/>
      <c r="D21" s="233" t="s">
        <v>61</v>
      </c>
      <c r="E21" s="234" t="s">
        <v>64</v>
      </c>
      <c r="F21" s="235" t="s">
        <v>91</v>
      </c>
    </row>
    <row r="22" spans="1:8">
      <c r="A22" s="107"/>
      <c r="B22" s="189">
        <f>入力１!C33</f>
        <v>5511000</v>
      </c>
      <c r="C22" s="123" t="s">
        <v>103</v>
      </c>
      <c r="D22" s="190">
        <f>入力１!G33</f>
        <v>540000</v>
      </c>
      <c r="E22" s="124" t="s">
        <v>103</v>
      </c>
      <c r="F22" s="124" t="s">
        <v>103</v>
      </c>
    </row>
    <row r="23" spans="1:8">
      <c r="A23" s="107"/>
      <c r="B23" s="107" t="s">
        <v>65</v>
      </c>
      <c r="D23" s="125"/>
      <c r="E23" s="125"/>
      <c r="F23" s="125"/>
      <c r="G23" s="125"/>
    </row>
    <row r="24" spans="1:8">
      <c r="A24" s="107"/>
      <c r="B24" s="107"/>
    </row>
    <row r="25" spans="1:8">
      <c r="A25" s="107"/>
      <c r="B25" s="107"/>
      <c r="C25" s="107"/>
      <c r="D25" s="107"/>
      <c r="E25" s="107"/>
      <c r="F25" s="107" t="s">
        <v>77</v>
      </c>
      <c r="G25" s="107"/>
    </row>
    <row r="26" spans="1:8">
      <c r="A26" s="107"/>
      <c r="B26" s="119" t="s">
        <v>67</v>
      </c>
      <c r="C26" s="120" t="str">
        <f>明細2!C26</f>
        <v>(１％超～)</v>
      </c>
      <c r="D26" s="221"/>
      <c r="E26" s="111"/>
      <c r="F26" s="126" t="s">
        <v>88</v>
      </c>
      <c r="G26" s="191" t="s">
        <v>89</v>
      </c>
    </row>
    <row r="27" spans="1:8">
      <c r="A27" s="107"/>
      <c r="B27" s="172">
        <f>計算!B28</f>
        <v>55110</v>
      </c>
      <c r="C27" s="122">
        <f>計算!C28</f>
        <v>484890</v>
      </c>
      <c r="D27" s="222">
        <f>計算!D28</f>
        <v>0</v>
      </c>
      <c r="E27" s="111"/>
      <c r="F27" s="172">
        <f>計算!F28</f>
        <v>55110</v>
      </c>
      <c r="G27" s="172">
        <f>計算!G28</f>
        <v>0</v>
      </c>
    </row>
    <row r="28" spans="1:8">
      <c r="B28" s="111"/>
      <c r="C28" s="111"/>
      <c r="D28" s="111"/>
      <c r="E28" s="111"/>
      <c r="F28" s="111"/>
      <c r="G28" s="111"/>
    </row>
    <row r="29" spans="1:8" ht="14.25">
      <c r="A29" s="107"/>
      <c r="B29" s="112"/>
      <c r="C29" s="115"/>
      <c r="D29" s="121"/>
      <c r="E29" s="105"/>
      <c r="F29" s="105"/>
      <c r="G29" s="105"/>
      <c r="H29" s="105"/>
    </row>
    <row r="30" spans="1:8" ht="14.25">
      <c r="A30" s="107"/>
      <c r="B30" s="112"/>
      <c r="C30" s="115"/>
      <c r="D30" s="121"/>
      <c r="E30" s="105"/>
      <c r="F30" s="105"/>
      <c r="G30" s="105"/>
      <c r="H30" s="105"/>
    </row>
    <row r="31" spans="1:8" ht="15" thickBot="1">
      <c r="A31" s="107"/>
      <c r="B31" s="236" t="s">
        <v>68</v>
      </c>
      <c r="C31" s="115"/>
      <c r="D31" s="237" t="s">
        <v>72</v>
      </c>
      <c r="E31" s="105"/>
      <c r="F31" s="105"/>
      <c r="G31" s="105"/>
      <c r="H31" s="105"/>
    </row>
    <row r="32" spans="1:8" ht="15" thickBot="1">
      <c r="A32" s="107"/>
      <c r="B32" s="172">
        <f>計算!B33</f>
        <v>297555</v>
      </c>
      <c r="C32" s="115"/>
      <c r="D32" s="171">
        <f>計算!D33</f>
        <v>242445</v>
      </c>
      <c r="E32" s="105"/>
      <c r="F32" s="105"/>
      <c r="G32" s="105"/>
      <c r="H32" s="105"/>
    </row>
    <row r="33" spans="1:8" ht="14.25">
      <c r="A33" s="107"/>
      <c r="B33" s="107"/>
      <c r="E33" s="105"/>
      <c r="F33" s="105"/>
      <c r="G33" s="105"/>
      <c r="H33" s="105"/>
    </row>
    <row r="34" spans="1:8" ht="14.25">
      <c r="A34" s="107"/>
      <c r="B34" s="107"/>
      <c r="E34" s="105"/>
      <c r="F34" s="105"/>
      <c r="G34" s="105"/>
      <c r="H34" s="105"/>
    </row>
    <row r="35" spans="1:8" ht="14.25">
      <c r="A35" s="107"/>
      <c r="B35" s="107"/>
      <c r="E35" s="105"/>
      <c r="F35" s="105"/>
      <c r="G35" s="105"/>
      <c r="H35" s="105"/>
    </row>
    <row r="36" spans="1:8" ht="14.25" thickBot="1">
      <c r="A36" s="132" t="s">
        <v>101</v>
      </c>
      <c r="C36" s="93"/>
      <c r="D36" s="93"/>
      <c r="E36" s="93"/>
      <c r="F36" s="93"/>
      <c r="G36" s="93"/>
      <c r="H36" s="93"/>
    </row>
    <row r="37" spans="1:8" ht="14.25" thickBot="1">
      <c r="B37" s="306" t="s">
        <v>0</v>
      </c>
      <c r="C37" s="238" t="s">
        <v>59</v>
      </c>
      <c r="D37" s="239"/>
      <c r="E37" s="238" t="s">
        <v>60</v>
      </c>
      <c r="F37" s="239"/>
      <c r="G37" s="240" t="str">
        <f>C9</f>
        <v>D市</v>
      </c>
      <c r="H37" s="241" t="s">
        <v>79</v>
      </c>
    </row>
    <row r="38" spans="1:8" ht="14.25" thickBot="1">
      <c r="B38" s="307"/>
      <c r="C38" s="242" t="s">
        <v>1</v>
      </c>
      <c r="D38" s="243" t="s">
        <v>58</v>
      </c>
      <c r="E38" s="242" t="s">
        <v>1</v>
      </c>
      <c r="F38" s="243" t="s">
        <v>93</v>
      </c>
      <c r="G38" s="244" t="s">
        <v>1</v>
      </c>
      <c r="H38" s="245" t="s">
        <v>61</v>
      </c>
    </row>
    <row r="39" spans="1:8" ht="15" thickTop="1" thickBot="1">
      <c r="B39" s="167">
        <f>入力１!A21</f>
        <v>38777</v>
      </c>
      <c r="C39" s="156">
        <f>入力１!B21</f>
        <v>110</v>
      </c>
      <c r="D39" s="157">
        <f>入力１!C21</f>
        <v>700000</v>
      </c>
      <c r="E39" s="158">
        <f>入力１!F21</f>
        <v>11</v>
      </c>
      <c r="F39" s="159">
        <f>入力１!G21</f>
        <v>70000</v>
      </c>
      <c r="G39" s="160">
        <v>2</v>
      </c>
      <c r="H39" s="165">
        <v>12856</v>
      </c>
    </row>
    <row r="40" spans="1:8" ht="14.25" thickBot="1">
      <c r="B40" s="167">
        <f>入力１!A22</f>
        <v>38808</v>
      </c>
      <c r="C40" s="131">
        <f>入力１!B22</f>
        <v>111</v>
      </c>
      <c r="D40" s="161">
        <f>入力１!C22</f>
        <v>761000</v>
      </c>
      <c r="E40" s="162">
        <f>入力１!F22</f>
        <v>12</v>
      </c>
      <c r="F40" s="161">
        <f>入力１!G22</f>
        <v>72000</v>
      </c>
      <c r="G40" s="163">
        <v>3</v>
      </c>
      <c r="H40" s="166">
        <v>19284</v>
      </c>
    </row>
    <row r="41" spans="1:8" ht="14.25" thickBot="1">
      <c r="B41" s="167">
        <f>入力１!A23</f>
        <v>38838</v>
      </c>
      <c r="C41" s="131">
        <f>入力１!B23</f>
        <v>115</v>
      </c>
      <c r="D41" s="161">
        <f>入力１!C23</f>
        <v>900000</v>
      </c>
      <c r="E41" s="162">
        <f>入力１!F23</f>
        <v>12</v>
      </c>
      <c r="F41" s="161">
        <f>入力１!G23</f>
        <v>95000</v>
      </c>
      <c r="G41" s="163">
        <v>3</v>
      </c>
      <c r="H41" s="166">
        <v>19284</v>
      </c>
    </row>
    <row r="42" spans="1:8" ht="14.25" thickBot="1">
      <c r="B42" s="167">
        <f>入力１!A24</f>
        <v>38869</v>
      </c>
      <c r="C42" s="131">
        <f>入力１!B24</f>
        <v>120</v>
      </c>
      <c r="D42" s="161">
        <f>入力１!C24</f>
        <v>1260000</v>
      </c>
      <c r="E42" s="162">
        <f>入力１!F24</f>
        <v>13</v>
      </c>
      <c r="F42" s="161">
        <f>入力１!G24</f>
        <v>110000</v>
      </c>
      <c r="G42" s="163">
        <v>3</v>
      </c>
      <c r="H42" s="166">
        <v>19284</v>
      </c>
    </row>
    <row r="43" spans="1:8" ht="14.25" thickBot="1">
      <c r="B43" s="167">
        <f>入力１!A25</f>
        <v>38899</v>
      </c>
      <c r="C43" s="131">
        <f>入力１!B25</f>
        <v>122</v>
      </c>
      <c r="D43" s="161">
        <f>入力１!C25</f>
        <v>900000</v>
      </c>
      <c r="E43" s="162">
        <f>入力１!F25</f>
        <v>13</v>
      </c>
      <c r="F43" s="161">
        <f>入力１!G25</f>
        <v>95000</v>
      </c>
      <c r="G43" s="163">
        <v>2</v>
      </c>
      <c r="H43" s="166">
        <v>12856</v>
      </c>
    </row>
    <row r="44" spans="1:8" ht="14.25" thickBot="1">
      <c r="B44" s="167">
        <f>入力１!A26</f>
        <v>38930</v>
      </c>
      <c r="C44" s="131">
        <f>入力１!B26</f>
        <v>121</v>
      </c>
      <c r="D44" s="161">
        <f>入力１!C26</f>
        <v>990000</v>
      </c>
      <c r="E44" s="162">
        <f>入力１!F26</f>
        <v>15</v>
      </c>
      <c r="F44" s="161">
        <f>入力１!G26</f>
        <v>98000</v>
      </c>
      <c r="G44" s="163">
        <v>1</v>
      </c>
      <c r="H44" s="166">
        <v>6436</v>
      </c>
    </row>
    <row r="45" spans="1:8" ht="14.25" thickBot="1">
      <c r="B45" s="167">
        <f>入力１!A27</f>
        <v>38961</v>
      </c>
      <c r="C45" s="131">
        <f>入力１!B27</f>
        <v>0</v>
      </c>
      <c r="D45" s="161">
        <f>入力１!C27</f>
        <v>0</v>
      </c>
      <c r="E45" s="162">
        <f>入力１!F27</f>
        <v>0</v>
      </c>
      <c r="F45" s="161">
        <f>入力１!G27</f>
        <v>0</v>
      </c>
      <c r="G45" s="163"/>
      <c r="H45" s="166"/>
    </row>
    <row r="46" spans="1:8" ht="14.25" thickBot="1">
      <c r="B46" s="167">
        <f>入力１!A28</f>
        <v>38991</v>
      </c>
      <c r="C46" s="131">
        <f>入力１!B28</f>
        <v>0</v>
      </c>
      <c r="D46" s="161">
        <f>入力１!C28</f>
        <v>0</v>
      </c>
      <c r="E46" s="162">
        <f>入力１!F28</f>
        <v>0</v>
      </c>
      <c r="F46" s="161">
        <f>入力１!G28</f>
        <v>0</v>
      </c>
      <c r="G46" s="163"/>
      <c r="H46" s="166"/>
    </row>
    <row r="47" spans="1:8" ht="14.25" thickBot="1">
      <c r="B47" s="167">
        <f>入力１!A29</f>
        <v>39022</v>
      </c>
      <c r="C47" s="131">
        <f>入力１!B29</f>
        <v>0</v>
      </c>
      <c r="D47" s="161">
        <f>入力１!C29</f>
        <v>0</v>
      </c>
      <c r="E47" s="162">
        <f>入力１!F29</f>
        <v>0</v>
      </c>
      <c r="F47" s="161">
        <f>入力１!G29</f>
        <v>0</v>
      </c>
      <c r="G47" s="163"/>
      <c r="H47" s="166"/>
    </row>
    <row r="48" spans="1:8" ht="14.25" thickBot="1">
      <c r="B48" s="167">
        <f>入力１!A30</f>
        <v>39052</v>
      </c>
      <c r="C48" s="131">
        <f>入力１!B30</f>
        <v>0</v>
      </c>
      <c r="D48" s="161">
        <f>入力１!C30</f>
        <v>0</v>
      </c>
      <c r="E48" s="162">
        <f>入力１!F30</f>
        <v>0</v>
      </c>
      <c r="F48" s="161">
        <f>入力１!G30</f>
        <v>0</v>
      </c>
      <c r="G48" s="163"/>
      <c r="H48" s="166"/>
    </row>
    <row r="49" spans="2:8" ht="14.25" thickBot="1">
      <c r="B49" s="167">
        <f>入力１!A31</f>
        <v>39083</v>
      </c>
      <c r="C49" s="131">
        <f>入力１!B31</f>
        <v>0</v>
      </c>
      <c r="D49" s="161">
        <f>入力１!C31</f>
        <v>0</v>
      </c>
      <c r="E49" s="162">
        <f>入力１!F31</f>
        <v>0</v>
      </c>
      <c r="F49" s="161">
        <f>入力１!G31</f>
        <v>0</v>
      </c>
      <c r="G49" s="163"/>
      <c r="H49" s="166"/>
    </row>
    <row r="50" spans="2:8" ht="14.25" thickBot="1">
      <c r="B50" s="168">
        <f>入力１!A32</f>
        <v>39114</v>
      </c>
      <c r="C50" s="131">
        <f>入力１!B32</f>
        <v>0</v>
      </c>
      <c r="D50" s="161">
        <f>入力１!C32</f>
        <v>0</v>
      </c>
      <c r="E50" s="162">
        <f>入力１!F32</f>
        <v>0</v>
      </c>
      <c r="F50" s="161">
        <f>入力１!G32</f>
        <v>0</v>
      </c>
      <c r="G50" s="164"/>
      <c r="H50" s="166"/>
    </row>
    <row r="51" spans="2:8" ht="15" thickTop="1" thickBot="1">
      <c r="B51" s="246" t="s">
        <v>3</v>
      </c>
      <c r="C51" s="247">
        <f>入力１!B33</f>
        <v>699</v>
      </c>
      <c r="D51" s="248">
        <f>入力１!C33</f>
        <v>5511000</v>
      </c>
      <c r="E51" s="247">
        <f>入力１!F33</f>
        <v>76</v>
      </c>
      <c r="F51" s="248">
        <f>入力１!G33</f>
        <v>540000</v>
      </c>
      <c r="G51" s="249">
        <f>SUM(G39:G50)</f>
        <v>14</v>
      </c>
      <c r="H51" s="250">
        <f>SUM(H39:H50)</f>
        <v>90000</v>
      </c>
    </row>
  </sheetData>
  <mergeCells count="2">
    <mergeCell ref="F9:G9"/>
    <mergeCell ref="B37:B38"/>
  </mergeCells>
  <phoneticPr fontId="3"/>
  <conditionalFormatting sqref="D22:F22">
    <cfRule type="expression" dxfId="3" priority="1" stopIfTrue="1">
      <formula>ISERROR(#REF!)</formula>
    </cfRule>
  </conditionalFormatting>
  <conditionalFormatting sqref="B22:C22">
    <cfRule type="expression" dxfId="2" priority="2" stopIfTrue="1">
      <formula>ISERROR(#REF!)</formula>
    </cfRule>
  </conditionalFormatting>
  <printOptions horizontalCentered="1"/>
  <pageMargins left="0.62992125984251968" right="0.43307086614173229" top="0.98425196850393704" bottom="0.74803149606299213" header="0.51181102362204722" footer="0.51181102362204722"/>
  <pageSetup paperSize="9"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showZeros="0" view="pageBreakPreview" zoomScale="60" zoomScaleNormal="100" workbookViewId="0">
      <selection activeCell="J56" sqref="J56"/>
    </sheetView>
  </sheetViews>
  <sheetFormatPr defaultRowHeight="13.5"/>
  <cols>
    <col min="1" max="1" width="4.625" style="110" customWidth="1"/>
    <col min="2" max="8" width="11.625" style="110" customWidth="1"/>
    <col min="9" max="16384" width="9" style="110"/>
  </cols>
  <sheetData>
    <row r="1" spans="1:8">
      <c r="A1" s="202"/>
      <c r="B1" s="107"/>
      <c r="C1" s="107"/>
      <c r="D1" s="91" t="s">
        <v>125</v>
      </c>
      <c r="E1" s="115" t="str">
        <f>入力１!C14</f>
        <v>訪問介護</v>
      </c>
      <c r="F1" s="107"/>
      <c r="G1" s="107"/>
    </row>
    <row r="2" spans="1:8" s="93" customFormat="1">
      <c r="A2" s="108"/>
      <c r="B2" s="108"/>
      <c r="C2" s="108"/>
      <c r="D2" s="91"/>
    </row>
    <row r="3" spans="1:8" s="93" customFormat="1" ht="14.25" thickBot="1">
      <c r="A3" s="174"/>
    </row>
    <row r="4" spans="1:8" s="93" customFormat="1" ht="14.25" thickBot="1">
      <c r="A4" s="174"/>
      <c r="B4" s="175">
        <f>入力１!B17</f>
        <v>38777</v>
      </c>
      <c r="C4" s="176" t="s">
        <v>25</v>
      </c>
      <c r="D4" s="177">
        <f>入力１!E17</f>
        <v>39114</v>
      </c>
      <c r="E4" s="178" t="s">
        <v>56</v>
      </c>
    </row>
    <row r="5" spans="1:8" s="93" customFormat="1" ht="14.25" thickBot="1">
      <c r="A5" s="174"/>
      <c r="B5" s="179"/>
      <c r="C5" s="92"/>
      <c r="D5" s="180"/>
      <c r="E5" s="92"/>
    </row>
    <row r="6" spans="1:8" s="93" customFormat="1" ht="15" thickTop="1" thickBot="1">
      <c r="B6" s="91"/>
      <c r="C6" s="91" t="s">
        <v>98</v>
      </c>
      <c r="D6" s="203">
        <f>F15</f>
        <v>53871</v>
      </c>
      <c r="E6" s="204" t="s">
        <v>13</v>
      </c>
    </row>
    <row r="7" spans="1:8" s="93" customFormat="1" ht="15" thickTop="1" thickBot="1">
      <c r="A7" s="174"/>
      <c r="B7" s="174"/>
      <c r="C7" s="92"/>
      <c r="D7" s="92"/>
      <c r="E7" s="92"/>
      <c r="F7" s="181"/>
      <c r="G7" s="181"/>
      <c r="H7" s="174"/>
    </row>
    <row r="8" spans="1:8" s="93" customFormat="1" ht="15" thickTop="1" thickBot="1">
      <c r="B8" s="205" t="s">
        <v>80</v>
      </c>
      <c r="C8" s="206">
        <f>入力２!B18</f>
        <v>123459</v>
      </c>
      <c r="E8" s="182" t="s">
        <v>14</v>
      </c>
      <c r="F8" s="155">
        <f>入力１!C12</f>
        <v>123456789</v>
      </c>
      <c r="G8" s="90"/>
      <c r="H8" s="174"/>
    </row>
    <row r="9" spans="1:8" s="93" customFormat="1" ht="15" thickTop="1" thickBot="1">
      <c r="B9" s="205" t="s">
        <v>81</v>
      </c>
      <c r="C9" s="206" t="str">
        <f>入力２!C18</f>
        <v>E市</v>
      </c>
      <c r="E9" s="182" t="s">
        <v>15</v>
      </c>
      <c r="F9" s="308" t="str">
        <f>入力１!C13</f>
        <v>さいたま会 サイタマ苑</v>
      </c>
      <c r="G9" s="305"/>
      <c r="H9" s="174"/>
    </row>
    <row r="10" spans="1:8" s="93" customFormat="1" ht="14.25" thickTop="1"/>
    <row r="11" spans="1:8" s="93" customFormat="1"/>
    <row r="12" spans="1:8" s="93" customFormat="1">
      <c r="A12" s="93" t="s">
        <v>70</v>
      </c>
    </row>
    <row r="13" spans="1:8" s="93" customFormat="1">
      <c r="B13" s="184"/>
      <c r="C13" s="185"/>
      <c r="D13" s="186" t="s">
        <v>74</v>
      </c>
      <c r="E13" s="186" t="s">
        <v>69</v>
      </c>
      <c r="F13" s="186" t="s">
        <v>75</v>
      </c>
    </row>
    <row r="14" spans="1:8" ht="14.25" thickBot="1">
      <c r="A14" s="107"/>
      <c r="B14" s="128" t="s">
        <v>73</v>
      </c>
      <c r="C14" s="187"/>
      <c r="D14" s="127">
        <f>入力１!G33</f>
        <v>540000</v>
      </c>
      <c r="E14" s="188">
        <v>1</v>
      </c>
      <c r="F14" s="207">
        <f>D32</f>
        <v>242445</v>
      </c>
      <c r="G14" s="107"/>
    </row>
    <row r="15" spans="1:8" ht="14.25" thickBot="1">
      <c r="A15" s="107"/>
      <c r="B15" s="128" t="str">
        <f>C9&amp;"の利用者に係る軽減"</f>
        <v>E市の利用者に係る軽減</v>
      </c>
      <c r="C15" s="187"/>
      <c r="D15" s="127">
        <f>H51</f>
        <v>120000</v>
      </c>
      <c r="E15" s="208">
        <f>ROUND(D15/D14,4)</f>
        <v>0.22220000000000001</v>
      </c>
      <c r="F15" s="209">
        <f>ROUNDDOWN(F14*E15,0)</f>
        <v>53871</v>
      </c>
      <c r="G15" s="107"/>
    </row>
    <row r="16" spans="1:8">
      <c r="A16" s="107"/>
      <c r="B16" s="107"/>
      <c r="C16" s="107"/>
      <c r="D16" s="107"/>
      <c r="E16" s="107"/>
      <c r="F16" s="107"/>
      <c r="G16" s="107"/>
    </row>
    <row r="17" spans="1:8">
      <c r="A17" s="107"/>
      <c r="B17" s="107"/>
      <c r="C17" s="107"/>
      <c r="D17" s="107"/>
      <c r="E17" s="107"/>
      <c r="F17" s="107"/>
      <c r="G17" s="107"/>
    </row>
    <row r="18" spans="1:8">
      <c r="A18" s="107" t="s">
        <v>76</v>
      </c>
      <c r="B18" s="107"/>
      <c r="C18" s="107"/>
      <c r="D18" s="107"/>
      <c r="E18" s="107"/>
      <c r="F18" s="107"/>
      <c r="G18" s="107"/>
    </row>
    <row r="19" spans="1:8">
      <c r="A19" s="107"/>
      <c r="B19" s="223" t="s">
        <v>10</v>
      </c>
      <c r="C19" s="224"/>
      <c r="D19" s="224"/>
      <c r="E19" s="224"/>
      <c r="F19" s="225"/>
    </row>
    <row r="20" spans="1:8">
      <c r="A20" s="107"/>
      <c r="B20" s="226"/>
      <c r="C20" s="227" t="s">
        <v>63</v>
      </c>
      <c r="D20" s="228"/>
      <c r="E20" s="229"/>
      <c r="F20" s="230" t="s">
        <v>90</v>
      </c>
    </row>
    <row r="21" spans="1:8">
      <c r="A21" s="107"/>
      <c r="B21" s="231" t="s">
        <v>99</v>
      </c>
      <c r="C21" s="232"/>
      <c r="D21" s="233" t="s">
        <v>61</v>
      </c>
      <c r="E21" s="234" t="s">
        <v>64</v>
      </c>
      <c r="F21" s="235" t="s">
        <v>91</v>
      </c>
    </row>
    <row r="22" spans="1:8">
      <c r="A22" s="107"/>
      <c r="B22" s="189">
        <f>入力１!C33</f>
        <v>5511000</v>
      </c>
      <c r="C22" s="123" t="s">
        <v>105</v>
      </c>
      <c r="D22" s="190">
        <f>入力１!G33</f>
        <v>540000</v>
      </c>
      <c r="E22" s="124" t="s">
        <v>105</v>
      </c>
      <c r="F22" s="124" t="s">
        <v>105</v>
      </c>
    </row>
    <row r="23" spans="1:8">
      <c r="A23" s="107"/>
      <c r="B23" s="107" t="s">
        <v>65</v>
      </c>
      <c r="D23" s="125"/>
      <c r="E23" s="125"/>
      <c r="F23" s="125"/>
      <c r="G23" s="125"/>
    </row>
    <row r="24" spans="1:8">
      <c r="A24" s="107"/>
      <c r="B24" s="107"/>
    </row>
    <row r="25" spans="1:8">
      <c r="A25" s="107"/>
      <c r="B25" s="107"/>
      <c r="C25" s="107"/>
      <c r="D25" s="107"/>
      <c r="E25" s="107"/>
      <c r="F25" s="107" t="s">
        <v>77</v>
      </c>
      <c r="G25" s="107"/>
    </row>
    <row r="26" spans="1:8">
      <c r="A26" s="107"/>
      <c r="B26" s="119" t="s">
        <v>67</v>
      </c>
      <c r="C26" s="120" t="str">
        <f>明細2!C26</f>
        <v>(１％超～)</v>
      </c>
      <c r="D26" s="221"/>
      <c r="E26" s="111"/>
      <c r="F26" s="126" t="s">
        <v>88</v>
      </c>
      <c r="G26" s="191" t="s">
        <v>89</v>
      </c>
    </row>
    <row r="27" spans="1:8">
      <c r="A27" s="107"/>
      <c r="B27" s="172">
        <f>計算!B28</f>
        <v>55110</v>
      </c>
      <c r="C27" s="122">
        <f>計算!C28</f>
        <v>484890</v>
      </c>
      <c r="D27" s="222">
        <f>計算!D28</f>
        <v>0</v>
      </c>
      <c r="E27" s="111"/>
      <c r="F27" s="172">
        <f>計算!F28</f>
        <v>55110</v>
      </c>
      <c r="G27" s="172">
        <f>計算!G28</f>
        <v>0</v>
      </c>
    </row>
    <row r="28" spans="1:8">
      <c r="B28" s="111"/>
      <c r="C28" s="111"/>
      <c r="D28" s="111"/>
      <c r="E28" s="111"/>
      <c r="F28" s="111"/>
      <c r="G28" s="111"/>
    </row>
    <row r="29" spans="1:8" ht="14.25">
      <c r="A29" s="107"/>
      <c r="B29" s="112"/>
      <c r="C29" s="115"/>
      <c r="D29" s="121"/>
      <c r="E29" s="105"/>
      <c r="F29" s="105"/>
      <c r="G29" s="105"/>
      <c r="H29" s="105"/>
    </row>
    <row r="30" spans="1:8" ht="14.25">
      <c r="A30" s="107"/>
      <c r="B30" s="112"/>
      <c r="C30" s="115"/>
      <c r="D30" s="121"/>
      <c r="E30" s="105"/>
      <c r="F30" s="105"/>
      <c r="G30" s="105"/>
      <c r="H30" s="105"/>
    </row>
    <row r="31" spans="1:8" ht="15" thickBot="1">
      <c r="A31" s="107"/>
      <c r="B31" s="236" t="s">
        <v>68</v>
      </c>
      <c r="C31" s="115"/>
      <c r="D31" s="237" t="s">
        <v>72</v>
      </c>
      <c r="E31" s="105"/>
      <c r="F31" s="105"/>
      <c r="G31" s="105"/>
      <c r="H31" s="105"/>
    </row>
    <row r="32" spans="1:8" ht="15" thickBot="1">
      <c r="A32" s="107"/>
      <c r="B32" s="172">
        <f>計算!B33</f>
        <v>297555</v>
      </c>
      <c r="C32" s="115"/>
      <c r="D32" s="171">
        <f>計算!D33</f>
        <v>242445</v>
      </c>
      <c r="E32" s="105"/>
      <c r="F32" s="105"/>
      <c r="G32" s="105"/>
      <c r="H32" s="105"/>
    </row>
    <row r="33" spans="1:8" ht="14.25">
      <c r="A33" s="107"/>
      <c r="B33" s="107"/>
      <c r="E33" s="105"/>
      <c r="F33" s="105"/>
      <c r="G33" s="105"/>
      <c r="H33" s="105"/>
    </row>
    <row r="34" spans="1:8" ht="14.25">
      <c r="A34" s="107"/>
      <c r="B34" s="107"/>
      <c r="E34" s="105"/>
      <c r="F34" s="105"/>
      <c r="G34" s="105"/>
      <c r="H34" s="105"/>
    </row>
    <row r="35" spans="1:8" ht="14.25">
      <c r="A35" s="107"/>
      <c r="B35" s="107"/>
      <c r="E35" s="105"/>
      <c r="F35" s="105"/>
      <c r="G35" s="105"/>
      <c r="H35" s="105"/>
    </row>
    <row r="36" spans="1:8" ht="14.25" thickBot="1">
      <c r="A36" s="132" t="s">
        <v>101</v>
      </c>
      <c r="C36" s="93"/>
      <c r="D36" s="93"/>
      <c r="E36" s="93"/>
      <c r="F36" s="93"/>
      <c r="G36" s="93"/>
      <c r="H36" s="93"/>
    </row>
    <row r="37" spans="1:8" ht="14.25" thickBot="1">
      <c r="B37" s="306" t="s">
        <v>0</v>
      </c>
      <c r="C37" s="238" t="s">
        <v>59</v>
      </c>
      <c r="D37" s="239"/>
      <c r="E37" s="238" t="s">
        <v>60</v>
      </c>
      <c r="F37" s="239"/>
      <c r="G37" s="240" t="str">
        <f>C9</f>
        <v>E市</v>
      </c>
      <c r="H37" s="241" t="s">
        <v>79</v>
      </c>
    </row>
    <row r="38" spans="1:8" ht="14.25" thickBot="1">
      <c r="B38" s="307"/>
      <c r="C38" s="242" t="s">
        <v>1</v>
      </c>
      <c r="D38" s="243" t="s">
        <v>58</v>
      </c>
      <c r="E38" s="242" t="s">
        <v>1</v>
      </c>
      <c r="F38" s="243" t="s">
        <v>93</v>
      </c>
      <c r="G38" s="244" t="s">
        <v>1</v>
      </c>
      <c r="H38" s="245" t="s">
        <v>61</v>
      </c>
    </row>
    <row r="39" spans="1:8" ht="15" thickTop="1" thickBot="1">
      <c r="B39" s="167">
        <f>入力１!A21</f>
        <v>38777</v>
      </c>
      <c r="C39" s="156">
        <f>入力１!B21</f>
        <v>110</v>
      </c>
      <c r="D39" s="157">
        <f>入力１!C21</f>
        <v>700000</v>
      </c>
      <c r="E39" s="158">
        <f>入力１!F21</f>
        <v>11</v>
      </c>
      <c r="F39" s="159">
        <f>入力１!G21</f>
        <v>70000</v>
      </c>
      <c r="G39" s="160">
        <v>1</v>
      </c>
      <c r="H39" s="165">
        <v>10910</v>
      </c>
    </row>
    <row r="40" spans="1:8" ht="14.25" thickBot="1">
      <c r="B40" s="167">
        <f>入力１!A22</f>
        <v>38808</v>
      </c>
      <c r="C40" s="131">
        <f>入力１!B22</f>
        <v>111</v>
      </c>
      <c r="D40" s="161">
        <f>入力１!C22</f>
        <v>761000</v>
      </c>
      <c r="E40" s="162">
        <f>入力１!F22</f>
        <v>12</v>
      </c>
      <c r="F40" s="161">
        <f>入力１!G22</f>
        <v>72000</v>
      </c>
      <c r="G40" s="163">
        <v>2</v>
      </c>
      <c r="H40" s="166">
        <v>21820</v>
      </c>
    </row>
    <row r="41" spans="1:8" ht="14.25" thickBot="1">
      <c r="B41" s="167">
        <f>入力１!A23</f>
        <v>38838</v>
      </c>
      <c r="C41" s="131">
        <f>入力１!B23</f>
        <v>115</v>
      </c>
      <c r="D41" s="161">
        <f>入力１!C23</f>
        <v>900000</v>
      </c>
      <c r="E41" s="162">
        <f>入力１!F23</f>
        <v>12</v>
      </c>
      <c r="F41" s="161">
        <f>入力１!G23</f>
        <v>95000</v>
      </c>
      <c r="G41" s="163">
        <v>2</v>
      </c>
      <c r="H41" s="166">
        <v>21820</v>
      </c>
    </row>
    <row r="42" spans="1:8" ht="14.25" thickBot="1">
      <c r="B42" s="167">
        <f>入力１!A24</f>
        <v>38869</v>
      </c>
      <c r="C42" s="131">
        <f>入力１!B24</f>
        <v>120</v>
      </c>
      <c r="D42" s="161">
        <f>入力１!C24</f>
        <v>1260000</v>
      </c>
      <c r="E42" s="162">
        <f>入力１!F24</f>
        <v>13</v>
      </c>
      <c r="F42" s="161">
        <f>入力１!G24</f>
        <v>110000</v>
      </c>
      <c r="G42" s="163">
        <v>1</v>
      </c>
      <c r="H42" s="166">
        <v>10910</v>
      </c>
    </row>
    <row r="43" spans="1:8" ht="14.25" thickBot="1">
      <c r="B43" s="167">
        <f>入力１!A25</f>
        <v>38899</v>
      </c>
      <c r="C43" s="131">
        <f>入力１!B25</f>
        <v>122</v>
      </c>
      <c r="D43" s="161">
        <f>入力１!C25</f>
        <v>900000</v>
      </c>
      <c r="E43" s="162">
        <f>入力１!F25</f>
        <v>13</v>
      </c>
      <c r="F43" s="161">
        <f>入力１!G25</f>
        <v>95000</v>
      </c>
      <c r="G43" s="163">
        <v>2</v>
      </c>
      <c r="H43" s="166">
        <v>21820</v>
      </c>
    </row>
    <row r="44" spans="1:8" ht="14.25" thickBot="1">
      <c r="B44" s="167">
        <f>入力１!A26</f>
        <v>38930</v>
      </c>
      <c r="C44" s="131">
        <f>入力１!B26</f>
        <v>121</v>
      </c>
      <c r="D44" s="161">
        <f>入力１!C26</f>
        <v>990000</v>
      </c>
      <c r="E44" s="162">
        <f>入力１!F26</f>
        <v>15</v>
      </c>
      <c r="F44" s="161">
        <f>入力１!G26</f>
        <v>98000</v>
      </c>
      <c r="G44" s="163">
        <v>3</v>
      </c>
      <c r="H44" s="166">
        <v>32720</v>
      </c>
    </row>
    <row r="45" spans="1:8" ht="14.25" thickBot="1">
      <c r="B45" s="167">
        <f>入力１!A27</f>
        <v>38961</v>
      </c>
      <c r="C45" s="131">
        <f>入力１!B27</f>
        <v>0</v>
      </c>
      <c r="D45" s="161">
        <f>入力１!C27</f>
        <v>0</v>
      </c>
      <c r="E45" s="162">
        <f>入力１!F27</f>
        <v>0</v>
      </c>
      <c r="F45" s="161">
        <f>入力１!G27</f>
        <v>0</v>
      </c>
      <c r="G45" s="163"/>
      <c r="H45" s="166"/>
    </row>
    <row r="46" spans="1:8" ht="14.25" thickBot="1">
      <c r="B46" s="167">
        <f>入力１!A28</f>
        <v>38991</v>
      </c>
      <c r="C46" s="131">
        <f>入力１!B28</f>
        <v>0</v>
      </c>
      <c r="D46" s="161">
        <f>入力１!C28</f>
        <v>0</v>
      </c>
      <c r="E46" s="162">
        <f>入力１!F28</f>
        <v>0</v>
      </c>
      <c r="F46" s="161">
        <f>入力１!G28</f>
        <v>0</v>
      </c>
      <c r="G46" s="163"/>
      <c r="H46" s="166"/>
    </row>
    <row r="47" spans="1:8" ht="14.25" thickBot="1">
      <c r="B47" s="167">
        <f>入力１!A29</f>
        <v>39022</v>
      </c>
      <c r="C47" s="131">
        <f>入力１!B29</f>
        <v>0</v>
      </c>
      <c r="D47" s="161">
        <f>入力１!C29</f>
        <v>0</v>
      </c>
      <c r="E47" s="162">
        <f>入力１!F29</f>
        <v>0</v>
      </c>
      <c r="F47" s="161">
        <f>入力１!G29</f>
        <v>0</v>
      </c>
      <c r="G47" s="163"/>
      <c r="H47" s="166"/>
    </row>
    <row r="48" spans="1:8" ht="14.25" thickBot="1">
      <c r="B48" s="167">
        <f>入力１!A30</f>
        <v>39052</v>
      </c>
      <c r="C48" s="131">
        <f>入力１!B30</f>
        <v>0</v>
      </c>
      <c r="D48" s="161">
        <f>入力１!C30</f>
        <v>0</v>
      </c>
      <c r="E48" s="162">
        <f>入力１!F30</f>
        <v>0</v>
      </c>
      <c r="F48" s="161">
        <f>入力１!G30</f>
        <v>0</v>
      </c>
      <c r="G48" s="163"/>
      <c r="H48" s="166"/>
    </row>
    <row r="49" spans="2:8" ht="14.25" thickBot="1">
      <c r="B49" s="167">
        <f>入力１!A31</f>
        <v>39083</v>
      </c>
      <c r="C49" s="131">
        <f>入力１!B31</f>
        <v>0</v>
      </c>
      <c r="D49" s="161">
        <f>入力１!C31</f>
        <v>0</v>
      </c>
      <c r="E49" s="162">
        <f>入力１!F31</f>
        <v>0</v>
      </c>
      <c r="F49" s="161">
        <f>入力１!G31</f>
        <v>0</v>
      </c>
      <c r="G49" s="163"/>
      <c r="H49" s="166"/>
    </row>
    <row r="50" spans="2:8" ht="14.25" thickBot="1">
      <c r="B50" s="168">
        <f>入力１!A32</f>
        <v>39114</v>
      </c>
      <c r="C50" s="131">
        <f>入力１!B32</f>
        <v>0</v>
      </c>
      <c r="D50" s="161">
        <f>入力１!C32</f>
        <v>0</v>
      </c>
      <c r="E50" s="162">
        <f>入力１!F32</f>
        <v>0</v>
      </c>
      <c r="F50" s="161">
        <f>入力１!G32</f>
        <v>0</v>
      </c>
      <c r="G50" s="164"/>
      <c r="H50" s="166"/>
    </row>
    <row r="51" spans="2:8" ht="15" thickTop="1" thickBot="1">
      <c r="B51" s="246" t="s">
        <v>3</v>
      </c>
      <c r="C51" s="247">
        <f>入力１!B33</f>
        <v>699</v>
      </c>
      <c r="D51" s="248">
        <f>入力１!C33</f>
        <v>5511000</v>
      </c>
      <c r="E51" s="247">
        <f>入力１!F33</f>
        <v>76</v>
      </c>
      <c r="F51" s="248">
        <f>入力１!G33</f>
        <v>540000</v>
      </c>
      <c r="G51" s="249">
        <f>SUM(G39:G50)</f>
        <v>11</v>
      </c>
      <c r="H51" s="250">
        <f>SUM(H39:H50)</f>
        <v>120000</v>
      </c>
    </row>
  </sheetData>
  <mergeCells count="2">
    <mergeCell ref="F9:G9"/>
    <mergeCell ref="B37:B38"/>
  </mergeCells>
  <phoneticPr fontId="3"/>
  <conditionalFormatting sqref="D22:F22">
    <cfRule type="expression" dxfId="1" priority="1" stopIfTrue="1">
      <formula>ISERROR(#REF!)</formula>
    </cfRule>
  </conditionalFormatting>
  <conditionalFormatting sqref="B22:C22">
    <cfRule type="expression" dxfId="0" priority="2" stopIfTrue="1">
      <formula>ISERROR(#REF!)</formula>
    </cfRule>
  </conditionalFormatting>
  <printOptions horizontalCentered="1"/>
  <pageMargins left="0.62992125984251968" right="0.43307086614173229" top="0.98425196850393704" bottom="0.74803149606299213"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概要説明</vt:lpstr>
      <vt:lpstr>入力１</vt:lpstr>
      <vt:lpstr>入力２</vt:lpstr>
      <vt:lpstr>計算</vt:lpstr>
      <vt:lpstr>明細1</vt:lpstr>
      <vt:lpstr>明細2</vt:lpstr>
      <vt:lpstr>明細3</vt:lpstr>
      <vt:lpstr>明細4</vt:lpstr>
      <vt:lpstr>明細5</vt:lpstr>
      <vt:lpstr>概要説明!Print_Area</vt:lpstr>
      <vt:lpstr>明細1!Print_Area</vt:lpstr>
      <vt:lpstr>明細2!Print_Area</vt:lpstr>
      <vt:lpstr>明細3!Print_Area</vt:lpstr>
      <vt:lpstr>明細4!Print_Area</vt:lpstr>
      <vt:lpstr>明細5!Print_Area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2006-06-13T10:34:46Z</cp:lastPrinted>
  <dcterms:created xsi:type="dcterms:W3CDTF">2006-01-04T04:26:06Z</dcterms:created>
  <dcterms:modified xsi:type="dcterms:W3CDTF">2020-01-30T07:17:02Z</dcterms:modified>
</cp:coreProperties>
</file>