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<sst xmlns="http://schemas.openxmlformats.org/spreadsheetml/2006/main" count="257" uniqueCount="111">
  <si>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</si>
  <si>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</si>
  <si>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</si>
  <si>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</si>
  <si>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</si>
  <si>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</si>
  <si>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</si>
  <si>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</si>
  <si>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</si>
  <si>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</si>
  <si>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</si>
  <si>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</si>
  <si>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</si>
  <si>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</si>
  <si>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</si>
  <si>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</si>
  <si>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</si>
  <si>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</si>
  <si>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</si>
  <si>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</si>
  <si>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</si>
  <si>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</si>
  <si>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</si>
  <si>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</si>
  <si>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</si>
  <si>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</si>
  <si>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</si>
  <si>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</si>
  <si>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</si>
  <si>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</si>
  <si>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</si>
  <si>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</si>
  <si>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</si>
  <si>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</si>
  <si>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</si>
  <si>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</si>
  <si>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</si>
  <si>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</si>
  <si>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</si>
  <si>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</si>
  <si>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</si>
  <si>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</si>
  <si>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</si>
  <si>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</si>
  <si>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</si>
  <si>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</si>
  <si>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</si>
  <si>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</si>
  <si>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</si>
  <si>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</si>
  <si>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</si>
  <si>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</si>
  <si>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</si>
  <si>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</si>
  <si>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</si>
  <si>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</si>
  <si>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</si>
  <si>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</si>
  <si>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</si>
  <si>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</si>
  <si>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</si>
  <si>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</si>
  <si>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</si>
  <si>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</si>
  <si>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</si>
  <si>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</si>
  <si>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</si>
  <si>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</si>
  <si>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</si>
  <si>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</si>
  <si>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</si>
  <si>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</si>
  <si>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</si>
  <si>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</si>
  <si>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</si>
  <si>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</si>
  <si>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</si>
  <si>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</si>
  <si>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</si>
  <si>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</si>
  <si>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</si>
  <si>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</si>
  <si>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</si>
  <si>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</si>
  <si>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</si>
  <si>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</si>
  <si>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</si>
  <si>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</si>
  <si>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</si>
  <si>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</si>
  <si>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</si>
  <si>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</si>
  <si>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</si>
  <si>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</si>
  <si>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</si>
  <si>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</si>
  <si>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皆野・長瀞上下水道組合</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</si>
  <si>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</si>
  <si>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</si>
  <si>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</si>
  <si>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</si>
  <si>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</si>
  <si>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</si>
  <si>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</si>
  <si>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</si>
  <si>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</si>
  <si>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</si>
  <si>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</si>
  <si>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27年度に大きく減少したとはいえ依然高い数値ではあるが、企業債残高対事業規模比率が類似団体平均値よりも高い。これは事業が国庫補助金、起債及び構成町からの負担金という使用料以外の収入に依存している事が読み取れます。またいずれの数値も事業開始年度は設置費用がかかっても料金収入が遅れてくるため異常値となってしまっているが、ここ数年で落ち着きを取り戻しています。
　経費回収率も類似団とは数値が大きく乖離してしまっており、投資規模は適正か、料金水準は適切かなどを検討し経営改善していかなければいけないと考えております。
　また、施設利用率も低く事業がはじまったばかりということもありますが、これからより多くの人に認知してもらい利用向上を目指す経営戦略が必要であると考えています。　　　　　　　　　　　　　　　　　　　　　　　　　　　　　　　　　　　　　　　　　　　　　　　　　</t>
    <rPh sb="9" eb="11">
      <t>ヘイセイ</t>
    </rPh>
    <rPh sb="13" eb="15">
      <t>ネンド</t>
    </rPh>
    <rPh sb="16" eb="17">
      <t>オオ</t>
    </rPh>
    <rPh sb="19" eb="21">
      <t>ゲンショウ</t>
    </rPh>
    <rPh sb="27" eb="29">
      <t>イゼン</t>
    </rPh>
    <rPh sb="52" eb="54">
      <t>ルイジ</t>
    </rPh>
    <rPh sb="54" eb="56">
      <t>ダンタイ</t>
    </rPh>
    <rPh sb="56" eb="59">
      <t>ヘイキンチ</t>
    </rPh>
    <rPh sb="62" eb="63">
      <t>タカ</t>
    </rPh>
    <rPh sb="68" eb="70">
      <t>ジギョウ</t>
    </rPh>
    <rPh sb="71" eb="73">
      <t>コッコ</t>
    </rPh>
    <rPh sb="73" eb="76">
      <t>ホジョキン</t>
    </rPh>
    <rPh sb="77" eb="79">
      <t>キサイ</t>
    </rPh>
    <rPh sb="79" eb="80">
      <t>オヨ</t>
    </rPh>
    <rPh sb="81" eb="84">
      <t>コウセイマチ</t>
    </rPh>
    <rPh sb="87" eb="90">
      <t>フタンキン</t>
    </rPh>
    <rPh sb="108" eb="109">
      <t>コト</t>
    </rPh>
    <rPh sb="110" eb="111">
      <t>ヨ</t>
    </rPh>
    <rPh sb="112" eb="113">
      <t>ト</t>
    </rPh>
    <rPh sb="123" eb="125">
      <t>スウチ</t>
    </rPh>
    <rPh sb="126" eb="128">
      <t>ジギョウ</t>
    </rPh>
    <rPh sb="128" eb="130">
      <t>カイシ</t>
    </rPh>
    <rPh sb="130" eb="132">
      <t>ネンド</t>
    </rPh>
    <rPh sb="133" eb="135">
      <t>セッチ</t>
    </rPh>
    <rPh sb="135" eb="137">
      <t>ヒヨウ</t>
    </rPh>
    <rPh sb="143" eb="145">
      <t>リョウキン</t>
    </rPh>
    <rPh sb="145" eb="147">
      <t>シュウニュウ</t>
    </rPh>
    <rPh sb="148" eb="149">
      <t>オク</t>
    </rPh>
    <rPh sb="155" eb="158">
      <t>イジョウチ</t>
    </rPh>
    <rPh sb="172" eb="174">
      <t>スウネン</t>
    </rPh>
    <rPh sb="175" eb="176">
      <t>オ</t>
    </rPh>
    <rPh sb="177" eb="178">
      <t>ツ</t>
    </rPh>
    <rPh sb="180" eb="181">
      <t>ト</t>
    </rPh>
    <rPh sb="182" eb="183">
      <t>モド</t>
    </rPh>
    <rPh sb="191" eb="193">
      <t>ケイヒ</t>
    </rPh>
    <rPh sb="193" eb="196">
      <t>カイシュウリツ</t>
    </rPh>
    <rPh sb="197" eb="199">
      <t>ルイジ</t>
    </rPh>
    <rPh sb="199" eb="200">
      <t>ダン</t>
    </rPh>
    <rPh sb="202" eb="204">
      <t>スウチ</t>
    </rPh>
    <rPh sb="205" eb="206">
      <t>オオ</t>
    </rPh>
    <rPh sb="208" eb="210">
      <t>カイリ</t>
    </rPh>
    <rPh sb="239" eb="241">
      <t>ケントウ</t>
    </rPh>
    <rPh sb="309" eb="310">
      <t>オオ</t>
    </rPh>
    <rPh sb="312" eb="313">
      <t>ヒト</t>
    </rPh>
    <rPh sb="314" eb="316">
      <t>ニンチ</t>
    </rPh>
    <rPh sb="321" eb="323">
      <t>リヨウ</t>
    </rPh>
    <rPh sb="323" eb="325">
      <t>コウジョウ</t>
    </rPh>
    <phoneticPr fontId="4"/>
  </si>
  <si>
    <t>該当無し</t>
    <rPh sb="0" eb="2">
      <t>ガイトウ</t>
    </rPh>
    <rPh sb="2" eb="3">
      <t>ナ</t>
    </rPh>
    <phoneticPr fontId="4"/>
  </si>
  <si>
    <t>　当組合では、平成25年度より市町村整備型浄化槽事業が開始されました。　　　　　　　　　　　　まだ事業が開始されてまもないこともあり、設置数、経費回収率などが低い状態にあります。　　　　地域の環境保全の為にも設置件数を１件でも多く合併浄化槽の設置していただけるように職員全員で普及活動をとりおこなっていきたいと思います。</t>
    <rPh sb="67" eb="70">
      <t>セッチスウ</t>
    </rPh>
    <rPh sb="104" eb="106">
      <t>セッチ</t>
    </rPh>
    <rPh sb="106" eb="108">
      <t>ケンスウ</t>
    </rPh>
    <rPh sb="115" eb="117">
      <t>ガッペイ</t>
    </rPh>
    <rPh sb="117" eb="119">
      <t>ジョウカ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</si>
</sst>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97504"/>
        <c:axId val="1093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9397504"/>
        <c:axId val="109399424"/>
      </c:lineChart>
      <c:dateAx>
        <c:axId val="109397504"/>
        <c:scaling>
          <c:orientation val="minMax"/>
        </c:scaling>
        <c:delete val="1"/>
        <c:axPos val="b"/>
        <c:numFmt formatCode="ge" sourceLinked="1"/>
        <c:majorTickMark val="none"/>
        <c:minorTickMark val="none"/>
        <c:tickLblPos val="none"/>
        <c:crossAx val="109399424"/>
        <c:crosses val="autoZero"/>
        <c:auto val="1"/>
        <c:lblOffset val="100"/>
        <c:baseTimeUnit val="years"/>
      </c:dateAx>
      <c:valAx>
        <c:axId val="1093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1.92</c:v>
                </c:pt>
                <c:pt idx="3">
                  <c:v>1.0900000000000001</c:v>
                </c:pt>
                <c:pt idx="4">
                  <c:v>0.79</c:v>
                </c:pt>
              </c:numCache>
            </c:numRef>
          </c:val>
        </c:ser>
        <c:dLbls>
          <c:showLegendKey val="0"/>
          <c:showVal val="0"/>
          <c:showCatName val="0"/>
          <c:showSerName val="0"/>
          <c:showPercent val="0"/>
          <c:showBubbleSize val="0"/>
        </c:dLbls>
        <c:gapWidth val="150"/>
        <c:axId val="110200704"/>
        <c:axId val="1102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58.06</c:v>
                </c:pt>
                <c:pt idx="3">
                  <c:v>59.08</c:v>
                </c:pt>
                <c:pt idx="4">
                  <c:v>58.25</c:v>
                </c:pt>
              </c:numCache>
            </c:numRef>
          </c:val>
          <c:smooth val="0"/>
        </c:ser>
        <c:dLbls>
          <c:showLegendKey val="0"/>
          <c:showVal val="0"/>
          <c:showCatName val="0"/>
          <c:showSerName val="0"/>
          <c:showPercent val="0"/>
          <c:showBubbleSize val="0"/>
        </c:dLbls>
        <c:marker val="1"/>
        <c:smooth val="0"/>
        <c:axId val="110200704"/>
        <c:axId val="110223360"/>
      </c:lineChart>
      <c:dateAx>
        <c:axId val="110200704"/>
        <c:scaling>
          <c:orientation val="minMax"/>
        </c:scaling>
        <c:delete val="1"/>
        <c:axPos val="b"/>
        <c:numFmt formatCode="ge" sourceLinked="1"/>
        <c:majorTickMark val="none"/>
        <c:minorTickMark val="none"/>
        <c:tickLblPos val="none"/>
        <c:crossAx val="110223360"/>
        <c:crosses val="autoZero"/>
        <c:auto val="1"/>
        <c:lblOffset val="100"/>
        <c:baseTimeUnit val="years"/>
      </c:dateAx>
      <c:valAx>
        <c:axId val="1102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formatCode="#,##0.00;&quot;△&quot;#,##0.00">
                  <c:v>0</c:v>
                </c:pt>
                <c:pt idx="3" formatCode="#,##0.00;&quot;△&quot;#,##0.00">
                  <c:v>0</c:v>
                </c:pt>
                <c:pt idx="4">
                  <c:v>6.75</c:v>
                </c:pt>
              </c:numCache>
            </c:numRef>
          </c:val>
        </c:ser>
        <c:dLbls>
          <c:showLegendKey val="0"/>
          <c:showVal val="0"/>
          <c:showCatName val="0"/>
          <c:showSerName val="0"/>
          <c:showPercent val="0"/>
          <c:showBubbleSize val="0"/>
        </c:dLbls>
        <c:gapWidth val="150"/>
        <c:axId val="110245376"/>
        <c:axId val="1102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10245376"/>
        <c:axId val="110247296"/>
      </c:lineChart>
      <c:dateAx>
        <c:axId val="110245376"/>
        <c:scaling>
          <c:orientation val="minMax"/>
        </c:scaling>
        <c:delete val="1"/>
        <c:axPos val="b"/>
        <c:numFmt formatCode="ge" sourceLinked="1"/>
        <c:majorTickMark val="none"/>
        <c:minorTickMark val="none"/>
        <c:tickLblPos val="none"/>
        <c:crossAx val="110247296"/>
        <c:crosses val="autoZero"/>
        <c:auto val="1"/>
        <c:lblOffset val="100"/>
        <c:baseTimeUnit val="years"/>
      </c:dateAx>
      <c:valAx>
        <c:axId val="1102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248.2</c:v>
                </c:pt>
                <c:pt idx="3">
                  <c:v>274.38</c:v>
                </c:pt>
                <c:pt idx="4">
                  <c:v>107.4</c:v>
                </c:pt>
              </c:numCache>
            </c:numRef>
          </c:val>
        </c:ser>
        <c:dLbls>
          <c:showLegendKey val="0"/>
          <c:showVal val="0"/>
          <c:showCatName val="0"/>
          <c:showSerName val="0"/>
          <c:showPercent val="0"/>
          <c:showBubbleSize val="0"/>
        </c:dLbls>
        <c:gapWidth val="150"/>
        <c:axId val="108799104"/>
        <c:axId val="108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99104"/>
        <c:axId val="108801024"/>
      </c:lineChart>
      <c:dateAx>
        <c:axId val="108799104"/>
        <c:scaling>
          <c:orientation val="minMax"/>
        </c:scaling>
        <c:delete val="1"/>
        <c:axPos val="b"/>
        <c:numFmt formatCode="ge" sourceLinked="1"/>
        <c:majorTickMark val="none"/>
        <c:minorTickMark val="none"/>
        <c:tickLblPos val="none"/>
        <c:crossAx val="108801024"/>
        <c:crosses val="autoZero"/>
        <c:auto val="1"/>
        <c:lblOffset val="100"/>
        <c:baseTimeUnit val="years"/>
      </c:dateAx>
      <c:valAx>
        <c:axId val="108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23296"/>
        <c:axId val="1088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23296"/>
        <c:axId val="108825216"/>
      </c:lineChart>
      <c:dateAx>
        <c:axId val="108823296"/>
        <c:scaling>
          <c:orientation val="minMax"/>
        </c:scaling>
        <c:delete val="1"/>
        <c:axPos val="b"/>
        <c:numFmt formatCode="ge" sourceLinked="1"/>
        <c:majorTickMark val="none"/>
        <c:minorTickMark val="none"/>
        <c:tickLblPos val="none"/>
        <c:crossAx val="108825216"/>
        <c:crosses val="autoZero"/>
        <c:auto val="1"/>
        <c:lblOffset val="100"/>
        <c:baseTimeUnit val="years"/>
      </c:dateAx>
      <c:valAx>
        <c:axId val="1088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18080"/>
        <c:axId val="1099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18080"/>
        <c:axId val="109924352"/>
      </c:lineChart>
      <c:dateAx>
        <c:axId val="109918080"/>
        <c:scaling>
          <c:orientation val="minMax"/>
        </c:scaling>
        <c:delete val="1"/>
        <c:axPos val="b"/>
        <c:numFmt formatCode="ge" sourceLinked="1"/>
        <c:majorTickMark val="none"/>
        <c:minorTickMark val="none"/>
        <c:tickLblPos val="none"/>
        <c:crossAx val="109924352"/>
        <c:crosses val="autoZero"/>
        <c:auto val="1"/>
        <c:lblOffset val="100"/>
        <c:baseTimeUnit val="years"/>
      </c:dateAx>
      <c:valAx>
        <c:axId val="109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59424"/>
        <c:axId val="109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59424"/>
        <c:axId val="109969792"/>
      </c:lineChart>
      <c:dateAx>
        <c:axId val="109959424"/>
        <c:scaling>
          <c:orientation val="minMax"/>
        </c:scaling>
        <c:delete val="1"/>
        <c:axPos val="b"/>
        <c:numFmt formatCode="ge" sourceLinked="1"/>
        <c:majorTickMark val="none"/>
        <c:minorTickMark val="none"/>
        <c:tickLblPos val="none"/>
        <c:crossAx val="109969792"/>
        <c:crosses val="autoZero"/>
        <c:auto val="1"/>
        <c:lblOffset val="100"/>
        <c:baseTimeUnit val="years"/>
      </c:dateAx>
      <c:valAx>
        <c:axId val="109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08192"/>
        <c:axId val="1100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08192"/>
        <c:axId val="110018560"/>
      </c:lineChart>
      <c:dateAx>
        <c:axId val="110008192"/>
        <c:scaling>
          <c:orientation val="minMax"/>
        </c:scaling>
        <c:delete val="1"/>
        <c:axPos val="b"/>
        <c:numFmt formatCode="ge" sourceLinked="1"/>
        <c:majorTickMark val="none"/>
        <c:minorTickMark val="none"/>
        <c:tickLblPos val="none"/>
        <c:crossAx val="110018560"/>
        <c:crosses val="autoZero"/>
        <c:auto val="1"/>
        <c:lblOffset val="100"/>
        <c:baseTimeUnit val="years"/>
      </c:dateAx>
      <c:valAx>
        <c:axId val="1100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3192.18</c:v>
                </c:pt>
                <c:pt idx="3">
                  <c:v>1289.93</c:v>
                </c:pt>
                <c:pt idx="4">
                  <c:v>797.61</c:v>
                </c:pt>
              </c:numCache>
            </c:numRef>
          </c:val>
        </c:ser>
        <c:dLbls>
          <c:showLegendKey val="0"/>
          <c:showVal val="0"/>
          <c:showCatName val="0"/>
          <c:showSerName val="0"/>
          <c:showPercent val="0"/>
          <c:showBubbleSize val="0"/>
        </c:dLbls>
        <c:gapWidth val="150"/>
        <c:axId val="110034944"/>
        <c:axId val="1100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446.63</c:v>
                </c:pt>
                <c:pt idx="3">
                  <c:v>416.91</c:v>
                </c:pt>
                <c:pt idx="4">
                  <c:v>392.19</c:v>
                </c:pt>
              </c:numCache>
            </c:numRef>
          </c:val>
          <c:smooth val="0"/>
        </c:ser>
        <c:dLbls>
          <c:showLegendKey val="0"/>
          <c:showVal val="0"/>
          <c:showCatName val="0"/>
          <c:showSerName val="0"/>
          <c:showPercent val="0"/>
          <c:showBubbleSize val="0"/>
        </c:dLbls>
        <c:marker val="1"/>
        <c:smooth val="0"/>
        <c:axId val="110034944"/>
        <c:axId val="110036864"/>
      </c:lineChart>
      <c:dateAx>
        <c:axId val="110034944"/>
        <c:scaling>
          <c:orientation val="minMax"/>
        </c:scaling>
        <c:delete val="1"/>
        <c:axPos val="b"/>
        <c:numFmt formatCode="ge" sourceLinked="1"/>
        <c:majorTickMark val="none"/>
        <c:minorTickMark val="none"/>
        <c:tickLblPos val="none"/>
        <c:crossAx val="110036864"/>
        <c:crosses val="autoZero"/>
        <c:auto val="1"/>
        <c:lblOffset val="100"/>
        <c:baseTimeUnit val="years"/>
      </c:dateAx>
      <c:valAx>
        <c:axId val="1100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4.21</c:v>
                </c:pt>
                <c:pt idx="3">
                  <c:v>19.100000000000001</c:v>
                </c:pt>
                <c:pt idx="4">
                  <c:v>11.4</c:v>
                </c:pt>
              </c:numCache>
            </c:numRef>
          </c:val>
        </c:ser>
        <c:dLbls>
          <c:showLegendKey val="0"/>
          <c:showVal val="0"/>
          <c:showCatName val="0"/>
          <c:showSerName val="0"/>
          <c:showPercent val="0"/>
          <c:showBubbleSize val="0"/>
        </c:dLbls>
        <c:gapWidth val="150"/>
        <c:axId val="110075264"/>
        <c:axId val="1100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58.53</c:v>
                </c:pt>
                <c:pt idx="3">
                  <c:v>57.93</c:v>
                </c:pt>
                <c:pt idx="4">
                  <c:v>57.03</c:v>
                </c:pt>
              </c:numCache>
            </c:numRef>
          </c:val>
          <c:smooth val="0"/>
        </c:ser>
        <c:dLbls>
          <c:showLegendKey val="0"/>
          <c:showVal val="0"/>
          <c:showCatName val="0"/>
          <c:showSerName val="0"/>
          <c:showPercent val="0"/>
          <c:showBubbleSize val="0"/>
        </c:dLbls>
        <c:marker val="1"/>
        <c:smooth val="0"/>
        <c:axId val="110075264"/>
        <c:axId val="110077440"/>
      </c:lineChart>
      <c:dateAx>
        <c:axId val="110075264"/>
        <c:scaling>
          <c:orientation val="minMax"/>
        </c:scaling>
        <c:delete val="1"/>
        <c:axPos val="b"/>
        <c:numFmt formatCode="ge" sourceLinked="1"/>
        <c:majorTickMark val="none"/>
        <c:minorTickMark val="none"/>
        <c:tickLblPos val="none"/>
        <c:crossAx val="110077440"/>
        <c:crosses val="autoZero"/>
        <c:auto val="1"/>
        <c:lblOffset val="100"/>
        <c:baseTimeUnit val="years"/>
      </c:dateAx>
      <c:valAx>
        <c:axId val="1100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381.52</c:v>
                </c:pt>
                <c:pt idx="3">
                  <c:v>208.28</c:v>
                </c:pt>
                <c:pt idx="4">
                  <c:v>396.07</c:v>
                </c:pt>
              </c:numCache>
            </c:numRef>
          </c:val>
        </c:ser>
        <c:dLbls>
          <c:showLegendKey val="0"/>
          <c:showVal val="0"/>
          <c:showCatName val="0"/>
          <c:showSerName val="0"/>
          <c:showPercent val="0"/>
          <c:showBubbleSize val="0"/>
        </c:dLbls>
        <c:gapWidth val="150"/>
        <c:axId val="110176512"/>
        <c:axId val="1101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266.57</c:v>
                </c:pt>
                <c:pt idx="3">
                  <c:v>276.93</c:v>
                </c:pt>
                <c:pt idx="4">
                  <c:v>283.73</c:v>
                </c:pt>
              </c:numCache>
            </c:numRef>
          </c:val>
          <c:smooth val="0"/>
        </c:ser>
        <c:dLbls>
          <c:showLegendKey val="0"/>
          <c:showVal val="0"/>
          <c:showCatName val="0"/>
          <c:showSerName val="0"/>
          <c:showPercent val="0"/>
          <c:showBubbleSize val="0"/>
        </c:dLbls>
        <c:marker val="1"/>
        <c:smooth val="0"/>
        <c:axId val="110176512"/>
        <c:axId val="110182784"/>
      </c:lineChart>
      <c:dateAx>
        <c:axId val="110176512"/>
        <c:scaling>
          <c:orientation val="minMax"/>
        </c:scaling>
        <c:delete val="1"/>
        <c:axPos val="b"/>
        <c:numFmt formatCode="ge" sourceLinked="1"/>
        <c:majorTickMark val="none"/>
        <c:minorTickMark val="none"/>
        <c:tickLblPos val="none"/>
        <c:crossAx val="110182784"/>
        <c:crosses val="autoZero"/>
        <c:auto val="1"/>
        <c:lblOffset val="100"/>
        <c:baseTimeUnit val="years"/>
      </c:dateAx>
      <c:valAx>
        <c:axId val="1101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皆野・長瀞上下水道組合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38.799999999999997</v>
      </c>
      <c r="Q10" s="63"/>
      <c r="R10" s="63"/>
      <c r="S10" s="63"/>
      <c r="T10" s="63"/>
      <c r="U10" s="63"/>
      <c r="V10" s="63"/>
      <c r="W10" s="63">
        <f>データ!P6</f>
        <v>100</v>
      </c>
      <c r="X10" s="63"/>
      <c r="Y10" s="63"/>
      <c r="Z10" s="63"/>
      <c r="AA10" s="63"/>
      <c r="AB10" s="63"/>
      <c r="AC10" s="63"/>
      <c r="AD10" s="64">
        <f>データ!Q6</f>
        <v>2052</v>
      </c>
      <c r="AE10" s="64"/>
      <c r="AF10" s="64"/>
      <c r="AG10" s="64"/>
      <c r="AH10" s="64"/>
      <c r="AI10" s="64"/>
      <c r="AJ10" s="64"/>
      <c r="AK10" s="2"/>
      <c r="AL10" s="64">
        <f>データ!U6</f>
        <v>6845</v>
      </c>
      <c r="AM10" s="64"/>
      <c r="AN10" s="64"/>
      <c r="AO10" s="64"/>
      <c r="AP10" s="64"/>
      <c r="AQ10" s="64"/>
      <c r="AR10" s="64"/>
      <c r="AS10" s="64"/>
      <c r="AT10" s="63">
        <f>データ!V6</f>
        <v>88.94</v>
      </c>
      <c r="AU10" s="63"/>
      <c r="AV10" s="63"/>
      <c r="AW10" s="63"/>
      <c r="AX10" s="63"/>
      <c r="AY10" s="63"/>
      <c r="AZ10" s="63"/>
      <c r="BA10" s="63"/>
      <c r="BB10" s="63">
        <f>データ!W6</f>
        <v>76.959999999999994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118982</v>
      </c>
      <c r="D6" s="31">
        <f t="shared" si="3"/>
        <v>47</v>
      </c>
      <c r="E6" s="31">
        <f t="shared" si="3"/>
        <v>18</v>
      </c>
      <c r="F6" s="31">
        <f t="shared" si="3"/>
        <v>0</v>
      </c>
      <c r="G6" s="31">
        <f t="shared" si="3"/>
        <v>0</v>
      </c>
      <c r="H6" s="31" t="str">
        <f t="shared" si="3"/>
        <v>埼玉県　皆野・長瀞上下水道組合</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38.799999999999997</v>
      </c>
      <c r="P6" s="32">
        <f t="shared" si="3"/>
        <v>100</v>
      </c>
      <c r="Q6" s="32">
        <f t="shared" si="3"/>
        <v>2052</v>
      </c>
      <c r="R6" s="32" t="str">
        <f t="shared" si="3"/>
        <v>-</v>
      </c>
      <c r="S6" s="32" t="str">
        <f t="shared" si="3"/>
        <v>-</v>
      </c>
      <c r="T6" s="32" t="str">
        <f t="shared" si="3"/>
        <v>-</v>
      </c>
      <c r="U6" s="32">
        <f t="shared" si="3"/>
        <v>6845</v>
      </c>
      <c r="V6" s="32">
        <f t="shared" si="3"/>
        <v>88.94</v>
      </c>
      <c r="W6" s="32">
        <f t="shared" si="3"/>
        <v>76.959999999999994</v>
      </c>
      <c r="X6" s="33" t="str">
        <f>IF(X7="",NA(),X7)</f>
        <v>-</v>
      </c>
      <c r="Y6" s="33" t="str">
        <f t="shared" ref="Y6:AG6" si="4">IF(Y7="",NA(),Y7)</f>
        <v>-</v>
      </c>
      <c r="Z6" s="33">
        <f t="shared" si="4"/>
        <v>248.2</v>
      </c>
      <c r="AA6" s="33">
        <f t="shared" si="4"/>
        <v>274.38</v>
      </c>
      <c r="AB6" s="33">
        <f t="shared" si="4"/>
        <v>107.4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f t="shared" si="7"/>
        <v>3192.18</v>
      </c>
      <c r="BH6" s="33">
        <f t="shared" si="7"/>
        <v>1289.93</v>
      </c>
      <c r="BI6" s="33">
        <f t="shared" si="7"/>
        <v>797.61</v>
      </c>
      <c r="BJ6" s="33" t="str">
        <f t="shared" si="7"/>
        <v>-</v>
      </c>
      <c r="BK6" s="33" t="str">
        <f t="shared" si="7"/>
        <v>-</v>
      </c>
      <c r="BL6" s="33">
        <f t="shared" si="7"/>
        <v>446.63</v>
      </c>
      <c r="BM6" s="33">
        <f t="shared" si="7"/>
        <v>416.91</v>
      </c>
      <c r="BN6" s="33">
        <f t="shared" si="7"/>
        <v>392.19</v>
      </c>
      <c r="BO6" s="32" t="str">
        <f>IF(BO7="","",IF(BO7="-","【-】","【"&amp;SUBSTITUTE(TEXT(BO7,"#,##0.00"),"-","△")&amp;"】"))</f>
        <v>【345.93】</v>
      </c>
      <c r="BP6" s="33" t="str">
        <f>IF(BP7="",NA(),BP7)</f>
        <v>-</v>
      </c>
      <c r="BQ6" s="33" t="str">
        <f t="shared" ref="BQ6:BY6" si="8">IF(BQ7="",NA(),BQ7)</f>
        <v>-</v>
      </c>
      <c r="BR6" s="33">
        <f t="shared" si="8"/>
        <v>4.21</v>
      </c>
      <c r="BS6" s="33">
        <f t="shared" si="8"/>
        <v>19.100000000000001</v>
      </c>
      <c r="BT6" s="33">
        <f t="shared" si="8"/>
        <v>11.4</v>
      </c>
      <c r="BU6" s="33" t="str">
        <f t="shared" si="8"/>
        <v>-</v>
      </c>
      <c r="BV6" s="33" t="str">
        <f t="shared" si="8"/>
        <v>-</v>
      </c>
      <c r="BW6" s="33">
        <f t="shared" si="8"/>
        <v>58.53</v>
      </c>
      <c r="BX6" s="33">
        <f t="shared" si="8"/>
        <v>57.93</v>
      </c>
      <c r="BY6" s="33">
        <f t="shared" si="8"/>
        <v>57.03</v>
      </c>
      <c r="BZ6" s="32" t="str">
        <f>IF(BZ7="","",IF(BZ7="-","【-】","【"&amp;SUBSTITUTE(TEXT(BZ7,"#,##0.00"),"-","△")&amp;"】"))</f>
        <v>【59.44】</v>
      </c>
      <c r="CA6" s="33" t="str">
        <f>IF(CA7="",NA(),CA7)</f>
        <v>-</v>
      </c>
      <c r="CB6" s="33" t="str">
        <f t="shared" ref="CB6:CJ6" si="9">IF(CB7="",NA(),CB7)</f>
        <v>-</v>
      </c>
      <c r="CC6" s="33">
        <f t="shared" si="9"/>
        <v>381.52</v>
      </c>
      <c r="CD6" s="33">
        <f t="shared" si="9"/>
        <v>208.28</v>
      </c>
      <c r="CE6" s="33">
        <f t="shared" si="9"/>
        <v>396.07</v>
      </c>
      <c r="CF6" s="33" t="str">
        <f t="shared" si="9"/>
        <v>-</v>
      </c>
      <c r="CG6" s="33" t="str">
        <f t="shared" si="9"/>
        <v>-</v>
      </c>
      <c r="CH6" s="33">
        <f t="shared" si="9"/>
        <v>266.57</v>
      </c>
      <c r="CI6" s="33">
        <f t="shared" si="9"/>
        <v>276.93</v>
      </c>
      <c r="CJ6" s="33">
        <f t="shared" si="9"/>
        <v>283.73</v>
      </c>
      <c r="CK6" s="32" t="str">
        <f>IF(CK7="","",IF(CK7="-","【-】","【"&amp;SUBSTITUTE(TEXT(CK7,"#,##0.00"),"-","△")&amp;"】"))</f>
        <v>【272.79】</v>
      </c>
      <c r="CL6" s="33" t="str">
        <f>IF(CL7="",NA(),CL7)</f>
        <v>-</v>
      </c>
      <c r="CM6" s="33" t="str">
        <f t="shared" ref="CM6:CU6" si="10">IF(CM7="",NA(),CM7)</f>
        <v>-</v>
      </c>
      <c r="CN6" s="33">
        <f t="shared" si="10"/>
        <v>1.92</v>
      </c>
      <c r="CO6" s="33">
        <f t="shared" si="10"/>
        <v>1.0900000000000001</v>
      </c>
      <c r="CP6" s="33">
        <f t="shared" si="10"/>
        <v>0.79</v>
      </c>
      <c r="CQ6" s="33" t="str">
        <f t="shared" si="10"/>
        <v>-</v>
      </c>
      <c r="CR6" s="33" t="str">
        <f t="shared" si="10"/>
        <v>-</v>
      </c>
      <c r="CS6" s="33">
        <f t="shared" si="10"/>
        <v>58.06</v>
      </c>
      <c r="CT6" s="33">
        <f t="shared" si="10"/>
        <v>59.08</v>
      </c>
      <c r="CU6" s="33">
        <f t="shared" si="10"/>
        <v>58.25</v>
      </c>
      <c r="CV6" s="32" t="str">
        <f>IF(CV7="","",IF(CV7="-","【-】","【"&amp;SUBSTITUTE(TEXT(CV7,"#,##0.00"),"-","△")&amp;"】"))</f>
        <v>【58.84】</v>
      </c>
      <c r="CW6" s="33" t="str">
        <f>IF(CW7="",NA(),CW7)</f>
        <v>-</v>
      </c>
      <c r="CX6" s="33" t="str">
        <f t="shared" ref="CX6:DF6" si="11">IF(CX7="",NA(),CX7)</f>
        <v>-</v>
      </c>
      <c r="CY6" s="32">
        <f t="shared" si="11"/>
        <v>0</v>
      </c>
      <c r="CZ6" s="32">
        <f t="shared" si="11"/>
        <v>0</v>
      </c>
      <c r="DA6" s="33">
        <f t="shared" si="11"/>
        <v>6.75</v>
      </c>
      <c r="DB6" s="33" t="str">
        <f t="shared" si="11"/>
        <v>-</v>
      </c>
      <c r="DC6" s="33" t="str">
        <f t="shared" si="11"/>
        <v>-</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118982</v>
      </c>
      <c r="D7" s="35">
        <v>47</v>
      </c>
      <c r="E7" s="35">
        <v>18</v>
      </c>
      <c r="F7" s="35">
        <v>0</v>
      </c>
      <c r="G7" s="35">
        <v>0</v>
      </c>
      <c r="H7" s="35" t="s">
        <v>96</v>
      </c>
      <c r="I7" s="35" t="s">
        <v>97</v>
      </c>
      <c r="J7" s="35" t="s">
        <v>98</v>
      </c>
      <c r="K7" s="35" t="s">
        <v>99</v>
      </c>
      <c r="L7" s="35" t="s">
        <v>100</v>
      </c>
      <c r="M7" s="36" t="s">
        <v>101</v>
      </c>
      <c r="N7" s="36" t="s">
        <v>102</v>
      </c>
      <c r="O7" s="36">
        <v>38.799999999999997</v>
      </c>
      <c r="P7" s="36">
        <v>100</v>
      </c>
      <c r="Q7" s="36">
        <v>2052</v>
      </c>
      <c r="R7" s="36" t="s">
        <v>101</v>
      </c>
      <c r="S7" s="36" t="s">
        <v>101</v>
      </c>
      <c r="T7" s="36" t="s">
        <v>101</v>
      </c>
      <c r="U7" s="36">
        <v>6845</v>
      </c>
      <c r="V7" s="36">
        <v>88.94</v>
      </c>
      <c r="W7" s="36">
        <v>76.959999999999994</v>
      </c>
      <c r="X7" s="36" t="s">
        <v>101</v>
      </c>
      <c r="Y7" s="36" t="s">
        <v>101</v>
      </c>
      <c r="Z7" s="36">
        <v>248.2</v>
      </c>
      <c r="AA7" s="36">
        <v>274.38</v>
      </c>
      <c r="AB7" s="36">
        <v>107.4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v>3192.18</v>
      </c>
      <c r="BH7" s="36">
        <v>1289.93</v>
      </c>
      <c r="BI7" s="36">
        <v>797.61</v>
      </c>
      <c r="BJ7" s="36" t="s">
        <v>101</v>
      </c>
      <c r="BK7" s="36" t="s">
        <v>101</v>
      </c>
      <c r="BL7" s="36">
        <v>446.63</v>
      </c>
      <c r="BM7" s="36">
        <v>416.91</v>
      </c>
      <c r="BN7" s="36">
        <v>392.19</v>
      </c>
      <c r="BO7" s="36">
        <v>345.93</v>
      </c>
      <c r="BP7" s="36" t="s">
        <v>101</v>
      </c>
      <c r="BQ7" s="36" t="s">
        <v>101</v>
      </c>
      <c r="BR7" s="36">
        <v>4.21</v>
      </c>
      <c r="BS7" s="36">
        <v>19.100000000000001</v>
      </c>
      <c r="BT7" s="36">
        <v>11.4</v>
      </c>
      <c r="BU7" s="36" t="s">
        <v>101</v>
      </c>
      <c r="BV7" s="36" t="s">
        <v>101</v>
      </c>
      <c r="BW7" s="36">
        <v>58.53</v>
      </c>
      <c r="BX7" s="36">
        <v>57.93</v>
      </c>
      <c r="BY7" s="36">
        <v>57.03</v>
      </c>
      <c r="BZ7" s="36">
        <v>59.44</v>
      </c>
      <c r="CA7" s="36" t="s">
        <v>101</v>
      </c>
      <c r="CB7" s="36" t="s">
        <v>101</v>
      </c>
      <c r="CC7" s="36">
        <v>381.52</v>
      </c>
      <c r="CD7" s="36">
        <v>208.28</v>
      </c>
      <c r="CE7" s="36">
        <v>396.07</v>
      </c>
      <c r="CF7" s="36" t="s">
        <v>101</v>
      </c>
      <c r="CG7" s="36" t="s">
        <v>101</v>
      </c>
      <c r="CH7" s="36">
        <v>266.57</v>
      </c>
      <c r="CI7" s="36">
        <v>276.93</v>
      </c>
      <c r="CJ7" s="36">
        <v>283.73</v>
      </c>
      <c r="CK7" s="36">
        <v>272.79000000000002</v>
      </c>
      <c r="CL7" s="36" t="s">
        <v>101</v>
      </c>
      <c r="CM7" s="36" t="s">
        <v>101</v>
      </c>
      <c r="CN7" s="36">
        <v>1.92</v>
      </c>
      <c r="CO7" s="36">
        <v>1.0900000000000001</v>
      </c>
      <c r="CP7" s="36">
        <v>0.79</v>
      </c>
      <c r="CQ7" s="36" t="s">
        <v>101</v>
      </c>
      <c r="CR7" s="36" t="s">
        <v>101</v>
      </c>
      <c r="CS7" s="36">
        <v>58.06</v>
      </c>
      <c r="CT7" s="36">
        <v>59.08</v>
      </c>
      <c r="CU7" s="36">
        <v>58.25</v>
      </c>
      <c r="CV7" s="36">
        <v>58.84</v>
      </c>
      <c r="CW7" s="36" t="s">
        <v>101</v>
      </c>
      <c r="CX7" s="36" t="s">
        <v>101</v>
      </c>
      <c r="CY7" s="36">
        <v>0</v>
      </c>
      <c r="CZ7" s="36">
        <v>0</v>
      </c>
      <c r="DA7" s="36">
        <v>6.75</v>
      </c>
      <c r="DB7" s="36" t="s">
        <v>101</v>
      </c>
      <c r="DC7" s="36" t="s">
        <v>101</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2017-02-08T03:22:39Z</dcterms:created>
  <dcterms:modified xsi:type="dcterms:W3CDTF">2017-02-20T02:08:44Z</dcterms:modified>
</cp:coreProperties>
</file>