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<sst xmlns="http://schemas.openxmlformats.org/spreadsheetml/2006/main" count="224" uniqueCount="111">
  <si>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</si>
  <si>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</si>
  <si>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</si>
  <si>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</si>
  <si>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</si>
  <si>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</si>
  <si>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</si>
  <si>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</si>
  <si>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</si>
  <si>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</si>
  <si>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</si>
  <si>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</si>
  <si>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</si>
  <si>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</si>
  <si>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</si>
  <si>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</si>
  <si>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</si>
  <si>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</si>
  <si>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</si>
  <si>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</si>
  <si>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</si>
  <si>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</si>
  <si>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</si>
  <si>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</si>
  <si>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</si>
  <si>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</si>
  <si>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</si>
  <si>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</si>
  <si>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</si>
  <si>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</si>
  <si>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</si>
  <si>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</si>
  <si>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</si>
  <si>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</si>
  <si>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</si>
  <si>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</si>
  <si>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</si>
  <si>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</si>
  <si>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</si>
  <si>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</si>
  <si>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</si>
  <si>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</si>
  <si>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</si>
  <si>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</si>
  <si>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</si>
  <si>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</si>
  <si>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</si>
  <si>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</si>
  <si>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</si>
  <si>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</si>
  <si>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</si>
  <si>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</si>
  <si>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</si>
  <si>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</si>
  <si>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</si>
  <si>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</si>
  <si>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</si>
  <si>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</si>
  <si>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</si>
  <si>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</si>
  <si>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</si>
  <si>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</si>
  <si>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</si>
  <si>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</si>
  <si>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</si>
  <si>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</si>
  <si>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</si>
  <si>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</si>
  <si>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</si>
  <si>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</si>
  <si>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</si>
  <si>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</si>
  <si>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</si>
  <si>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</si>
  <si>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</si>
  <si>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</si>
  <si>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</si>
  <si>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</si>
  <si>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</si>
  <si>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</si>
  <si>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</si>
  <si>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</si>
  <si>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</si>
  <si>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</si>
  <si>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</si>
  <si>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</si>
  <si>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</si>
  <si>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</si>
  <si>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</si>
  <si>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</si>
  <si>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</si>
  <si>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</si>
  <si>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</si>
  <si>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</si>
  <si>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</si>
  <si>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</si>
  <si>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毛呂山・越生・鳩山公共下水道組合</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</si>
  <si>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</si>
  <si>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</si>
  <si>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</si>
  <si>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</si>
  <si>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</si>
  <si>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</si>
  <si>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</si>
  <si>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</si>
  <si>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</si>
  <si>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</si>
  <si>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</si>
  <si>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今まで、埋設した下水道管渠は耐用年数を経過している管渠がない。しかし、今後は更新計画策定も視野に入れて調査等の準備が必要になる。</t>
    <rPh sb="1" eb="3">
      <t>カンキョ</t>
    </rPh>
    <rPh sb="3" eb="5">
      <t>カイゼン</t>
    </rPh>
    <rPh sb="5" eb="6">
      <t>リツ</t>
    </rPh>
    <rPh sb="24" eb="25">
      <t>イマ</t>
    </rPh>
    <rPh sb="28" eb="30">
      <t>マイセツ</t>
    </rPh>
    <rPh sb="32" eb="35">
      <t>ゲスイドウ</t>
    </rPh>
    <rPh sb="35" eb="37">
      <t>カンキョ</t>
    </rPh>
    <rPh sb="38" eb="40">
      <t>タイヨウ</t>
    </rPh>
    <rPh sb="40" eb="42">
      <t>ネンスウ</t>
    </rPh>
    <rPh sb="43" eb="45">
      <t>ケイカ</t>
    </rPh>
    <rPh sb="49" eb="51">
      <t>カンキョ</t>
    </rPh>
    <rPh sb="59" eb="61">
      <t>コンゴ</t>
    </rPh>
    <rPh sb="62" eb="64">
      <t>コウシン</t>
    </rPh>
    <rPh sb="64" eb="66">
      <t>ケイカク</t>
    </rPh>
    <rPh sb="66" eb="68">
      <t>サクテイ</t>
    </rPh>
    <rPh sb="69" eb="71">
      <t>シヤ</t>
    </rPh>
    <rPh sb="72" eb="73">
      <t>イ</t>
    </rPh>
    <rPh sb="75" eb="77">
      <t>チョウサ</t>
    </rPh>
    <rPh sb="77" eb="78">
      <t>トウ</t>
    </rPh>
    <rPh sb="79" eb="81">
      <t>ジュンビ</t>
    </rPh>
    <rPh sb="82" eb="84">
      <t>ヒツヨウ</t>
    </rPh>
    <phoneticPr fontId="4"/>
  </si>
  <si>
    <t>当組合は、平成元年に供用開始し、整備区域を拡大してきた。市街化区域はほとんど終了し、現在は調整区域の人口密集地への整備を行っている。下水道使用料は当初の設定時には県内上位の設定だったが、現在は平均くらいの料金である。終末処理場は老朽化が進んでおり、長寿命化計画において再構築工事委託を段階的に行っている。また、平成31年度から地方公営企業法適用になるように準備調査を進めており現在は、固定資産台帳の整備に取り掛かっている。法適用時には財務諸表を作成することになり、組合の経営、資産等を把握することができ、これからの経営の更なる健全化に期待できる。</t>
    <rPh sb="0" eb="1">
      <t>トウ</t>
    </rPh>
    <rPh sb="1" eb="3">
      <t>クミアイ</t>
    </rPh>
    <rPh sb="5" eb="7">
      <t>ヘイセイ</t>
    </rPh>
    <rPh sb="7" eb="9">
      <t>ガンネン</t>
    </rPh>
    <rPh sb="10" eb="12">
      <t>キョウヨウ</t>
    </rPh>
    <rPh sb="12" eb="14">
      <t>カイシ</t>
    </rPh>
    <rPh sb="16" eb="18">
      <t>セイビ</t>
    </rPh>
    <rPh sb="18" eb="20">
      <t>クイキ</t>
    </rPh>
    <rPh sb="21" eb="23">
      <t>カクダイ</t>
    </rPh>
    <rPh sb="28" eb="31">
      <t>シガイカ</t>
    </rPh>
    <rPh sb="31" eb="33">
      <t>クイキ</t>
    </rPh>
    <rPh sb="38" eb="40">
      <t>シュウリョウ</t>
    </rPh>
    <rPh sb="42" eb="44">
      <t>ゲンザイ</t>
    </rPh>
    <rPh sb="45" eb="47">
      <t>チョウセイ</t>
    </rPh>
    <rPh sb="47" eb="49">
      <t>クイキ</t>
    </rPh>
    <rPh sb="50" eb="52">
      <t>ジンコウ</t>
    </rPh>
    <rPh sb="52" eb="55">
      <t>ミッシュウチ</t>
    </rPh>
    <rPh sb="57" eb="59">
      <t>セイビ</t>
    </rPh>
    <rPh sb="60" eb="61">
      <t>オコナ</t>
    </rPh>
    <rPh sb="66" eb="69">
      <t>ゲスイドウ</t>
    </rPh>
    <rPh sb="69" eb="72">
      <t>シヨウリョウ</t>
    </rPh>
    <rPh sb="73" eb="75">
      <t>トウショ</t>
    </rPh>
    <rPh sb="76" eb="78">
      <t>セッテイ</t>
    </rPh>
    <rPh sb="78" eb="79">
      <t>ジ</t>
    </rPh>
    <rPh sb="81" eb="83">
      <t>ケンナイ</t>
    </rPh>
    <rPh sb="83" eb="85">
      <t>ジョウイ</t>
    </rPh>
    <rPh sb="86" eb="88">
      <t>セッテイ</t>
    </rPh>
    <rPh sb="93" eb="95">
      <t>ゲンザイ</t>
    </rPh>
    <rPh sb="96" eb="98">
      <t>ヘイキン</t>
    </rPh>
    <rPh sb="102" eb="104">
      <t>リョウキン</t>
    </rPh>
    <rPh sb="108" eb="110">
      <t>シュウマツ</t>
    </rPh>
    <rPh sb="110" eb="113">
      <t>ショリジョウ</t>
    </rPh>
    <rPh sb="114" eb="117">
      <t>ロウキュウカ</t>
    </rPh>
    <rPh sb="118" eb="119">
      <t>スス</t>
    </rPh>
    <rPh sb="124" eb="125">
      <t>チョウ</t>
    </rPh>
    <rPh sb="125" eb="128">
      <t>ジュミョウカ</t>
    </rPh>
    <rPh sb="128" eb="130">
      <t>ケイカク</t>
    </rPh>
    <rPh sb="134" eb="137">
      <t>サイコウチク</t>
    </rPh>
    <rPh sb="137" eb="139">
      <t>コウジ</t>
    </rPh>
    <rPh sb="139" eb="141">
      <t>イタク</t>
    </rPh>
    <rPh sb="142" eb="145">
      <t>ダンカイテキ</t>
    </rPh>
    <rPh sb="146" eb="147">
      <t>オコナ</t>
    </rPh>
    <rPh sb="155" eb="157">
      <t>ヘイセイ</t>
    </rPh>
    <rPh sb="159" eb="161">
      <t>ネンド</t>
    </rPh>
    <rPh sb="163" eb="165">
      <t>チホウ</t>
    </rPh>
    <rPh sb="165" eb="167">
      <t>コウエイ</t>
    </rPh>
    <rPh sb="167" eb="169">
      <t>キギョウ</t>
    </rPh>
    <rPh sb="169" eb="170">
      <t>ホウ</t>
    </rPh>
    <rPh sb="170" eb="172">
      <t>テキヨウ</t>
    </rPh>
    <rPh sb="178" eb="180">
      <t>ジュンビ</t>
    </rPh>
    <rPh sb="180" eb="182">
      <t>チョウサ</t>
    </rPh>
    <rPh sb="183" eb="184">
      <t>スス</t>
    </rPh>
    <rPh sb="188" eb="190">
      <t>ゲンザイ</t>
    </rPh>
    <rPh sb="192" eb="194">
      <t>コテイ</t>
    </rPh>
    <rPh sb="194" eb="196">
      <t>シサン</t>
    </rPh>
    <rPh sb="196" eb="198">
      <t>ダイチョウ</t>
    </rPh>
    <rPh sb="199" eb="201">
      <t>セイビ</t>
    </rPh>
    <rPh sb="202" eb="203">
      <t>ト</t>
    </rPh>
    <rPh sb="204" eb="205">
      <t>カ</t>
    </rPh>
    <rPh sb="211" eb="212">
      <t>ホウ</t>
    </rPh>
    <rPh sb="212" eb="214">
      <t>テキヨウ</t>
    </rPh>
    <rPh sb="214" eb="215">
      <t>ジ</t>
    </rPh>
    <rPh sb="217" eb="219">
      <t>ザイム</t>
    </rPh>
    <rPh sb="219" eb="221">
      <t>ショヒョウ</t>
    </rPh>
    <rPh sb="222" eb="224">
      <t>サクセイ</t>
    </rPh>
    <rPh sb="232" eb="234">
      <t>クミアイ</t>
    </rPh>
    <rPh sb="235" eb="237">
      <t>ケイエイ</t>
    </rPh>
    <rPh sb="238" eb="240">
      <t>シサン</t>
    </rPh>
    <rPh sb="240" eb="241">
      <t>トウ</t>
    </rPh>
    <rPh sb="242" eb="244">
      <t>ハアク</t>
    </rPh>
    <rPh sb="257" eb="259">
      <t>ケイエイ</t>
    </rPh>
    <rPh sb="260" eb="261">
      <t>サラ</t>
    </rPh>
    <rPh sb="263" eb="266">
      <t>ケンゼンカ</t>
    </rPh>
    <rPh sb="267" eb="269">
      <t>キタイ</t>
    </rPh>
    <phoneticPr fontId="4"/>
  </si>
  <si>
    <t>①収益的収支比率　　　　　　　　　　　　　　　　概ね、右肩上がりの数値にはなっているが、100％未満であり、今後の収支計画等を踏まえた、事業計画が必要であり、使用料金の改定も視野に入れたい。　　　　　　　　　　　　　　　　　　　　　④企業債残高対事業規模比率　　　　　　　　　　　　企業債残高が高い状態であるが、償還のピークは過ぎており、年々減少傾向である。　　　　　　　　　　　　⑤経費回収率　　　　　　　　　　　　　　　　　　　　類似団体と比較をしても低い数値になっており、使用料金の確保、汚水処理費の削減に努めたい。　　　　⑥汚水処理原価　　　　　　　　　　　　　　　　　　有収水量１㎥あたりの汚水処理に要した経費である。　　　　　　　　　　　　　　　　　　　　　　　⑦施設利用率　　　　　　　　　　　　　　　　　　　　　汚水処理能力に対する処理水量の割合であり、類似団体に比べ低い数値になっている。　　　　　　　⑧水洗化率　　　　　　　　　　　　　　　　　　類似団体に比べて少し低い数値になっている。水洗化率向上のため、未接続家屋等へ戸別訪問を行い水洗化促進を行う。</t>
    <rPh sb="1" eb="4">
      <t>シュウエキテキ</t>
    </rPh>
    <rPh sb="4" eb="6">
      <t>シュウシ</t>
    </rPh>
    <rPh sb="6" eb="8">
      <t>ヒリツ</t>
    </rPh>
    <rPh sb="24" eb="25">
      <t>オオム</t>
    </rPh>
    <rPh sb="27" eb="29">
      <t>ミギカタ</t>
    </rPh>
    <rPh sb="29" eb="30">
      <t>ア</t>
    </rPh>
    <rPh sb="33" eb="35">
      <t>スウチ</t>
    </rPh>
    <rPh sb="48" eb="50">
      <t>ミマン</t>
    </rPh>
    <rPh sb="54" eb="56">
      <t>コンゴ</t>
    </rPh>
    <rPh sb="57" eb="59">
      <t>シュウシ</t>
    </rPh>
    <rPh sb="59" eb="61">
      <t>ケイカク</t>
    </rPh>
    <rPh sb="61" eb="62">
      <t>トウ</t>
    </rPh>
    <rPh sb="63" eb="64">
      <t>フ</t>
    </rPh>
    <rPh sb="68" eb="70">
      <t>ジギョウ</t>
    </rPh>
    <rPh sb="70" eb="72">
      <t>ケイカク</t>
    </rPh>
    <rPh sb="73" eb="75">
      <t>ヒツヨウ</t>
    </rPh>
    <rPh sb="79" eb="81">
      <t>シヨウ</t>
    </rPh>
    <rPh sb="81" eb="83">
      <t>リョウキン</t>
    </rPh>
    <rPh sb="84" eb="86">
      <t>カイテイ</t>
    </rPh>
    <rPh sb="87" eb="89">
      <t>シヤ</t>
    </rPh>
    <rPh sb="90" eb="91">
      <t>イ</t>
    </rPh>
    <rPh sb="117" eb="119">
      <t>キギョウ</t>
    </rPh>
    <rPh sb="119" eb="120">
      <t>サイ</t>
    </rPh>
    <rPh sb="120" eb="122">
      <t>ザンダカ</t>
    </rPh>
    <rPh sb="122" eb="123">
      <t>タイ</t>
    </rPh>
    <rPh sb="123" eb="125">
      <t>ジギョウ</t>
    </rPh>
    <rPh sb="125" eb="127">
      <t>キボ</t>
    </rPh>
    <rPh sb="127" eb="129">
      <t>ヒリツ</t>
    </rPh>
    <rPh sb="141" eb="143">
      <t>キギョウ</t>
    </rPh>
    <rPh sb="143" eb="144">
      <t>サイ</t>
    </rPh>
    <rPh sb="144" eb="146">
      <t>ザンダカ</t>
    </rPh>
    <rPh sb="147" eb="148">
      <t>タカ</t>
    </rPh>
    <rPh sb="149" eb="151">
      <t>ジョウタイ</t>
    </rPh>
    <rPh sb="156" eb="158">
      <t>ショウカン</t>
    </rPh>
    <rPh sb="163" eb="164">
      <t>ス</t>
    </rPh>
    <rPh sb="169" eb="171">
      <t>ネンネン</t>
    </rPh>
    <rPh sb="171" eb="173">
      <t>ゲンショウ</t>
    </rPh>
    <rPh sb="173" eb="175">
      <t>ケイコウ</t>
    </rPh>
    <rPh sb="192" eb="194">
      <t>ケイヒ</t>
    </rPh>
    <rPh sb="194" eb="196">
      <t>カイシュウ</t>
    </rPh>
    <rPh sb="196" eb="197">
      <t>リツ</t>
    </rPh>
    <rPh sb="217" eb="219">
      <t>ルイジ</t>
    </rPh>
    <rPh sb="219" eb="221">
      <t>ダンタイ</t>
    </rPh>
    <rPh sb="222" eb="224">
      <t>ヒカク</t>
    </rPh>
    <rPh sb="228" eb="229">
      <t>ヒク</t>
    </rPh>
    <rPh sb="230" eb="232">
      <t>スウチ</t>
    </rPh>
    <rPh sb="239" eb="241">
      <t>シヨウ</t>
    </rPh>
    <rPh sb="241" eb="243">
      <t>リョウキン</t>
    </rPh>
    <rPh sb="244" eb="246">
      <t>カクホ</t>
    </rPh>
    <rPh sb="247" eb="249">
      <t>オスイ</t>
    </rPh>
    <rPh sb="249" eb="251">
      <t>ショリ</t>
    </rPh>
    <rPh sb="251" eb="252">
      <t>ヒ</t>
    </rPh>
    <rPh sb="253" eb="255">
      <t>サクゲン</t>
    </rPh>
    <rPh sb="256" eb="257">
      <t>ツト</t>
    </rPh>
    <rPh sb="266" eb="268">
      <t>オスイ</t>
    </rPh>
    <rPh sb="268" eb="270">
      <t>ショリ</t>
    </rPh>
    <rPh sb="270" eb="272">
      <t>ゲンカ</t>
    </rPh>
    <rPh sb="290" eb="292">
      <t>ユウシュウ</t>
    </rPh>
    <rPh sb="292" eb="294">
      <t>スイリョウ</t>
    </rPh>
    <rPh sb="300" eb="302">
      <t>オスイ</t>
    </rPh>
    <rPh sb="302" eb="304">
      <t>ショリ</t>
    </rPh>
    <rPh sb="305" eb="306">
      <t>ヨウ</t>
    </rPh>
    <rPh sb="308" eb="310">
      <t>ケイヒ</t>
    </rPh>
    <rPh sb="338" eb="340">
      <t>シセツ</t>
    </rPh>
    <rPh sb="340" eb="342">
      <t>リヨウ</t>
    </rPh>
    <rPh sb="342" eb="343">
      <t>リツ</t>
    </rPh>
    <rPh sb="364" eb="366">
      <t>オスイ</t>
    </rPh>
    <rPh sb="366" eb="368">
      <t>ショリ</t>
    </rPh>
    <rPh sb="368" eb="370">
      <t>ノウリョク</t>
    </rPh>
    <rPh sb="371" eb="372">
      <t>タイ</t>
    </rPh>
    <rPh sb="374" eb="376">
      <t>ショリ</t>
    </rPh>
    <rPh sb="376" eb="378">
      <t>スイリョウ</t>
    </rPh>
    <rPh sb="379" eb="381">
      <t>ワリアイ</t>
    </rPh>
    <rPh sb="385" eb="387">
      <t>ルイジ</t>
    </rPh>
    <rPh sb="387" eb="389">
      <t>ダンタイ</t>
    </rPh>
    <rPh sb="390" eb="391">
      <t>クラ</t>
    </rPh>
    <rPh sb="392" eb="393">
      <t>ヒク</t>
    </rPh>
    <rPh sb="394" eb="396">
      <t>スウチ</t>
    </rPh>
    <rPh sb="411" eb="414">
      <t>スイセンカ</t>
    </rPh>
    <rPh sb="414" eb="415">
      <t>リツ</t>
    </rPh>
    <rPh sb="433" eb="435">
      <t>ルイジ</t>
    </rPh>
    <rPh sb="435" eb="437">
      <t>ダンタイ</t>
    </rPh>
    <rPh sb="438" eb="439">
      <t>クラ</t>
    </rPh>
    <rPh sb="441" eb="442">
      <t>スコ</t>
    </rPh>
    <rPh sb="443" eb="444">
      <t>ヒク</t>
    </rPh>
    <rPh sb="445" eb="447">
      <t>スウチ</t>
    </rPh>
    <rPh sb="454" eb="457">
      <t>スイセンカ</t>
    </rPh>
    <rPh sb="457" eb="458">
      <t>リツ</t>
    </rPh>
    <rPh sb="458" eb="460">
      <t>コウジョウ</t>
    </rPh>
    <rPh sb="464" eb="467">
      <t>ミセツゾク</t>
    </rPh>
    <rPh sb="467" eb="469">
      <t>カオク</t>
    </rPh>
    <rPh sb="469" eb="470">
      <t>トウ</t>
    </rPh>
    <rPh sb="471" eb="473">
      <t>コベツ</t>
    </rPh>
    <rPh sb="473" eb="475">
      <t>ホウモン</t>
    </rPh>
    <rPh sb="476" eb="477">
      <t>オコナ</t>
    </rPh>
    <rPh sb="478" eb="481">
      <t>スイセンカ</t>
    </rPh>
    <rPh sb="481" eb="483">
      <t>ソクシン</t>
    </rPh>
    <rPh sb="484" eb="4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</si>
</sst>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82976"/>
        <c:axId val="947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94782976"/>
        <c:axId val="94784896"/>
      </c:lineChart>
      <c:dateAx>
        <c:axId val="94782976"/>
        <c:scaling>
          <c:orientation val="minMax"/>
        </c:scaling>
        <c:delete val="1"/>
        <c:axPos val="b"/>
        <c:numFmt formatCode="ge" sourceLinked="1"/>
        <c:majorTickMark val="none"/>
        <c:minorTickMark val="none"/>
        <c:tickLblPos val="none"/>
        <c:crossAx val="94784896"/>
        <c:crosses val="autoZero"/>
        <c:auto val="1"/>
        <c:lblOffset val="100"/>
        <c:baseTimeUnit val="years"/>
      </c:dateAx>
      <c:valAx>
        <c:axId val="947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43.06</c:v>
                </c:pt>
                <c:pt idx="1">
                  <c:v>42.21</c:v>
                </c:pt>
                <c:pt idx="2">
                  <c:v>43.24</c:v>
                </c:pt>
                <c:pt idx="3">
                  <c:v>42.66</c:v>
                </c:pt>
                <c:pt idx="4">
                  <c:v>43.45</c:v>
                </c:pt>
              </c:numCache>
            </c:numRef>
          </c:val>
        </c:ser>
        <c:dLbls>
          <c:showLegendKey val="0"/>
          <c:showVal val="0"/>
          <c:showCatName val="0"/>
          <c:showSerName val="0"/>
          <c:showPercent val="0"/>
          <c:showBubbleSize val="0"/>
        </c:dLbls>
        <c:gapWidth val="150"/>
        <c:axId val="96188288"/>
        <c:axId val="962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96188288"/>
        <c:axId val="96206848"/>
      </c:lineChart>
      <c:dateAx>
        <c:axId val="96188288"/>
        <c:scaling>
          <c:orientation val="minMax"/>
        </c:scaling>
        <c:delete val="1"/>
        <c:axPos val="b"/>
        <c:numFmt formatCode="ge" sourceLinked="1"/>
        <c:majorTickMark val="none"/>
        <c:minorTickMark val="none"/>
        <c:tickLblPos val="none"/>
        <c:crossAx val="96206848"/>
        <c:crosses val="autoZero"/>
        <c:auto val="1"/>
        <c:lblOffset val="100"/>
        <c:baseTimeUnit val="years"/>
      </c:dateAx>
      <c:valAx>
        <c:axId val="962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91.53</c:v>
                </c:pt>
                <c:pt idx="1">
                  <c:v>91.56</c:v>
                </c:pt>
                <c:pt idx="2">
                  <c:v>91.41</c:v>
                </c:pt>
                <c:pt idx="3">
                  <c:v>90.42</c:v>
                </c:pt>
                <c:pt idx="4">
                  <c:v>90.97</c:v>
                </c:pt>
              </c:numCache>
            </c:numRef>
          </c:val>
        </c:ser>
        <c:dLbls>
          <c:showLegendKey val="0"/>
          <c:showVal val="0"/>
          <c:showCatName val="0"/>
          <c:showSerName val="0"/>
          <c:showPercent val="0"/>
          <c:showBubbleSize val="0"/>
        </c:dLbls>
        <c:gapWidth val="150"/>
        <c:axId val="96232960"/>
        <c:axId val="962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96232960"/>
        <c:axId val="96234880"/>
      </c:lineChart>
      <c:dateAx>
        <c:axId val="96232960"/>
        <c:scaling>
          <c:orientation val="minMax"/>
        </c:scaling>
        <c:delete val="1"/>
        <c:axPos val="b"/>
        <c:numFmt formatCode="ge" sourceLinked="1"/>
        <c:majorTickMark val="none"/>
        <c:minorTickMark val="none"/>
        <c:tickLblPos val="none"/>
        <c:crossAx val="96234880"/>
        <c:crosses val="autoZero"/>
        <c:auto val="1"/>
        <c:lblOffset val="100"/>
        <c:baseTimeUnit val="years"/>
      </c:dateAx>
      <c:valAx>
        <c:axId val="96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84.09</c:v>
                </c:pt>
                <c:pt idx="1">
                  <c:v>85.36</c:v>
                </c:pt>
                <c:pt idx="2">
                  <c:v>84.67</c:v>
                </c:pt>
                <c:pt idx="3">
                  <c:v>86.15</c:v>
                </c:pt>
                <c:pt idx="4">
                  <c:v>86.55</c:v>
                </c:pt>
              </c:numCache>
            </c:numRef>
          </c:val>
        </c:ser>
        <c:dLbls>
          <c:showLegendKey val="0"/>
          <c:showVal val="0"/>
          <c:showCatName val="0"/>
          <c:showSerName val="0"/>
          <c:showPercent val="0"/>
          <c:showBubbleSize val="0"/>
        </c:dLbls>
        <c:gapWidth val="150"/>
        <c:axId val="94651520"/>
        <c:axId val="946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51520"/>
        <c:axId val="94653440"/>
      </c:lineChart>
      <c:dateAx>
        <c:axId val="94651520"/>
        <c:scaling>
          <c:orientation val="minMax"/>
        </c:scaling>
        <c:delete val="1"/>
        <c:axPos val="b"/>
        <c:numFmt formatCode="ge" sourceLinked="1"/>
        <c:majorTickMark val="none"/>
        <c:minorTickMark val="none"/>
        <c:tickLblPos val="none"/>
        <c:crossAx val="94653440"/>
        <c:crosses val="autoZero"/>
        <c:auto val="1"/>
        <c:lblOffset val="100"/>
        <c:baseTimeUnit val="years"/>
      </c:dateAx>
      <c:valAx>
        <c:axId val="946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79808"/>
        <c:axId val="946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79808"/>
        <c:axId val="94681728"/>
      </c:lineChart>
      <c:dateAx>
        <c:axId val="94679808"/>
        <c:scaling>
          <c:orientation val="minMax"/>
        </c:scaling>
        <c:delete val="1"/>
        <c:axPos val="b"/>
        <c:numFmt formatCode="ge" sourceLinked="1"/>
        <c:majorTickMark val="none"/>
        <c:minorTickMark val="none"/>
        <c:tickLblPos val="none"/>
        <c:crossAx val="94681728"/>
        <c:crosses val="autoZero"/>
        <c:auto val="1"/>
        <c:lblOffset val="100"/>
        <c:baseTimeUnit val="years"/>
      </c:dateAx>
      <c:valAx>
        <c:axId val="946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28576"/>
        <c:axId val="947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28576"/>
        <c:axId val="94730496"/>
      </c:lineChart>
      <c:dateAx>
        <c:axId val="94728576"/>
        <c:scaling>
          <c:orientation val="minMax"/>
        </c:scaling>
        <c:delete val="1"/>
        <c:axPos val="b"/>
        <c:numFmt formatCode="ge" sourceLinked="1"/>
        <c:majorTickMark val="none"/>
        <c:minorTickMark val="none"/>
        <c:tickLblPos val="none"/>
        <c:crossAx val="94730496"/>
        <c:crosses val="autoZero"/>
        <c:auto val="1"/>
        <c:lblOffset val="100"/>
        <c:baseTimeUnit val="years"/>
      </c:dateAx>
      <c:valAx>
        <c:axId val="947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46624"/>
        <c:axId val="959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46624"/>
        <c:axId val="95948800"/>
      </c:lineChart>
      <c:dateAx>
        <c:axId val="95946624"/>
        <c:scaling>
          <c:orientation val="minMax"/>
        </c:scaling>
        <c:delete val="1"/>
        <c:axPos val="b"/>
        <c:numFmt formatCode="ge" sourceLinked="1"/>
        <c:majorTickMark val="none"/>
        <c:minorTickMark val="none"/>
        <c:tickLblPos val="none"/>
        <c:crossAx val="95948800"/>
        <c:crosses val="autoZero"/>
        <c:auto val="1"/>
        <c:lblOffset val="100"/>
        <c:baseTimeUnit val="years"/>
      </c:dateAx>
      <c:valAx>
        <c:axId val="959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87584"/>
        <c:axId val="959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87584"/>
        <c:axId val="95997952"/>
      </c:lineChart>
      <c:dateAx>
        <c:axId val="95987584"/>
        <c:scaling>
          <c:orientation val="minMax"/>
        </c:scaling>
        <c:delete val="1"/>
        <c:axPos val="b"/>
        <c:numFmt formatCode="ge" sourceLinked="1"/>
        <c:majorTickMark val="none"/>
        <c:minorTickMark val="none"/>
        <c:tickLblPos val="none"/>
        <c:crossAx val="95997952"/>
        <c:crosses val="autoZero"/>
        <c:auto val="1"/>
        <c:lblOffset val="100"/>
        <c:baseTimeUnit val="years"/>
      </c:dateAx>
      <c:valAx>
        <c:axId val="959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1679.84</c:v>
                </c:pt>
                <c:pt idx="1">
                  <c:v>1612.91</c:v>
                </c:pt>
                <c:pt idx="2">
                  <c:v>1537.7</c:v>
                </c:pt>
                <c:pt idx="3">
                  <c:v>1467.05</c:v>
                </c:pt>
                <c:pt idx="4">
                  <c:v>1366.6</c:v>
                </c:pt>
              </c:numCache>
            </c:numRef>
          </c:val>
        </c:ser>
        <c:dLbls>
          <c:showLegendKey val="0"/>
          <c:showVal val="0"/>
          <c:showCatName val="0"/>
          <c:showSerName val="0"/>
          <c:showPercent val="0"/>
          <c:showBubbleSize val="0"/>
        </c:dLbls>
        <c:gapWidth val="150"/>
        <c:axId val="96009600"/>
        <c:axId val="960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96009600"/>
        <c:axId val="96019968"/>
      </c:lineChart>
      <c:dateAx>
        <c:axId val="96009600"/>
        <c:scaling>
          <c:orientation val="minMax"/>
        </c:scaling>
        <c:delete val="1"/>
        <c:axPos val="b"/>
        <c:numFmt formatCode="ge" sourceLinked="1"/>
        <c:majorTickMark val="none"/>
        <c:minorTickMark val="none"/>
        <c:tickLblPos val="none"/>
        <c:crossAx val="96019968"/>
        <c:crosses val="autoZero"/>
        <c:auto val="1"/>
        <c:lblOffset val="100"/>
        <c:baseTimeUnit val="years"/>
      </c:dateAx>
      <c:valAx>
        <c:axId val="96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75.62</c:v>
                </c:pt>
                <c:pt idx="1">
                  <c:v>75.239999999999995</c:v>
                </c:pt>
                <c:pt idx="2">
                  <c:v>75.13</c:v>
                </c:pt>
                <c:pt idx="3">
                  <c:v>76.760000000000005</c:v>
                </c:pt>
                <c:pt idx="4">
                  <c:v>78.31</c:v>
                </c:pt>
              </c:numCache>
            </c:numRef>
          </c:val>
        </c:ser>
        <c:dLbls>
          <c:showLegendKey val="0"/>
          <c:showVal val="0"/>
          <c:showCatName val="0"/>
          <c:showSerName val="0"/>
          <c:showPercent val="0"/>
          <c:showBubbleSize val="0"/>
        </c:dLbls>
        <c:gapWidth val="150"/>
        <c:axId val="96058368"/>
        <c:axId val="960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96058368"/>
        <c:axId val="96060544"/>
      </c:lineChart>
      <c:dateAx>
        <c:axId val="96058368"/>
        <c:scaling>
          <c:orientation val="minMax"/>
        </c:scaling>
        <c:delete val="1"/>
        <c:axPos val="b"/>
        <c:numFmt formatCode="ge" sourceLinked="1"/>
        <c:majorTickMark val="none"/>
        <c:minorTickMark val="none"/>
        <c:tickLblPos val="none"/>
        <c:crossAx val="96060544"/>
        <c:crosses val="autoZero"/>
        <c:auto val="1"/>
        <c:lblOffset val="100"/>
        <c:baseTimeUnit val="years"/>
      </c:dateAx>
      <c:valAx>
        <c:axId val="960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96164096"/>
        <c:axId val="961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96164096"/>
        <c:axId val="96170368"/>
      </c:lineChart>
      <c:dateAx>
        <c:axId val="96164096"/>
        <c:scaling>
          <c:orientation val="minMax"/>
        </c:scaling>
        <c:delete val="1"/>
        <c:axPos val="b"/>
        <c:numFmt formatCode="ge" sourceLinked="1"/>
        <c:majorTickMark val="none"/>
        <c:minorTickMark val="none"/>
        <c:tickLblPos val="none"/>
        <c:crossAx val="96170368"/>
        <c:crosses val="autoZero"/>
        <c:auto val="1"/>
        <c:lblOffset val="100"/>
        <c:baseTimeUnit val="years"/>
      </c:dateAx>
      <c:valAx>
        <c:axId val="961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毛呂山・越生・鳩山公共下水道組合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62.91</v>
      </c>
      <c r="Q10" s="63"/>
      <c r="R10" s="63"/>
      <c r="S10" s="63"/>
      <c r="T10" s="63"/>
      <c r="U10" s="63"/>
      <c r="V10" s="63"/>
      <c r="W10" s="63">
        <f>データ!P6</f>
        <v>92.87</v>
      </c>
      <c r="X10" s="63"/>
      <c r="Y10" s="63"/>
      <c r="Z10" s="63"/>
      <c r="AA10" s="63"/>
      <c r="AB10" s="63"/>
      <c r="AC10" s="63"/>
      <c r="AD10" s="64">
        <f>データ!Q6</f>
        <v>1890</v>
      </c>
      <c r="AE10" s="64"/>
      <c r="AF10" s="64"/>
      <c r="AG10" s="64"/>
      <c r="AH10" s="64"/>
      <c r="AI10" s="64"/>
      <c r="AJ10" s="64"/>
      <c r="AK10" s="2"/>
      <c r="AL10" s="64">
        <f>データ!U6</f>
        <v>38504</v>
      </c>
      <c r="AM10" s="64"/>
      <c r="AN10" s="64"/>
      <c r="AO10" s="64"/>
      <c r="AP10" s="64"/>
      <c r="AQ10" s="64"/>
      <c r="AR10" s="64"/>
      <c r="AS10" s="64"/>
      <c r="AT10" s="63">
        <f>データ!V6</f>
        <v>7.48</v>
      </c>
      <c r="AU10" s="63"/>
      <c r="AV10" s="63"/>
      <c r="AW10" s="63"/>
      <c r="AX10" s="63"/>
      <c r="AY10" s="63"/>
      <c r="AZ10" s="63"/>
      <c r="BA10" s="63"/>
      <c r="BB10" s="63">
        <f>データ!W6</f>
        <v>5147.59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118907</v>
      </c>
      <c r="D6" s="31">
        <f t="shared" si="3"/>
        <v>47</v>
      </c>
      <c r="E6" s="31">
        <f t="shared" si="3"/>
        <v>17</v>
      </c>
      <c r="F6" s="31">
        <f t="shared" si="3"/>
        <v>1</v>
      </c>
      <c r="G6" s="31">
        <f t="shared" si="3"/>
        <v>0</v>
      </c>
      <c r="H6" s="31" t="str">
        <f t="shared" si="3"/>
        <v>埼玉県　毛呂山・越生・鳩山公共下水道組合</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62.91</v>
      </c>
      <c r="P6" s="32">
        <f t="shared" si="3"/>
        <v>92.87</v>
      </c>
      <c r="Q6" s="32">
        <f t="shared" si="3"/>
        <v>1890</v>
      </c>
      <c r="R6" s="32" t="str">
        <f t="shared" si="3"/>
        <v>-</v>
      </c>
      <c r="S6" s="32" t="str">
        <f t="shared" si="3"/>
        <v>-</v>
      </c>
      <c r="T6" s="32" t="str">
        <f t="shared" si="3"/>
        <v>-</v>
      </c>
      <c r="U6" s="32">
        <f t="shared" si="3"/>
        <v>38504</v>
      </c>
      <c r="V6" s="32">
        <f t="shared" si="3"/>
        <v>7.48</v>
      </c>
      <c r="W6" s="32">
        <f t="shared" si="3"/>
        <v>5147.59</v>
      </c>
      <c r="X6" s="33">
        <f>IF(X7="",NA(),X7)</f>
        <v>84.09</v>
      </c>
      <c r="Y6" s="33">
        <f t="shared" ref="Y6:AG6" si="4">IF(Y7="",NA(),Y7)</f>
        <v>85.36</v>
      </c>
      <c r="Z6" s="33">
        <f t="shared" si="4"/>
        <v>84.67</v>
      </c>
      <c r="AA6" s="33">
        <f t="shared" si="4"/>
        <v>86.15</v>
      </c>
      <c r="AB6" s="33">
        <f t="shared" si="4"/>
        <v>86.55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1679.84</v>
      </c>
      <c r="BF6" s="33">
        <f t="shared" ref="BF6:BN6" si="7">IF(BF7="",NA(),BF7)</f>
        <v>1612.91</v>
      </c>
      <c r="BG6" s="33">
        <f t="shared" si="7"/>
        <v>1537.7</v>
      </c>
      <c r="BH6" s="33">
        <f t="shared" si="7"/>
        <v>1467.05</v>
      </c>
      <c r="BI6" s="33">
        <f t="shared" si="7"/>
        <v>1366.6</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75.62</v>
      </c>
      <c r="BQ6" s="33">
        <f t="shared" ref="BQ6:BY6" si="8">IF(BQ7="",NA(),BQ7)</f>
        <v>75.239999999999995</v>
      </c>
      <c r="BR6" s="33">
        <f t="shared" si="8"/>
        <v>75.13</v>
      </c>
      <c r="BS6" s="33">
        <f t="shared" si="8"/>
        <v>76.760000000000005</v>
      </c>
      <c r="BT6" s="33">
        <f t="shared" si="8"/>
        <v>78.31</v>
      </c>
      <c r="BU6" s="33">
        <f t="shared" si="8"/>
        <v>77.56</v>
      </c>
      <c r="BV6" s="33">
        <f t="shared" si="8"/>
        <v>75.08</v>
      </c>
      <c r="BW6" s="33">
        <f t="shared" si="8"/>
        <v>76.91</v>
      </c>
      <c r="BX6" s="33">
        <f t="shared" si="8"/>
        <v>76.33</v>
      </c>
      <c r="BY6" s="33">
        <f t="shared" si="8"/>
        <v>80.11</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164.14</v>
      </c>
      <c r="CG6" s="33">
        <f t="shared" si="9"/>
        <v>164.73</v>
      </c>
      <c r="CH6" s="33">
        <f t="shared" si="9"/>
        <v>160.77000000000001</v>
      </c>
      <c r="CI6" s="33">
        <f t="shared" si="9"/>
        <v>164.13</v>
      </c>
      <c r="CJ6" s="33">
        <f t="shared" si="9"/>
        <v>162.66</v>
      </c>
      <c r="CK6" s="32" t="str">
        <f>IF(CK7="","",IF(CK7="-","【-】","【"&amp;SUBSTITUTE(TEXT(CK7,"#,##0.00"),"-","△")&amp;"】"))</f>
        <v>【139.70】</v>
      </c>
      <c r="CL6" s="33">
        <f>IF(CL7="",NA(),CL7)</f>
        <v>43.06</v>
      </c>
      <c r="CM6" s="33">
        <f t="shared" ref="CM6:CU6" si="10">IF(CM7="",NA(),CM7)</f>
        <v>42.21</v>
      </c>
      <c r="CN6" s="33">
        <f t="shared" si="10"/>
        <v>43.24</v>
      </c>
      <c r="CO6" s="33">
        <f t="shared" si="10"/>
        <v>42.66</v>
      </c>
      <c r="CP6" s="33">
        <f t="shared" si="10"/>
        <v>43.45</v>
      </c>
      <c r="CQ6" s="33">
        <f t="shared" si="10"/>
        <v>57.74</v>
      </c>
      <c r="CR6" s="33">
        <f t="shared" si="10"/>
        <v>58.78</v>
      </c>
      <c r="CS6" s="33">
        <f t="shared" si="10"/>
        <v>56.94</v>
      </c>
      <c r="CT6" s="33">
        <f t="shared" si="10"/>
        <v>58.28</v>
      </c>
      <c r="CU6" s="33">
        <f t="shared" si="10"/>
        <v>56.67</v>
      </c>
      <c r="CV6" s="32" t="str">
        <f>IF(CV7="","",IF(CV7="-","【-】","【"&amp;SUBSTITUTE(TEXT(CV7,"#,##0.00"),"-","△")&amp;"】"))</f>
        <v>【60.01】</v>
      </c>
      <c r="CW6" s="33">
        <f>IF(CW7="",NA(),CW7)</f>
        <v>91.53</v>
      </c>
      <c r="CX6" s="33">
        <f t="shared" ref="CX6:DF6" si="11">IF(CX7="",NA(),CX7)</f>
        <v>91.56</v>
      </c>
      <c r="CY6" s="33">
        <f t="shared" si="11"/>
        <v>91.41</v>
      </c>
      <c r="CZ6" s="33">
        <f t="shared" si="11"/>
        <v>90.42</v>
      </c>
      <c r="DA6" s="33">
        <f t="shared" si="11"/>
        <v>90.97</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118907</v>
      </c>
      <c r="D7" s="35">
        <v>47</v>
      </c>
      <c r="E7" s="35">
        <v>17</v>
      </c>
      <c r="F7" s="35">
        <v>1</v>
      </c>
      <c r="G7" s="35">
        <v>0</v>
      </c>
      <c r="H7" s="35" t="s">
        <v>96</v>
      </c>
      <c r="I7" s="35" t="s">
        <v>97</v>
      </c>
      <c r="J7" s="35" t="s">
        <v>98</v>
      </c>
      <c r="K7" s="35" t="s">
        <v>99</v>
      </c>
      <c r="L7" s="35" t="s">
        <v>100</v>
      </c>
      <c r="M7" s="36" t="s">
        <v>101</v>
      </c>
      <c r="N7" s="36" t="s">
        <v>102</v>
      </c>
      <c r="O7" s="36">
        <v>62.91</v>
      </c>
      <c r="P7" s="36">
        <v>92.87</v>
      </c>
      <c r="Q7" s="36">
        <v>1890</v>
      </c>
      <c r="R7" s="36" t="s">
        <v>101</v>
      </c>
      <c r="S7" s="36" t="s">
        <v>101</v>
      </c>
      <c r="T7" s="36" t="s">
        <v>101</v>
      </c>
      <c r="U7" s="36">
        <v>38504</v>
      </c>
      <c r="V7" s="36">
        <v>7.48</v>
      </c>
      <c r="W7" s="36">
        <v>5147.59</v>
      </c>
      <c r="X7" s="36">
        <v>84.09</v>
      </c>
      <c r="Y7" s="36">
        <v>85.36</v>
      </c>
      <c r="Z7" s="36">
        <v>84.67</v>
      </c>
      <c r="AA7" s="36">
        <v>86.15</v>
      </c>
      <c r="AB7" s="36">
        <v>86.55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1679.84</v>
      </c>
      <c r="BF7" s="36">
        <v>1612.91</v>
      </c>
      <c r="BG7" s="36">
        <v>1537.7</v>
      </c>
      <c r="BH7" s="36">
        <v>1467.05</v>
      </c>
      <c r="BI7" s="36">
        <v>1366.6</v>
      </c>
      <c r="BJ7" s="36">
        <v>1070.3499999999999</v>
      </c>
      <c r="BK7" s="36">
        <v>1127.77</v>
      </c>
      <c r="BL7" s="36">
        <v>1066.1600000000001</v>
      </c>
      <c r="BM7" s="36">
        <v>1117.27</v>
      </c>
      <c r="BN7" s="36">
        <v>1051.49</v>
      </c>
      <c r="BO7" s="36">
        <v>763.62</v>
      </c>
      <c r="BP7" s="36">
        <v>75.62</v>
      </c>
      <c r="BQ7" s="36">
        <v>75.239999999999995</v>
      </c>
      <c r="BR7" s="36">
        <v>75.13</v>
      </c>
      <c r="BS7" s="36">
        <v>76.760000000000005</v>
      </c>
      <c r="BT7" s="36">
        <v>78.31</v>
      </c>
      <c r="BU7" s="36">
        <v>77.56</v>
      </c>
      <c r="BV7" s="36">
        <v>75.08</v>
      </c>
      <c r="BW7" s="36">
        <v>76.91</v>
      </c>
      <c r="BX7" s="36">
        <v>76.33</v>
      </c>
      <c r="BY7" s="36">
        <v>80.11</v>
      </c>
      <c r="BZ7" s="36">
        <v>98.53</v>
      </c>
      <c r="CA7" s="36">
        <v>150</v>
      </c>
      <c r="CB7" s="36">
        <v>150</v>
      </c>
      <c r="CC7" s="36">
        <v>150</v>
      </c>
      <c r="CD7" s="36">
        <v>150</v>
      </c>
      <c r="CE7" s="36">
        <v>150</v>
      </c>
      <c r="CF7" s="36">
        <v>164.14</v>
      </c>
      <c r="CG7" s="36">
        <v>164.73</v>
      </c>
      <c r="CH7" s="36">
        <v>160.77000000000001</v>
      </c>
      <c r="CI7" s="36">
        <v>164.13</v>
      </c>
      <c r="CJ7" s="36">
        <v>162.66</v>
      </c>
      <c r="CK7" s="36">
        <v>139.69999999999999</v>
      </c>
      <c r="CL7" s="36">
        <v>43.06</v>
      </c>
      <c r="CM7" s="36">
        <v>42.21</v>
      </c>
      <c r="CN7" s="36">
        <v>43.24</v>
      </c>
      <c r="CO7" s="36">
        <v>42.66</v>
      </c>
      <c r="CP7" s="36">
        <v>43.45</v>
      </c>
      <c r="CQ7" s="36">
        <v>57.74</v>
      </c>
      <c r="CR7" s="36">
        <v>58.78</v>
      </c>
      <c r="CS7" s="36">
        <v>56.94</v>
      </c>
      <c r="CT7" s="36">
        <v>58.28</v>
      </c>
      <c r="CU7" s="36">
        <v>56.67</v>
      </c>
      <c r="CV7" s="36">
        <v>60.01</v>
      </c>
      <c r="CW7" s="36">
        <v>91.53</v>
      </c>
      <c r="CX7" s="36">
        <v>91.56</v>
      </c>
      <c r="CY7" s="36">
        <v>91.41</v>
      </c>
      <c r="CZ7" s="36">
        <v>90.42</v>
      </c>
      <c r="DA7" s="36">
        <v>90.97</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2017-02-13T01:46:16Z</cp:lastPrinted>
  <dcterms:created xsi:type="dcterms:W3CDTF">2017-02-08T02:47:39Z</dcterms:created>
  <dcterms:modified xsi:type="dcterms:W3CDTF">2017-02-20T01:38:44Z</dcterms:modified>
  <cp:category/>
</cp:coreProperties>
</file>