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sv-file01\share\060_環境経済課\06002_農政担当\農業集落排水事業\☆★農業集落排水事業(H22～)★☆\A地方公営企業関連（決算状況調査など）\H28公営企業に係る経営比較分析表\提出\"/>
    </mc:Choice>
  </mc:AlternateContent>
  <workbookProtection workbookPassword="8649" lockStructure="1"/>
  <bookViews>
    <workbookView xWindow="0" yWindow="0" windowWidth="20490" windowHeight="744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<sst xmlns="http://schemas.openxmlformats.org/spreadsheetml/2006/main" count="223" uniqueCount="111">
  <si>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</si>
  <si>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</si>
  <si>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</si>
  <si>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</si>
  <si>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</si>
  <si>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</si>
  <si>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</si>
  <si>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</si>
  <si>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</si>
  <si>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</si>
  <si>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</si>
  <si>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</si>
  <si>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</si>
  <si>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</si>
  <si>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</si>
  <si>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</si>
  <si>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</si>
  <si>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</si>
  <si>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</si>
  <si>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</si>
  <si>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</si>
  <si>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</si>
  <si>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</si>
  <si>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</si>
  <si>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</si>
  <si>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</si>
  <si>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</si>
  <si>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</si>
  <si>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</si>
  <si>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</si>
  <si>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</si>
  <si>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</si>
  <si>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</si>
  <si>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</si>
  <si>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</si>
  <si>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</si>
  <si>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</si>
  <si>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</si>
  <si>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</si>
  <si>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</si>
  <si>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</si>
  <si>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</si>
  <si>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</si>
  <si>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</si>
  <si>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</si>
  <si>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</si>
  <si>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</si>
  <si>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</si>
  <si>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</si>
  <si>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</si>
  <si>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</si>
  <si>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</si>
  <si>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</si>
  <si>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</si>
  <si>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</si>
  <si>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</si>
  <si>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</si>
  <si>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</si>
  <si>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</si>
  <si>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</si>
  <si>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</si>
  <si>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</si>
  <si>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</si>
  <si>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</si>
  <si>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</si>
  <si>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</si>
  <si>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</si>
  <si>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</si>
  <si>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</si>
  <si>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</si>
  <si>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</si>
  <si>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</si>
  <si>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</si>
  <si>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</si>
  <si>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</si>
  <si>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</si>
  <si>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</si>
  <si>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</si>
  <si>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</si>
  <si>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</si>
  <si>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</si>
  <si>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</si>
  <si>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</si>
  <si>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</si>
  <si>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</si>
  <si>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</si>
  <si>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</si>
  <si>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</si>
  <si>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</si>
  <si>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</si>
  <si>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</si>
  <si>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</si>
  <si>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</si>
  <si>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</si>
  <si>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</si>
  <si>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</si>
  <si>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松伏町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</si>
  <si>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</si>
  <si>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</si>
  <si>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</si>
  <si>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</si>
  <si>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</si>
  <si>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</si>
  <si>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</si>
  <si>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</si>
  <si>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</si>
  <si>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</si>
  <si>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</si>
  <si>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については大変苦しい状況です。健全化しようとすれば、使用料の収入を大幅に増やすしかなく、水洗化率も８５％に達している中、限られた処理区域内で接続件数を増やすことは困難である事から使用料を値上げするしかない状況です。しかしながら現在既に公共下水道などと比べ割高な使用料を徴収しており、更に値上げすることは到底理解を得られません。処理区域の拡大などの更なる費用負担は見合った効果を得ることが困難です。</t>
    <phoneticPr fontId="4"/>
  </si>
  <si>
    <t>供用開始からおよそ１２年を経過したところでありますが、上屋及び処理槽等の鉄筋コンクリート構造物、管路については耐用年数から見ても老朽化については問題ありません。機械・電気設備についてはメンテナンスやオーバーホールで対応できる状況です。</t>
    <phoneticPr fontId="4"/>
  </si>
  <si>
    <t>現在、維持管理にかかる費用は必要最小限であり、これ以上の経費の削減は放流水の水質悪化の恐れもあり、困難です。収入についても増加は見込めない事から、当分の間、現状を維持したいと考えます。</t>
    <rPh sb="49" eb="51">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</si>
</sst>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FC-42CA-88DB-180A944CED9B}"/>
            </c:ext>
          </c:extLst>
        </c:ser>
        <c:dLbls>
          <c:showLegendKey val="0"/>
          <c:showVal val="0"/>
          <c:showCatName val="0"/>
          <c:showSerName val="0"/>
          <c:showPercent val="0"/>
          <c:showBubbleSize val="0"/>
        </c:dLbls>
        <c:gapWidth val="150"/>
        <c:axId val="148812928"/>
        <c:axId val="1488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extLst>
            <c:ext xmlns:c16="http://schemas.microsoft.com/office/drawing/2014/chart" uri="{C3380CC4-5D6E-409C-BE32-E72D297353CC}">
              <c16:uniqueId val="{00000001-BCFC-42CA-88DB-180A944CED9B}"/>
            </c:ext>
          </c:extLst>
        </c:ser>
        <c:dLbls>
          <c:showLegendKey val="0"/>
          <c:showVal val="0"/>
          <c:showCatName val="0"/>
          <c:showSerName val="0"/>
          <c:showPercent val="0"/>
          <c:showBubbleSize val="0"/>
        </c:dLbls>
        <c:marker val="1"/>
        <c:smooth val="0"/>
        <c:axId val="148812928"/>
        <c:axId val="148814848"/>
      </c:lineChart>
      <c:dateAx>
        <c:axId val="148812928"/>
        <c:scaling>
          <c:orientation val="minMax"/>
        </c:scaling>
        <c:delete val="1"/>
        <c:axPos val="b"/>
        <c:numFmt formatCode="ge" sourceLinked="1"/>
        <c:majorTickMark val="none"/>
        <c:minorTickMark val="none"/>
        <c:tickLblPos val="none"/>
        <c:crossAx val="148814848"/>
        <c:crosses val="autoZero"/>
        <c:auto val="1"/>
        <c:lblOffset val="100"/>
        <c:baseTimeUnit val="years"/>
      </c:dateAx>
      <c:valAx>
        <c:axId val="148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56.14</c:v>
                </c:pt>
                <c:pt idx="3">
                  <c:v>56.14</c:v>
                </c:pt>
                <c:pt idx="4">
                  <c:v>59.65</c:v>
                </c:pt>
              </c:numCache>
            </c:numRef>
          </c:val>
          <c:extLst>
            <c:ext xmlns:c16="http://schemas.microsoft.com/office/drawing/2014/chart" uri="{C3380CC4-5D6E-409C-BE32-E72D297353CC}">
              <c16:uniqueId val="{00000000-E463-4747-B378-B323CCB31383}"/>
            </c:ext>
          </c:extLst>
        </c:ser>
        <c:dLbls>
          <c:showLegendKey val="0"/>
          <c:showVal val="0"/>
          <c:showCatName val="0"/>
          <c:showSerName val="0"/>
          <c:showPercent val="0"/>
          <c:showBubbleSize val="0"/>
        </c:dLbls>
        <c:gapWidth val="150"/>
        <c:axId val="150456576"/>
        <c:axId val="150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extLst>
            <c:ext xmlns:c16="http://schemas.microsoft.com/office/drawing/2014/chart" uri="{C3380CC4-5D6E-409C-BE32-E72D297353CC}">
              <c16:uniqueId val="{00000001-E463-4747-B378-B323CCB31383}"/>
            </c:ext>
          </c:extLst>
        </c:ser>
        <c:dLbls>
          <c:showLegendKey val="0"/>
          <c:showVal val="0"/>
          <c:showCatName val="0"/>
          <c:showSerName val="0"/>
          <c:showPercent val="0"/>
          <c:showBubbleSize val="0"/>
        </c:dLbls>
        <c:marker val="1"/>
        <c:smooth val="0"/>
        <c:axId val="150456576"/>
        <c:axId val="150491520"/>
      </c:lineChart>
      <c:dateAx>
        <c:axId val="150456576"/>
        <c:scaling>
          <c:orientation val="minMax"/>
        </c:scaling>
        <c:delete val="1"/>
        <c:axPos val="b"/>
        <c:numFmt formatCode="ge" sourceLinked="1"/>
        <c:majorTickMark val="none"/>
        <c:minorTickMark val="none"/>
        <c:tickLblPos val="none"/>
        <c:crossAx val="150491520"/>
        <c:crosses val="autoZero"/>
        <c:auto val="1"/>
        <c:lblOffset val="100"/>
        <c:baseTimeUnit val="years"/>
      </c:dateAx>
      <c:valAx>
        <c:axId val="150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80.13</c:v>
                </c:pt>
                <c:pt idx="1">
                  <c:v>84.14</c:v>
                </c:pt>
                <c:pt idx="2">
                  <c:v>85.52</c:v>
                </c:pt>
                <c:pt idx="3">
                  <c:v>84.25</c:v>
                </c:pt>
                <c:pt idx="4">
                  <c:v>85.14</c:v>
                </c:pt>
              </c:numCache>
            </c:numRef>
          </c:val>
          <c:extLst>
            <c:ext xmlns:c16="http://schemas.microsoft.com/office/drawing/2014/chart" uri="{C3380CC4-5D6E-409C-BE32-E72D297353CC}">
              <c16:uniqueId val="{00000000-2B5D-4512-AE21-FA0970692212}"/>
            </c:ext>
          </c:extLst>
        </c:ser>
        <c:dLbls>
          <c:showLegendKey val="0"/>
          <c:showVal val="0"/>
          <c:showCatName val="0"/>
          <c:showSerName val="0"/>
          <c:showPercent val="0"/>
          <c:showBubbleSize val="0"/>
        </c:dLbls>
        <c:gapWidth val="150"/>
        <c:axId val="150509440"/>
        <c:axId val="150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extLst>
            <c:ext xmlns:c16="http://schemas.microsoft.com/office/drawing/2014/chart" uri="{C3380CC4-5D6E-409C-BE32-E72D297353CC}">
              <c16:uniqueId val="{00000001-2B5D-4512-AE21-FA0970692212}"/>
            </c:ext>
          </c:extLst>
        </c:ser>
        <c:dLbls>
          <c:showLegendKey val="0"/>
          <c:showVal val="0"/>
          <c:showCatName val="0"/>
          <c:showSerName val="0"/>
          <c:showPercent val="0"/>
          <c:showBubbleSize val="0"/>
        </c:dLbls>
        <c:marker val="1"/>
        <c:smooth val="0"/>
        <c:axId val="150509440"/>
        <c:axId val="150515712"/>
      </c:lineChart>
      <c:dateAx>
        <c:axId val="150509440"/>
        <c:scaling>
          <c:orientation val="minMax"/>
        </c:scaling>
        <c:delete val="1"/>
        <c:axPos val="b"/>
        <c:numFmt formatCode="ge" sourceLinked="1"/>
        <c:majorTickMark val="none"/>
        <c:minorTickMark val="none"/>
        <c:tickLblPos val="none"/>
        <c:crossAx val="150515712"/>
        <c:crosses val="autoZero"/>
        <c:auto val="1"/>
        <c:lblOffset val="100"/>
        <c:baseTimeUnit val="years"/>
      </c:dateAx>
      <c:valAx>
        <c:axId val="150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105.37</c:v>
                </c:pt>
                <c:pt idx="1">
                  <c:v>73.13</c:v>
                </c:pt>
                <c:pt idx="2">
                  <c:v>88.56</c:v>
                </c:pt>
                <c:pt idx="3">
                  <c:v>97.12</c:v>
                </c:pt>
                <c:pt idx="4">
                  <c:v>98.11</c:v>
                </c:pt>
              </c:numCache>
            </c:numRef>
          </c:val>
          <c:extLst>
            <c:ext xmlns:c16="http://schemas.microsoft.com/office/drawing/2014/chart" uri="{C3380CC4-5D6E-409C-BE32-E72D297353CC}">
              <c16:uniqueId val="{00000000-2D1F-4711-BFB7-23462E35AC8A}"/>
            </c:ext>
          </c:extLst>
        </c:ser>
        <c:dLbls>
          <c:showLegendKey val="0"/>
          <c:showVal val="0"/>
          <c:showCatName val="0"/>
          <c:showSerName val="0"/>
          <c:showPercent val="0"/>
          <c:showBubbleSize val="0"/>
        </c:dLbls>
        <c:gapWidth val="150"/>
        <c:axId val="148845312"/>
        <c:axId val="148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1F-4711-BFB7-23462E35AC8A}"/>
            </c:ext>
          </c:extLst>
        </c:ser>
        <c:dLbls>
          <c:showLegendKey val="0"/>
          <c:showVal val="0"/>
          <c:showCatName val="0"/>
          <c:showSerName val="0"/>
          <c:showPercent val="0"/>
          <c:showBubbleSize val="0"/>
        </c:dLbls>
        <c:marker val="1"/>
        <c:smooth val="0"/>
        <c:axId val="148845312"/>
        <c:axId val="148847232"/>
      </c:lineChart>
      <c:dateAx>
        <c:axId val="148845312"/>
        <c:scaling>
          <c:orientation val="minMax"/>
        </c:scaling>
        <c:delete val="1"/>
        <c:axPos val="b"/>
        <c:numFmt formatCode="ge" sourceLinked="1"/>
        <c:majorTickMark val="none"/>
        <c:minorTickMark val="none"/>
        <c:tickLblPos val="none"/>
        <c:crossAx val="148847232"/>
        <c:crosses val="autoZero"/>
        <c:auto val="1"/>
        <c:lblOffset val="100"/>
        <c:baseTimeUnit val="years"/>
      </c:dateAx>
      <c:valAx>
        <c:axId val="148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25-4478-8292-98331A3CD1B5}"/>
            </c:ext>
          </c:extLst>
        </c:ser>
        <c:dLbls>
          <c:showLegendKey val="0"/>
          <c:showVal val="0"/>
          <c:showCatName val="0"/>
          <c:showSerName val="0"/>
          <c:showPercent val="0"/>
          <c:showBubbleSize val="0"/>
        </c:dLbls>
        <c:gapWidth val="150"/>
        <c:axId val="148877696"/>
        <c:axId val="148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25-4478-8292-98331A3CD1B5}"/>
            </c:ext>
          </c:extLst>
        </c:ser>
        <c:dLbls>
          <c:showLegendKey val="0"/>
          <c:showVal val="0"/>
          <c:showCatName val="0"/>
          <c:showSerName val="0"/>
          <c:showPercent val="0"/>
          <c:showBubbleSize val="0"/>
        </c:dLbls>
        <c:marker val="1"/>
        <c:smooth val="0"/>
        <c:axId val="148877696"/>
        <c:axId val="148879616"/>
      </c:lineChart>
      <c:dateAx>
        <c:axId val="148877696"/>
        <c:scaling>
          <c:orientation val="minMax"/>
        </c:scaling>
        <c:delete val="1"/>
        <c:axPos val="b"/>
        <c:numFmt formatCode="ge" sourceLinked="1"/>
        <c:majorTickMark val="none"/>
        <c:minorTickMark val="none"/>
        <c:tickLblPos val="none"/>
        <c:crossAx val="148879616"/>
        <c:crosses val="autoZero"/>
        <c:auto val="1"/>
        <c:lblOffset val="100"/>
        <c:baseTimeUnit val="years"/>
      </c:dateAx>
      <c:valAx>
        <c:axId val="148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6-4234-8499-A6BBF886CD00}"/>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6-4234-8499-A6BBF886CD00}"/>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F-432B-9110-FB1F38F678D0}"/>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F-432B-9110-FB1F38F678D0}"/>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F-4F88-8D34-C16C19A5A158}"/>
            </c:ext>
          </c:extLst>
        </c:ser>
        <c:dLbls>
          <c:showLegendKey val="0"/>
          <c:showVal val="0"/>
          <c:showCatName val="0"/>
          <c:showSerName val="0"/>
          <c:showPercent val="0"/>
          <c:showBubbleSize val="0"/>
        </c:dLbls>
        <c:gapWidth val="150"/>
        <c:axId val="150166912"/>
        <c:axId val="150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F-4F88-8D34-C16C19A5A158}"/>
            </c:ext>
          </c:extLst>
        </c:ser>
        <c:dLbls>
          <c:showLegendKey val="0"/>
          <c:showVal val="0"/>
          <c:showCatName val="0"/>
          <c:showSerName val="0"/>
          <c:showPercent val="0"/>
          <c:showBubbleSize val="0"/>
        </c:dLbls>
        <c:marker val="1"/>
        <c:smooth val="0"/>
        <c:axId val="150166912"/>
        <c:axId val="150169088"/>
      </c:lineChart>
      <c:dateAx>
        <c:axId val="150166912"/>
        <c:scaling>
          <c:orientation val="minMax"/>
        </c:scaling>
        <c:delete val="1"/>
        <c:axPos val="b"/>
        <c:numFmt formatCode="ge" sourceLinked="1"/>
        <c:majorTickMark val="none"/>
        <c:minorTickMark val="none"/>
        <c:tickLblPos val="none"/>
        <c:crossAx val="150169088"/>
        <c:crosses val="autoZero"/>
        <c:auto val="1"/>
        <c:lblOffset val="100"/>
        <c:baseTimeUnit val="years"/>
      </c:dateAx>
      <c:valAx>
        <c:axId val="150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8-47D4-BDC1-77BD06EE11D4}"/>
            </c:ext>
          </c:extLst>
        </c:ser>
        <c:dLbls>
          <c:showLegendKey val="0"/>
          <c:showVal val="0"/>
          <c:showCatName val="0"/>
          <c:showSerName val="0"/>
          <c:showPercent val="0"/>
          <c:showBubbleSize val="0"/>
        </c:dLbls>
        <c:gapWidth val="150"/>
        <c:axId val="150182912"/>
        <c:axId val="150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extLst>
            <c:ext xmlns:c16="http://schemas.microsoft.com/office/drawing/2014/chart" uri="{C3380CC4-5D6E-409C-BE32-E72D297353CC}">
              <c16:uniqueId val="{00000001-AB38-47D4-BDC1-77BD06EE11D4}"/>
            </c:ext>
          </c:extLst>
        </c:ser>
        <c:dLbls>
          <c:showLegendKey val="0"/>
          <c:showVal val="0"/>
          <c:showCatName val="0"/>
          <c:showSerName val="0"/>
          <c:showPercent val="0"/>
          <c:showBubbleSize val="0"/>
        </c:dLbls>
        <c:marker val="1"/>
        <c:smooth val="0"/>
        <c:axId val="150182912"/>
        <c:axId val="150189184"/>
      </c:lineChart>
      <c:dateAx>
        <c:axId val="150182912"/>
        <c:scaling>
          <c:orientation val="minMax"/>
        </c:scaling>
        <c:delete val="1"/>
        <c:axPos val="b"/>
        <c:numFmt formatCode="ge" sourceLinked="1"/>
        <c:majorTickMark val="none"/>
        <c:minorTickMark val="none"/>
        <c:tickLblPos val="none"/>
        <c:crossAx val="150189184"/>
        <c:crosses val="autoZero"/>
        <c:auto val="1"/>
        <c:lblOffset val="100"/>
        <c:baseTimeUnit val="years"/>
      </c:dateAx>
      <c:valAx>
        <c:axId val="150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27.9</c:v>
                </c:pt>
                <c:pt idx="1">
                  <c:v>30.28</c:v>
                </c:pt>
                <c:pt idx="2">
                  <c:v>26.31</c:v>
                </c:pt>
                <c:pt idx="3">
                  <c:v>27.63</c:v>
                </c:pt>
                <c:pt idx="4">
                  <c:v>25.62</c:v>
                </c:pt>
              </c:numCache>
            </c:numRef>
          </c:val>
          <c:extLst>
            <c:ext xmlns:c16="http://schemas.microsoft.com/office/drawing/2014/chart" uri="{C3380CC4-5D6E-409C-BE32-E72D297353CC}">
              <c16:uniqueId val="{00000000-F762-4BEE-847C-573D488D0D91}"/>
            </c:ext>
          </c:extLst>
        </c:ser>
        <c:dLbls>
          <c:showLegendKey val="0"/>
          <c:showVal val="0"/>
          <c:showCatName val="0"/>
          <c:showSerName val="0"/>
          <c:showPercent val="0"/>
          <c:showBubbleSize val="0"/>
        </c:dLbls>
        <c:gapWidth val="150"/>
        <c:axId val="150366848"/>
        <c:axId val="150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extLst>
            <c:ext xmlns:c16="http://schemas.microsoft.com/office/drawing/2014/chart" uri="{C3380CC4-5D6E-409C-BE32-E72D297353CC}">
              <c16:uniqueId val="{00000001-F762-4BEE-847C-573D488D0D91}"/>
            </c:ext>
          </c:extLst>
        </c:ser>
        <c:dLbls>
          <c:showLegendKey val="0"/>
          <c:showVal val="0"/>
          <c:showCatName val="0"/>
          <c:showSerName val="0"/>
          <c:showPercent val="0"/>
          <c:showBubbleSize val="0"/>
        </c:dLbls>
        <c:marker val="1"/>
        <c:smooth val="0"/>
        <c:axId val="150366848"/>
        <c:axId val="150369024"/>
      </c:lineChart>
      <c:dateAx>
        <c:axId val="150366848"/>
        <c:scaling>
          <c:orientation val="minMax"/>
        </c:scaling>
        <c:delete val="1"/>
        <c:axPos val="b"/>
        <c:numFmt formatCode="ge" sourceLinked="1"/>
        <c:majorTickMark val="none"/>
        <c:minorTickMark val="none"/>
        <c:tickLblPos val="none"/>
        <c:crossAx val="150369024"/>
        <c:crosses val="autoZero"/>
        <c:auto val="1"/>
        <c:lblOffset val="100"/>
        <c:baseTimeUnit val="years"/>
      </c:dateAx>
      <c:valAx>
        <c:axId val="150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507.64</c:v>
                </c:pt>
                <c:pt idx="1">
                  <c:v>488.2</c:v>
                </c:pt>
                <c:pt idx="2">
                  <c:v>558.42999999999995</c:v>
                </c:pt>
                <c:pt idx="3">
                  <c:v>529.35</c:v>
                </c:pt>
                <c:pt idx="4">
                  <c:v>586.72</c:v>
                </c:pt>
              </c:numCache>
            </c:numRef>
          </c:val>
          <c:extLst>
            <c:ext xmlns:c16="http://schemas.microsoft.com/office/drawing/2014/chart" uri="{C3380CC4-5D6E-409C-BE32-E72D297353CC}">
              <c16:uniqueId val="{00000000-B4ED-424B-B39F-5DD01827FC45}"/>
            </c:ext>
          </c:extLst>
        </c:ser>
        <c:dLbls>
          <c:showLegendKey val="0"/>
          <c:showVal val="0"/>
          <c:showCatName val="0"/>
          <c:showSerName val="0"/>
          <c:showPercent val="0"/>
          <c:showBubbleSize val="0"/>
        </c:dLbls>
        <c:gapWidth val="150"/>
        <c:axId val="150399616"/>
        <c:axId val="150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extLst>
            <c:ext xmlns:c16="http://schemas.microsoft.com/office/drawing/2014/chart" uri="{C3380CC4-5D6E-409C-BE32-E72D297353CC}">
              <c16:uniqueId val="{00000001-B4ED-424B-B39F-5DD01827FC45}"/>
            </c:ext>
          </c:extLst>
        </c:ser>
        <c:dLbls>
          <c:showLegendKey val="0"/>
          <c:showVal val="0"/>
          <c:showCatName val="0"/>
          <c:showSerName val="0"/>
          <c:showPercent val="0"/>
          <c:showBubbleSize val="0"/>
        </c:dLbls>
        <c:marker val="1"/>
        <c:smooth val="0"/>
        <c:axId val="150399616"/>
        <c:axId val="150405888"/>
      </c:lineChart>
      <c:dateAx>
        <c:axId val="150399616"/>
        <c:scaling>
          <c:orientation val="minMax"/>
        </c:scaling>
        <c:delete val="1"/>
        <c:axPos val="b"/>
        <c:numFmt formatCode="ge" sourceLinked="1"/>
        <c:majorTickMark val="none"/>
        <c:minorTickMark val="none"/>
        <c:tickLblPos val="none"/>
        <c:crossAx val="150405888"/>
        <c:crosses val="autoZero"/>
        <c:auto val="1"/>
        <c:lblOffset val="100"/>
        <c:baseTimeUnit val="years"/>
      </c:dateAx>
      <c:valAx>
        <c:axId val="150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松伏町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30321</v>
      </c>
      <c r="AM8" s="64"/>
      <c r="AN8" s="64"/>
      <c r="AO8" s="64"/>
      <c r="AP8" s="64"/>
      <c r="AQ8" s="64"/>
      <c r="AR8" s="64"/>
      <c r="AS8" s="64"/>
      <c r="AT8" s="63">
        <f>データ!S6</f>
        <v>16.2</v>
      </c>
      <c r="AU8" s="63"/>
      <c r="AV8" s="63"/>
      <c r="AW8" s="63"/>
      <c r="AX8" s="63"/>
      <c r="AY8" s="63"/>
      <c r="AZ8" s="63"/>
      <c r="BA8" s="63"/>
      <c r="BB8" s="63">
        <f>データ!T6</f>
        <v>1871.67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0.49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148</v>
      </c>
      <c r="AM10" s="64"/>
      <c r="AN10" s="64"/>
      <c r="AO10" s="64"/>
      <c r="AP10" s="64"/>
      <c r="AQ10" s="64"/>
      <c r="AR10" s="64"/>
      <c r="AS10" s="64"/>
      <c r="AT10" s="63">
        <f>データ!V6</f>
        <v>0.04</v>
      </c>
      <c r="AU10" s="63"/>
      <c r="AV10" s="63"/>
      <c r="AW10" s="63"/>
      <c r="AX10" s="63"/>
      <c r="AY10" s="63"/>
      <c r="AZ10" s="63"/>
      <c r="BA10" s="63"/>
      <c r="BB10" s="63">
        <f>データ!W6</f>
        <v>3700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customWidth="1"/>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114651</v>
      </c>
      <c r="D6" s="31">
        <f t="shared" si="3"/>
        <v>47</v>
      </c>
      <c r="E6" s="31">
        <f t="shared" si="3"/>
        <v>17</v>
      </c>
      <c r="F6" s="31">
        <f t="shared" si="3"/>
        <v>5</v>
      </c>
      <c r="G6" s="31">
        <f t="shared" si="3"/>
        <v>0</v>
      </c>
      <c r="H6" s="31" t="str">
        <f t="shared" si="3"/>
        <v>埼玉県　松伏町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0.49</v>
      </c>
      <c r="P6" s="32">
        <f t="shared" si="3"/>
        <v>100</v>
      </c>
      <c r="Q6" s="32">
        <f t="shared" si="3"/>
        <v>3780</v>
      </c>
      <c r="R6" s="32">
        <f t="shared" si="3"/>
        <v>30321</v>
      </c>
      <c r="S6" s="32">
        <f t="shared" si="3"/>
        <v>16.2</v>
      </c>
      <c r="T6" s="32">
        <f t="shared" si="3"/>
        <v>1871.67</v>
      </c>
      <c r="U6" s="32">
        <f t="shared" si="3"/>
        <v>148</v>
      </c>
      <c r="V6" s="32">
        <f t="shared" si="3"/>
        <v>0.04</v>
      </c>
      <c r="W6" s="32">
        <f t="shared" si="3"/>
        <v>3700</v>
      </c>
      <c r="X6" s="33">
        <f>IF(X7="",NA(),X7)</f>
        <v>105.37</v>
      </c>
      <c r="Y6" s="33">
        <f t="shared" ref="Y6:AG6" si="4">IF(Y7="",NA(),Y7)</f>
        <v>73.13</v>
      </c>
      <c r="Z6" s="33">
        <f t="shared" si="4"/>
        <v>88.56</v>
      </c>
      <c r="AA6" s="33">
        <f t="shared" si="4"/>
        <v>97.12</v>
      </c>
      <c r="AB6" s="33">
        <f t="shared" si="4"/>
        <v>98.11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27.9</v>
      </c>
      <c r="BQ6" s="33">
        <f t="shared" ref="BQ6:BY6" si="8">IF(BQ7="",NA(),BQ7)</f>
        <v>30.28</v>
      </c>
      <c r="BR6" s="33">
        <f t="shared" si="8"/>
        <v>26.31</v>
      </c>
      <c r="BS6" s="33">
        <f t="shared" si="8"/>
        <v>27.63</v>
      </c>
      <c r="BT6" s="33">
        <f t="shared" si="8"/>
        <v>25.62</v>
      </c>
      <c r="BU6" s="33">
        <f t="shared" si="8"/>
        <v>42.13</v>
      </c>
      <c r="BV6" s="33">
        <f t="shared" si="8"/>
        <v>42.48</v>
      </c>
      <c r="BW6" s="33">
        <f t="shared" si="8"/>
        <v>41.04</v>
      </c>
      <c r="BX6" s="33">
        <f t="shared" si="8"/>
        <v>41.08</v>
      </c>
      <c r="BY6" s="33">
        <f t="shared" si="8"/>
        <v>41.34</v>
      </c>
      <c r="BZ6" s="32" t="str">
        <f>IF(BZ7="","",IF(BZ7="-","【-】","【"&amp;SUBSTITUTE(TEXT(BZ7,"#,##0.00"),"-","△")&amp;"】"))</f>
        <v>【52.78】</v>
      </c>
      <c r="CA6" s="33">
        <f>IF(CA7="",NA(),CA7)</f>
        <v>507.64</v>
      </c>
      <c r="CB6" s="33">
        <f t="shared" ref="CB6:CJ6" si="9">IF(CB7="",NA(),CB7)</f>
        <v>488.2</v>
      </c>
      <c r="CC6" s="33">
        <f t="shared" si="9"/>
        <v>558.42999999999995</v>
      </c>
      <c r="CD6" s="33">
        <f t="shared" si="9"/>
        <v>529.35</v>
      </c>
      <c r="CE6" s="33">
        <f t="shared" si="9"/>
        <v>586.72</v>
      </c>
      <c r="CF6" s="33">
        <f t="shared" si="9"/>
        <v>348.41</v>
      </c>
      <c r="CG6" s="33">
        <f t="shared" si="9"/>
        <v>343.8</v>
      </c>
      <c r="CH6" s="33">
        <f t="shared" si="9"/>
        <v>357.08</v>
      </c>
      <c r="CI6" s="33">
        <f t="shared" si="9"/>
        <v>378.08</v>
      </c>
      <c r="CJ6" s="33">
        <f t="shared" si="9"/>
        <v>357.49</v>
      </c>
      <c r="CK6" s="32" t="str">
        <f>IF(CK7="","",IF(CK7="-","【-】","【"&amp;SUBSTITUTE(TEXT(CK7,"#,##0.00"),"-","△")&amp;"】"))</f>
        <v>【289.81】</v>
      </c>
      <c r="CL6" s="33" t="str">
        <f>IF(CL7="",NA(),CL7)</f>
        <v>-</v>
      </c>
      <c r="CM6" s="33" t="str">
        <f t="shared" ref="CM6:CU6" si="10">IF(CM7="",NA(),CM7)</f>
        <v>-</v>
      </c>
      <c r="CN6" s="33">
        <f t="shared" si="10"/>
        <v>56.14</v>
      </c>
      <c r="CO6" s="33">
        <f t="shared" si="10"/>
        <v>56.14</v>
      </c>
      <c r="CP6" s="33">
        <f t="shared" si="10"/>
        <v>59.65</v>
      </c>
      <c r="CQ6" s="33">
        <f t="shared" si="10"/>
        <v>46.85</v>
      </c>
      <c r="CR6" s="33">
        <f t="shared" si="10"/>
        <v>46.06</v>
      </c>
      <c r="CS6" s="33">
        <f t="shared" si="10"/>
        <v>45.95</v>
      </c>
      <c r="CT6" s="33">
        <f t="shared" si="10"/>
        <v>44.69</v>
      </c>
      <c r="CU6" s="33">
        <f t="shared" si="10"/>
        <v>44.69</v>
      </c>
      <c r="CV6" s="32" t="str">
        <f>IF(CV7="","",IF(CV7="-","【-】","【"&amp;SUBSTITUTE(TEXT(CV7,"#,##0.00"),"-","△")&amp;"】"))</f>
        <v>【52.74】</v>
      </c>
      <c r="CW6" s="33">
        <f>IF(CW7="",NA(),CW7)</f>
        <v>80.13</v>
      </c>
      <c r="CX6" s="33">
        <f t="shared" ref="CX6:DF6" si="11">IF(CX7="",NA(),CX7)</f>
        <v>84.14</v>
      </c>
      <c r="CY6" s="33">
        <f t="shared" si="11"/>
        <v>85.52</v>
      </c>
      <c r="CZ6" s="33">
        <f t="shared" si="11"/>
        <v>84.25</v>
      </c>
      <c r="DA6" s="33">
        <f t="shared" si="11"/>
        <v>85.14</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114651</v>
      </c>
      <c r="D7" s="35">
        <v>47</v>
      </c>
      <c r="E7" s="35">
        <v>17</v>
      </c>
      <c r="F7" s="35">
        <v>5</v>
      </c>
      <c r="G7" s="35">
        <v>0</v>
      </c>
      <c r="H7" s="35" t="s">
        <v>96</v>
      </c>
      <c r="I7" s="35" t="s">
        <v>97</v>
      </c>
      <c r="J7" s="35" t="s">
        <v>98</v>
      </c>
      <c r="K7" s="35" t="s">
        <v>99</v>
      </c>
      <c r="L7" s="35" t="s">
        <v>100</v>
      </c>
      <c r="M7" s="36" t="s">
        <v>101</v>
      </c>
      <c r="N7" s="36" t="s">
        <v>102</v>
      </c>
      <c r="O7" s="36">
        <v>0.49</v>
      </c>
      <c r="P7" s="36">
        <v>100</v>
      </c>
      <c r="Q7" s="36">
        <v>3780</v>
      </c>
      <c r="R7" s="36">
        <v>30321</v>
      </c>
      <c r="S7" s="36">
        <v>16.2</v>
      </c>
      <c r="T7" s="36">
        <v>1871.67</v>
      </c>
      <c r="U7" s="36">
        <v>148</v>
      </c>
      <c r="V7" s="36">
        <v>0.04</v>
      </c>
      <c r="W7" s="36">
        <v>3700</v>
      </c>
      <c r="X7" s="36">
        <v>105.37</v>
      </c>
      <c r="Y7" s="36">
        <v>73.13</v>
      </c>
      <c r="Z7" s="36">
        <v>88.56</v>
      </c>
      <c r="AA7" s="36">
        <v>97.12</v>
      </c>
      <c r="AB7" s="36">
        <v>98.11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27.9</v>
      </c>
      <c r="BQ7" s="36">
        <v>30.28</v>
      </c>
      <c r="BR7" s="36">
        <v>26.31</v>
      </c>
      <c r="BS7" s="36">
        <v>27.63</v>
      </c>
      <c r="BT7" s="36">
        <v>25.62</v>
      </c>
      <c r="BU7" s="36">
        <v>42.13</v>
      </c>
      <c r="BV7" s="36">
        <v>42.48</v>
      </c>
      <c r="BW7" s="36">
        <v>41.04</v>
      </c>
      <c r="BX7" s="36">
        <v>41.08</v>
      </c>
      <c r="BY7" s="36">
        <v>41.34</v>
      </c>
      <c r="BZ7" s="36">
        <v>52.78</v>
      </c>
      <c r="CA7" s="36">
        <v>507.64</v>
      </c>
      <c r="CB7" s="36">
        <v>488.2</v>
      </c>
      <c r="CC7" s="36">
        <v>558.42999999999995</v>
      </c>
      <c r="CD7" s="36">
        <v>529.35</v>
      </c>
      <c r="CE7" s="36">
        <v>586.72</v>
      </c>
      <c r="CF7" s="36">
        <v>348.41</v>
      </c>
      <c r="CG7" s="36">
        <v>343.8</v>
      </c>
      <c r="CH7" s="36">
        <v>357.08</v>
      </c>
      <c r="CI7" s="36">
        <v>378.08</v>
      </c>
      <c r="CJ7" s="36">
        <v>357.49</v>
      </c>
      <c r="CK7" s="36">
        <v>289.81</v>
      </c>
      <c r="CL7" s="36" t="s">
        <v>101</v>
      </c>
      <c r="CM7" s="36" t="s">
        <v>101</v>
      </c>
      <c r="CN7" s="36">
        <v>56.14</v>
      </c>
      <c r="CO7" s="36">
        <v>56.14</v>
      </c>
      <c r="CP7" s="36">
        <v>59.65</v>
      </c>
      <c r="CQ7" s="36">
        <v>46.85</v>
      </c>
      <c r="CR7" s="36">
        <v>46.06</v>
      </c>
      <c r="CS7" s="36">
        <v>45.95</v>
      </c>
      <c r="CT7" s="36">
        <v>44.69</v>
      </c>
      <c r="CU7" s="36">
        <v>44.69</v>
      </c>
      <c r="CV7" s="36">
        <v>52.74</v>
      </c>
      <c r="CW7" s="36">
        <v>80.13</v>
      </c>
      <c r="CX7" s="36">
        <v>84.14</v>
      </c>
      <c r="CY7" s="36">
        <v>85.52</v>
      </c>
      <c r="CZ7" s="36">
        <v>84.25</v>
      </c>
      <c r="DA7" s="36">
        <v>85.14</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康裕</cp:lastModifiedBy>
  <cp:lastPrinted>2017-02-23T01:22:47Z</cp:lastPrinted>
  <dcterms:created xsi:type="dcterms:W3CDTF">2017-02-08T03:09:28Z</dcterms:created>
  <dcterms:modified xsi:type="dcterms:W3CDTF">2017-02-23T01:24:19Z</dcterms:modified>
  <cp:category/>
</cp:coreProperties>
</file>