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<sst xmlns="http://schemas.openxmlformats.org/spreadsheetml/2006/main" count="221" uniqueCount="111">
  <si>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</si>
  <si>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</si>
  <si>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</si>
  <si>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</si>
  <si>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</si>
  <si>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</si>
  <si>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</si>
  <si>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</si>
  <si>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</si>
  <si>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</si>
  <si>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</si>
  <si>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</si>
  <si>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</si>
  <si>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</si>
  <si>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</si>
  <si>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</si>
  <si>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</si>
  <si>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</si>
  <si>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</si>
  <si>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</si>
  <si>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</si>
  <si>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</si>
  <si>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</si>
  <si>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</si>
  <si>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</si>
  <si>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</si>
  <si>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</si>
  <si>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</si>
  <si>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</si>
  <si>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</si>
  <si>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</si>
  <si>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</si>
  <si>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</si>
  <si>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</si>
  <si>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</si>
  <si>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</si>
  <si>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</si>
  <si>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</si>
  <si>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</si>
  <si>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</si>
  <si>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</si>
  <si>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</si>
  <si>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</si>
  <si>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</si>
  <si>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</si>
  <si>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</si>
  <si>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</si>
  <si>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</si>
  <si>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</si>
  <si>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</si>
  <si>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</si>
  <si>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</si>
  <si>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</si>
  <si>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</si>
  <si>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</si>
  <si>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</si>
  <si>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</si>
  <si>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</si>
  <si>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</si>
  <si>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</si>
  <si>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</si>
  <si>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</si>
  <si>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</si>
  <si>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</si>
  <si>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</si>
  <si>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</si>
  <si>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</si>
  <si>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</si>
  <si>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</si>
  <si>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</si>
  <si>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</si>
  <si>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</si>
  <si>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</si>
  <si>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</si>
  <si>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</si>
  <si>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</si>
  <si>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</si>
  <si>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</si>
  <si>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</si>
  <si>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</si>
  <si>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</si>
  <si>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</si>
  <si>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</si>
  <si>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</si>
  <si>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</si>
  <si>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</si>
  <si>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</si>
  <si>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</si>
  <si>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</si>
  <si>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</si>
  <si>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</si>
  <si>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</si>
  <si>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</si>
  <si>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</si>
  <si>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</si>
  <si>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</si>
  <si>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寄居町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</si>
  <si>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</si>
  <si>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</si>
  <si>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</si>
  <si>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</si>
  <si>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</si>
  <si>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</si>
  <si>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</si>
  <si>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</si>
  <si>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</si>
  <si>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</si>
  <si>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</si>
  <si>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本町の管渠は供用開始後最も古いもので１７年であり、耐用年数からみてまだ新しく大規模な更新工事等は発生しない見込みである。
　施設については、供用開始後２０年を迎えることもあり、今後は長寿命化を図る必要がある。</t>
    <rPh sb="1" eb="3">
      <t>ホンチョウ</t>
    </rPh>
    <rPh sb="7" eb="9">
      <t>キョウヨウ</t>
    </rPh>
    <rPh sb="9" eb="12">
      <t>カイシゴ</t>
    </rPh>
    <rPh sb="12" eb="13">
      <t>モット</t>
    </rPh>
    <rPh sb="14" eb="15">
      <t>フル</t>
    </rPh>
    <rPh sb="21" eb="22">
      <t>ネン</t>
    </rPh>
    <rPh sb="27" eb="28">
      <t>ヨウ</t>
    </rPh>
    <rPh sb="39" eb="42">
      <t>ダイキボ</t>
    </rPh>
    <rPh sb="43" eb="45">
      <t>コウシン</t>
    </rPh>
    <rPh sb="45" eb="47">
      <t>コウジ</t>
    </rPh>
    <rPh sb="49" eb="51">
      <t>ハッセイ</t>
    </rPh>
    <rPh sb="54" eb="56">
      <t>ミコ</t>
    </rPh>
    <rPh sb="63" eb="65">
      <t>シセツ</t>
    </rPh>
    <rPh sb="71" eb="73">
      <t>キョウヨウ</t>
    </rPh>
    <rPh sb="73" eb="75">
      <t>カイシ</t>
    </rPh>
    <rPh sb="75" eb="76">
      <t>ゴ</t>
    </rPh>
    <rPh sb="78" eb="79">
      <t>ネン</t>
    </rPh>
    <rPh sb="80" eb="81">
      <t>ムカ</t>
    </rPh>
    <rPh sb="95" eb="96">
      <t>カ</t>
    </rPh>
    <rPh sb="97" eb="98">
      <t>ハカ</t>
    </rPh>
    <phoneticPr fontId="4"/>
  </si>
  <si>
    <t>　現状においては、経営の健全性は概ね保たれていると考えられる。
　経営の健全性・効率性において、一番の課題は水洗化率の向上である。
　水洗化率の向上により、有収水量が増加し施設利用率も向上する。また、使用料収入の増加が見込めることで経費回収率も向上し、経営改善も図れる。公共用水域の水質保全の観点からも水洗化率の向上の取組が必要である。
　施設の老朽化対策については、今後は長寿命化を図る必要がある。</t>
    <rPh sb="192" eb="193">
      <t>ハカ</t>
    </rPh>
    <phoneticPr fontId="4"/>
  </si>
  <si>
    <t xml:space="preserve">　①収益的収支比率について、数値は１００％を超えている。また、⑤経費回収率についても、類似団体平均値を上回っているが１００％を下回っている。そのため、経費回収率の向上に向け、使用料収入の確保等の経営改善に向けた取組が必要である。
　⑥汚水処理原価については、類似団体平均値と比較すると、低い数値を保っているが、今後も経費削減等の取組で経営改善が必要である。
　⑦施設利用率については、微増しているが類似団体平均値を下回っている状況にあり、今後も接続率の向上による有収水量を増加させる取組が必要である。
　⑧水洗化率については、類似団体平均値を上回っているが、公共用水域の水質保全や使用料収入の増加等の観点からも水洗化率の向上の取組が必要である。
</t>
    <rPh sb="2" eb="4">
      <t>シュウエキ</t>
    </rPh>
    <rPh sb="4" eb="5">
      <t>テキ</t>
    </rPh>
    <rPh sb="5" eb="7">
      <t>シュウシ</t>
    </rPh>
    <rPh sb="7" eb="9">
      <t>ヒリツ</t>
    </rPh>
    <rPh sb="14" eb="16">
      <t>スウチ</t>
    </rPh>
    <rPh sb="22" eb="23">
      <t>コ</t>
    </rPh>
    <rPh sb="32" eb="34">
      <t>ケイヒ</t>
    </rPh>
    <rPh sb="34" eb="36">
      <t>カイシュウ</t>
    </rPh>
    <rPh sb="36" eb="37">
      <t>リツ</t>
    </rPh>
    <rPh sb="43" eb="45">
      <t>ルイジ</t>
    </rPh>
    <rPh sb="45" eb="47">
      <t>ダンタイ</t>
    </rPh>
    <rPh sb="47" eb="49">
      <t>ヘイキン</t>
    </rPh>
    <rPh sb="49" eb="50">
      <t>チ</t>
    </rPh>
    <rPh sb="51" eb="53">
      <t>ウワマワ</t>
    </rPh>
    <rPh sb="63" eb="65">
      <t>シタマワ</t>
    </rPh>
    <rPh sb="75" eb="77">
      <t>ケイヒ</t>
    </rPh>
    <rPh sb="77" eb="79">
      <t>カイシュウ</t>
    </rPh>
    <rPh sb="79" eb="80">
      <t>リツ</t>
    </rPh>
    <rPh sb="81" eb="83">
      <t>コウジョウ</t>
    </rPh>
    <rPh sb="84" eb="85">
      <t>ム</t>
    </rPh>
    <rPh sb="87" eb="90">
      <t>シヨウリョウ</t>
    </rPh>
    <rPh sb="90" eb="92">
      <t>シュウニュウ</t>
    </rPh>
    <rPh sb="93" eb="95">
      <t>カクホ</t>
    </rPh>
    <rPh sb="95" eb="96">
      <t>トウ</t>
    </rPh>
    <rPh sb="97" eb="99">
      <t>ケイエイ</t>
    </rPh>
    <rPh sb="99" eb="101">
      <t>カイゼン</t>
    </rPh>
    <rPh sb="102" eb="103">
      <t>ム</t>
    </rPh>
    <rPh sb="105" eb="107">
      <t>トリクミ</t>
    </rPh>
    <rPh sb="108" eb="110">
      <t>ヒツヨウ</t>
    </rPh>
    <rPh sb="117" eb="119">
      <t>オスイ</t>
    </rPh>
    <rPh sb="119" eb="121">
      <t>ショリ</t>
    </rPh>
    <rPh sb="121" eb="123">
      <t>ゲンカ</t>
    </rPh>
    <rPh sb="143" eb="144">
      <t>ヒク</t>
    </rPh>
    <rPh sb="145" eb="147">
      <t>スウチ</t>
    </rPh>
    <rPh sb="148" eb="149">
      <t>タモ</t>
    </rPh>
    <rPh sb="158" eb="160">
      <t>ケイヒ</t>
    </rPh>
    <rPh sb="160" eb="162">
      <t>サクゲン</t>
    </rPh>
    <rPh sb="162" eb="163">
      <t>トウ</t>
    </rPh>
    <rPh sb="181" eb="183">
      <t>シセツ</t>
    </rPh>
    <rPh sb="183" eb="186">
      <t>リヨウリツ</t>
    </rPh>
    <rPh sb="192" eb="194">
      <t>ビゾウ</t>
    </rPh>
    <rPh sb="199" eb="201">
      <t>ルイジ</t>
    </rPh>
    <rPh sb="201" eb="203">
      <t>ダンタイ</t>
    </rPh>
    <rPh sb="203" eb="205">
      <t>ヘイキン</t>
    </rPh>
    <rPh sb="205" eb="206">
      <t>チ</t>
    </rPh>
    <rPh sb="207" eb="209">
      <t>シタマワ</t>
    </rPh>
    <rPh sb="213" eb="215">
      <t>ジョウキョウ</t>
    </rPh>
    <rPh sb="241" eb="243">
      <t>トリクミ</t>
    </rPh>
    <rPh sb="244" eb="246">
      <t>ヒツヨウ</t>
    </rPh>
    <rPh sb="253" eb="256">
      <t>スイセンカ</t>
    </rPh>
    <rPh sb="256" eb="257">
      <t>リツ</t>
    </rPh>
    <rPh sb="263" eb="265">
      <t>ルイジ</t>
    </rPh>
    <rPh sb="265" eb="267">
      <t>ダンタイ</t>
    </rPh>
    <rPh sb="267" eb="269">
      <t>ヘイキン</t>
    </rPh>
    <rPh sb="269" eb="270">
      <t>チ</t>
    </rPh>
    <rPh sb="271" eb="273">
      <t>ウワマワ</t>
    </rPh>
    <rPh sb="279" eb="282">
      <t>コウキョウヨウ</t>
    </rPh>
    <rPh sb="282" eb="284">
      <t>スイイキ</t>
    </rPh>
    <rPh sb="285" eb="287">
      <t>スイシツ</t>
    </rPh>
    <rPh sb="287" eb="289">
      <t>ホゼン</t>
    </rPh>
    <rPh sb="290" eb="293">
      <t>シヨウリョウ</t>
    </rPh>
    <rPh sb="293" eb="295">
      <t>シュウニュウ</t>
    </rPh>
    <rPh sb="296" eb="299">
      <t>ゾウカトウ</t>
    </rPh>
    <rPh sb="300" eb="302">
      <t>カンテン</t>
    </rPh>
    <rPh sb="305" eb="308">
      <t>スイセンカ</t>
    </rPh>
    <rPh sb="308" eb="309">
      <t>リツ</t>
    </rPh>
    <rPh sb="310" eb="312">
      <t>コウジョウ</t>
    </rPh>
    <rPh sb="313" eb="315">
      <t>トリクミ</t>
    </rPh>
    <rPh sb="316" eb="3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</si>
</sst>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018368"/>
        <c:axId val="930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93018368"/>
        <c:axId val="93032832"/>
      </c:lineChart>
      <c:dateAx>
        <c:axId val="93018368"/>
        <c:scaling>
          <c:orientation val="minMax"/>
        </c:scaling>
        <c:delete val="1"/>
        <c:axPos val="b"/>
        <c:numFmt formatCode="ge" sourceLinked="1"/>
        <c:majorTickMark val="none"/>
        <c:minorTickMark val="none"/>
        <c:tickLblPos val="none"/>
        <c:crossAx val="93032832"/>
        <c:crosses val="autoZero"/>
        <c:auto val="1"/>
        <c:lblOffset val="100"/>
        <c:baseTimeUnit val="years"/>
      </c:dateAx>
      <c:valAx>
        <c:axId val="930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40.799999999999997</c:v>
                </c:pt>
                <c:pt idx="1">
                  <c:v>32.08</c:v>
                </c:pt>
                <c:pt idx="2">
                  <c:v>38.03</c:v>
                </c:pt>
                <c:pt idx="3">
                  <c:v>40.799999999999997</c:v>
                </c:pt>
                <c:pt idx="4">
                  <c:v>42.75</c:v>
                </c:pt>
              </c:numCache>
            </c:numRef>
          </c:val>
        </c:ser>
        <c:dLbls>
          <c:showLegendKey val="0"/>
          <c:showVal val="0"/>
          <c:showCatName val="0"/>
          <c:showSerName val="0"/>
          <c:showPercent val="0"/>
          <c:showBubbleSize val="0"/>
        </c:dLbls>
        <c:gapWidth val="150"/>
        <c:axId val="94608000"/>
        <c:axId val="94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94608000"/>
        <c:axId val="94704384"/>
      </c:lineChart>
      <c:dateAx>
        <c:axId val="94608000"/>
        <c:scaling>
          <c:orientation val="minMax"/>
        </c:scaling>
        <c:delete val="1"/>
        <c:axPos val="b"/>
        <c:numFmt formatCode="ge" sourceLinked="1"/>
        <c:majorTickMark val="none"/>
        <c:minorTickMark val="none"/>
        <c:tickLblPos val="none"/>
        <c:crossAx val="94704384"/>
        <c:crosses val="autoZero"/>
        <c:auto val="1"/>
        <c:lblOffset val="100"/>
        <c:baseTimeUnit val="years"/>
      </c:dateAx>
      <c:valAx>
        <c:axId val="947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94.32</c:v>
                </c:pt>
                <c:pt idx="1">
                  <c:v>80.45</c:v>
                </c:pt>
                <c:pt idx="2">
                  <c:v>80.650000000000006</c:v>
                </c:pt>
                <c:pt idx="3">
                  <c:v>84.96</c:v>
                </c:pt>
                <c:pt idx="4">
                  <c:v>86.67</c:v>
                </c:pt>
              </c:numCache>
            </c:numRef>
          </c:val>
        </c:ser>
        <c:dLbls>
          <c:showLegendKey val="0"/>
          <c:showVal val="0"/>
          <c:showCatName val="0"/>
          <c:showSerName val="0"/>
          <c:showPercent val="0"/>
          <c:showBubbleSize val="0"/>
        </c:dLbls>
        <c:gapWidth val="150"/>
        <c:axId val="94726400"/>
        <c:axId val="947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94726400"/>
        <c:axId val="94728576"/>
      </c:lineChart>
      <c:dateAx>
        <c:axId val="94726400"/>
        <c:scaling>
          <c:orientation val="minMax"/>
        </c:scaling>
        <c:delete val="1"/>
        <c:axPos val="b"/>
        <c:numFmt formatCode="ge" sourceLinked="1"/>
        <c:majorTickMark val="none"/>
        <c:minorTickMark val="none"/>
        <c:tickLblPos val="none"/>
        <c:crossAx val="94728576"/>
        <c:crosses val="autoZero"/>
        <c:auto val="1"/>
        <c:lblOffset val="100"/>
        <c:baseTimeUnit val="years"/>
      </c:dateAx>
      <c:valAx>
        <c:axId val="947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101.65</c:v>
                </c:pt>
                <c:pt idx="1">
                  <c:v>72.75</c:v>
                </c:pt>
                <c:pt idx="2">
                  <c:v>98.85</c:v>
                </c:pt>
                <c:pt idx="3">
                  <c:v>96.7</c:v>
                </c:pt>
                <c:pt idx="4">
                  <c:v>101.83</c:v>
                </c:pt>
              </c:numCache>
            </c:numRef>
          </c:val>
        </c:ser>
        <c:dLbls>
          <c:showLegendKey val="0"/>
          <c:showVal val="0"/>
          <c:showCatName val="0"/>
          <c:showSerName val="0"/>
          <c:showPercent val="0"/>
          <c:showBubbleSize val="0"/>
        </c:dLbls>
        <c:gapWidth val="150"/>
        <c:axId val="93075328"/>
        <c:axId val="930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75328"/>
        <c:axId val="93085696"/>
      </c:lineChart>
      <c:dateAx>
        <c:axId val="93075328"/>
        <c:scaling>
          <c:orientation val="minMax"/>
        </c:scaling>
        <c:delete val="1"/>
        <c:axPos val="b"/>
        <c:numFmt formatCode="ge" sourceLinked="1"/>
        <c:majorTickMark val="none"/>
        <c:minorTickMark val="none"/>
        <c:tickLblPos val="none"/>
        <c:crossAx val="93085696"/>
        <c:crosses val="autoZero"/>
        <c:auto val="1"/>
        <c:lblOffset val="100"/>
        <c:baseTimeUnit val="years"/>
      </c:dateAx>
      <c:valAx>
        <c:axId val="930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07712"/>
        <c:axId val="931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07712"/>
        <c:axId val="93109632"/>
      </c:lineChart>
      <c:dateAx>
        <c:axId val="93107712"/>
        <c:scaling>
          <c:orientation val="minMax"/>
        </c:scaling>
        <c:delete val="1"/>
        <c:axPos val="b"/>
        <c:numFmt formatCode="ge" sourceLinked="1"/>
        <c:majorTickMark val="none"/>
        <c:minorTickMark val="none"/>
        <c:tickLblPos val="none"/>
        <c:crossAx val="93109632"/>
        <c:crosses val="autoZero"/>
        <c:auto val="1"/>
        <c:lblOffset val="100"/>
        <c:baseTimeUnit val="years"/>
      </c:dateAx>
      <c:valAx>
        <c:axId val="931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36128"/>
        <c:axId val="943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36128"/>
        <c:axId val="94338048"/>
      </c:lineChart>
      <c:dateAx>
        <c:axId val="94336128"/>
        <c:scaling>
          <c:orientation val="minMax"/>
        </c:scaling>
        <c:delete val="1"/>
        <c:axPos val="b"/>
        <c:numFmt formatCode="ge" sourceLinked="1"/>
        <c:majorTickMark val="none"/>
        <c:minorTickMark val="none"/>
        <c:tickLblPos val="none"/>
        <c:crossAx val="94338048"/>
        <c:crosses val="autoZero"/>
        <c:auto val="1"/>
        <c:lblOffset val="100"/>
        <c:baseTimeUnit val="years"/>
      </c:dateAx>
      <c:valAx>
        <c:axId val="943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70432"/>
        <c:axId val="944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70432"/>
        <c:axId val="94442240"/>
      </c:lineChart>
      <c:dateAx>
        <c:axId val="94370432"/>
        <c:scaling>
          <c:orientation val="minMax"/>
        </c:scaling>
        <c:delete val="1"/>
        <c:axPos val="b"/>
        <c:numFmt formatCode="ge" sourceLinked="1"/>
        <c:majorTickMark val="none"/>
        <c:minorTickMark val="none"/>
        <c:tickLblPos val="none"/>
        <c:crossAx val="94442240"/>
        <c:crosses val="autoZero"/>
        <c:auto val="1"/>
        <c:lblOffset val="100"/>
        <c:baseTimeUnit val="years"/>
      </c:dateAx>
      <c:valAx>
        <c:axId val="944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83584"/>
        <c:axId val="944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83584"/>
        <c:axId val="94485504"/>
      </c:lineChart>
      <c:dateAx>
        <c:axId val="94483584"/>
        <c:scaling>
          <c:orientation val="minMax"/>
        </c:scaling>
        <c:delete val="1"/>
        <c:axPos val="b"/>
        <c:numFmt formatCode="ge" sourceLinked="1"/>
        <c:majorTickMark val="none"/>
        <c:minorTickMark val="none"/>
        <c:tickLblPos val="none"/>
        <c:crossAx val="94485504"/>
        <c:crosses val="autoZero"/>
        <c:auto val="1"/>
        <c:lblOffset val="100"/>
        <c:baseTimeUnit val="years"/>
      </c:dateAx>
      <c:valAx>
        <c:axId val="944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11872"/>
        <c:axId val="945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94511872"/>
        <c:axId val="94513792"/>
      </c:lineChart>
      <c:dateAx>
        <c:axId val="94511872"/>
        <c:scaling>
          <c:orientation val="minMax"/>
        </c:scaling>
        <c:delete val="1"/>
        <c:axPos val="b"/>
        <c:numFmt formatCode="ge" sourceLinked="1"/>
        <c:majorTickMark val="none"/>
        <c:minorTickMark val="none"/>
        <c:tickLblPos val="none"/>
        <c:crossAx val="94513792"/>
        <c:crosses val="autoZero"/>
        <c:auto val="1"/>
        <c:lblOffset val="100"/>
        <c:baseTimeUnit val="years"/>
      </c:dateAx>
      <c:valAx>
        <c:axId val="945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81.430000000000007</c:v>
                </c:pt>
                <c:pt idx="1">
                  <c:v>42</c:v>
                </c:pt>
                <c:pt idx="2">
                  <c:v>46.71</c:v>
                </c:pt>
                <c:pt idx="3">
                  <c:v>50.08</c:v>
                </c:pt>
                <c:pt idx="4">
                  <c:v>60.48</c:v>
                </c:pt>
              </c:numCache>
            </c:numRef>
          </c:val>
        </c:ser>
        <c:dLbls>
          <c:showLegendKey val="0"/>
          <c:showVal val="0"/>
          <c:showCatName val="0"/>
          <c:showSerName val="0"/>
          <c:showPercent val="0"/>
          <c:showBubbleSize val="0"/>
        </c:dLbls>
        <c:gapWidth val="150"/>
        <c:axId val="94556160"/>
        <c:axId val="945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94556160"/>
        <c:axId val="94558080"/>
      </c:lineChart>
      <c:dateAx>
        <c:axId val="94556160"/>
        <c:scaling>
          <c:orientation val="minMax"/>
        </c:scaling>
        <c:delete val="1"/>
        <c:axPos val="b"/>
        <c:numFmt formatCode="ge" sourceLinked="1"/>
        <c:majorTickMark val="none"/>
        <c:minorTickMark val="none"/>
        <c:tickLblPos val="none"/>
        <c:crossAx val="94558080"/>
        <c:crosses val="autoZero"/>
        <c:auto val="1"/>
        <c:lblOffset val="100"/>
        <c:baseTimeUnit val="years"/>
      </c:dateAx>
      <c:valAx>
        <c:axId val="945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181.34</c:v>
                </c:pt>
                <c:pt idx="1">
                  <c:v>348.44</c:v>
                </c:pt>
                <c:pt idx="2">
                  <c:v>300.98</c:v>
                </c:pt>
                <c:pt idx="3">
                  <c:v>288.33</c:v>
                </c:pt>
                <c:pt idx="4">
                  <c:v>242.23</c:v>
                </c:pt>
              </c:numCache>
            </c:numRef>
          </c:val>
        </c:ser>
        <c:dLbls>
          <c:showLegendKey val="0"/>
          <c:showVal val="0"/>
          <c:showCatName val="0"/>
          <c:showSerName val="0"/>
          <c:showPercent val="0"/>
          <c:showBubbleSize val="0"/>
        </c:dLbls>
        <c:gapWidth val="150"/>
        <c:axId val="94587904"/>
        <c:axId val="945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94587904"/>
        <c:axId val="94594176"/>
      </c:lineChart>
      <c:dateAx>
        <c:axId val="94587904"/>
        <c:scaling>
          <c:orientation val="minMax"/>
        </c:scaling>
        <c:delete val="1"/>
        <c:axPos val="b"/>
        <c:numFmt formatCode="ge" sourceLinked="1"/>
        <c:majorTickMark val="none"/>
        <c:minorTickMark val="none"/>
        <c:tickLblPos val="none"/>
        <c:crossAx val="94594176"/>
        <c:crosses val="autoZero"/>
        <c:auto val="1"/>
        <c:lblOffset val="100"/>
        <c:baseTimeUnit val="years"/>
      </c:dateAx>
      <c:valAx>
        <c:axId val="945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寄居町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34855</v>
      </c>
      <c r="AM8" s="64"/>
      <c r="AN8" s="64"/>
      <c r="AO8" s="64"/>
      <c r="AP8" s="64"/>
      <c r="AQ8" s="64"/>
      <c r="AR8" s="64"/>
      <c r="AS8" s="64"/>
      <c r="AT8" s="63">
        <f>データ!S6</f>
        <v>64.25</v>
      </c>
      <c r="AU8" s="63"/>
      <c r="AV8" s="63"/>
      <c r="AW8" s="63"/>
      <c r="AX8" s="63"/>
      <c r="AY8" s="63"/>
      <c r="AZ8" s="63"/>
      <c r="BA8" s="63"/>
      <c r="BB8" s="63">
        <f>データ!T6</f>
        <v>542.49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6.9</v>
      </c>
      <c r="Q10" s="63"/>
      <c r="R10" s="63"/>
      <c r="S10" s="63"/>
      <c r="T10" s="63"/>
      <c r="U10" s="63"/>
      <c r="V10" s="63"/>
      <c r="W10" s="63">
        <f>データ!P6</f>
        <v>100</v>
      </c>
      <c r="X10" s="63"/>
      <c r="Y10" s="63"/>
      <c r="Z10" s="63"/>
      <c r="AA10" s="63"/>
      <c r="AB10" s="63"/>
      <c r="AC10" s="63"/>
      <c r="AD10" s="64">
        <f>データ!Q6</f>
        <v>3358</v>
      </c>
      <c r="AE10" s="64"/>
      <c r="AF10" s="64"/>
      <c r="AG10" s="64"/>
      <c r="AH10" s="64"/>
      <c r="AI10" s="64"/>
      <c r="AJ10" s="64"/>
      <c r="AK10" s="2"/>
      <c r="AL10" s="64">
        <f>データ!U6</f>
        <v>2400</v>
      </c>
      <c r="AM10" s="64"/>
      <c r="AN10" s="64"/>
      <c r="AO10" s="64"/>
      <c r="AP10" s="64"/>
      <c r="AQ10" s="64"/>
      <c r="AR10" s="64"/>
      <c r="AS10" s="64"/>
      <c r="AT10" s="63">
        <f>データ!V6</f>
        <v>0.85</v>
      </c>
      <c r="AU10" s="63"/>
      <c r="AV10" s="63"/>
      <c r="AW10" s="63"/>
      <c r="AX10" s="63"/>
      <c r="AY10" s="63"/>
      <c r="AZ10" s="63"/>
      <c r="BA10" s="63"/>
      <c r="BB10" s="63">
        <f>データ!W6</f>
        <v>2823.53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114081</v>
      </c>
      <c r="D6" s="31">
        <f t="shared" si="3"/>
        <v>47</v>
      </c>
      <c r="E6" s="31">
        <f t="shared" si="3"/>
        <v>17</v>
      </c>
      <c r="F6" s="31">
        <f t="shared" si="3"/>
        <v>5</v>
      </c>
      <c r="G6" s="31">
        <f t="shared" si="3"/>
        <v>0</v>
      </c>
      <c r="H6" s="31" t="str">
        <f t="shared" si="3"/>
        <v>埼玉県　寄居町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6.9</v>
      </c>
      <c r="P6" s="32">
        <f t="shared" si="3"/>
        <v>100</v>
      </c>
      <c r="Q6" s="32">
        <f t="shared" si="3"/>
        <v>3358</v>
      </c>
      <c r="R6" s="32">
        <f t="shared" si="3"/>
        <v>34855</v>
      </c>
      <c r="S6" s="32">
        <f t="shared" si="3"/>
        <v>64.25</v>
      </c>
      <c r="T6" s="32">
        <f t="shared" si="3"/>
        <v>542.49</v>
      </c>
      <c r="U6" s="32">
        <f t="shared" si="3"/>
        <v>2400</v>
      </c>
      <c r="V6" s="32">
        <f t="shared" si="3"/>
        <v>0.85</v>
      </c>
      <c r="W6" s="32">
        <f t="shared" si="3"/>
        <v>2823.53</v>
      </c>
      <c r="X6" s="33">
        <f>IF(X7="",NA(),X7)</f>
        <v>101.65</v>
      </c>
      <c r="Y6" s="33">
        <f t="shared" ref="Y6:AG6" si="4">IF(Y7="",NA(),Y7)</f>
        <v>72.75</v>
      </c>
      <c r="Z6" s="33">
        <f t="shared" si="4"/>
        <v>98.85</v>
      </c>
      <c r="AA6" s="33">
        <f t="shared" si="4"/>
        <v>96.7</v>
      </c>
      <c r="AB6" s="33">
        <f t="shared" si="4"/>
        <v>101.83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81.430000000000007</v>
      </c>
      <c r="BQ6" s="33">
        <f t="shared" ref="BQ6:BY6" si="8">IF(BQ7="",NA(),BQ7)</f>
        <v>42</v>
      </c>
      <c r="BR6" s="33">
        <f t="shared" si="8"/>
        <v>46.71</v>
      </c>
      <c r="BS6" s="33">
        <f t="shared" si="8"/>
        <v>50.08</v>
      </c>
      <c r="BT6" s="33">
        <f t="shared" si="8"/>
        <v>60.48</v>
      </c>
      <c r="BU6" s="33">
        <f t="shared" si="8"/>
        <v>42.13</v>
      </c>
      <c r="BV6" s="33">
        <f t="shared" si="8"/>
        <v>42.48</v>
      </c>
      <c r="BW6" s="33">
        <f t="shared" si="8"/>
        <v>41.04</v>
      </c>
      <c r="BX6" s="33">
        <f t="shared" si="8"/>
        <v>50.82</v>
      </c>
      <c r="BY6" s="33">
        <f t="shared" si="8"/>
        <v>52.19</v>
      </c>
      <c r="BZ6" s="32" t="str">
        <f>IF(BZ7="","",IF(BZ7="-","【-】","【"&amp;SUBSTITUTE(TEXT(BZ7,"#,##0.00"),"-","△")&amp;"】"))</f>
        <v>【52.78】</v>
      </c>
      <c r="CA6" s="33">
        <f>IF(CA7="",NA(),CA7)</f>
        <v>181.34</v>
      </c>
      <c r="CB6" s="33">
        <f t="shared" ref="CB6:CJ6" si="9">IF(CB7="",NA(),CB7)</f>
        <v>348.44</v>
      </c>
      <c r="CC6" s="33">
        <f t="shared" si="9"/>
        <v>300.98</v>
      </c>
      <c r="CD6" s="33">
        <f t="shared" si="9"/>
        <v>288.33</v>
      </c>
      <c r="CE6" s="33">
        <f t="shared" si="9"/>
        <v>242.23</v>
      </c>
      <c r="CF6" s="33">
        <f t="shared" si="9"/>
        <v>348.41</v>
      </c>
      <c r="CG6" s="33">
        <f t="shared" si="9"/>
        <v>343.8</v>
      </c>
      <c r="CH6" s="33">
        <f t="shared" si="9"/>
        <v>357.08</v>
      </c>
      <c r="CI6" s="33">
        <f t="shared" si="9"/>
        <v>300.52</v>
      </c>
      <c r="CJ6" s="33">
        <f t="shared" si="9"/>
        <v>296.14</v>
      </c>
      <c r="CK6" s="32" t="str">
        <f>IF(CK7="","",IF(CK7="-","【-】","【"&amp;SUBSTITUTE(TEXT(CK7,"#,##0.00"),"-","△")&amp;"】"))</f>
        <v>【289.81】</v>
      </c>
      <c r="CL6" s="33">
        <f>IF(CL7="",NA(),CL7)</f>
        <v>40.799999999999997</v>
      </c>
      <c r="CM6" s="33">
        <f t="shared" ref="CM6:CU6" si="10">IF(CM7="",NA(),CM7)</f>
        <v>32.08</v>
      </c>
      <c r="CN6" s="33">
        <f t="shared" si="10"/>
        <v>38.03</v>
      </c>
      <c r="CO6" s="33">
        <f t="shared" si="10"/>
        <v>40.799999999999997</v>
      </c>
      <c r="CP6" s="33">
        <f t="shared" si="10"/>
        <v>42.75</v>
      </c>
      <c r="CQ6" s="33">
        <f t="shared" si="10"/>
        <v>46.85</v>
      </c>
      <c r="CR6" s="33">
        <f t="shared" si="10"/>
        <v>46.06</v>
      </c>
      <c r="CS6" s="33">
        <f t="shared" si="10"/>
        <v>45.95</v>
      </c>
      <c r="CT6" s="33">
        <f t="shared" si="10"/>
        <v>53.24</v>
      </c>
      <c r="CU6" s="33">
        <f t="shared" si="10"/>
        <v>52.31</v>
      </c>
      <c r="CV6" s="32" t="str">
        <f>IF(CV7="","",IF(CV7="-","【-】","【"&amp;SUBSTITUTE(TEXT(CV7,"#,##0.00"),"-","△")&amp;"】"))</f>
        <v>【52.74】</v>
      </c>
      <c r="CW6" s="33">
        <f>IF(CW7="",NA(),CW7)</f>
        <v>94.32</v>
      </c>
      <c r="CX6" s="33">
        <f t="shared" ref="CX6:DF6" si="11">IF(CX7="",NA(),CX7)</f>
        <v>80.45</v>
      </c>
      <c r="CY6" s="33">
        <f t="shared" si="11"/>
        <v>80.650000000000006</v>
      </c>
      <c r="CZ6" s="33">
        <f t="shared" si="11"/>
        <v>84.96</v>
      </c>
      <c r="DA6" s="33">
        <f t="shared" si="11"/>
        <v>86.67</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114081</v>
      </c>
      <c r="D7" s="35">
        <v>47</v>
      </c>
      <c r="E7" s="35">
        <v>17</v>
      </c>
      <c r="F7" s="35">
        <v>5</v>
      </c>
      <c r="G7" s="35">
        <v>0</v>
      </c>
      <c r="H7" s="35" t="s">
        <v>96</v>
      </c>
      <c r="I7" s="35" t="s">
        <v>97</v>
      </c>
      <c r="J7" s="35" t="s">
        <v>98</v>
      </c>
      <c r="K7" s="35" t="s">
        <v>99</v>
      </c>
      <c r="L7" s="35" t="s">
        <v>100</v>
      </c>
      <c r="M7" s="36" t="s">
        <v>101</v>
      </c>
      <c r="N7" s="36" t="s">
        <v>102</v>
      </c>
      <c r="O7" s="36">
        <v>6.9</v>
      </c>
      <c r="P7" s="36">
        <v>100</v>
      </c>
      <c r="Q7" s="36">
        <v>3358</v>
      </c>
      <c r="R7" s="36">
        <v>34855</v>
      </c>
      <c r="S7" s="36">
        <v>64.25</v>
      </c>
      <c r="T7" s="36">
        <v>542.49</v>
      </c>
      <c r="U7" s="36">
        <v>2400</v>
      </c>
      <c r="V7" s="36">
        <v>0.85</v>
      </c>
      <c r="W7" s="36">
        <v>2823.53</v>
      </c>
      <c r="X7" s="36">
        <v>101.65</v>
      </c>
      <c r="Y7" s="36">
        <v>72.75</v>
      </c>
      <c r="Z7" s="36">
        <v>98.85</v>
      </c>
      <c r="AA7" s="36">
        <v>96.7</v>
      </c>
      <c r="AB7" s="36">
        <v>101.83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1044.8</v>
      </c>
      <c r="BN7" s="36">
        <v>1081.8</v>
      </c>
      <c r="BO7" s="36">
        <v>1015.77</v>
      </c>
      <c r="BP7" s="36">
        <v>81.430000000000007</v>
      </c>
      <c r="BQ7" s="36">
        <v>42</v>
      </c>
      <c r="BR7" s="36">
        <v>46.71</v>
      </c>
      <c r="BS7" s="36">
        <v>50.08</v>
      </c>
      <c r="BT7" s="36">
        <v>60.48</v>
      </c>
      <c r="BU7" s="36">
        <v>42.13</v>
      </c>
      <c r="BV7" s="36">
        <v>42.48</v>
      </c>
      <c r="BW7" s="36">
        <v>41.04</v>
      </c>
      <c r="BX7" s="36">
        <v>50.82</v>
      </c>
      <c r="BY7" s="36">
        <v>52.19</v>
      </c>
      <c r="BZ7" s="36">
        <v>52.78</v>
      </c>
      <c r="CA7" s="36">
        <v>181.34</v>
      </c>
      <c r="CB7" s="36">
        <v>348.44</v>
      </c>
      <c r="CC7" s="36">
        <v>300.98</v>
      </c>
      <c r="CD7" s="36">
        <v>288.33</v>
      </c>
      <c r="CE7" s="36">
        <v>242.23</v>
      </c>
      <c r="CF7" s="36">
        <v>348.41</v>
      </c>
      <c r="CG7" s="36">
        <v>343.8</v>
      </c>
      <c r="CH7" s="36">
        <v>357.08</v>
      </c>
      <c r="CI7" s="36">
        <v>300.52</v>
      </c>
      <c r="CJ7" s="36">
        <v>296.14</v>
      </c>
      <c r="CK7" s="36">
        <v>289.81</v>
      </c>
      <c r="CL7" s="36">
        <v>40.799999999999997</v>
      </c>
      <c r="CM7" s="36">
        <v>32.08</v>
      </c>
      <c r="CN7" s="36">
        <v>38.03</v>
      </c>
      <c r="CO7" s="36">
        <v>40.799999999999997</v>
      </c>
      <c r="CP7" s="36">
        <v>42.75</v>
      </c>
      <c r="CQ7" s="36">
        <v>46.85</v>
      </c>
      <c r="CR7" s="36">
        <v>46.06</v>
      </c>
      <c r="CS7" s="36">
        <v>45.95</v>
      </c>
      <c r="CT7" s="36">
        <v>53.24</v>
      </c>
      <c r="CU7" s="36">
        <v>52.31</v>
      </c>
      <c r="CV7" s="36">
        <v>52.74</v>
      </c>
      <c r="CW7" s="36">
        <v>94.32</v>
      </c>
      <c r="CX7" s="36">
        <v>80.45</v>
      </c>
      <c r="CY7" s="36">
        <v>80.650000000000006</v>
      </c>
      <c r="CZ7" s="36">
        <v>84.96</v>
      </c>
      <c r="DA7" s="36">
        <v>86.67</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2017-02-14T08:45:53Z</cp:lastPrinted>
  <dcterms:created xsi:type="dcterms:W3CDTF">2017-02-08T03:09:27Z</dcterms:created>
  <dcterms:modified xsi:type="dcterms:W3CDTF">2017-02-20T01:57:48Z</dcterms:modified>
  <cp:category/>
</cp:coreProperties>
</file>