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<sst xmlns="http://schemas.openxmlformats.org/spreadsheetml/2006/main" count="221" uniqueCount="111">
  <si>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</si>
  <si>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</si>
  <si>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</si>
  <si>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</si>
  <si>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</si>
  <si>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</si>
  <si>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</si>
  <si>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</si>
  <si>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</si>
  <si>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</si>
  <si>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</si>
  <si>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</si>
  <si>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</si>
  <si>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</si>
  <si>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</si>
  <si>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</si>
  <si>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</si>
  <si>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</si>
  <si>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</si>
  <si>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</si>
  <si>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</si>
  <si>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</si>
  <si>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</si>
  <si>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</si>
  <si>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</si>
  <si>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</si>
  <si>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</si>
  <si>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</si>
  <si>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</si>
  <si>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</si>
  <si>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</si>
  <si>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</si>
  <si>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</si>
  <si>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</si>
  <si>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</si>
  <si>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</si>
  <si>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</si>
  <si>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</si>
  <si>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</si>
  <si>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</si>
  <si>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</si>
  <si>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</si>
  <si>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</si>
  <si>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</si>
  <si>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</si>
  <si>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</si>
  <si>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</si>
  <si>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</si>
  <si>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</si>
  <si>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</si>
  <si>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</si>
  <si>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</si>
  <si>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</si>
  <si>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</si>
  <si>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</si>
  <si>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</si>
  <si>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</si>
  <si>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</si>
  <si>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</si>
  <si>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</si>
  <si>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</si>
  <si>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</si>
  <si>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</si>
  <si>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</si>
  <si>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</si>
  <si>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</si>
  <si>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</si>
  <si>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</si>
  <si>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</si>
  <si>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</si>
  <si>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</si>
  <si>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</si>
  <si>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</si>
  <si>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</si>
  <si>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</si>
  <si>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</si>
  <si>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</si>
  <si>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</si>
  <si>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</si>
  <si>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</si>
  <si>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</si>
  <si>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</si>
  <si>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</si>
  <si>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</si>
  <si>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</si>
  <si>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</si>
  <si>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</si>
  <si>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</si>
  <si>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</si>
  <si>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</si>
  <si>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</si>
  <si>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</si>
  <si>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</si>
  <si>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</si>
  <si>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</si>
  <si>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</si>
  <si>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上里町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</si>
  <si>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</si>
  <si>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</si>
  <si>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</si>
  <si>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</si>
  <si>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</si>
  <si>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</si>
  <si>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</si>
  <si>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</si>
  <si>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</si>
  <si>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</si>
  <si>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</si>
  <si>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では料金収入や一般会計からの繰入金等の収益で維持管理費に企業債元利償還金を加えた費用をどの程度賄えているかの指標になりますが、Ｈ27年度は100.0％を下回る結果となってしまいました。これは、一般会計による繰入が減額となっているためで、不足分については前年度繰越金で補われています。
　経費を使用料でどの程度賄えているかを示す経費回収率は、類似団体の平均を6.45％上回ることができました。しかし、将来的には施設の老朽化に伴う維持修繕による経費の増加が見込まれるため、さらなる経費の効率化が求められます。
　施設利用率、水洗化率については類似団体の平均を下回っています。少子高齢化により、施設の利用率は軒並み下がっている状態です。利用率や水洗化率の向上には水洗化への啓発・推進とともに、若い世代の定住が必要です。</t>
    <rPh sb="1" eb="4">
      <t>シュウエキテキ</t>
    </rPh>
    <rPh sb="4" eb="6">
      <t>シュウシ</t>
    </rPh>
    <rPh sb="6" eb="8">
      <t>ヒリツ</t>
    </rPh>
    <rPh sb="10" eb="12">
      <t>リョウキン</t>
    </rPh>
    <rPh sb="12" eb="14">
      <t>シュウニュウ</t>
    </rPh>
    <rPh sb="15" eb="17">
      <t>イッパン</t>
    </rPh>
    <rPh sb="17" eb="19">
      <t>カイケイ</t>
    </rPh>
    <rPh sb="22" eb="24">
      <t>クリイレ</t>
    </rPh>
    <rPh sb="24" eb="25">
      <t>キン</t>
    </rPh>
    <rPh sb="25" eb="26">
      <t>トウ</t>
    </rPh>
    <rPh sb="27" eb="29">
      <t>シュウエキ</t>
    </rPh>
    <rPh sb="30" eb="32">
      <t>イジ</t>
    </rPh>
    <rPh sb="32" eb="34">
      <t>カンリ</t>
    </rPh>
    <rPh sb="34" eb="35">
      <t>ヒ</t>
    </rPh>
    <rPh sb="36" eb="38">
      <t>キギョウ</t>
    </rPh>
    <rPh sb="38" eb="39">
      <t>サイ</t>
    </rPh>
    <rPh sb="39" eb="41">
      <t>ガンリ</t>
    </rPh>
    <rPh sb="41" eb="43">
      <t>ショウカン</t>
    </rPh>
    <rPh sb="43" eb="44">
      <t>キン</t>
    </rPh>
    <rPh sb="45" eb="46">
      <t>クワ</t>
    </rPh>
    <rPh sb="48" eb="50">
      <t>ヒヨウ</t>
    </rPh>
    <rPh sb="53" eb="55">
      <t>テイド</t>
    </rPh>
    <rPh sb="55" eb="56">
      <t>マカナ</t>
    </rPh>
    <rPh sb="62" eb="64">
      <t>シヒョウ</t>
    </rPh>
    <rPh sb="74" eb="76">
      <t>ネンド</t>
    </rPh>
    <rPh sb="84" eb="86">
      <t>シタマワ</t>
    </rPh>
    <rPh sb="87" eb="89">
      <t>ケッカ</t>
    </rPh>
    <rPh sb="104" eb="106">
      <t>イッパン</t>
    </rPh>
    <rPh sb="106" eb="108">
      <t>カイケイ</t>
    </rPh>
    <rPh sb="111" eb="113">
      <t>クリイレ</t>
    </rPh>
    <rPh sb="114" eb="116">
      <t>ゲンガク</t>
    </rPh>
    <rPh sb="126" eb="129">
      <t>フソクブン</t>
    </rPh>
    <rPh sb="134" eb="137">
      <t>ゼンネンド</t>
    </rPh>
    <rPh sb="137" eb="139">
      <t>クリコシ</t>
    </rPh>
    <rPh sb="139" eb="140">
      <t>キン</t>
    </rPh>
    <rPh sb="141" eb="142">
      <t>オギナ</t>
    </rPh>
    <rPh sb="151" eb="153">
      <t>ケイヒ</t>
    </rPh>
    <rPh sb="154" eb="157">
      <t>シヨウリョウ</t>
    </rPh>
    <rPh sb="160" eb="162">
      <t>テイド</t>
    </rPh>
    <rPh sb="162" eb="163">
      <t>マカナ</t>
    </rPh>
    <rPh sb="169" eb="170">
      <t>シメ</t>
    </rPh>
    <rPh sb="171" eb="173">
      <t>ケイヒ</t>
    </rPh>
    <rPh sb="173" eb="175">
      <t>カイシュウ</t>
    </rPh>
    <rPh sb="175" eb="176">
      <t>リツ</t>
    </rPh>
    <rPh sb="178" eb="180">
      <t>ルイジ</t>
    </rPh>
    <rPh sb="180" eb="182">
      <t>ダンタイ</t>
    </rPh>
    <rPh sb="183" eb="185">
      <t>ヘイキン</t>
    </rPh>
    <rPh sb="191" eb="193">
      <t>ウワマワ</t>
    </rPh>
    <rPh sb="207" eb="210">
      <t>ショウライテキ</t>
    </rPh>
    <rPh sb="212" eb="214">
      <t>シセツ</t>
    </rPh>
    <rPh sb="215" eb="218">
      <t>ロウキュウカ</t>
    </rPh>
    <rPh sb="219" eb="220">
      <t>トモナ</t>
    </rPh>
    <rPh sb="221" eb="223">
      <t>イジ</t>
    </rPh>
    <rPh sb="223" eb="225">
      <t>シュウゼン</t>
    </rPh>
    <rPh sb="228" eb="230">
      <t>ケイヒ</t>
    </rPh>
    <rPh sb="231" eb="233">
      <t>ゾウカ</t>
    </rPh>
    <rPh sb="234" eb="236">
      <t>ミコ</t>
    </rPh>
    <rPh sb="246" eb="248">
      <t>ケイヒ</t>
    </rPh>
    <rPh sb="249" eb="252">
      <t>コウリツカ</t>
    </rPh>
    <rPh sb="253" eb="254">
      <t>モト</t>
    </rPh>
    <rPh sb="262" eb="264">
      <t>シセツ</t>
    </rPh>
    <rPh sb="264" eb="267">
      <t>リヨウリツ</t>
    </rPh>
    <rPh sb="268" eb="271">
      <t>スイセンカ</t>
    </rPh>
    <rPh sb="271" eb="272">
      <t>リツ</t>
    </rPh>
    <rPh sb="277" eb="279">
      <t>ルイジ</t>
    </rPh>
    <rPh sb="279" eb="281">
      <t>ダンタイ</t>
    </rPh>
    <rPh sb="282" eb="284">
      <t>ヘイキン</t>
    </rPh>
    <rPh sb="285" eb="287">
      <t>シタマワ</t>
    </rPh>
    <rPh sb="293" eb="295">
      <t>ショウシ</t>
    </rPh>
    <rPh sb="295" eb="298">
      <t>コウレイカ</t>
    </rPh>
    <rPh sb="302" eb="304">
      <t>シセツ</t>
    </rPh>
    <rPh sb="305" eb="308">
      <t>リヨウリツ</t>
    </rPh>
    <rPh sb="309" eb="311">
      <t>ノキナ</t>
    </rPh>
    <rPh sb="312" eb="313">
      <t>サ</t>
    </rPh>
    <rPh sb="318" eb="320">
      <t>ジョウタイ</t>
    </rPh>
    <rPh sb="323" eb="326">
      <t>リヨウリツ</t>
    </rPh>
    <rPh sb="327" eb="330">
      <t>スイセンカ</t>
    </rPh>
    <rPh sb="330" eb="331">
      <t>リツ</t>
    </rPh>
    <rPh sb="332" eb="334">
      <t>コウジョウ</t>
    </rPh>
    <rPh sb="336" eb="339">
      <t>スイセンカ</t>
    </rPh>
    <rPh sb="341" eb="343">
      <t>ケイハツ</t>
    </rPh>
    <rPh sb="344" eb="346">
      <t>スイシン</t>
    </rPh>
    <rPh sb="351" eb="352">
      <t>ワカ</t>
    </rPh>
    <rPh sb="353" eb="355">
      <t>セダイ</t>
    </rPh>
    <rPh sb="356" eb="358">
      <t>テイジュウ</t>
    </rPh>
    <rPh sb="359" eb="361">
      <t>ヒツヨウ</t>
    </rPh>
    <phoneticPr fontId="4"/>
  </si>
  <si>
    <t>　使用料収入については安定していますが、一般会計の負担も高い状況です。維持管理における経費の見直し等経営改善については、今後も引続き行っていきます。
　将来に発生する施設の老朽化などの問題についての総合的な計画に沿った事業運営が必要となります。</t>
    <rPh sb="1" eb="4">
      <t>シヨウリョウ</t>
    </rPh>
    <rPh sb="4" eb="6">
      <t>シュウニュウ</t>
    </rPh>
    <rPh sb="11" eb="13">
      <t>アンテイ</t>
    </rPh>
    <rPh sb="20" eb="22">
      <t>イッパン</t>
    </rPh>
    <rPh sb="22" eb="24">
      <t>カイケイ</t>
    </rPh>
    <rPh sb="25" eb="27">
      <t>フタン</t>
    </rPh>
    <rPh sb="28" eb="29">
      <t>タカ</t>
    </rPh>
    <rPh sb="30" eb="32">
      <t>ジョウキョウ</t>
    </rPh>
    <rPh sb="35" eb="37">
      <t>イジ</t>
    </rPh>
    <rPh sb="37" eb="39">
      <t>カンリ</t>
    </rPh>
    <rPh sb="43" eb="45">
      <t>ケイヒ</t>
    </rPh>
    <rPh sb="46" eb="48">
      <t>ミナオ</t>
    </rPh>
    <rPh sb="49" eb="50">
      <t>トウ</t>
    </rPh>
    <rPh sb="50" eb="52">
      <t>ケイエイ</t>
    </rPh>
    <rPh sb="52" eb="54">
      <t>カイゼン</t>
    </rPh>
    <rPh sb="60" eb="62">
      <t>コンゴ</t>
    </rPh>
    <rPh sb="63" eb="65">
      <t>ヒキツヅ</t>
    </rPh>
    <rPh sb="66" eb="67">
      <t>オコナ</t>
    </rPh>
    <rPh sb="76" eb="78">
      <t>ショウライ</t>
    </rPh>
    <rPh sb="79" eb="81">
      <t>ハッセイ</t>
    </rPh>
    <rPh sb="83" eb="85">
      <t>シセツ</t>
    </rPh>
    <rPh sb="86" eb="89">
      <t>ロウキュウカ</t>
    </rPh>
    <rPh sb="92" eb="94">
      <t>モンダイ</t>
    </rPh>
    <rPh sb="99" eb="102">
      <t>ソウゴウテキ</t>
    </rPh>
    <rPh sb="103" eb="105">
      <t>ケイカク</t>
    </rPh>
    <rPh sb="106" eb="107">
      <t>ソ</t>
    </rPh>
    <rPh sb="109" eb="111">
      <t>ジギョウ</t>
    </rPh>
    <rPh sb="111" eb="113">
      <t>ウンエイ</t>
    </rPh>
    <rPh sb="114" eb="115">
      <t>ヒツ</t>
    </rPh>
    <rPh sb="115" eb="116">
      <t>ヨウ</t>
    </rPh>
    <phoneticPr fontId="4"/>
  </si>
  <si>
    <t>　農業集落排水事業は平成16年度に供用開始し、現在10年あまりの年数を経ています。管渠は法定耐用年数まで、まだしばらくの期間を要しますが、今後修繕や老朽管が発生した場合に備え、事前に投資計画を作成することが必要となります。</t>
    <rPh sb="1" eb="3">
      <t>ノウギョウ</t>
    </rPh>
    <rPh sb="3" eb="5">
      <t>シュウラク</t>
    </rPh>
    <rPh sb="5" eb="7">
      <t>ハイスイ</t>
    </rPh>
    <rPh sb="7" eb="9">
      <t>ジギョウ</t>
    </rPh>
    <rPh sb="17" eb="19">
      <t>キョウヨウ</t>
    </rPh>
    <rPh sb="19" eb="21">
      <t>カイシ</t>
    </rPh>
    <rPh sb="23" eb="25">
      <t>ゲンザイ</t>
    </rPh>
    <rPh sb="27" eb="28">
      <t>ネン</t>
    </rPh>
    <rPh sb="32" eb="34">
      <t>ネンスウ</t>
    </rPh>
    <rPh sb="35" eb="36">
      <t>ヘ</t>
    </rPh>
    <rPh sb="41" eb="43">
      <t>カンキョ</t>
    </rPh>
    <rPh sb="44" eb="46">
      <t>ホウテイ</t>
    </rPh>
    <rPh sb="46" eb="48">
      <t>タイヨウ</t>
    </rPh>
    <rPh sb="48" eb="50">
      <t>ネンスウ</t>
    </rPh>
    <rPh sb="60" eb="62">
      <t>キカン</t>
    </rPh>
    <rPh sb="63" eb="64">
      <t>ヨウ</t>
    </rPh>
    <rPh sb="69" eb="71">
      <t>コンゴ</t>
    </rPh>
    <rPh sb="71" eb="73">
      <t>シュウゼン</t>
    </rPh>
    <rPh sb="74" eb="76">
      <t>ロウキュウ</t>
    </rPh>
    <rPh sb="76" eb="77">
      <t>カン</t>
    </rPh>
    <rPh sb="78" eb="80">
      <t>ハッセイ</t>
    </rPh>
    <rPh sb="82" eb="84">
      <t>バアイ</t>
    </rPh>
    <rPh sb="85" eb="86">
      <t>ソナ</t>
    </rPh>
    <rPh sb="88" eb="90">
      <t>ジゼン</t>
    </rPh>
    <rPh sb="91" eb="93">
      <t>トウシ</t>
    </rPh>
    <rPh sb="93" eb="95">
      <t>ケイカク</t>
    </rPh>
    <rPh sb="96" eb="98">
      <t>サクセイ</t>
    </rPh>
    <rPh sb="103" eb="1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</si>
</sst>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44736"/>
        <c:axId val="914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1444736"/>
        <c:axId val="91446656"/>
      </c:lineChart>
      <c:dateAx>
        <c:axId val="91444736"/>
        <c:scaling>
          <c:orientation val="minMax"/>
        </c:scaling>
        <c:delete val="1"/>
        <c:axPos val="b"/>
        <c:numFmt formatCode="ge" sourceLinked="1"/>
        <c:majorTickMark val="none"/>
        <c:minorTickMark val="none"/>
        <c:tickLblPos val="none"/>
        <c:crossAx val="91446656"/>
        <c:crosses val="autoZero"/>
        <c:auto val="1"/>
        <c:lblOffset val="100"/>
        <c:baseTimeUnit val="years"/>
      </c:dateAx>
      <c:valAx>
        <c:axId val="914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38.58</c:v>
                </c:pt>
                <c:pt idx="1">
                  <c:v>38.58</c:v>
                </c:pt>
                <c:pt idx="2">
                  <c:v>37.799999999999997</c:v>
                </c:pt>
                <c:pt idx="3">
                  <c:v>36.22</c:v>
                </c:pt>
                <c:pt idx="4">
                  <c:v>36.22</c:v>
                </c:pt>
              </c:numCache>
            </c:numRef>
          </c:val>
        </c:ser>
        <c:dLbls>
          <c:showLegendKey val="0"/>
          <c:showVal val="0"/>
          <c:showCatName val="0"/>
          <c:showSerName val="0"/>
          <c:showPercent val="0"/>
          <c:showBubbleSize val="0"/>
        </c:dLbls>
        <c:gapWidth val="150"/>
        <c:axId val="95066368"/>
        <c:axId val="1024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5066368"/>
        <c:axId val="102433152"/>
      </c:lineChart>
      <c:dateAx>
        <c:axId val="95066368"/>
        <c:scaling>
          <c:orientation val="minMax"/>
        </c:scaling>
        <c:delete val="1"/>
        <c:axPos val="b"/>
        <c:numFmt formatCode="ge" sourceLinked="1"/>
        <c:majorTickMark val="none"/>
        <c:minorTickMark val="none"/>
        <c:tickLblPos val="none"/>
        <c:crossAx val="102433152"/>
        <c:crosses val="autoZero"/>
        <c:auto val="1"/>
        <c:lblOffset val="100"/>
        <c:baseTimeUnit val="years"/>
      </c:dateAx>
      <c:valAx>
        <c:axId val="1024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60.54</c:v>
                </c:pt>
                <c:pt idx="1">
                  <c:v>71.37</c:v>
                </c:pt>
                <c:pt idx="2">
                  <c:v>70.59</c:v>
                </c:pt>
                <c:pt idx="3">
                  <c:v>68.239999999999995</c:v>
                </c:pt>
                <c:pt idx="4">
                  <c:v>68.63</c:v>
                </c:pt>
              </c:numCache>
            </c:numRef>
          </c:val>
        </c:ser>
        <c:dLbls>
          <c:showLegendKey val="0"/>
          <c:showVal val="0"/>
          <c:showCatName val="0"/>
          <c:showSerName val="0"/>
          <c:showPercent val="0"/>
          <c:showBubbleSize val="0"/>
        </c:dLbls>
        <c:gapWidth val="150"/>
        <c:axId val="102459264"/>
        <c:axId val="1024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2459264"/>
        <c:axId val="102461440"/>
      </c:lineChart>
      <c:dateAx>
        <c:axId val="102459264"/>
        <c:scaling>
          <c:orientation val="minMax"/>
        </c:scaling>
        <c:delete val="1"/>
        <c:axPos val="b"/>
        <c:numFmt formatCode="ge" sourceLinked="1"/>
        <c:majorTickMark val="none"/>
        <c:minorTickMark val="none"/>
        <c:tickLblPos val="none"/>
        <c:crossAx val="102461440"/>
        <c:crosses val="autoZero"/>
        <c:auto val="1"/>
        <c:lblOffset val="100"/>
        <c:baseTimeUnit val="years"/>
      </c:dateAx>
      <c:valAx>
        <c:axId val="1024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96.85</c:v>
                </c:pt>
                <c:pt idx="1">
                  <c:v>98.93</c:v>
                </c:pt>
                <c:pt idx="2">
                  <c:v>104.59</c:v>
                </c:pt>
                <c:pt idx="3">
                  <c:v>103.91</c:v>
                </c:pt>
                <c:pt idx="4">
                  <c:v>99.38</c:v>
                </c:pt>
              </c:numCache>
            </c:numRef>
          </c:val>
        </c:ser>
        <c:dLbls>
          <c:showLegendKey val="0"/>
          <c:showVal val="0"/>
          <c:showCatName val="0"/>
          <c:showSerName val="0"/>
          <c:showPercent val="0"/>
          <c:showBubbleSize val="0"/>
        </c:dLbls>
        <c:gapWidth val="150"/>
        <c:axId val="93602944"/>
        <c:axId val="936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02944"/>
        <c:axId val="93604864"/>
      </c:lineChart>
      <c:dateAx>
        <c:axId val="93602944"/>
        <c:scaling>
          <c:orientation val="minMax"/>
        </c:scaling>
        <c:delete val="1"/>
        <c:axPos val="b"/>
        <c:numFmt formatCode="ge" sourceLinked="1"/>
        <c:majorTickMark val="none"/>
        <c:minorTickMark val="none"/>
        <c:tickLblPos val="none"/>
        <c:crossAx val="93604864"/>
        <c:crosses val="autoZero"/>
        <c:auto val="1"/>
        <c:lblOffset val="100"/>
        <c:baseTimeUnit val="years"/>
      </c:dateAx>
      <c:valAx>
        <c:axId val="936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31232"/>
        <c:axId val="936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31232"/>
        <c:axId val="93633152"/>
      </c:lineChart>
      <c:dateAx>
        <c:axId val="93631232"/>
        <c:scaling>
          <c:orientation val="minMax"/>
        </c:scaling>
        <c:delete val="1"/>
        <c:axPos val="b"/>
        <c:numFmt formatCode="ge" sourceLinked="1"/>
        <c:majorTickMark val="none"/>
        <c:minorTickMark val="none"/>
        <c:tickLblPos val="none"/>
        <c:crossAx val="93633152"/>
        <c:crosses val="autoZero"/>
        <c:auto val="1"/>
        <c:lblOffset val="100"/>
        <c:baseTimeUnit val="years"/>
      </c:dateAx>
      <c:valAx>
        <c:axId val="936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28576"/>
        <c:axId val="947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28576"/>
        <c:axId val="94730496"/>
      </c:lineChart>
      <c:dateAx>
        <c:axId val="94728576"/>
        <c:scaling>
          <c:orientation val="minMax"/>
        </c:scaling>
        <c:delete val="1"/>
        <c:axPos val="b"/>
        <c:numFmt formatCode="ge" sourceLinked="1"/>
        <c:majorTickMark val="none"/>
        <c:minorTickMark val="none"/>
        <c:tickLblPos val="none"/>
        <c:crossAx val="94730496"/>
        <c:crosses val="autoZero"/>
        <c:auto val="1"/>
        <c:lblOffset val="100"/>
        <c:baseTimeUnit val="years"/>
      </c:dateAx>
      <c:valAx>
        <c:axId val="947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32896"/>
        <c:axId val="94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32896"/>
        <c:axId val="94835072"/>
      </c:lineChart>
      <c:dateAx>
        <c:axId val="94832896"/>
        <c:scaling>
          <c:orientation val="minMax"/>
        </c:scaling>
        <c:delete val="1"/>
        <c:axPos val="b"/>
        <c:numFmt formatCode="ge" sourceLinked="1"/>
        <c:majorTickMark val="none"/>
        <c:minorTickMark val="none"/>
        <c:tickLblPos val="none"/>
        <c:crossAx val="94835072"/>
        <c:crosses val="autoZero"/>
        <c:auto val="1"/>
        <c:lblOffset val="100"/>
        <c:baseTimeUnit val="years"/>
      </c:dateAx>
      <c:valAx>
        <c:axId val="94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75648"/>
        <c:axId val="948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75648"/>
        <c:axId val="94877568"/>
      </c:lineChart>
      <c:dateAx>
        <c:axId val="94875648"/>
        <c:scaling>
          <c:orientation val="minMax"/>
        </c:scaling>
        <c:delete val="1"/>
        <c:axPos val="b"/>
        <c:numFmt formatCode="ge" sourceLinked="1"/>
        <c:majorTickMark val="none"/>
        <c:minorTickMark val="none"/>
        <c:tickLblPos val="none"/>
        <c:crossAx val="94877568"/>
        <c:crosses val="autoZero"/>
        <c:auto val="1"/>
        <c:lblOffset val="100"/>
        <c:baseTimeUnit val="years"/>
      </c:dateAx>
      <c:valAx>
        <c:axId val="948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895488"/>
        <c:axId val="949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4895488"/>
        <c:axId val="94905856"/>
      </c:lineChart>
      <c:dateAx>
        <c:axId val="94895488"/>
        <c:scaling>
          <c:orientation val="minMax"/>
        </c:scaling>
        <c:delete val="1"/>
        <c:axPos val="b"/>
        <c:numFmt formatCode="ge" sourceLinked="1"/>
        <c:majorTickMark val="none"/>
        <c:minorTickMark val="none"/>
        <c:tickLblPos val="none"/>
        <c:crossAx val="94905856"/>
        <c:crosses val="autoZero"/>
        <c:auto val="1"/>
        <c:lblOffset val="100"/>
        <c:baseTimeUnit val="years"/>
      </c:dateAx>
      <c:valAx>
        <c:axId val="94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23.9</c:v>
                </c:pt>
                <c:pt idx="1">
                  <c:v>24.93</c:v>
                </c:pt>
                <c:pt idx="2">
                  <c:v>30.65</c:v>
                </c:pt>
                <c:pt idx="3">
                  <c:v>38.380000000000003</c:v>
                </c:pt>
                <c:pt idx="4">
                  <c:v>47.79</c:v>
                </c:pt>
              </c:numCache>
            </c:numRef>
          </c:val>
        </c:ser>
        <c:dLbls>
          <c:showLegendKey val="0"/>
          <c:showVal val="0"/>
          <c:showCatName val="0"/>
          <c:showSerName val="0"/>
          <c:showPercent val="0"/>
          <c:showBubbleSize val="0"/>
        </c:dLbls>
        <c:gapWidth val="150"/>
        <c:axId val="94944256"/>
        <c:axId val="949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4944256"/>
        <c:axId val="94946432"/>
      </c:lineChart>
      <c:dateAx>
        <c:axId val="94944256"/>
        <c:scaling>
          <c:orientation val="minMax"/>
        </c:scaling>
        <c:delete val="1"/>
        <c:axPos val="b"/>
        <c:numFmt formatCode="ge" sourceLinked="1"/>
        <c:majorTickMark val="none"/>
        <c:minorTickMark val="none"/>
        <c:tickLblPos val="none"/>
        <c:crossAx val="94946432"/>
        <c:crosses val="autoZero"/>
        <c:auto val="1"/>
        <c:lblOffset val="100"/>
        <c:baseTimeUnit val="years"/>
      </c:dateAx>
      <c:valAx>
        <c:axId val="949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520.20000000000005</c:v>
                </c:pt>
                <c:pt idx="1">
                  <c:v>551.64</c:v>
                </c:pt>
                <c:pt idx="2">
                  <c:v>473.17</c:v>
                </c:pt>
                <c:pt idx="3">
                  <c:v>366.92</c:v>
                </c:pt>
                <c:pt idx="4">
                  <c:v>300.10000000000002</c:v>
                </c:pt>
              </c:numCache>
            </c:numRef>
          </c:val>
        </c:ser>
        <c:dLbls>
          <c:showLegendKey val="0"/>
          <c:showVal val="0"/>
          <c:showCatName val="0"/>
          <c:showSerName val="0"/>
          <c:showPercent val="0"/>
          <c:showBubbleSize val="0"/>
        </c:dLbls>
        <c:gapWidth val="150"/>
        <c:axId val="95045888"/>
        <c:axId val="950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5045888"/>
        <c:axId val="95048448"/>
      </c:lineChart>
      <c:dateAx>
        <c:axId val="95045888"/>
        <c:scaling>
          <c:orientation val="minMax"/>
        </c:scaling>
        <c:delete val="1"/>
        <c:axPos val="b"/>
        <c:numFmt formatCode="ge" sourceLinked="1"/>
        <c:majorTickMark val="none"/>
        <c:minorTickMark val="none"/>
        <c:tickLblPos val="none"/>
        <c:crossAx val="95048448"/>
        <c:crosses val="autoZero"/>
        <c:auto val="1"/>
        <c:lblOffset val="100"/>
        <c:baseTimeUnit val="years"/>
      </c:dateAx>
      <c:valAx>
        <c:axId val="950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上里町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31387</v>
      </c>
      <c r="AM8" s="64"/>
      <c r="AN8" s="64"/>
      <c r="AO8" s="64"/>
      <c r="AP8" s="64"/>
      <c r="AQ8" s="64"/>
      <c r="AR8" s="64"/>
      <c r="AS8" s="64"/>
      <c r="AT8" s="63">
        <f>データ!S6</f>
        <v>29.18</v>
      </c>
      <c r="AU8" s="63"/>
      <c r="AV8" s="63"/>
      <c r="AW8" s="63"/>
      <c r="AX8" s="63"/>
      <c r="AY8" s="63"/>
      <c r="AZ8" s="63"/>
      <c r="BA8" s="63"/>
      <c r="BB8" s="63">
        <f>データ!T6</f>
        <v>1075.6300000000001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0.81</v>
      </c>
      <c r="Q10" s="63"/>
      <c r="R10" s="63"/>
      <c r="S10" s="63"/>
      <c r="T10" s="63"/>
      <c r="U10" s="63"/>
      <c r="V10" s="63"/>
      <c r="W10" s="63">
        <f>データ!P6</f>
        <v>100</v>
      </c>
      <c r="X10" s="63"/>
      <c r="Y10" s="63"/>
      <c r="Z10" s="63"/>
      <c r="AA10" s="63"/>
      <c r="AB10" s="63"/>
      <c r="AC10" s="63"/>
      <c r="AD10" s="64">
        <f>データ!Q6</f>
        <v>3277</v>
      </c>
      <c r="AE10" s="64"/>
      <c r="AF10" s="64"/>
      <c r="AG10" s="64"/>
      <c r="AH10" s="64"/>
      <c r="AI10" s="64"/>
      <c r="AJ10" s="64"/>
      <c r="AK10" s="2"/>
      <c r="AL10" s="64">
        <f>データ!U6</f>
        <v>255</v>
      </c>
      <c r="AM10" s="64"/>
      <c r="AN10" s="64"/>
      <c r="AO10" s="64"/>
      <c r="AP10" s="64"/>
      <c r="AQ10" s="64"/>
      <c r="AR10" s="64"/>
      <c r="AS10" s="64"/>
      <c r="AT10" s="63">
        <f>データ!V6</f>
        <v>0.12</v>
      </c>
      <c r="AU10" s="63"/>
      <c r="AV10" s="63"/>
      <c r="AW10" s="63"/>
      <c r="AX10" s="63"/>
      <c r="AY10" s="63"/>
      <c r="AZ10" s="63"/>
      <c r="BA10" s="63"/>
      <c r="BB10" s="63">
        <f>データ!W6</f>
        <v>2125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113859</v>
      </c>
      <c r="D6" s="31">
        <f t="shared" si="3"/>
        <v>47</v>
      </c>
      <c r="E6" s="31">
        <f t="shared" si="3"/>
        <v>17</v>
      </c>
      <c r="F6" s="31">
        <f t="shared" si="3"/>
        <v>5</v>
      </c>
      <c r="G6" s="31">
        <f t="shared" si="3"/>
        <v>0</v>
      </c>
      <c r="H6" s="31" t="str">
        <f t="shared" si="3"/>
        <v>埼玉県　上里町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0.81</v>
      </c>
      <c r="P6" s="32">
        <f t="shared" si="3"/>
        <v>100</v>
      </c>
      <c r="Q6" s="32">
        <f t="shared" si="3"/>
        <v>3277</v>
      </c>
      <c r="R6" s="32">
        <f t="shared" si="3"/>
        <v>31387</v>
      </c>
      <c r="S6" s="32">
        <f t="shared" si="3"/>
        <v>29.18</v>
      </c>
      <c r="T6" s="32">
        <f t="shared" si="3"/>
        <v>1075.6300000000001</v>
      </c>
      <c r="U6" s="32">
        <f t="shared" si="3"/>
        <v>255</v>
      </c>
      <c r="V6" s="32">
        <f t="shared" si="3"/>
        <v>0.12</v>
      </c>
      <c r="W6" s="32">
        <f t="shared" si="3"/>
        <v>2125</v>
      </c>
      <c r="X6" s="33">
        <f>IF(X7="",NA(),X7)</f>
        <v>96.85</v>
      </c>
      <c r="Y6" s="33">
        <f t="shared" ref="Y6:AG6" si="4">IF(Y7="",NA(),Y7)</f>
        <v>98.93</v>
      </c>
      <c r="Z6" s="33">
        <f t="shared" si="4"/>
        <v>104.59</v>
      </c>
      <c r="AA6" s="33">
        <f t="shared" si="4"/>
        <v>103.91</v>
      </c>
      <c r="AB6" s="33">
        <f t="shared" si="4"/>
        <v>99.38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23.9</v>
      </c>
      <c r="BQ6" s="33">
        <f t="shared" ref="BQ6:BY6" si="8">IF(BQ7="",NA(),BQ7)</f>
        <v>24.93</v>
      </c>
      <c r="BR6" s="33">
        <f t="shared" si="8"/>
        <v>30.65</v>
      </c>
      <c r="BS6" s="33">
        <f t="shared" si="8"/>
        <v>38.380000000000003</v>
      </c>
      <c r="BT6" s="33">
        <f t="shared" si="8"/>
        <v>47.79</v>
      </c>
      <c r="BU6" s="33">
        <f t="shared" si="8"/>
        <v>42.13</v>
      </c>
      <c r="BV6" s="33">
        <f t="shared" si="8"/>
        <v>42.48</v>
      </c>
      <c r="BW6" s="33">
        <f t="shared" si="8"/>
        <v>41.04</v>
      </c>
      <c r="BX6" s="33">
        <f t="shared" si="8"/>
        <v>41.08</v>
      </c>
      <c r="BY6" s="33">
        <f t="shared" si="8"/>
        <v>41.34</v>
      </c>
      <c r="BZ6" s="32" t="str">
        <f>IF(BZ7="","",IF(BZ7="-","【-】","【"&amp;SUBSTITUTE(TEXT(BZ7,"#,##0.00"),"-","△")&amp;"】"))</f>
        <v>【52.78】</v>
      </c>
      <c r="CA6" s="33">
        <f>IF(CA7="",NA(),CA7)</f>
        <v>520.20000000000005</v>
      </c>
      <c r="CB6" s="33">
        <f t="shared" ref="CB6:CJ6" si="9">IF(CB7="",NA(),CB7)</f>
        <v>551.64</v>
      </c>
      <c r="CC6" s="33">
        <f t="shared" si="9"/>
        <v>473.17</v>
      </c>
      <c r="CD6" s="33">
        <f t="shared" si="9"/>
        <v>366.92</v>
      </c>
      <c r="CE6" s="33">
        <f t="shared" si="9"/>
        <v>300.10000000000002</v>
      </c>
      <c r="CF6" s="33">
        <f t="shared" si="9"/>
        <v>348.41</v>
      </c>
      <c r="CG6" s="33">
        <f t="shared" si="9"/>
        <v>343.8</v>
      </c>
      <c r="CH6" s="33">
        <f t="shared" si="9"/>
        <v>357.08</v>
      </c>
      <c r="CI6" s="33">
        <f t="shared" si="9"/>
        <v>378.08</v>
      </c>
      <c r="CJ6" s="33">
        <f t="shared" si="9"/>
        <v>357.49</v>
      </c>
      <c r="CK6" s="32" t="str">
        <f>IF(CK7="","",IF(CK7="-","【-】","【"&amp;SUBSTITUTE(TEXT(CK7,"#,##0.00"),"-","△")&amp;"】"))</f>
        <v>【289.81】</v>
      </c>
      <c r="CL6" s="33">
        <f>IF(CL7="",NA(),CL7)</f>
        <v>38.58</v>
      </c>
      <c r="CM6" s="33">
        <f t="shared" ref="CM6:CU6" si="10">IF(CM7="",NA(),CM7)</f>
        <v>38.58</v>
      </c>
      <c r="CN6" s="33">
        <f t="shared" si="10"/>
        <v>37.799999999999997</v>
      </c>
      <c r="CO6" s="33">
        <f t="shared" si="10"/>
        <v>36.22</v>
      </c>
      <c r="CP6" s="33">
        <f t="shared" si="10"/>
        <v>36.22</v>
      </c>
      <c r="CQ6" s="33">
        <f t="shared" si="10"/>
        <v>46.85</v>
      </c>
      <c r="CR6" s="33">
        <f t="shared" si="10"/>
        <v>46.06</v>
      </c>
      <c r="CS6" s="33">
        <f t="shared" si="10"/>
        <v>45.95</v>
      </c>
      <c r="CT6" s="33">
        <f t="shared" si="10"/>
        <v>44.69</v>
      </c>
      <c r="CU6" s="33">
        <f t="shared" si="10"/>
        <v>44.69</v>
      </c>
      <c r="CV6" s="32" t="str">
        <f>IF(CV7="","",IF(CV7="-","【-】","【"&amp;SUBSTITUTE(TEXT(CV7,"#,##0.00"),"-","△")&amp;"】"))</f>
        <v>【52.74】</v>
      </c>
      <c r="CW6" s="33">
        <f>IF(CW7="",NA(),CW7)</f>
        <v>60.54</v>
      </c>
      <c r="CX6" s="33">
        <f t="shared" ref="CX6:DF6" si="11">IF(CX7="",NA(),CX7)</f>
        <v>71.37</v>
      </c>
      <c r="CY6" s="33">
        <f t="shared" si="11"/>
        <v>70.59</v>
      </c>
      <c r="CZ6" s="33">
        <f t="shared" si="11"/>
        <v>68.239999999999995</v>
      </c>
      <c r="DA6" s="33">
        <f t="shared" si="11"/>
        <v>68.63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113859</v>
      </c>
      <c r="D7" s="35">
        <v>47</v>
      </c>
      <c r="E7" s="35">
        <v>17</v>
      </c>
      <c r="F7" s="35">
        <v>5</v>
      </c>
      <c r="G7" s="35">
        <v>0</v>
      </c>
      <c r="H7" s="35" t="s">
        <v>96</v>
      </c>
      <c r="I7" s="35" t="s">
        <v>97</v>
      </c>
      <c r="J7" s="35" t="s">
        <v>98</v>
      </c>
      <c r="K7" s="35" t="s">
        <v>99</v>
      </c>
      <c r="L7" s="35" t="s">
        <v>100</v>
      </c>
      <c r="M7" s="36" t="s">
        <v>101</v>
      </c>
      <c r="N7" s="36" t="s">
        <v>102</v>
      </c>
      <c r="O7" s="36">
        <v>0.81</v>
      </c>
      <c r="P7" s="36">
        <v>100</v>
      </c>
      <c r="Q7" s="36">
        <v>3277</v>
      </c>
      <c r="R7" s="36">
        <v>31387</v>
      </c>
      <c r="S7" s="36">
        <v>29.18</v>
      </c>
      <c r="T7" s="36">
        <v>1075.6300000000001</v>
      </c>
      <c r="U7" s="36">
        <v>255</v>
      </c>
      <c r="V7" s="36">
        <v>0.12</v>
      </c>
      <c r="W7" s="36">
        <v>2125</v>
      </c>
      <c r="X7" s="36">
        <v>96.85</v>
      </c>
      <c r="Y7" s="36">
        <v>98.93</v>
      </c>
      <c r="Z7" s="36">
        <v>104.59</v>
      </c>
      <c r="AA7" s="36">
        <v>103.91</v>
      </c>
      <c r="AB7" s="36">
        <v>99.38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23.9</v>
      </c>
      <c r="BQ7" s="36">
        <v>24.93</v>
      </c>
      <c r="BR7" s="36">
        <v>30.65</v>
      </c>
      <c r="BS7" s="36">
        <v>38.380000000000003</v>
      </c>
      <c r="BT7" s="36">
        <v>47.79</v>
      </c>
      <c r="BU7" s="36">
        <v>42.13</v>
      </c>
      <c r="BV7" s="36">
        <v>42.48</v>
      </c>
      <c r="BW7" s="36">
        <v>41.04</v>
      </c>
      <c r="BX7" s="36">
        <v>41.08</v>
      </c>
      <c r="BY7" s="36">
        <v>41.34</v>
      </c>
      <c r="BZ7" s="36">
        <v>52.78</v>
      </c>
      <c r="CA7" s="36">
        <v>520.20000000000005</v>
      </c>
      <c r="CB7" s="36">
        <v>551.64</v>
      </c>
      <c r="CC7" s="36">
        <v>473.17</v>
      </c>
      <c r="CD7" s="36">
        <v>366.92</v>
      </c>
      <c r="CE7" s="36">
        <v>300.10000000000002</v>
      </c>
      <c r="CF7" s="36">
        <v>348.41</v>
      </c>
      <c r="CG7" s="36">
        <v>343.8</v>
      </c>
      <c r="CH7" s="36">
        <v>357.08</v>
      </c>
      <c r="CI7" s="36">
        <v>378.08</v>
      </c>
      <c r="CJ7" s="36">
        <v>357.49</v>
      </c>
      <c r="CK7" s="36">
        <v>289.81</v>
      </c>
      <c r="CL7" s="36">
        <v>38.58</v>
      </c>
      <c r="CM7" s="36">
        <v>38.58</v>
      </c>
      <c r="CN7" s="36">
        <v>37.799999999999997</v>
      </c>
      <c r="CO7" s="36">
        <v>36.22</v>
      </c>
      <c r="CP7" s="36">
        <v>36.22</v>
      </c>
      <c r="CQ7" s="36">
        <v>46.85</v>
      </c>
      <c r="CR7" s="36">
        <v>46.06</v>
      </c>
      <c r="CS7" s="36">
        <v>45.95</v>
      </c>
      <c r="CT7" s="36">
        <v>44.69</v>
      </c>
      <c r="CU7" s="36">
        <v>44.69</v>
      </c>
      <c r="CV7" s="36">
        <v>52.74</v>
      </c>
      <c r="CW7" s="36">
        <v>60.54</v>
      </c>
      <c r="CX7" s="36">
        <v>71.37</v>
      </c>
      <c r="CY7" s="36">
        <v>70.59</v>
      </c>
      <c r="CZ7" s="36">
        <v>68.239999999999995</v>
      </c>
      <c r="DA7" s="36">
        <v>68.63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2017-02-13T04:52:48Z</cp:lastPrinted>
  <dcterms:created xsi:type="dcterms:W3CDTF">2017-02-08T03:09:26Z</dcterms:created>
  <dcterms:modified xsi:type="dcterms:W3CDTF">2017-02-20T01:56:46Z</dcterms:modified>
</cp:coreProperties>
</file>