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<sst xmlns="http://schemas.openxmlformats.org/spreadsheetml/2006/main" count="226" uniqueCount="111">
  <si>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</si>
  <si>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</si>
  <si>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</si>
  <si>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</si>
  <si>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</si>
  <si>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</si>
  <si>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</si>
  <si>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</si>
  <si>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</si>
  <si>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</si>
  <si>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</si>
  <si>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</si>
  <si>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</si>
  <si>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</si>
  <si>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</si>
  <si>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</si>
  <si>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</si>
  <si>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</si>
  <si>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</si>
  <si>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</si>
  <si>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</si>
  <si>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</si>
  <si>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</si>
  <si>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</si>
  <si>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</si>
  <si>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</si>
  <si>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</si>
  <si>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</si>
  <si>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</si>
  <si>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</si>
  <si>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</si>
  <si>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</si>
  <si>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</si>
  <si>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</si>
  <si>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</si>
  <si>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</si>
  <si>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</si>
  <si>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</si>
  <si>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</si>
  <si>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</si>
  <si>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</si>
  <si>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</si>
  <si>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</si>
  <si>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</si>
  <si>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</si>
  <si>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</si>
  <si>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</si>
  <si>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</si>
  <si>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</si>
  <si>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</si>
  <si>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</si>
  <si>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</si>
  <si>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</si>
  <si>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</si>
  <si>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</si>
  <si>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</si>
  <si>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</si>
  <si>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</si>
  <si>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</si>
  <si>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</si>
  <si>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</si>
  <si>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</si>
  <si>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</si>
  <si>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</si>
  <si>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</si>
  <si>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</si>
  <si>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</si>
  <si>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</si>
  <si>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</si>
  <si>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</si>
  <si>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</si>
  <si>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</si>
  <si>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</si>
  <si>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</si>
  <si>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</si>
  <si>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</si>
  <si>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</si>
  <si>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</si>
  <si>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</si>
  <si>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</si>
  <si>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</si>
  <si>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</si>
  <si>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</si>
  <si>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</si>
  <si>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</si>
  <si>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</si>
  <si>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</si>
  <si>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</si>
  <si>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</si>
  <si>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</si>
  <si>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</si>
  <si>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</si>
  <si>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</si>
  <si>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</si>
  <si>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</si>
  <si>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</si>
  <si>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神川町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</si>
  <si>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</si>
  <si>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</si>
  <si>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</si>
  <si>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</si>
  <si>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</si>
  <si>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</si>
  <si>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</si>
  <si>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</si>
  <si>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</si>
  <si>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</si>
  <si>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</si>
  <si>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平成26年度以降下がっている。これは使用料収入が減少となって収支比率が悪化したためである。また、歳入の不足分を一般会計からの繰入金等に依存する状況である。
⑤経費回収率
　使用料収入が減少したため、類似団体よりも低い数値を示す状態となった。
⑥汚水処理原価
　汚水1㎥あたりの処理経費で、類似団体と比較して高い数値を示している。これは使用料収入の減少に対し、事業費負担や地方債償還額が増加したためである。
⑧水洗化率
　類似団体と比較して低い数値を示している。これは下水道が普及途上であることも影響している。更なる接続促進が必要である。</t>
    <phoneticPr fontId="4"/>
  </si>
  <si>
    <t>　平成２１年の供用開始であり、比較的新しい管渠、施設である。
　老朽化を数値で表す状況ではないが、水道事業計画書に基づき、適切に維持管理を行っていく。</t>
    <phoneticPr fontId="4"/>
  </si>
  <si>
    <t>　神川町公共下水道事業は、供用開始から7年。下水道普及途上であり、企業誘致等の施策と合わせて、接続促進活動を実施して下水道への理解を高める。安定的な事業運営を行うためにも、更なる接続率の向上を目指していく。
　下水道の目的である公衆衛生の向上や、河川等の水質保全、良好な環境を創造するために、今後も健全で効率性の高い事業運営を目指していく。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</si>
</sst>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0816"/>
        <c:axId val="9853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 formatCode="#,##0.00;&quot;△&quot;#,##0.00">
                  <c:v>0</c:v>
                </c:pt>
                <c:pt idx="3">
                  <c:v>0.17</c:v>
                </c:pt>
                <c:pt idx="4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0816"/>
        <c:axId val="98532736"/>
      </c:lineChart>
      <c:dateAx>
        <c:axId val="9853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32736"/>
        <c:crosses val="autoZero"/>
        <c:auto val="1"/>
        <c:lblOffset val="100"/>
        <c:baseTimeUnit val="years"/>
      </c:dateAx>
      <c:valAx>
        <c:axId val="9853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3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27232"/>
        <c:axId val="998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41.48</c:v>
                </c:pt>
                <c:pt idx="1">
                  <c:v>41.95</c:v>
                </c:pt>
                <c:pt idx="2">
                  <c:v>40.71</c:v>
                </c:pt>
                <c:pt idx="3">
                  <c:v>43.53</c:v>
                </c:pt>
                <c:pt idx="4">
                  <c:v>39.869999999999997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7232"/>
        <c:axId val="99811328"/>
      </c:lineChart>
      <c:dateAx>
        <c:axId val="9972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11328"/>
        <c:crosses val="autoZero"/>
        <c:auto val="1"/>
        <c:lblOffset val="100"/>
        <c:baseTimeUnit val="years"/>
      </c:dateAx>
      <c:valAx>
        <c:axId val="998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2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11.54</c:v>
                </c:pt>
                <c:pt idx="1">
                  <c:v>13.2</c:v>
                </c:pt>
                <c:pt idx="2">
                  <c:v>8.83</c:v>
                </c:pt>
                <c:pt idx="3">
                  <c:v>8.99</c:v>
                </c:pt>
                <c:pt idx="4">
                  <c:v>22.94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7440"/>
        <c:axId val="9983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65.739999999999995</c:v>
                </c:pt>
                <c:pt idx="1">
                  <c:v>64.459999999999994</c:v>
                </c:pt>
                <c:pt idx="2">
                  <c:v>63.45</c:v>
                </c:pt>
                <c:pt idx="3">
                  <c:v>64.14</c:v>
                </c:pt>
                <c:pt idx="4">
                  <c:v>61.37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7440"/>
        <c:axId val="99839360"/>
      </c:lineChart>
      <c:dateAx>
        <c:axId val="9983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39360"/>
        <c:crosses val="autoZero"/>
        <c:auto val="1"/>
        <c:lblOffset val="100"/>
        <c:baseTimeUnit val="years"/>
      </c:dateAx>
      <c:valAx>
        <c:axId val="9983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3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112.62</c:v>
                </c:pt>
                <c:pt idx="1">
                  <c:v>101.72</c:v>
                </c:pt>
                <c:pt idx="2">
                  <c:v>113.66</c:v>
                </c:pt>
                <c:pt idx="3">
                  <c:v>79.72</c:v>
                </c:pt>
                <c:pt idx="4">
                  <c:v>76.77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8160"/>
        <c:axId val="9963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8160"/>
        <c:axId val="99630080"/>
      </c:lineChart>
      <c:dateAx>
        <c:axId val="9962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30080"/>
        <c:crosses val="autoZero"/>
        <c:auto val="1"/>
        <c:lblOffset val="100"/>
        <c:baseTimeUnit val="years"/>
      </c:dateAx>
      <c:valAx>
        <c:axId val="9963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2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60544"/>
        <c:axId val="9966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60544"/>
        <c:axId val="99662464"/>
      </c:lineChart>
      <c:dateAx>
        <c:axId val="9966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62464"/>
        <c:crosses val="autoZero"/>
        <c:auto val="1"/>
        <c:lblOffset val="100"/>
        <c:baseTimeUnit val="years"/>
      </c:dateAx>
      <c:valAx>
        <c:axId val="9966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6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81632"/>
        <c:axId val="9938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81632"/>
        <c:axId val="99383552"/>
      </c:lineChart>
      <c:dateAx>
        <c:axId val="9938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83552"/>
        <c:crosses val="autoZero"/>
        <c:auto val="1"/>
        <c:lblOffset val="100"/>
        <c:baseTimeUnit val="years"/>
      </c:dateAx>
      <c:valAx>
        <c:axId val="9938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38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5952"/>
        <c:axId val="994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85952"/>
        <c:axId val="99492224"/>
      </c:lineChart>
      <c:dateAx>
        <c:axId val="9948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92224"/>
        <c:crosses val="autoZero"/>
        <c:auto val="1"/>
        <c:lblOffset val="100"/>
        <c:baseTimeUnit val="years"/>
      </c:dateAx>
      <c:valAx>
        <c:axId val="994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8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0624"/>
        <c:axId val="9954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0624"/>
        <c:axId val="99540992"/>
      </c:lineChart>
      <c:dateAx>
        <c:axId val="995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40992"/>
        <c:crosses val="autoZero"/>
        <c:auto val="1"/>
        <c:lblOffset val="100"/>
        <c:baseTimeUnit val="years"/>
      </c:dateAx>
      <c:valAx>
        <c:axId val="9954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2640"/>
        <c:axId val="995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1734.34</c:v>
                </c:pt>
                <c:pt idx="1">
                  <c:v>1791.46</c:v>
                </c:pt>
                <c:pt idx="2">
                  <c:v>1826.49</c:v>
                </c:pt>
                <c:pt idx="3">
                  <c:v>1696.96</c:v>
                </c:pt>
                <c:pt idx="4">
                  <c:v>1824.34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52640"/>
        <c:axId val="99558912"/>
      </c:lineChart>
      <c:dateAx>
        <c:axId val="9955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58912"/>
        <c:crosses val="autoZero"/>
        <c:auto val="1"/>
        <c:lblOffset val="100"/>
        <c:baseTimeUnit val="years"/>
      </c:dateAx>
      <c:valAx>
        <c:axId val="995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71.56</c:v>
                </c:pt>
                <c:pt idx="2">
                  <c:v>58.88</c:v>
                </c:pt>
                <c:pt idx="3">
                  <c:v>58.53</c:v>
                </c:pt>
                <c:pt idx="4">
                  <c:v>46.99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01408"/>
        <c:axId val="996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55.91</c:v>
                </c:pt>
                <c:pt idx="1">
                  <c:v>51.28</c:v>
                </c:pt>
                <c:pt idx="2">
                  <c:v>48</c:v>
                </c:pt>
                <c:pt idx="3">
                  <c:v>47.23</c:v>
                </c:pt>
                <c:pt idx="4">
                  <c:v>54.16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1408"/>
        <c:axId val="99603584"/>
      </c:lineChart>
      <c:dateAx>
        <c:axId val="9960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03584"/>
        <c:crosses val="autoZero"/>
        <c:auto val="1"/>
        <c:lblOffset val="100"/>
        <c:baseTimeUnit val="years"/>
      </c:dateAx>
      <c:valAx>
        <c:axId val="996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0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217.04</c:v>
                </c:pt>
                <c:pt idx="1">
                  <c:v>297.13</c:v>
                </c:pt>
                <c:pt idx="2">
                  <c:v>468.99</c:v>
                </c:pt>
                <c:pt idx="3">
                  <c:v>537.22</c:v>
                </c:pt>
                <c:pt idx="4">
                  <c:v>610.44000000000005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98944"/>
        <c:axId val="9970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284.98</c:v>
                </c:pt>
                <c:pt idx="1">
                  <c:v>311.81</c:v>
                </c:pt>
                <c:pt idx="2">
                  <c:v>334.37</c:v>
                </c:pt>
                <c:pt idx="3">
                  <c:v>351.41</c:v>
                </c:pt>
                <c:pt idx="4">
                  <c:v>307.56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98944"/>
        <c:axId val="99705216"/>
      </c:lineChart>
      <c:dateAx>
        <c:axId val="9969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05216"/>
        <c:crosses val="autoZero"/>
        <c:auto val="1"/>
        <c:lblOffset val="100"/>
        <c:baseTimeUnit val="years"/>
      </c:dateAx>
      <c:valAx>
        <c:axId val="9970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9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神川町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14027</v>
      </c>
      <c r="AM8" s="64"/>
      <c r="AN8" s="64"/>
      <c r="AO8" s="64"/>
      <c r="AP8" s="64"/>
      <c r="AQ8" s="64"/>
      <c r="AR8" s="64"/>
      <c r="AS8" s="64"/>
      <c r="AT8" s="63">
        <f>データ!S6</f>
        <v>47.4</v>
      </c>
      <c r="AU8" s="63"/>
      <c r="AV8" s="63"/>
      <c r="AW8" s="63"/>
      <c r="AX8" s="63"/>
      <c r="AY8" s="63"/>
      <c r="AZ8" s="63"/>
      <c r="BA8" s="63"/>
      <c r="BB8" s="63">
        <f>データ!T6</f>
        <v>295.93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2.86</v>
      </c>
      <c r="Q10" s="63"/>
      <c r="R10" s="63"/>
      <c r="S10" s="63"/>
      <c r="T10" s="63"/>
      <c r="U10" s="63"/>
      <c r="V10" s="63"/>
      <c r="W10" s="63">
        <f>データ!P6</f>
        <v>97</v>
      </c>
      <c r="X10" s="63"/>
      <c r="Y10" s="63"/>
      <c r="Z10" s="63"/>
      <c r="AA10" s="63"/>
      <c r="AB10" s="63"/>
      <c r="AC10" s="63"/>
      <c r="AD10" s="64">
        <f>データ!Q6</f>
        <v>2370</v>
      </c>
      <c r="AE10" s="64"/>
      <c r="AF10" s="64"/>
      <c r="AG10" s="64"/>
      <c r="AH10" s="64"/>
      <c r="AI10" s="64"/>
      <c r="AJ10" s="64"/>
      <c r="AK10" s="2"/>
      <c r="AL10" s="64">
        <f>データ!U6</f>
        <v>401</v>
      </c>
      <c r="AM10" s="64"/>
      <c r="AN10" s="64"/>
      <c r="AO10" s="64"/>
      <c r="AP10" s="64"/>
      <c r="AQ10" s="64"/>
      <c r="AR10" s="64"/>
      <c r="AS10" s="64"/>
      <c r="AT10" s="63">
        <f>データ!V6</f>
        <v>0.54</v>
      </c>
      <c r="AU10" s="63"/>
      <c r="AV10" s="63"/>
      <c r="AW10" s="63"/>
      <c r="AX10" s="63"/>
      <c r="AY10" s="63"/>
      <c r="AZ10" s="63"/>
      <c r="BA10" s="63"/>
      <c r="BB10" s="63">
        <f>データ!W6</f>
        <v>742.59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113832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埼玉県　神川町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2.86</v>
      </c>
      <c r="P6" s="32">
        <f t="shared" si="3"/>
        <v>97</v>
      </c>
      <c r="Q6" s="32">
        <f t="shared" si="3"/>
        <v>2370</v>
      </c>
      <c r="R6" s="32">
        <f t="shared" si="3"/>
        <v>14027</v>
      </c>
      <c r="S6" s="32">
        <f t="shared" si="3"/>
        <v>47.4</v>
      </c>
      <c r="T6" s="32">
        <f t="shared" si="3"/>
        <v>295.93</v>
      </c>
      <c r="U6" s="32">
        <f t="shared" si="3"/>
        <v>401</v>
      </c>
      <c r="V6" s="32">
        <f t="shared" si="3"/>
        <v>0.54</v>
      </c>
      <c r="W6" s="32">
        <f t="shared" si="3"/>
        <v>742.59</v>
      </c>
      <c r="X6" s="33">
        <f>IF(X7="",NA(),X7)</f>
        <v>112.62</v>
      </c>
      <c r="Y6" s="33">
        <f t="shared" ref="Y6:AG6" si="4">IF(Y7="",NA(),Y7)</f>
        <v>101.72</v>
      </c>
      <c r="Z6" s="33">
        <f t="shared" si="4"/>
        <v>113.66</v>
      </c>
      <c r="AA6" s="33">
        <f t="shared" si="4"/>
        <v>79.72</v>
      </c>
      <c r="AB6" s="33">
        <f t="shared" si="4"/>
        <v>76.77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1734.34</v>
      </c>
      <c r="BK6" s="33">
        <f t="shared" si="7"/>
        <v>1791.46</v>
      </c>
      <c r="BL6" s="33">
        <f t="shared" si="7"/>
        <v>1826.49</v>
      </c>
      <c r="BM6" s="33">
        <f t="shared" si="7"/>
        <v>1696.96</v>
      </c>
      <c r="BN6" s="33">
        <f t="shared" si="7"/>
        <v>1824.34</v>
      </c>
      <c r="BO6" s="32" t="str">
        <f>IF(BO7="","",IF(BO7="-","【-】","【"&amp;SUBSTITUTE(TEXT(BO7,"#,##0.00"),"-","△")&amp;"】"))</f>
        <v>【763.62】</v>
      </c>
      <c r="BP6" s="33">
        <f>IF(BP7="",NA(),BP7)</f>
        <v>100</v>
      </c>
      <c r="BQ6" s="33">
        <f t="shared" ref="BQ6:BY6" si="8">IF(BQ7="",NA(),BQ7)</f>
        <v>71.56</v>
      </c>
      <c r="BR6" s="33">
        <f t="shared" si="8"/>
        <v>58.88</v>
      </c>
      <c r="BS6" s="33">
        <f t="shared" si="8"/>
        <v>58.53</v>
      </c>
      <c r="BT6" s="33">
        <f t="shared" si="8"/>
        <v>46.99</v>
      </c>
      <c r="BU6" s="33">
        <f t="shared" si="8"/>
        <v>55.91</v>
      </c>
      <c r="BV6" s="33">
        <f t="shared" si="8"/>
        <v>51.28</v>
      </c>
      <c r="BW6" s="33">
        <f t="shared" si="8"/>
        <v>48</v>
      </c>
      <c r="BX6" s="33">
        <f t="shared" si="8"/>
        <v>47.23</v>
      </c>
      <c r="BY6" s="33">
        <f t="shared" si="8"/>
        <v>54.16</v>
      </c>
      <c r="BZ6" s="32" t="str">
        <f>IF(BZ7="","",IF(BZ7="-","【-】","【"&amp;SUBSTITUTE(TEXT(BZ7,"#,##0.00"),"-","△")&amp;"】"))</f>
        <v>【98.53】</v>
      </c>
      <c r="CA6" s="33">
        <f>IF(CA7="",NA(),CA7)</f>
        <v>217.04</v>
      </c>
      <c r="CB6" s="33">
        <f t="shared" ref="CB6:CJ6" si="9">IF(CB7="",NA(),CB7)</f>
        <v>297.13</v>
      </c>
      <c r="CC6" s="33">
        <f t="shared" si="9"/>
        <v>468.99</v>
      </c>
      <c r="CD6" s="33">
        <f t="shared" si="9"/>
        <v>537.22</v>
      </c>
      <c r="CE6" s="33">
        <f t="shared" si="9"/>
        <v>610.44000000000005</v>
      </c>
      <c r="CF6" s="33">
        <f t="shared" si="9"/>
        <v>284.98</v>
      </c>
      <c r="CG6" s="33">
        <f t="shared" si="9"/>
        <v>311.81</v>
      </c>
      <c r="CH6" s="33">
        <f t="shared" si="9"/>
        <v>334.37</v>
      </c>
      <c r="CI6" s="33">
        <f t="shared" si="9"/>
        <v>351.41</v>
      </c>
      <c r="CJ6" s="33">
        <f t="shared" si="9"/>
        <v>307.56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41.48</v>
      </c>
      <c r="CR6" s="33">
        <f t="shared" si="10"/>
        <v>41.95</v>
      </c>
      <c r="CS6" s="33">
        <f t="shared" si="10"/>
        <v>40.71</v>
      </c>
      <c r="CT6" s="33">
        <f t="shared" si="10"/>
        <v>43.53</v>
      </c>
      <c r="CU6" s="33">
        <f t="shared" si="10"/>
        <v>39.869999999999997</v>
      </c>
      <c r="CV6" s="32" t="str">
        <f>IF(CV7="","",IF(CV7="-","【-】","【"&amp;SUBSTITUTE(TEXT(CV7,"#,##0.00"),"-","△")&amp;"】"))</f>
        <v>【60.01】</v>
      </c>
      <c r="CW6" s="33">
        <f>IF(CW7="",NA(),CW7)</f>
        <v>11.54</v>
      </c>
      <c r="CX6" s="33">
        <f t="shared" ref="CX6:DF6" si="11">IF(CX7="",NA(),CX7)</f>
        <v>13.2</v>
      </c>
      <c r="CY6" s="33">
        <f t="shared" si="11"/>
        <v>8.83</v>
      </c>
      <c r="CZ6" s="33">
        <f t="shared" si="11"/>
        <v>8.99</v>
      </c>
      <c r="DA6" s="33">
        <f t="shared" si="11"/>
        <v>22.94</v>
      </c>
      <c r="DB6" s="33">
        <f t="shared" si="11"/>
        <v>65.739999999999995</v>
      </c>
      <c r="DC6" s="33">
        <f t="shared" si="11"/>
        <v>64.459999999999994</v>
      </c>
      <c r="DD6" s="33">
        <f t="shared" si="11"/>
        <v>63.45</v>
      </c>
      <c r="DE6" s="33">
        <f t="shared" si="11"/>
        <v>64.14</v>
      </c>
      <c r="DF6" s="33">
        <f t="shared" si="11"/>
        <v>61.37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0.14000000000000001</v>
      </c>
      <c r="EK6" s="32">
        <f t="shared" si="14"/>
        <v>0</v>
      </c>
      <c r="EL6" s="33">
        <f t="shared" si="14"/>
        <v>0.17</v>
      </c>
      <c r="EM6" s="33">
        <f t="shared" si="14"/>
        <v>0.2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113832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2.86</v>
      </c>
      <c r="P7" s="36">
        <v>97</v>
      </c>
      <c r="Q7" s="36">
        <v>2370</v>
      </c>
      <c r="R7" s="36">
        <v>14027</v>
      </c>
      <c r="S7" s="36">
        <v>47.4</v>
      </c>
      <c r="T7" s="36">
        <v>295.93</v>
      </c>
      <c r="U7" s="36">
        <v>401</v>
      </c>
      <c r="V7" s="36">
        <v>0.54</v>
      </c>
      <c r="W7" s="36">
        <v>742.59</v>
      </c>
      <c r="X7" s="36">
        <v>112.62</v>
      </c>
      <c r="Y7" s="36">
        <v>101.72</v>
      </c>
      <c r="Z7" s="36">
        <v>113.66</v>
      </c>
      <c r="AA7" s="36">
        <v>79.72</v>
      </c>
      <c r="AB7" s="36">
        <v>76.77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1734.34</v>
      </c>
      <c r="BK7" s="36">
        <v>1791.46</v>
      </c>
      <c r="BL7" s="36">
        <v>1826.49</v>
      </c>
      <c r="BM7" s="36">
        <v>1696.96</v>
      </c>
      <c r="BN7" s="36">
        <v>1824.34</v>
      </c>
      <c r="BO7" s="36">
        <v>763.62</v>
      </c>
      <c r="BP7" s="36">
        <v>100</v>
      </c>
      <c r="BQ7" s="36">
        <v>71.56</v>
      </c>
      <c r="BR7" s="36">
        <v>58.88</v>
      </c>
      <c r="BS7" s="36">
        <v>58.53</v>
      </c>
      <c r="BT7" s="36">
        <v>46.99</v>
      </c>
      <c r="BU7" s="36">
        <v>55.91</v>
      </c>
      <c r="BV7" s="36">
        <v>51.28</v>
      </c>
      <c r="BW7" s="36">
        <v>48</v>
      </c>
      <c r="BX7" s="36">
        <v>47.23</v>
      </c>
      <c r="BY7" s="36">
        <v>54.16</v>
      </c>
      <c r="BZ7" s="36">
        <v>98.53</v>
      </c>
      <c r="CA7" s="36">
        <v>217.04</v>
      </c>
      <c r="CB7" s="36">
        <v>297.13</v>
      </c>
      <c r="CC7" s="36">
        <v>468.99</v>
      </c>
      <c r="CD7" s="36">
        <v>537.22</v>
      </c>
      <c r="CE7" s="36">
        <v>610.44000000000005</v>
      </c>
      <c r="CF7" s="36">
        <v>284.98</v>
      </c>
      <c r="CG7" s="36">
        <v>311.81</v>
      </c>
      <c r="CH7" s="36">
        <v>334.37</v>
      </c>
      <c r="CI7" s="36">
        <v>351.41</v>
      </c>
      <c r="CJ7" s="36">
        <v>307.56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41.48</v>
      </c>
      <c r="CR7" s="36">
        <v>41.95</v>
      </c>
      <c r="CS7" s="36">
        <v>40.71</v>
      </c>
      <c r="CT7" s="36">
        <v>43.53</v>
      </c>
      <c r="CU7" s="36">
        <v>39.869999999999997</v>
      </c>
      <c r="CV7" s="36">
        <v>60.01</v>
      </c>
      <c r="CW7" s="36">
        <v>11.54</v>
      </c>
      <c r="CX7" s="36">
        <v>13.2</v>
      </c>
      <c r="CY7" s="36">
        <v>8.83</v>
      </c>
      <c r="CZ7" s="36">
        <v>8.99</v>
      </c>
      <c r="DA7" s="36">
        <v>22.94</v>
      </c>
      <c r="DB7" s="36">
        <v>65.739999999999995</v>
      </c>
      <c r="DC7" s="36">
        <v>64.459999999999994</v>
      </c>
      <c r="DD7" s="36">
        <v>63.45</v>
      </c>
      <c r="DE7" s="36">
        <v>64.14</v>
      </c>
      <c r="DF7" s="36">
        <v>61.37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0.14000000000000001</v>
      </c>
      <c r="EK7" s="36">
        <v>0</v>
      </c>
      <c r="EL7" s="36">
        <v>0.17</v>
      </c>
      <c r="EM7" s="36">
        <v>0.2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埼玉県</cp:lastModifiedBy>
  <dcterms:created xsi:type="dcterms:W3CDTF">2017-02-08T02:47:34Z</dcterms:created>
  <dcterms:modified xsi:type="dcterms:W3CDTF">2017-02-22T02:46:27Z</dcterms:modified>
  <cp:category/>
</cp:coreProperties>
</file>