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08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<sst xmlns="http://schemas.openxmlformats.org/spreadsheetml/2006/main" count="250" uniqueCount="111">
  <si>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</si>
  <si>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</si>
  <si>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</si>
  <si>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</si>
  <si>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</si>
  <si>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</si>
  <si>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</si>
  <si>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</si>
  <si>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</si>
  <si>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</si>
  <si>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</si>
  <si>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</si>
  <si>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</si>
  <si>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</si>
  <si>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</si>
  <si>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</si>
  <si>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</si>
  <si>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</si>
  <si>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</si>
  <si>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</si>
  <si>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</si>
  <si>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</si>
  <si>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</si>
  <si>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</si>
  <si>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</si>
  <si>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</si>
  <si>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</si>
  <si>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</si>
  <si>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</si>
  <si>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</si>
  <si>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</si>
  <si>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</si>
  <si>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</si>
  <si>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</si>
  <si>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</si>
  <si>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</si>
  <si>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</si>
  <si>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</si>
  <si>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</si>
  <si>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</si>
  <si>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</si>
  <si>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</si>
  <si>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</si>
  <si>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</si>
  <si>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</si>
  <si>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</si>
  <si>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</si>
  <si>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</si>
  <si>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</si>
  <si>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</si>
  <si>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</si>
  <si>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</si>
  <si>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</si>
  <si>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</si>
  <si>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</si>
  <si>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</si>
  <si>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</si>
  <si>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</si>
  <si>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</si>
  <si>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</si>
  <si>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</si>
  <si>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</si>
  <si>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</si>
  <si>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</si>
  <si>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</si>
  <si>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</si>
  <si>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</si>
  <si>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</si>
  <si>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</si>
  <si>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</si>
  <si>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</si>
  <si>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</si>
  <si>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</si>
  <si>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</si>
  <si>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</si>
  <si>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</si>
  <si>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</si>
  <si>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</si>
  <si>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</si>
  <si>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</si>
  <si>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</si>
  <si>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</si>
  <si>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</si>
  <si>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</si>
  <si>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</si>
  <si>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</si>
  <si>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</si>
  <si>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</si>
  <si>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</si>
  <si>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</si>
  <si>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</si>
  <si>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</si>
  <si>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</si>
  <si>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</si>
  <si>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</si>
  <si>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</si>
  <si>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美里町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</si>
  <si>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</si>
  <si>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</si>
  <si>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</si>
  <si>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</si>
  <si>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</si>
  <si>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</si>
  <si>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</si>
  <si>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</si>
  <si>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</si>
  <si>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</si>
  <si>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</si>
  <si>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⑥汚水処理原価⑧水洗化率
　供用開始後間もないため、水洗化率も低く使用料収入も少ないので一般会計からの繰入金に依存している状況である。
　各項目とも類似団体と比較すると低い状況であるため使用料収入を増加させるために、水洗化率の向上に取り組む必要がある。</t>
    <rPh sb="1" eb="4">
      <t>シュウエキテキ</t>
    </rPh>
    <rPh sb="4" eb="6">
      <t>シュウシ</t>
    </rPh>
    <rPh sb="6" eb="8">
      <t>ヒリツ</t>
    </rPh>
    <rPh sb="9" eb="11">
      <t>ケイヒ</t>
    </rPh>
    <rPh sb="11" eb="13">
      <t>カイシュウ</t>
    </rPh>
    <rPh sb="13" eb="14">
      <t>リツ</t>
    </rPh>
    <rPh sb="16" eb="18">
      <t>オスイ</t>
    </rPh>
    <rPh sb="18" eb="20">
      <t>ショリ</t>
    </rPh>
    <rPh sb="20" eb="22">
      <t>ゲンカ</t>
    </rPh>
    <rPh sb="23" eb="26">
      <t>スイセンカ</t>
    </rPh>
    <rPh sb="26" eb="27">
      <t>リツ</t>
    </rPh>
    <rPh sb="29" eb="31">
      <t>キョウヨウ</t>
    </rPh>
    <rPh sb="31" eb="34">
      <t>カイシゴ</t>
    </rPh>
    <rPh sb="34" eb="35">
      <t>マ</t>
    </rPh>
    <rPh sb="41" eb="44">
      <t>スイセンカ</t>
    </rPh>
    <rPh sb="44" eb="45">
      <t>リツ</t>
    </rPh>
    <rPh sb="46" eb="47">
      <t>ヒク</t>
    </rPh>
    <rPh sb="48" eb="50">
      <t>シヨウ</t>
    </rPh>
    <rPh sb="50" eb="51">
      <t>リョウ</t>
    </rPh>
    <rPh sb="51" eb="53">
      <t>シュウニュウ</t>
    </rPh>
    <rPh sb="54" eb="55">
      <t>スク</t>
    </rPh>
    <rPh sb="59" eb="61">
      <t>イッパン</t>
    </rPh>
    <rPh sb="61" eb="63">
      <t>カイケイ</t>
    </rPh>
    <rPh sb="84" eb="85">
      <t>カク</t>
    </rPh>
    <rPh sb="85" eb="87">
      <t>コウモク</t>
    </rPh>
    <rPh sb="89" eb="91">
      <t>ルイジ</t>
    </rPh>
    <rPh sb="91" eb="93">
      <t>ダンタイ</t>
    </rPh>
    <rPh sb="94" eb="96">
      <t>ヒカク</t>
    </rPh>
    <rPh sb="99" eb="100">
      <t>ヒク</t>
    </rPh>
    <rPh sb="101" eb="103">
      <t>ジョウキョウ</t>
    </rPh>
    <rPh sb="108" eb="110">
      <t>シヨウ</t>
    </rPh>
    <rPh sb="110" eb="111">
      <t>リョウ</t>
    </rPh>
    <rPh sb="111" eb="113">
      <t>シュウニュウ</t>
    </rPh>
    <rPh sb="114" eb="116">
      <t>ゾウカ</t>
    </rPh>
    <rPh sb="123" eb="126">
      <t>スイセンカ</t>
    </rPh>
    <rPh sb="126" eb="127">
      <t>リツ</t>
    </rPh>
    <rPh sb="128" eb="130">
      <t>コウジョウ</t>
    </rPh>
    <rPh sb="131" eb="132">
      <t>ト</t>
    </rPh>
    <rPh sb="133" eb="134">
      <t>ク</t>
    </rPh>
    <rPh sb="135" eb="137">
      <t>ヒツヨウ</t>
    </rPh>
    <phoneticPr fontId="4"/>
  </si>
  <si>
    <t>　平成２５年に供用開始しており比較的新しい管渠であるため、老朽化対策の必要性は現時点ではありません。
　しかし、管渠の点検や地盤沈下等の状況確認を行うため巡回・点検を実施する必要があります。</t>
    <rPh sb="1" eb="3">
      <t>ヘイセイ</t>
    </rPh>
    <rPh sb="5" eb="6">
      <t>ネン</t>
    </rPh>
    <rPh sb="7" eb="9">
      <t>キョウヨウ</t>
    </rPh>
    <rPh sb="9" eb="11">
      <t>カイシ</t>
    </rPh>
    <rPh sb="15" eb="17">
      <t>ヒカク</t>
    </rPh>
    <rPh sb="17" eb="18">
      <t>テキ</t>
    </rPh>
    <rPh sb="18" eb="19">
      <t>アタラ</t>
    </rPh>
    <rPh sb="21" eb="22">
      <t>カン</t>
    </rPh>
    <rPh sb="22" eb="23">
      <t>キョ</t>
    </rPh>
    <rPh sb="29" eb="32">
      <t>ロウキュウカ</t>
    </rPh>
    <rPh sb="32" eb="34">
      <t>タイサク</t>
    </rPh>
    <rPh sb="35" eb="37">
      <t>ヒツヨウ</t>
    </rPh>
    <rPh sb="37" eb="38">
      <t>セイ</t>
    </rPh>
    <rPh sb="39" eb="42">
      <t>ゲンジテン</t>
    </rPh>
    <rPh sb="56" eb="57">
      <t>カン</t>
    </rPh>
    <rPh sb="57" eb="58">
      <t>キョ</t>
    </rPh>
    <rPh sb="59" eb="61">
      <t>テンケン</t>
    </rPh>
    <rPh sb="62" eb="64">
      <t>ジバン</t>
    </rPh>
    <rPh sb="64" eb="66">
      <t>チンカ</t>
    </rPh>
    <rPh sb="66" eb="67">
      <t>トウ</t>
    </rPh>
    <rPh sb="68" eb="70">
      <t>ジョウキョウ</t>
    </rPh>
    <rPh sb="70" eb="72">
      <t>カクニン</t>
    </rPh>
    <rPh sb="73" eb="74">
      <t>オコナ</t>
    </rPh>
    <rPh sb="77" eb="79">
      <t>ジュンカイ</t>
    </rPh>
    <rPh sb="80" eb="82">
      <t>テンケン</t>
    </rPh>
    <rPh sb="83" eb="85">
      <t>ジッシ</t>
    </rPh>
    <rPh sb="87" eb="89">
      <t>ヒツヨウ</t>
    </rPh>
    <phoneticPr fontId="4"/>
  </si>
  <si>
    <t>下水道事業の目的である公衆衛生の向上や河川等の水質保全、良好な環境を創造するし安定した事業経営を行うために、接続の推進を図り歳入の根幹である使用料の確保に努める必要がある。</t>
    <rPh sb="0" eb="3">
      <t>ゲスイドウ</t>
    </rPh>
    <rPh sb="3" eb="5">
      <t>ジギョウ</t>
    </rPh>
    <rPh sb="6" eb="8">
      <t>モクテキ</t>
    </rPh>
    <rPh sb="11" eb="15">
      <t>コウシュウエイセイ</t>
    </rPh>
    <rPh sb="16" eb="18">
      <t>コウジョウ</t>
    </rPh>
    <rPh sb="19" eb="22">
      <t>カセントウ</t>
    </rPh>
    <rPh sb="23" eb="25">
      <t>スイシツ</t>
    </rPh>
    <rPh sb="25" eb="27">
      <t>ホゼン</t>
    </rPh>
    <rPh sb="28" eb="30">
      <t>リョウコウ</t>
    </rPh>
    <rPh sb="31" eb="33">
      <t>カンキョウ</t>
    </rPh>
    <rPh sb="34" eb="36">
      <t>ソウゾウ</t>
    </rPh>
    <rPh sb="39" eb="41">
      <t>アンテイ</t>
    </rPh>
    <rPh sb="43" eb="45">
      <t>ジギョウ</t>
    </rPh>
    <rPh sb="45" eb="47">
      <t>ケイエイ</t>
    </rPh>
    <rPh sb="48" eb="49">
      <t>オコナ</t>
    </rPh>
    <rPh sb="54" eb="56">
      <t>セツゾク</t>
    </rPh>
    <rPh sb="57" eb="59">
      <t>スイシン</t>
    </rPh>
    <rPh sb="60" eb="61">
      <t>ハカ</t>
    </rPh>
    <rPh sb="62" eb="64">
      <t>サイニュウ</t>
    </rPh>
    <rPh sb="65" eb="66">
      <t>ネ</t>
    </rPh>
    <rPh sb="66" eb="67">
      <t>ミキ</t>
    </rPh>
    <rPh sb="70" eb="72">
      <t>シヨウ</t>
    </rPh>
    <rPh sb="72" eb="73">
      <t>リョウ</t>
    </rPh>
    <rPh sb="74" eb="76">
      <t>カクホ</t>
    </rPh>
    <rPh sb="77" eb="78">
      <t>ツト</t>
    </rPh>
    <rPh sb="80" eb="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</si>
</sst>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62293248"/>
        <c:axId val="1622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0.19</c:v>
                </c:pt>
                <c:pt idx="3">
                  <c:v>0.16</c:v>
                </c:pt>
                <c:pt idx="4">
                  <c:v>0.33</c:v>
                </c:pt>
              </c:numCache>
            </c:numRef>
          </c:val>
          <c:smooth val="0"/>
        </c:ser>
        <c:dLbls>
          <c:showLegendKey val="0"/>
          <c:showVal val="0"/>
          <c:showCatName val="0"/>
          <c:showSerName val="0"/>
          <c:showPercent val="0"/>
          <c:showBubbleSize val="0"/>
        </c:dLbls>
        <c:marker val="1"/>
        <c:smooth val="0"/>
        <c:axId val="162293248"/>
        <c:axId val="162295168"/>
      </c:lineChart>
      <c:dateAx>
        <c:axId val="162293248"/>
        <c:scaling>
          <c:orientation val="minMax"/>
        </c:scaling>
        <c:delete val="1"/>
        <c:axPos val="b"/>
        <c:numFmt formatCode="ge" sourceLinked="1"/>
        <c:majorTickMark val="none"/>
        <c:minorTickMark val="none"/>
        <c:tickLblPos val="none"/>
        <c:crossAx val="162295168"/>
        <c:crosses val="autoZero"/>
        <c:auto val="1"/>
        <c:lblOffset val="100"/>
        <c:baseTimeUnit val="years"/>
      </c:dateAx>
      <c:valAx>
        <c:axId val="1622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503680"/>
        <c:axId val="1708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39.92</c:v>
                </c:pt>
                <c:pt idx="3">
                  <c:v>41.63</c:v>
                </c:pt>
                <c:pt idx="4">
                  <c:v>44.89</c:v>
                </c:pt>
              </c:numCache>
            </c:numRef>
          </c:val>
          <c:smooth val="0"/>
        </c:ser>
        <c:dLbls>
          <c:showLegendKey val="0"/>
          <c:showVal val="0"/>
          <c:showCatName val="0"/>
          <c:showSerName val="0"/>
          <c:showPercent val="0"/>
          <c:showBubbleSize val="0"/>
        </c:dLbls>
        <c:marker val="1"/>
        <c:smooth val="0"/>
        <c:axId val="160503680"/>
        <c:axId val="170852352"/>
      </c:lineChart>
      <c:dateAx>
        <c:axId val="160503680"/>
        <c:scaling>
          <c:orientation val="minMax"/>
        </c:scaling>
        <c:delete val="1"/>
        <c:axPos val="b"/>
        <c:numFmt formatCode="ge" sourceLinked="1"/>
        <c:majorTickMark val="none"/>
        <c:minorTickMark val="none"/>
        <c:tickLblPos val="none"/>
        <c:crossAx val="170852352"/>
        <c:crosses val="autoZero"/>
        <c:auto val="1"/>
        <c:lblOffset val="100"/>
        <c:baseTimeUnit val="years"/>
      </c:dateAx>
      <c:valAx>
        <c:axId val="170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8.2200000000000006</c:v>
                </c:pt>
                <c:pt idx="3">
                  <c:v>12.01</c:v>
                </c:pt>
                <c:pt idx="4">
                  <c:v>10.51</c:v>
                </c:pt>
              </c:numCache>
            </c:numRef>
          </c:val>
        </c:ser>
        <c:dLbls>
          <c:showLegendKey val="0"/>
          <c:showVal val="0"/>
          <c:showCatName val="0"/>
          <c:showSerName val="0"/>
          <c:showPercent val="0"/>
          <c:showBubbleSize val="0"/>
        </c:dLbls>
        <c:gapWidth val="150"/>
        <c:axId val="170878464"/>
        <c:axId val="170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65.86</c:v>
                </c:pt>
                <c:pt idx="3">
                  <c:v>66.33</c:v>
                </c:pt>
                <c:pt idx="4">
                  <c:v>64.89</c:v>
                </c:pt>
              </c:numCache>
            </c:numRef>
          </c:val>
          <c:smooth val="0"/>
        </c:ser>
        <c:dLbls>
          <c:showLegendKey val="0"/>
          <c:showVal val="0"/>
          <c:showCatName val="0"/>
          <c:showSerName val="0"/>
          <c:showPercent val="0"/>
          <c:showBubbleSize val="0"/>
        </c:dLbls>
        <c:marker val="1"/>
        <c:smooth val="0"/>
        <c:axId val="170878464"/>
        <c:axId val="170880384"/>
      </c:lineChart>
      <c:dateAx>
        <c:axId val="170878464"/>
        <c:scaling>
          <c:orientation val="minMax"/>
        </c:scaling>
        <c:delete val="1"/>
        <c:axPos val="b"/>
        <c:numFmt formatCode="ge" sourceLinked="1"/>
        <c:majorTickMark val="none"/>
        <c:minorTickMark val="none"/>
        <c:tickLblPos val="none"/>
        <c:crossAx val="170880384"/>
        <c:crosses val="autoZero"/>
        <c:auto val="1"/>
        <c:lblOffset val="100"/>
        <c:baseTimeUnit val="years"/>
      </c:dateAx>
      <c:valAx>
        <c:axId val="170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125.46</c:v>
                </c:pt>
                <c:pt idx="3">
                  <c:v>90.27</c:v>
                </c:pt>
                <c:pt idx="4">
                  <c:v>73.14</c:v>
                </c:pt>
              </c:numCache>
            </c:numRef>
          </c:val>
        </c:ser>
        <c:dLbls>
          <c:showLegendKey val="0"/>
          <c:showVal val="0"/>
          <c:showCatName val="0"/>
          <c:showSerName val="0"/>
          <c:showPercent val="0"/>
          <c:showBubbleSize val="0"/>
        </c:dLbls>
        <c:gapWidth val="150"/>
        <c:axId val="170738816"/>
        <c:axId val="17074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38816"/>
        <c:axId val="170740736"/>
      </c:lineChart>
      <c:dateAx>
        <c:axId val="170738816"/>
        <c:scaling>
          <c:orientation val="minMax"/>
        </c:scaling>
        <c:delete val="1"/>
        <c:axPos val="b"/>
        <c:numFmt formatCode="ge" sourceLinked="1"/>
        <c:majorTickMark val="none"/>
        <c:minorTickMark val="none"/>
        <c:tickLblPos val="none"/>
        <c:crossAx val="170740736"/>
        <c:crosses val="autoZero"/>
        <c:auto val="1"/>
        <c:lblOffset val="100"/>
        <c:baseTimeUnit val="years"/>
      </c:dateAx>
      <c:valAx>
        <c:axId val="1707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767104"/>
        <c:axId val="1707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767104"/>
        <c:axId val="170769024"/>
      </c:lineChart>
      <c:dateAx>
        <c:axId val="170767104"/>
        <c:scaling>
          <c:orientation val="minMax"/>
        </c:scaling>
        <c:delete val="1"/>
        <c:axPos val="b"/>
        <c:numFmt formatCode="ge" sourceLinked="1"/>
        <c:majorTickMark val="none"/>
        <c:minorTickMark val="none"/>
        <c:tickLblPos val="none"/>
        <c:crossAx val="170769024"/>
        <c:crosses val="autoZero"/>
        <c:auto val="1"/>
        <c:lblOffset val="100"/>
        <c:baseTimeUnit val="years"/>
      </c:dateAx>
      <c:valAx>
        <c:axId val="1707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488192"/>
        <c:axId val="170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488192"/>
        <c:axId val="170490112"/>
      </c:lineChart>
      <c:dateAx>
        <c:axId val="170488192"/>
        <c:scaling>
          <c:orientation val="minMax"/>
        </c:scaling>
        <c:delete val="1"/>
        <c:axPos val="b"/>
        <c:numFmt formatCode="ge" sourceLinked="1"/>
        <c:majorTickMark val="none"/>
        <c:minorTickMark val="none"/>
        <c:tickLblPos val="none"/>
        <c:crossAx val="170490112"/>
        <c:crosses val="autoZero"/>
        <c:auto val="1"/>
        <c:lblOffset val="100"/>
        <c:baseTimeUnit val="years"/>
      </c:dateAx>
      <c:valAx>
        <c:axId val="170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590592"/>
        <c:axId val="170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590592"/>
        <c:axId val="170592512"/>
      </c:lineChart>
      <c:dateAx>
        <c:axId val="170590592"/>
        <c:scaling>
          <c:orientation val="minMax"/>
        </c:scaling>
        <c:delete val="1"/>
        <c:axPos val="b"/>
        <c:numFmt formatCode="ge" sourceLinked="1"/>
        <c:majorTickMark val="none"/>
        <c:minorTickMark val="none"/>
        <c:tickLblPos val="none"/>
        <c:crossAx val="170592512"/>
        <c:crosses val="autoZero"/>
        <c:auto val="1"/>
        <c:lblOffset val="100"/>
        <c:baseTimeUnit val="years"/>
      </c:dateAx>
      <c:valAx>
        <c:axId val="170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640128"/>
        <c:axId val="1706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640128"/>
        <c:axId val="170642048"/>
      </c:lineChart>
      <c:dateAx>
        <c:axId val="170640128"/>
        <c:scaling>
          <c:orientation val="minMax"/>
        </c:scaling>
        <c:delete val="1"/>
        <c:axPos val="b"/>
        <c:numFmt formatCode="ge" sourceLinked="1"/>
        <c:majorTickMark val="none"/>
        <c:minorTickMark val="none"/>
        <c:tickLblPos val="none"/>
        <c:crossAx val="170642048"/>
        <c:crosses val="autoZero"/>
        <c:auto val="1"/>
        <c:lblOffset val="100"/>
        <c:baseTimeUnit val="years"/>
      </c:dateAx>
      <c:valAx>
        <c:axId val="1706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70663296"/>
        <c:axId val="17066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70663296"/>
        <c:axId val="170669568"/>
      </c:lineChart>
      <c:dateAx>
        <c:axId val="170663296"/>
        <c:scaling>
          <c:orientation val="minMax"/>
        </c:scaling>
        <c:delete val="1"/>
        <c:axPos val="b"/>
        <c:numFmt formatCode="ge" sourceLinked="1"/>
        <c:majorTickMark val="none"/>
        <c:minorTickMark val="none"/>
        <c:tickLblPos val="none"/>
        <c:crossAx val="170669568"/>
        <c:crosses val="autoZero"/>
        <c:auto val="1"/>
        <c:lblOffset val="100"/>
        <c:baseTimeUnit val="years"/>
      </c:dateAx>
      <c:valAx>
        <c:axId val="1706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2.75</c:v>
                </c:pt>
                <c:pt idx="3">
                  <c:v>6.08</c:v>
                </c:pt>
                <c:pt idx="4">
                  <c:v>9.6199999999999992</c:v>
                </c:pt>
              </c:numCache>
            </c:numRef>
          </c:val>
        </c:ser>
        <c:dLbls>
          <c:showLegendKey val="0"/>
          <c:showVal val="0"/>
          <c:showCatName val="0"/>
          <c:showSerName val="0"/>
          <c:showPercent val="0"/>
          <c:showBubbleSize val="0"/>
        </c:dLbls>
        <c:gapWidth val="150"/>
        <c:axId val="170707968"/>
        <c:axId val="1707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57.33</c:v>
                </c:pt>
                <c:pt idx="3">
                  <c:v>60.78</c:v>
                </c:pt>
                <c:pt idx="4">
                  <c:v>60.17</c:v>
                </c:pt>
              </c:numCache>
            </c:numRef>
          </c:val>
          <c:smooth val="0"/>
        </c:ser>
        <c:dLbls>
          <c:showLegendKey val="0"/>
          <c:showVal val="0"/>
          <c:showCatName val="0"/>
          <c:showSerName val="0"/>
          <c:showPercent val="0"/>
          <c:showBubbleSize val="0"/>
        </c:dLbls>
        <c:marker val="1"/>
        <c:smooth val="0"/>
        <c:axId val="170707968"/>
        <c:axId val="170710144"/>
      </c:lineChart>
      <c:dateAx>
        <c:axId val="170707968"/>
        <c:scaling>
          <c:orientation val="minMax"/>
        </c:scaling>
        <c:delete val="1"/>
        <c:axPos val="b"/>
        <c:numFmt formatCode="ge" sourceLinked="1"/>
        <c:majorTickMark val="none"/>
        <c:minorTickMark val="none"/>
        <c:tickLblPos val="none"/>
        <c:crossAx val="170710144"/>
        <c:crosses val="autoZero"/>
        <c:auto val="1"/>
        <c:lblOffset val="100"/>
        <c:baseTimeUnit val="years"/>
      </c:dateAx>
      <c:valAx>
        <c:axId val="170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4976.53</c:v>
                </c:pt>
                <c:pt idx="3">
                  <c:v>2005.68</c:v>
                </c:pt>
                <c:pt idx="4">
                  <c:v>1257.27</c:v>
                </c:pt>
              </c:numCache>
            </c:numRef>
          </c:val>
        </c:ser>
        <c:dLbls>
          <c:showLegendKey val="0"/>
          <c:showVal val="0"/>
          <c:showCatName val="0"/>
          <c:showSerName val="0"/>
          <c:showPercent val="0"/>
          <c:showBubbleSize val="0"/>
        </c:dLbls>
        <c:gapWidth val="150"/>
        <c:axId val="156256512"/>
        <c:axId val="1562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56256512"/>
        <c:axId val="156262784"/>
      </c:lineChart>
      <c:dateAx>
        <c:axId val="156256512"/>
        <c:scaling>
          <c:orientation val="minMax"/>
        </c:scaling>
        <c:delete val="1"/>
        <c:axPos val="b"/>
        <c:numFmt formatCode="ge" sourceLinked="1"/>
        <c:majorTickMark val="none"/>
        <c:minorTickMark val="none"/>
        <c:tickLblPos val="none"/>
        <c:crossAx val="156262784"/>
        <c:crosses val="autoZero"/>
        <c:auto val="1"/>
        <c:lblOffset val="100"/>
        <c:baseTimeUnit val="years"/>
      </c:dateAx>
      <c:valAx>
        <c:axId val="1562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美里町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11477</v>
      </c>
      <c r="AM8" s="47"/>
      <c r="AN8" s="47"/>
      <c r="AO8" s="47"/>
      <c r="AP8" s="47"/>
      <c r="AQ8" s="47"/>
      <c r="AR8" s="47"/>
      <c r="AS8" s="47"/>
      <c r="AT8" s="43">
        <f>データ!S6</f>
        <v>33.409999999999997</v>
      </c>
      <c r="AU8" s="43"/>
      <c r="AV8" s="43"/>
      <c r="AW8" s="43"/>
      <c r="AX8" s="43"/>
      <c r="AY8" s="43"/>
      <c r="AZ8" s="43"/>
      <c r="BA8" s="43"/>
      <c r="BB8" s="43">
        <f>データ!T6</f>
        <v>343.52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6.33</v>
      </c>
      <c r="Q10" s="43"/>
      <c r="R10" s="43"/>
      <c r="S10" s="43"/>
      <c r="T10" s="43"/>
      <c r="U10" s="43"/>
      <c r="V10" s="43"/>
      <c r="W10" s="43">
        <f>データ!P6</f>
        <v>100</v>
      </c>
      <c r="X10" s="43"/>
      <c r="Y10" s="43"/>
      <c r="Z10" s="43"/>
      <c r="AA10" s="43"/>
      <c r="AB10" s="43"/>
      <c r="AC10" s="43"/>
      <c r="AD10" s="47">
        <f>データ!Q6</f>
        <v>2160</v>
      </c>
      <c r="AE10" s="47"/>
      <c r="AF10" s="47"/>
      <c r="AG10" s="47"/>
      <c r="AH10" s="47"/>
      <c r="AI10" s="47"/>
      <c r="AJ10" s="47"/>
      <c r="AK10" s="2"/>
      <c r="AL10" s="47">
        <f>データ!U6</f>
        <v>723</v>
      </c>
      <c r="AM10" s="47"/>
      <c r="AN10" s="47"/>
      <c r="AO10" s="47"/>
      <c r="AP10" s="47"/>
      <c r="AQ10" s="47"/>
      <c r="AR10" s="47"/>
      <c r="AS10" s="47"/>
      <c r="AT10" s="43">
        <f>データ!V6</f>
        <v>0.25</v>
      </c>
      <c r="AU10" s="43"/>
      <c r="AV10" s="43"/>
      <c r="AW10" s="43"/>
      <c r="AX10" s="43"/>
      <c r="AY10" s="43"/>
      <c r="AZ10" s="43"/>
      <c r="BA10" s="43"/>
      <c r="BB10" s="43">
        <f>データ!W6</f>
        <v>2892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113816</v>
      </c>
      <c r="D6" s="31">
        <f t="shared" si="3"/>
        <v>47</v>
      </c>
      <c r="E6" s="31">
        <f t="shared" si="3"/>
        <v>17</v>
      </c>
      <c r="F6" s="31">
        <f t="shared" si="3"/>
        <v>1</v>
      </c>
      <c r="G6" s="31">
        <f t="shared" si="3"/>
        <v>0</v>
      </c>
      <c r="H6" s="31" t="str">
        <f t="shared" si="3"/>
        <v>埼玉県　美里町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6.33</v>
      </c>
      <c r="P6" s="32">
        <f t="shared" si="3"/>
        <v>100</v>
      </c>
      <c r="Q6" s="32">
        <f t="shared" si="3"/>
        <v>2160</v>
      </c>
      <c r="R6" s="32">
        <f t="shared" si="3"/>
        <v>11477</v>
      </c>
      <c r="S6" s="32">
        <f t="shared" si="3"/>
        <v>33.409999999999997</v>
      </c>
      <c r="T6" s="32">
        <f t="shared" si="3"/>
        <v>343.52</v>
      </c>
      <c r="U6" s="32">
        <f t="shared" si="3"/>
        <v>723</v>
      </c>
      <c r="V6" s="32">
        <f t="shared" si="3"/>
        <v>0.25</v>
      </c>
      <c r="W6" s="32">
        <f t="shared" si="3"/>
        <v>2892</v>
      </c>
      <c r="X6" s="33" t="str">
        <f>IF(X7="",NA(),X7)</f>
        <v>-</v>
      </c>
      <c r="Y6" s="33" t="str">
        <f t="shared" ref="Y6:AG6" si="4">IF(Y7="",NA(),Y7)</f>
        <v>-</v>
      </c>
      <c r="Z6" s="33">
        <f t="shared" si="4"/>
        <v>125.46</v>
      </c>
      <c r="AA6" s="33">
        <f t="shared" si="4"/>
        <v>90.27</v>
      </c>
      <c r="AB6" s="33">
        <f t="shared" si="4"/>
        <v>73.14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2">
        <f t="shared" si="7"/>
        <v>0</v>
      </c>
      <c r="BH6" s="32">
        <f t="shared" si="7"/>
        <v>0</v>
      </c>
      <c r="BI6" s="32">
        <f t="shared" si="7"/>
        <v>0</v>
      </c>
      <c r="BJ6" s="33" t="str">
        <f t="shared" si="7"/>
        <v>-</v>
      </c>
      <c r="BK6" s="33" t="str">
        <f t="shared" si="7"/>
        <v>-</v>
      </c>
      <c r="BL6" s="33">
        <f t="shared" si="7"/>
        <v>1506.51</v>
      </c>
      <c r="BM6" s="33">
        <f t="shared" si="7"/>
        <v>1315.67</v>
      </c>
      <c r="BN6" s="33">
        <f t="shared" si="7"/>
        <v>1240.1600000000001</v>
      </c>
      <c r="BO6" s="32" t="str">
        <f>IF(BO7="","",IF(BO7="-","【-】","【"&amp;SUBSTITUTE(TEXT(BO7,"#,##0.00"),"-","△")&amp;"】"))</f>
        <v>【763.62】</v>
      </c>
      <c r="BP6" s="33" t="str">
        <f>IF(BP7="",NA(),BP7)</f>
        <v>-</v>
      </c>
      <c r="BQ6" s="33" t="str">
        <f t="shared" ref="BQ6:BY6" si="8">IF(BQ7="",NA(),BQ7)</f>
        <v>-</v>
      </c>
      <c r="BR6" s="33">
        <f t="shared" si="8"/>
        <v>2.75</v>
      </c>
      <c r="BS6" s="33">
        <f t="shared" si="8"/>
        <v>6.08</v>
      </c>
      <c r="BT6" s="33">
        <f t="shared" si="8"/>
        <v>9.6199999999999992</v>
      </c>
      <c r="BU6" s="33" t="str">
        <f t="shared" si="8"/>
        <v>-</v>
      </c>
      <c r="BV6" s="33" t="str">
        <f t="shared" si="8"/>
        <v>-</v>
      </c>
      <c r="BW6" s="33">
        <f t="shared" si="8"/>
        <v>57.33</v>
      </c>
      <c r="BX6" s="33">
        <f t="shared" si="8"/>
        <v>60.78</v>
      </c>
      <c r="BY6" s="33">
        <f t="shared" si="8"/>
        <v>60.17</v>
      </c>
      <c r="BZ6" s="32" t="str">
        <f>IF(BZ7="","",IF(BZ7="-","【-】","【"&amp;SUBSTITUTE(TEXT(BZ7,"#,##0.00"),"-","△")&amp;"】"))</f>
        <v>【98.53】</v>
      </c>
      <c r="CA6" s="33" t="str">
        <f>IF(CA7="",NA(),CA7)</f>
        <v>-</v>
      </c>
      <c r="CB6" s="33" t="str">
        <f t="shared" ref="CB6:CJ6" si="9">IF(CB7="",NA(),CB7)</f>
        <v>-</v>
      </c>
      <c r="CC6" s="33">
        <f t="shared" si="9"/>
        <v>4976.53</v>
      </c>
      <c r="CD6" s="33">
        <f t="shared" si="9"/>
        <v>2005.68</v>
      </c>
      <c r="CE6" s="33">
        <f t="shared" si="9"/>
        <v>1257.27</v>
      </c>
      <c r="CF6" s="33" t="str">
        <f t="shared" si="9"/>
        <v>-</v>
      </c>
      <c r="CG6" s="33" t="str">
        <f t="shared" si="9"/>
        <v>-</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39.92</v>
      </c>
      <c r="CT6" s="33">
        <f t="shared" si="10"/>
        <v>41.63</v>
      </c>
      <c r="CU6" s="33">
        <f t="shared" si="10"/>
        <v>44.89</v>
      </c>
      <c r="CV6" s="32" t="str">
        <f>IF(CV7="","",IF(CV7="-","【-】","【"&amp;SUBSTITUTE(TEXT(CV7,"#,##0.00"),"-","△")&amp;"】"))</f>
        <v>【60.01】</v>
      </c>
      <c r="CW6" s="33" t="str">
        <f>IF(CW7="",NA(),CW7)</f>
        <v>-</v>
      </c>
      <c r="CX6" s="33" t="str">
        <f t="shared" ref="CX6:DF6" si="11">IF(CX7="",NA(),CX7)</f>
        <v>-</v>
      </c>
      <c r="CY6" s="33">
        <f t="shared" si="11"/>
        <v>8.2200000000000006</v>
      </c>
      <c r="CZ6" s="33">
        <f t="shared" si="11"/>
        <v>12.01</v>
      </c>
      <c r="DA6" s="33">
        <f t="shared" si="11"/>
        <v>10.51</v>
      </c>
      <c r="DB6" s="33" t="str">
        <f t="shared" si="11"/>
        <v>-</v>
      </c>
      <c r="DC6" s="33" t="str">
        <f t="shared" si="11"/>
        <v>-</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0.19</v>
      </c>
      <c r="EL6" s="33">
        <f t="shared" si="14"/>
        <v>0.16</v>
      </c>
      <c r="EM6" s="33">
        <f t="shared" si="14"/>
        <v>0.33</v>
      </c>
      <c r="EN6" s="32" t="str">
        <f>IF(EN7="","",IF(EN7="-","【-】","【"&amp;SUBSTITUTE(TEXT(EN7,"#,##0.00"),"-","△")&amp;"】"))</f>
        <v>【0.23】</v>
      </c>
    </row>
    <row r="7" spans="1:144" s="34" customFormat="1">
      <c r="A7" s="26"/>
      <c r="B7" s="35">
        <v>2015</v>
      </c>
      <c r="C7" s="35">
        <v>113816</v>
      </c>
      <c r="D7" s="35">
        <v>47</v>
      </c>
      <c r="E7" s="35">
        <v>17</v>
      </c>
      <c r="F7" s="35">
        <v>1</v>
      </c>
      <c r="G7" s="35">
        <v>0</v>
      </c>
      <c r="H7" s="35" t="s">
        <v>96</v>
      </c>
      <c r="I7" s="35" t="s">
        <v>97</v>
      </c>
      <c r="J7" s="35" t="s">
        <v>98</v>
      </c>
      <c r="K7" s="35" t="s">
        <v>99</v>
      </c>
      <c r="L7" s="35" t="s">
        <v>100</v>
      </c>
      <c r="M7" s="36" t="s">
        <v>101</v>
      </c>
      <c r="N7" s="36" t="s">
        <v>102</v>
      </c>
      <c r="O7" s="36">
        <v>6.33</v>
      </c>
      <c r="P7" s="36">
        <v>100</v>
      </c>
      <c r="Q7" s="36">
        <v>2160</v>
      </c>
      <c r="R7" s="36">
        <v>11477</v>
      </c>
      <c r="S7" s="36">
        <v>33.409999999999997</v>
      </c>
      <c r="T7" s="36">
        <v>343.52</v>
      </c>
      <c r="U7" s="36">
        <v>723</v>
      </c>
      <c r="V7" s="36">
        <v>0.25</v>
      </c>
      <c r="W7" s="36">
        <v>2892</v>
      </c>
      <c r="X7" s="36" t="s">
        <v>101</v>
      </c>
      <c r="Y7" s="36" t="s">
        <v>101</v>
      </c>
      <c r="Z7" s="36">
        <v>125.46</v>
      </c>
      <c r="AA7" s="36">
        <v>90.27</v>
      </c>
      <c r="AB7" s="36">
        <v>73.14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101</v>
      </c>
      <c r="BF7" s="36" t="s">
        <v>101</v>
      </c>
      <c r="BG7" s="36">
        <v>0</v>
      </c>
      <c r="BH7" s="36">
        <v>0</v>
      </c>
      <c r="BI7" s="36">
        <v>0</v>
      </c>
      <c r="BJ7" s="36" t="s">
        <v>101</v>
      </c>
      <c r="BK7" s="36" t="s">
        <v>101</v>
      </c>
      <c r="BL7" s="36">
        <v>1506.51</v>
      </c>
      <c r="BM7" s="36">
        <v>1315.67</v>
      </c>
      <c r="BN7" s="36">
        <v>1240.1600000000001</v>
      </c>
      <c r="BO7" s="36">
        <v>763.62</v>
      </c>
      <c r="BP7" s="36" t="s">
        <v>101</v>
      </c>
      <c r="BQ7" s="36" t="s">
        <v>101</v>
      </c>
      <c r="BR7" s="36">
        <v>2.75</v>
      </c>
      <c r="BS7" s="36">
        <v>6.08</v>
      </c>
      <c r="BT7" s="36">
        <v>9.6199999999999992</v>
      </c>
      <c r="BU7" s="36" t="s">
        <v>101</v>
      </c>
      <c r="BV7" s="36" t="s">
        <v>101</v>
      </c>
      <c r="BW7" s="36">
        <v>57.33</v>
      </c>
      <c r="BX7" s="36">
        <v>60.78</v>
      </c>
      <c r="BY7" s="36">
        <v>60.17</v>
      </c>
      <c r="BZ7" s="36">
        <v>98.53</v>
      </c>
      <c r="CA7" s="36" t="s">
        <v>101</v>
      </c>
      <c r="CB7" s="36" t="s">
        <v>101</v>
      </c>
      <c r="CC7" s="36">
        <v>4976.53</v>
      </c>
      <c r="CD7" s="36">
        <v>2005.68</v>
      </c>
      <c r="CE7" s="36">
        <v>1257.27</v>
      </c>
      <c r="CF7" s="36" t="s">
        <v>101</v>
      </c>
      <c r="CG7" s="36" t="s">
        <v>101</v>
      </c>
      <c r="CH7" s="36">
        <v>284.52999999999997</v>
      </c>
      <c r="CI7" s="36">
        <v>276.26</v>
      </c>
      <c r="CJ7" s="36">
        <v>281.52999999999997</v>
      </c>
      <c r="CK7" s="36">
        <v>139.69999999999999</v>
      </c>
      <c r="CL7" s="36" t="s">
        <v>101</v>
      </c>
      <c r="CM7" s="36" t="s">
        <v>101</v>
      </c>
      <c r="CN7" s="36" t="s">
        <v>101</v>
      </c>
      <c r="CO7" s="36" t="s">
        <v>101</v>
      </c>
      <c r="CP7" s="36" t="s">
        <v>101</v>
      </c>
      <c r="CQ7" s="36" t="s">
        <v>101</v>
      </c>
      <c r="CR7" s="36" t="s">
        <v>101</v>
      </c>
      <c r="CS7" s="36">
        <v>39.92</v>
      </c>
      <c r="CT7" s="36">
        <v>41.63</v>
      </c>
      <c r="CU7" s="36">
        <v>44.89</v>
      </c>
      <c r="CV7" s="36">
        <v>60.01</v>
      </c>
      <c r="CW7" s="36" t="s">
        <v>101</v>
      </c>
      <c r="CX7" s="36" t="s">
        <v>101</v>
      </c>
      <c r="CY7" s="36">
        <v>8.2200000000000006</v>
      </c>
      <c r="CZ7" s="36">
        <v>12.01</v>
      </c>
      <c r="DA7" s="36">
        <v>10.51</v>
      </c>
      <c r="DB7" s="36" t="s">
        <v>101</v>
      </c>
      <c r="DC7" s="36" t="s">
        <v>101</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v>0</v>
      </c>
      <c r="EG7" s="36">
        <v>0</v>
      </c>
      <c r="EH7" s="36">
        <v>0</v>
      </c>
      <c r="EI7" s="36" t="s">
        <v>101</v>
      </c>
      <c r="EJ7" s="36" t="s">
        <v>101</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2017-02-08T02:47:33Z</dcterms:created>
  <dcterms:modified xsi:type="dcterms:W3CDTF">2017-02-21T00:59:05Z</dcterms:modified>
  <cp:category/>
</cp:coreProperties>
</file>