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<sst xmlns="http://schemas.openxmlformats.org/spreadsheetml/2006/main" count="217" uniqueCount="107">
  <si>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</si>
  <si>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</si>
  <si>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</si>
  <si>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</si>
  <si>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</si>
  <si>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</si>
  <si>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</si>
  <si>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</si>
  <si>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</si>
  <si>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</si>
  <si>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</si>
  <si>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</si>
  <si>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</si>
  <si>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</si>
  <si>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</si>
  <si>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</si>
  <si>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</si>
  <si>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</si>
  <si>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</si>
  <si>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</si>
  <si>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</si>
  <si>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</si>
  <si>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</si>
  <si>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</si>
  <si>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</si>
  <si>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</si>
  <si>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</si>
  <si>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</si>
  <si>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</si>
  <si>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</si>
  <si>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</si>
  <si>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</si>
  <si>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</si>
  <si>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</si>
  <si>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</si>
  <si>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</si>
  <si>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</si>
  <si>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</si>
  <si>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</si>
  <si>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</si>
  <si>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</si>
  <si>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</si>
  <si>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</si>
  <si>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</si>
  <si>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</si>
  <si>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</si>
  <si>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</si>
  <si>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</si>
  <si>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</si>
  <si>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</si>
  <si>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</si>
  <si>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</si>
  <si>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</si>
  <si>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</si>
  <si>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</si>
  <si>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</si>
  <si>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</si>
  <si>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</si>
  <si>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</si>
  <si>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</si>
  <si>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</si>
  <si>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</si>
  <si>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</si>
  <si>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</si>
  <si>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</si>
  <si>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</si>
  <si>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</si>
  <si>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</si>
  <si>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</si>
  <si>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</si>
  <si>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</si>
  <si>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</si>
  <si>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</si>
  <si>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</si>
  <si>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</si>
  <si>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</si>
  <si>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</si>
  <si>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</si>
  <si>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</si>
  <si>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</si>
  <si>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</si>
  <si>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</si>
  <si>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</si>
  <si>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</si>
  <si>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</si>
  <si>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</si>
  <si>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</si>
  <si>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</si>
  <si>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</si>
  <si>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</si>
  <si>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</si>
  <si>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</si>
  <si>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</si>
  <si>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ときがわ町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</si>
  <si>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</si>
  <si>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</si>
  <si>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</si>
  <si>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</si>
  <si>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</si>
  <si>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</si>
  <si>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</si>
  <si>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</si>
  <si>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</si>
  <si>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</si>
  <si>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①有形固定資産減価償却費
　類似団体とほぼ同等ではあるが、数値は上昇傾向にあり、老朽化が進んでいる。
②管路経年化率
　石綿セメント管更新事業は進めているが、他の管種の更新需要が増大している。
③管路更新率
　類似団体とほぼ同等であるが、経年化率が高いため更新をさらに進める必要がある。
</t>
    <rPh sb="1" eb="3">
      <t>ユウケイ</t>
    </rPh>
    <rPh sb="3" eb="5">
      <t>コテイ</t>
    </rPh>
    <rPh sb="5" eb="7">
      <t>シサン</t>
    </rPh>
    <rPh sb="7" eb="9">
      <t>ゲンカ</t>
    </rPh>
    <rPh sb="9" eb="11">
      <t>ショウキャク</t>
    </rPh>
    <rPh sb="11" eb="12">
      <t>ヒ</t>
    </rPh>
    <rPh sb="52" eb="54">
      <t>カンロ</t>
    </rPh>
    <rPh sb="54" eb="57">
      <t>ケイネンカ</t>
    </rPh>
    <rPh sb="57" eb="58">
      <t>リツ</t>
    </rPh>
    <rPh sb="67" eb="69">
      <t>コウシン</t>
    </rPh>
    <rPh sb="69" eb="71">
      <t>ジギョウ</t>
    </rPh>
    <rPh sb="72" eb="73">
      <t>スス</t>
    </rPh>
    <rPh sb="79" eb="80">
      <t>タ</t>
    </rPh>
    <rPh sb="82" eb="83">
      <t>シュ</t>
    </rPh>
    <rPh sb="84" eb="86">
      <t>コウシン</t>
    </rPh>
    <rPh sb="86" eb="88">
      <t>ジュヨウ</t>
    </rPh>
    <rPh sb="89" eb="91">
      <t>ゾウダイ</t>
    </rPh>
    <rPh sb="98" eb="100">
      <t>カンロ</t>
    </rPh>
    <rPh sb="100" eb="102">
      <t>コウシン</t>
    </rPh>
    <rPh sb="102" eb="103">
      <t>リツ</t>
    </rPh>
    <rPh sb="105" eb="107">
      <t>ルイジ</t>
    </rPh>
    <rPh sb="107" eb="109">
      <t>ダンタイ</t>
    </rPh>
    <rPh sb="112" eb="114">
      <t>ドウトウ</t>
    </rPh>
    <rPh sb="122" eb="123">
      <t>リツ</t>
    </rPh>
    <rPh sb="124" eb="125">
      <t>タカ</t>
    </rPh>
    <rPh sb="128" eb="130">
      <t>コウシン</t>
    </rPh>
    <rPh sb="134" eb="135">
      <t>スス</t>
    </rPh>
    <rPh sb="137" eb="139">
      <t>ヒツヨウ</t>
    </rPh>
    <phoneticPr fontId="4"/>
  </si>
  <si>
    <t xml:space="preserve">  料金回収率の低さや、給水原価の高さが示すとおり、経営規模に比して施設維持などの必要経費、また老朽施設の更新費用が多額であり、料金収入だけでは賄いきれていない。今後の更新需要に対しても十分な財政基盤が確立されているとは言えない。
　経営戦略の作成にあたっては、引続き経営改善策を進めつつ、今後の投資のあり方や、水道料金を検討する必要がある。また運営体制のあり方（水道広域化）も考える必要がある。</t>
    <rPh sb="55" eb="57">
      <t>ヒヨウ</t>
    </rPh>
    <rPh sb="58" eb="60">
      <t>タガク</t>
    </rPh>
    <rPh sb="81" eb="83">
      <t>コンゴ</t>
    </rPh>
    <rPh sb="84" eb="86">
      <t>コウシン</t>
    </rPh>
    <rPh sb="86" eb="88">
      <t>ジュヨウ</t>
    </rPh>
    <rPh sb="89" eb="90">
      <t>タイ</t>
    </rPh>
    <rPh sb="93" eb="95">
      <t>ジュウブン</t>
    </rPh>
    <rPh sb="96" eb="98">
      <t>ザイセイ</t>
    </rPh>
    <rPh sb="98" eb="100">
      <t>キバン</t>
    </rPh>
    <rPh sb="101" eb="103">
      <t>カクリツ</t>
    </rPh>
    <rPh sb="110" eb="111">
      <t>イ</t>
    </rPh>
    <rPh sb="161" eb="163">
      <t>ケントウ</t>
    </rPh>
    <rPh sb="165" eb="167">
      <t>ヒツヨウ</t>
    </rPh>
    <rPh sb="189" eb="190">
      <t>カンガ</t>
    </rPh>
    <rPh sb="192" eb="194">
      <t>ヒツヨウ</t>
    </rPh>
    <phoneticPr fontId="4"/>
  </si>
  <si>
    <t xml:space="preserve">①経常収支比率②累積欠損金
　平成27年度は100%を超え黒字となったが、料金収入の不足を一般会計からの補助金で補てんしている状況に変わりはない。
③流動比率
　100%を大きく上回っており、支払い能力には問題はない。
④企業債残高対給水収益比率
　類似団体よりは低くなってはいるが、老朽施設の更新により、企業債借入額は今後増加する可能性がある。
⑤料金回収率
　料金収入が少ないため、類似団体よりも低い状態で推移している。
⑥給水原価
　経営規模に比して企業債残高の大きいことによる利払負担や、施設多数による減価償却費の負担、受水費等が収益の圧迫要因になっている。
⑦施設利用率
　類似団体と比較して高い数値で推移している。
⑧有収率
　類似団体とはほぼ同等だが、今後とも一層の対策を行う必要がある。
</t>
    <rPh sb="1" eb="3">
      <t>ケイジョウ</t>
    </rPh>
    <rPh sb="3" eb="5">
      <t>シュウシ</t>
    </rPh>
    <rPh sb="5" eb="7">
      <t>ヒリツ</t>
    </rPh>
    <rPh sb="19" eb="21">
      <t>ネンド</t>
    </rPh>
    <rPh sb="27" eb="28">
      <t>コ</t>
    </rPh>
    <rPh sb="29" eb="31">
      <t>クロジ</t>
    </rPh>
    <rPh sb="37" eb="39">
      <t>リョウキン</t>
    </rPh>
    <rPh sb="39" eb="41">
      <t>シュウニュウ</t>
    </rPh>
    <rPh sb="45" eb="47">
      <t>イッパン</t>
    </rPh>
    <rPh sb="47" eb="49">
      <t>カイケイ</t>
    </rPh>
    <rPh sb="52" eb="55">
      <t>ホジョキン</t>
    </rPh>
    <rPh sb="56" eb="57">
      <t>ホ</t>
    </rPh>
    <rPh sb="63" eb="65">
      <t>ジョウキョウ</t>
    </rPh>
    <rPh sb="66" eb="67">
      <t>カ</t>
    </rPh>
    <rPh sb="75" eb="77">
      <t>リュウドウ</t>
    </rPh>
    <rPh sb="77" eb="79">
      <t>ヒリツ</t>
    </rPh>
    <rPh sb="111" eb="113">
      <t>キギョウ</t>
    </rPh>
    <rPh sb="113" eb="114">
      <t>サイ</t>
    </rPh>
    <rPh sb="114" eb="116">
      <t>ザンダカ</t>
    </rPh>
    <rPh sb="116" eb="117">
      <t>タイ</t>
    </rPh>
    <rPh sb="117" eb="119">
      <t>キュウスイ</t>
    </rPh>
    <rPh sb="119" eb="121">
      <t>シュウエキ</t>
    </rPh>
    <rPh sb="121" eb="123">
      <t>ヒリツ</t>
    </rPh>
    <rPh sb="153" eb="155">
      <t>キギョウ</t>
    </rPh>
    <rPh sb="155" eb="156">
      <t>サイ</t>
    </rPh>
    <rPh sb="156" eb="158">
      <t>カリイレ</t>
    </rPh>
    <rPh sb="158" eb="159">
      <t>ガク</t>
    </rPh>
    <rPh sb="166" eb="169">
      <t>カノウセイ</t>
    </rPh>
    <rPh sb="175" eb="177">
      <t>リョウキン</t>
    </rPh>
    <rPh sb="177" eb="179">
      <t>カイシュウ</t>
    </rPh>
    <rPh sb="179" eb="180">
      <t>リツ</t>
    </rPh>
    <rPh sb="214" eb="216">
      <t>キュウスイ</t>
    </rPh>
    <rPh sb="216" eb="218">
      <t>ゲンカ</t>
    </rPh>
    <rPh sb="285" eb="287">
      <t>シセツ</t>
    </rPh>
    <rPh sb="287" eb="290">
      <t>リヨウリツ</t>
    </rPh>
    <rPh sb="292" eb="294">
      <t>ルイジ</t>
    </rPh>
    <rPh sb="294" eb="296">
      <t>ダンタイ</t>
    </rPh>
    <rPh sb="297" eb="299">
      <t>ヒカク</t>
    </rPh>
    <rPh sb="301" eb="302">
      <t>タカ</t>
    </rPh>
    <rPh sb="303" eb="305">
      <t>スウチ</t>
    </rPh>
    <rPh sb="306" eb="308">
      <t>スイイ</t>
    </rPh>
    <rPh sb="315" eb="318">
      <t>ユ</t>
    </rPh>
    <rPh sb="320" eb="322">
      <t>ルイジ</t>
    </rPh>
    <rPh sb="322" eb="324">
      <t>ダンタイ</t>
    </rPh>
    <rPh sb="328" eb="330">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</si>
</sst>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c:v>
                </c:pt>
                <c:pt idx="1">
                  <c:v>2.1800000000000002</c:v>
                </c:pt>
                <c:pt idx="2">
                  <c:v>2.08</c:v>
                </c:pt>
                <c:pt idx="3">
                  <c:v>1.81</c:v>
                </c:pt>
                <c:pt idx="4">
                  <c:v>1.66</c:v>
                </c:pt>
              </c:numCache>
            </c:numRef>
          </c:val>
        </c:ser>
        <c:dLbls>
          <c:showLegendKey val="0"/>
          <c:showVal val="0"/>
          <c:showCatName val="0"/>
          <c:showSerName val="0"/>
          <c:showPercent val="0"/>
          <c:showBubbleSize val="0"/>
        </c:dLbls>
        <c:gapWidth val="150"/>
        <c:axId val="91051520"/>
        <c:axId val="91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91051520"/>
        <c:axId val="91053440"/>
      </c:lineChart>
      <c:dateAx>
        <c:axId val="91051520"/>
        <c:scaling>
          <c:orientation val="minMax"/>
        </c:scaling>
        <c:delete val="1"/>
        <c:axPos val="b"/>
        <c:numFmt formatCode="ge" sourceLinked="1"/>
        <c:majorTickMark val="none"/>
        <c:minorTickMark val="none"/>
        <c:tickLblPos val="none"/>
        <c:crossAx val="91053440"/>
        <c:crosses val="autoZero"/>
        <c:auto val="1"/>
        <c:lblOffset val="100"/>
        <c:baseTimeUnit val="years"/>
      </c:dateAx>
      <c:valAx>
        <c:axId val="91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79.180000000000007</c:v>
                </c:pt>
                <c:pt idx="1">
                  <c:v>77.08</c:v>
                </c:pt>
                <c:pt idx="2">
                  <c:v>75.77</c:v>
                </c:pt>
                <c:pt idx="3">
                  <c:v>73.180000000000007</c:v>
                </c:pt>
                <c:pt idx="4">
                  <c:v>71.88</c:v>
                </c:pt>
              </c:numCache>
            </c:numRef>
          </c:val>
        </c:ser>
        <c:dLbls>
          <c:showLegendKey val="0"/>
          <c:showVal val="0"/>
          <c:showCatName val="0"/>
          <c:showSerName val="0"/>
          <c:showPercent val="0"/>
          <c:showBubbleSize val="0"/>
        </c:dLbls>
        <c:gapWidth val="150"/>
        <c:axId val="94885760"/>
        <c:axId val="94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4885760"/>
        <c:axId val="94896128"/>
      </c:lineChart>
      <c:dateAx>
        <c:axId val="94885760"/>
        <c:scaling>
          <c:orientation val="minMax"/>
        </c:scaling>
        <c:delete val="1"/>
        <c:axPos val="b"/>
        <c:numFmt formatCode="ge" sourceLinked="1"/>
        <c:majorTickMark val="none"/>
        <c:minorTickMark val="none"/>
        <c:tickLblPos val="none"/>
        <c:crossAx val="94896128"/>
        <c:crosses val="autoZero"/>
        <c:auto val="1"/>
        <c:lblOffset val="100"/>
        <c:baseTimeUnit val="years"/>
      </c:dateAx>
      <c:valAx>
        <c:axId val="94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80.44</c:v>
                </c:pt>
                <c:pt idx="1">
                  <c:v>81.91</c:v>
                </c:pt>
                <c:pt idx="2">
                  <c:v>80.89</c:v>
                </c:pt>
                <c:pt idx="3">
                  <c:v>81.7</c:v>
                </c:pt>
                <c:pt idx="4">
                  <c:v>83.13</c:v>
                </c:pt>
              </c:numCache>
            </c:numRef>
          </c:val>
        </c:ser>
        <c:dLbls>
          <c:showLegendKey val="0"/>
          <c:showVal val="0"/>
          <c:showCatName val="0"/>
          <c:showSerName val="0"/>
          <c:showPercent val="0"/>
          <c:showBubbleSize val="0"/>
        </c:dLbls>
        <c:gapWidth val="150"/>
        <c:axId val="94922240"/>
        <c:axId val="949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4922240"/>
        <c:axId val="94924160"/>
      </c:lineChart>
      <c:dateAx>
        <c:axId val="94922240"/>
        <c:scaling>
          <c:orientation val="minMax"/>
        </c:scaling>
        <c:delete val="1"/>
        <c:axPos val="b"/>
        <c:numFmt formatCode="ge" sourceLinked="1"/>
        <c:majorTickMark val="none"/>
        <c:minorTickMark val="none"/>
        <c:tickLblPos val="none"/>
        <c:crossAx val="94924160"/>
        <c:crosses val="autoZero"/>
        <c:auto val="1"/>
        <c:lblOffset val="100"/>
        <c:baseTimeUnit val="years"/>
      </c:dateAx>
      <c:valAx>
        <c:axId val="949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103.35</c:v>
                </c:pt>
                <c:pt idx="1">
                  <c:v>99.65</c:v>
                </c:pt>
                <c:pt idx="2">
                  <c:v>101.49</c:v>
                </c:pt>
                <c:pt idx="3">
                  <c:v>95.11</c:v>
                </c:pt>
                <c:pt idx="4">
                  <c:v>110.05</c:v>
                </c:pt>
              </c:numCache>
            </c:numRef>
          </c:val>
        </c:ser>
        <c:dLbls>
          <c:showLegendKey val="0"/>
          <c:showVal val="0"/>
          <c:showCatName val="0"/>
          <c:showSerName val="0"/>
          <c:showPercent val="0"/>
          <c:showBubbleSize val="0"/>
        </c:dLbls>
        <c:gapWidth val="150"/>
        <c:axId val="91309184"/>
        <c:axId val="913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91309184"/>
        <c:axId val="91311104"/>
      </c:lineChart>
      <c:dateAx>
        <c:axId val="91309184"/>
        <c:scaling>
          <c:orientation val="minMax"/>
        </c:scaling>
        <c:delete val="1"/>
        <c:axPos val="b"/>
        <c:numFmt formatCode="ge" sourceLinked="1"/>
        <c:majorTickMark val="none"/>
        <c:minorTickMark val="none"/>
        <c:tickLblPos val="none"/>
        <c:crossAx val="91311104"/>
        <c:crosses val="autoZero"/>
        <c:auto val="1"/>
        <c:lblOffset val="100"/>
        <c:baseTimeUnit val="years"/>
      </c:dateAx>
      <c:valAx>
        <c:axId val="9131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31.37</c:v>
                </c:pt>
                <c:pt idx="1">
                  <c:v>32.479999999999997</c:v>
                </c:pt>
                <c:pt idx="2">
                  <c:v>33.58</c:v>
                </c:pt>
                <c:pt idx="3">
                  <c:v>43.6</c:v>
                </c:pt>
                <c:pt idx="4">
                  <c:v>45.26</c:v>
                </c:pt>
              </c:numCache>
            </c:numRef>
          </c:val>
        </c:ser>
        <c:dLbls>
          <c:showLegendKey val="0"/>
          <c:showVal val="0"/>
          <c:showCatName val="0"/>
          <c:showSerName val="0"/>
          <c:showPercent val="0"/>
          <c:showBubbleSize val="0"/>
        </c:dLbls>
        <c:gapWidth val="150"/>
        <c:axId val="91333376"/>
        <c:axId val="913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91333376"/>
        <c:axId val="91335296"/>
      </c:lineChart>
      <c:dateAx>
        <c:axId val="91333376"/>
        <c:scaling>
          <c:orientation val="minMax"/>
        </c:scaling>
        <c:delete val="1"/>
        <c:axPos val="b"/>
        <c:numFmt formatCode="ge" sourceLinked="1"/>
        <c:majorTickMark val="none"/>
        <c:minorTickMark val="none"/>
        <c:tickLblPos val="none"/>
        <c:crossAx val="91335296"/>
        <c:crosses val="autoZero"/>
        <c:auto val="1"/>
        <c:lblOffset val="100"/>
        <c:baseTimeUnit val="years"/>
      </c:dateAx>
      <c:valAx>
        <c:axId val="91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0.21</c:v>
                </c:pt>
                <c:pt idx="1">
                  <c:v>0.21</c:v>
                </c:pt>
                <c:pt idx="2">
                  <c:v>19.52</c:v>
                </c:pt>
                <c:pt idx="3">
                  <c:v>19.7</c:v>
                </c:pt>
                <c:pt idx="4">
                  <c:v>18.649999999999999</c:v>
                </c:pt>
              </c:numCache>
            </c:numRef>
          </c:val>
        </c:ser>
        <c:dLbls>
          <c:showLegendKey val="0"/>
          <c:showVal val="0"/>
          <c:showCatName val="0"/>
          <c:showSerName val="0"/>
          <c:showPercent val="0"/>
          <c:showBubbleSize val="0"/>
        </c:dLbls>
        <c:gapWidth val="150"/>
        <c:axId val="94531968"/>
        <c:axId val="94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94531968"/>
        <c:axId val="94533888"/>
      </c:lineChart>
      <c:dateAx>
        <c:axId val="94531968"/>
        <c:scaling>
          <c:orientation val="minMax"/>
        </c:scaling>
        <c:delete val="1"/>
        <c:axPos val="b"/>
        <c:numFmt formatCode="ge" sourceLinked="1"/>
        <c:majorTickMark val="none"/>
        <c:minorTickMark val="none"/>
        <c:tickLblPos val="none"/>
        <c:crossAx val="94533888"/>
        <c:crosses val="autoZero"/>
        <c:auto val="1"/>
        <c:lblOffset val="100"/>
        <c:baseTimeUnit val="years"/>
      </c:dateAx>
      <c:valAx>
        <c:axId val="94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34368"/>
        <c:axId val="946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4634368"/>
        <c:axId val="94636288"/>
      </c:lineChart>
      <c:dateAx>
        <c:axId val="94634368"/>
        <c:scaling>
          <c:orientation val="minMax"/>
        </c:scaling>
        <c:delete val="1"/>
        <c:axPos val="b"/>
        <c:numFmt formatCode="ge" sourceLinked="1"/>
        <c:majorTickMark val="none"/>
        <c:minorTickMark val="none"/>
        <c:tickLblPos val="none"/>
        <c:crossAx val="94636288"/>
        <c:crosses val="autoZero"/>
        <c:auto val="1"/>
        <c:lblOffset val="100"/>
        <c:baseTimeUnit val="years"/>
      </c:dateAx>
      <c:valAx>
        <c:axId val="9463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1489.92</c:v>
                </c:pt>
                <c:pt idx="1">
                  <c:v>2581.0100000000002</c:v>
                </c:pt>
                <c:pt idx="2">
                  <c:v>2250.98</c:v>
                </c:pt>
                <c:pt idx="3">
                  <c:v>405.18</c:v>
                </c:pt>
                <c:pt idx="4">
                  <c:v>480.43</c:v>
                </c:pt>
              </c:numCache>
            </c:numRef>
          </c:val>
        </c:ser>
        <c:dLbls>
          <c:showLegendKey val="0"/>
          <c:showVal val="0"/>
          <c:showCatName val="0"/>
          <c:showSerName val="0"/>
          <c:showPercent val="0"/>
          <c:showBubbleSize val="0"/>
        </c:dLbls>
        <c:gapWidth val="150"/>
        <c:axId val="94679424"/>
        <c:axId val="946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4679424"/>
        <c:axId val="94681344"/>
      </c:lineChart>
      <c:dateAx>
        <c:axId val="94679424"/>
        <c:scaling>
          <c:orientation val="minMax"/>
        </c:scaling>
        <c:delete val="1"/>
        <c:axPos val="b"/>
        <c:numFmt formatCode="ge" sourceLinked="1"/>
        <c:majorTickMark val="none"/>
        <c:minorTickMark val="none"/>
        <c:tickLblPos val="none"/>
        <c:crossAx val="94681344"/>
        <c:crosses val="autoZero"/>
        <c:auto val="1"/>
        <c:lblOffset val="100"/>
        <c:baseTimeUnit val="years"/>
      </c:dateAx>
      <c:valAx>
        <c:axId val="946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353.14</c:v>
                </c:pt>
                <c:pt idx="1">
                  <c:v>354.32</c:v>
                </c:pt>
                <c:pt idx="2">
                  <c:v>365.26</c:v>
                </c:pt>
                <c:pt idx="3">
                  <c:v>373.24</c:v>
                </c:pt>
                <c:pt idx="4">
                  <c:v>360.5</c:v>
                </c:pt>
              </c:numCache>
            </c:numRef>
          </c:val>
        </c:ser>
        <c:dLbls>
          <c:showLegendKey val="0"/>
          <c:showVal val="0"/>
          <c:showCatName val="0"/>
          <c:showSerName val="0"/>
          <c:showPercent val="0"/>
          <c:showBubbleSize val="0"/>
        </c:dLbls>
        <c:gapWidth val="150"/>
        <c:axId val="94698880"/>
        <c:axId val="94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4698880"/>
        <c:axId val="94709248"/>
      </c:lineChart>
      <c:dateAx>
        <c:axId val="94698880"/>
        <c:scaling>
          <c:orientation val="minMax"/>
        </c:scaling>
        <c:delete val="1"/>
        <c:axPos val="b"/>
        <c:numFmt formatCode="ge" sourceLinked="1"/>
        <c:majorTickMark val="none"/>
        <c:minorTickMark val="none"/>
        <c:tickLblPos val="none"/>
        <c:crossAx val="94709248"/>
        <c:crosses val="autoZero"/>
        <c:auto val="1"/>
        <c:lblOffset val="100"/>
        <c:baseTimeUnit val="years"/>
      </c:dateAx>
      <c:valAx>
        <c:axId val="9470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77.959999999999994</c:v>
                </c:pt>
                <c:pt idx="1">
                  <c:v>74.56</c:v>
                </c:pt>
                <c:pt idx="2">
                  <c:v>75.34</c:v>
                </c:pt>
                <c:pt idx="3">
                  <c:v>69.67</c:v>
                </c:pt>
                <c:pt idx="4">
                  <c:v>81.89</c:v>
                </c:pt>
              </c:numCache>
            </c:numRef>
          </c:val>
        </c:ser>
        <c:dLbls>
          <c:showLegendKey val="0"/>
          <c:showVal val="0"/>
          <c:showCatName val="0"/>
          <c:showSerName val="0"/>
          <c:showPercent val="0"/>
          <c:showBubbleSize val="0"/>
        </c:dLbls>
        <c:gapWidth val="150"/>
        <c:axId val="94747648"/>
        <c:axId val="94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4747648"/>
        <c:axId val="94749824"/>
      </c:lineChart>
      <c:dateAx>
        <c:axId val="94747648"/>
        <c:scaling>
          <c:orientation val="minMax"/>
        </c:scaling>
        <c:delete val="1"/>
        <c:axPos val="b"/>
        <c:numFmt formatCode="ge" sourceLinked="1"/>
        <c:majorTickMark val="none"/>
        <c:minorTickMark val="none"/>
        <c:tickLblPos val="none"/>
        <c:crossAx val="94749824"/>
        <c:crosses val="autoZero"/>
        <c:auto val="1"/>
        <c:lblOffset val="100"/>
        <c:baseTimeUnit val="years"/>
      </c:dateAx>
      <c:valAx>
        <c:axId val="94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209.62</c:v>
                </c:pt>
                <c:pt idx="1">
                  <c:v>220.27</c:v>
                </c:pt>
                <c:pt idx="2">
                  <c:v>217.62</c:v>
                </c:pt>
                <c:pt idx="3">
                  <c:v>235.9</c:v>
                </c:pt>
                <c:pt idx="4">
                  <c:v>201.92</c:v>
                </c:pt>
              </c:numCache>
            </c:numRef>
          </c:val>
        </c:ser>
        <c:dLbls>
          <c:showLegendKey val="0"/>
          <c:showVal val="0"/>
          <c:showCatName val="0"/>
          <c:showSerName val="0"/>
          <c:showPercent val="0"/>
          <c:showBubbleSize val="0"/>
        </c:dLbls>
        <c:gapWidth val="150"/>
        <c:axId val="94853376"/>
        <c:axId val="94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4853376"/>
        <c:axId val="94855552"/>
      </c:lineChart>
      <c:dateAx>
        <c:axId val="94853376"/>
        <c:scaling>
          <c:orientation val="minMax"/>
        </c:scaling>
        <c:delete val="1"/>
        <c:axPos val="b"/>
        <c:numFmt formatCode="ge" sourceLinked="1"/>
        <c:majorTickMark val="none"/>
        <c:minorTickMark val="none"/>
        <c:tickLblPos val="none"/>
        <c:crossAx val="94855552"/>
        <c:crosses val="autoZero"/>
        <c:auto val="1"/>
        <c:lblOffset val="100"/>
        <c:baseTimeUnit val="years"/>
      </c:dateAx>
      <c:valAx>
        <c:axId val="94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ときがわ町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11851</v>
      </c>
      <c r="AJ8" s="56"/>
      <c r="AK8" s="56"/>
      <c r="AL8" s="56"/>
      <c r="AM8" s="56"/>
      <c r="AN8" s="56"/>
      <c r="AO8" s="56"/>
      <c r="AP8" s="57"/>
      <c r="AQ8" s="47">
        <f>データ!R6</f>
        <v>55.9</v>
      </c>
      <c r="AR8" s="47"/>
      <c r="AS8" s="47"/>
      <c r="AT8" s="47"/>
      <c r="AU8" s="47"/>
      <c r="AV8" s="47"/>
      <c r="AW8" s="47"/>
      <c r="AX8" s="47"/>
      <c r="AY8" s="47">
        <f>データ!S6</f>
        <v>212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73.64</v>
      </c>
      <c r="K10" s="47"/>
      <c r="L10" s="47"/>
      <c r="M10" s="47"/>
      <c r="N10" s="47"/>
      <c r="O10" s="47"/>
      <c r="P10" s="47"/>
      <c r="Q10" s="47"/>
      <c r="R10" s="47">
        <f>データ!O6</f>
        <v>96.53</v>
      </c>
      <c r="S10" s="47"/>
      <c r="T10" s="47"/>
      <c r="U10" s="47"/>
      <c r="V10" s="47"/>
      <c r="W10" s="47"/>
      <c r="X10" s="47"/>
      <c r="Y10" s="47"/>
      <c r="Z10" s="78">
        <f>データ!P6</f>
        <v>2883</v>
      </c>
      <c r="AA10" s="78"/>
      <c r="AB10" s="78"/>
      <c r="AC10" s="78"/>
      <c r="AD10" s="78"/>
      <c r="AE10" s="78"/>
      <c r="AF10" s="78"/>
      <c r="AG10" s="78"/>
      <c r="AH10" s="2"/>
      <c r="AI10" s="78">
        <f>データ!T6</f>
        <v>11371</v>
      </c>
      <c r="AJ10" s="78"/>
      <c r="AK10" s="78"/>
      <c r="AL10" s="78"/>
      <c r="AM10" s="78"/>
      <c r="AN10" s="78"/>
      <c r="AO10" s="78"/>
      <c r="AP10" s="78"/>
      <c r="AQ10" s="47">
        <f>データ!U6</f>
        <v>43.7</v>
      </c>
      <c r="AR10" s="47"/>
      <c r="AS10" s="47"/>
      <c r="AT10" s="47"/>
      <c r="AU10" s="47"/>
      <c r="AV10" s="47"/>
      <c r="AW10" s="47"/>
      <c r="AX10" s="47"/>
      <c r="AY10" s="47">
        <f>データ!V6</f>
        <v>260.20999999999998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113492</v>
      </c>
      <c r="D6" s="31">
        <f t="shared" si="3"/>
        <v>46</v>
      </c>
      <c r="E6" s="31">
        <f t="shared" si="3"/>
        <v>1</v>
      </c>
      <c r="F6" s="31">
        <f t="shared" si="3"/>
        <v>0</v>
      </c>
      <c r="G6" s="31">
        <f t="shared" si="3"/>
        <v>1</v>
      </c>
      <c r="H6" s="31" t="str">
        <f t="shared" si="3"/>
        <v>埼玉県　ときがわ町</v>
      </c>
      <c r="I6" s="31" t="str">
        <f t="shared" si="3"/>
        <v>法適用</v>
      </c>
      <c r="J6" s="31" t="str">
        <f t="shared" si="3"/>
        <v>水道事業</v>
      </c>
      <c r="K6" s="31" t="str">
        <f t="shared" si="3"/>
        <v>末端給水事業</v>
      </c>
      <c r="L6" s="31" t="str">
        <f t="shared" si="3"/>
        <v>A7</v>
      </c>
      <c r="M6" s="32" t="str">
        <f t="shared" si="3"/>
        <v>-</v>
      </c>
      <c r="N6" s="32">
        <f t="shared" si="3"/>
        <v>73.64</v>
      </c>
      <c r="O6" s="32">
        <f t="shared" si="3"/>
        <v>96.53</v>
      </c>
      <c r="P6" s="32">
        <f t="shared" si="3"/>
        <v>2883</v>
      </c>
      <c r="Q6" s="32">
        <f t="shared" si="3"/>
        <v>11851</v>
      </c>
      <c r="R6" s="32">
        <f t="shared" si="3"/>
        <v>55.9</v>
      </c>
      <c r="S6" s="32">
        <f t="shared" si="3"/>
        <v>212</v>
      </c>
      <c r="T6" s="32">
        <f t="shared" si="3"/>
        <v>11371</v>
      </c>
      <c r="U6" s="32">
        <f t="shared" si="3"/>
        <v>43.7</v>
      </c>
      <c r="V6" s="32">
        <f t="shared" si="3"/>
        <v>260.20999999999998</v>
      </c>
      <c r="W6" s="33">
        <f>IF(W7="",NA(),W7)</f>
        <v>103.35</v>
      </c>
      <c r="X6" s="33">
        <f t="shared" ref="X6:AF6" si="4">IF(X7="",NA(),X7)</f>
        <v>99.65</v>
      </c>
      <c r="Y6" s="33">
        <f t="shared" si="4"/>
        <v>101.49</v>
      </c>
      <c r="Z6" s="33">
        <f t="shared" si="4"/>
        <v>95.11</v>
      </c>
      <c r="AA6" s="33">
        <f t="shared" si="4"/>
        <v>110.05</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1489.92</v>
      </c>
      <c r="AT6" s="33">
        <f t="shared" ref="AT6:BB6" si="6">IF(AT7="",NA(),AT7)</f>
        <v>2581.0100000000002</v>
      </c>
      <c r="AU6" s="33">
        <f t="shared" si="6"/>
        <v>2250.98</v>
      </c>
      <c r="AV6" s="33">
        <f t="shared" si="6"/>
        <v>405.18</v>
      </c>
      <c r="AW6" s="33">
        <f t="shared" si="6"/>
        <v>480.43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353.14</v>
      </c>
      <c r="BE6" s="33">
        <f t="shared" ref="BE6:BM6" si="7">IF(BE7="",NA(),BE7)</f>
        <v>354.32</v>
      </c>
      <c r="BF6" s="33">
        <f t="shared" si="7"/>
        <v>365.26</v>
      </c>
      <c r="BG6" s="33">
        <f t="shared" si="7"/>
        <v>373.24</v>
      </c>
      <c r="BH6" s="33">
        <f t="shared" si="7"/>
        <v>360.5</v>
      </c>
      <c r="BI6" s="33">
        <f t="shared" si="7"/>
        <v>474.06</v>
      </c>
      <c r="BJ6" s="33">
        <f t="shared" si="7"/>
        <v>458</v>
      </c>
      <c r="BK6" s="33">
        <f t="shared" si="7"/>
        <v>443.13</v>
      </c>
      <c r="BL6" s="33">
        <f t="shared" si="7"/>
        <v>442.54</v>
      </c>
      <c r="BM6" s="33">
        <f t="shared" si="7"/>
        <v>431</v>
      </c>
      <c r="BN6" s="32" t="str">
        <f>IF(BN7="","",IF(BN7="-","【-】","【"&amp;SUBSTITUTE(TEXT(BN7,"#,##0.00"),"-","△")&amp;"】"))</f>
        <v>【276.38】</v>
      </c>
      <c r="BO6" s="33">
        <f>IF(BO7="",NA(),BO7)</f>
        <v>77.959999999999994</v>
      </c>
      <c r="BP6" s="33">
        <f t="shared" ref="BP6:BX6" si="8">IF(BP7="",NA(),BP7)</f>
        <v>74.56</v>
      </c>
      <c r="BQ6" s="33">
        <f t="shared" si="8"/>
        <v>75.34</v>
      </c>
      <c r="BR6" s="33">
        <f t="shared" si="8"/>
        <v>69.67</v>
      </c>
      <c r="BS6" s="33">
        <f t="shared" si="8"/>
        <v>81.89</v>
      </c>
      <c r="BT6" s="33">
        <f t="shared" si="8"/>
        <v>96.62</v>
      </c>
      <c r="BU6" s="33">
        <f t="shared" si="8"/>
        <v>96.27</v>
      </c>
      <c r="BV6" s="33">
        <f t="shared" si="8"/>
        <v>95.4</v>
      </c>
      <c r="BW6" s="33">
        <f t="shared" si="8"/>
        <v>98.6</v>
      </c>
      <c r="BX6" s="33">
        <f t="shared" si="8"/>
        <v>100.82</v>
      </c>
      <c r="BY6" s="32" t="str">
        <f>IF(BY7="","",IF(BY7="-","【-】","【"&amp;SUBSTITUTE(TEXT(BY7,"#,##0.00"),"-","△")&amp;"】"))</f>
        <v>【104.99】</v>
      </c>
      <c r="BZ6" s="33">
        <f>IF(BZ7="",NA(),BZ7)</f>
        <v>209.62</v>
      </c>
      <c r="CA6" s="33">
        <f t="shared" ref="CA6:CI6" si="9">IF(CA7="",NA(),CA7)</f>
        <v>220.27</v>
      </c>
      <c r="CB6" s="33">
        <f t="shared" si="9"/>
        <v>217.62</v>
      </c>
      <c r="CC6" s="33">
        <f t="shared" si="9"/>
        <v>235.9</v>
      </c>
      <c r="CD6" s="33">
        <f t="shared" si="9"/>
        <v>201.92</v>
      </c>
      <c r="CE6" s="33">
        <f t="shared" si="9"/>
        <v>184.53</v>
      </c>
      <c r="CF6" s="33">
        <f t="shared" si="9"/>
        <v>186.94</v>
      </c>
      <c r="CG6" s="33">
        <f t="shared" si="9"/>
        <v>186.15</v>
      </c>
      <c r="CH6" s="33">
        <f t="shared" si="9"/>
        <v>181.67</v>
      </c>
      <c r="CI6" s="33">
        <f t="shared" si="9"/>
        <v>179.55</v>
      </c>
      <c r="CJ6" s="32" t="str">
        <f>IF(CJ7="","",IF(CJ7="-","【-】","【"&amp;SUBSTITUTE(TEXT(CJ7,"#,##0.00"),"-","△")&amp;"】"))</f>
        <v>【163.72】</v>
      </c>
      <c r="CK6" s="33">
        <f>IF(CK7="",NA(),CK7)</f>
        <v>79.180000000000007</v>
      </c>
      <c r="CL6" s="33">
        <f t="shared" ref="CL6:CT6" si="10">IF(CL7="",NA(),CL7)</f>
        <v>77.08</v>
      </c>
      <c r="CM6" s="33">
        <f t="shared" si="10"/>
        <v>75.77</v>
      </c>
      <c r="CN6" s="33">
        <f t="shared" si="10"/>
        <v>73.180000000000007</v>
      </c>
      <c r="CO6" s="33">
        <f t="shared" si="10"/>
        <v>71.88</v>
      </c>
      <c r="CP6" s="33">
        <f t="shared" si="10"/>
        <v>52.9</v>
      </c>
      <c r="CQ6" s="33">
        <f t="shared" si="10"/>
        <v>54.51</v>
      </c>
      <c r="CR6" s="33">
        <f t="shared" si="10"/>
        <v>54.47</v>
      </c>
      <c r="CS6" s="33">
        <f t="shared" si="10"/>
        <v>53.61</v>
      </c>
      <c r="CT6" s="33">
        <f t="shared" si="10"/>
        <v>53.52</v>
      </c>
      <c r="CU6" s="32" t="str">
        <f>IF(CU7="","",IF(CU7="-","【-】","【"&amp;SUBSTITUTE(TEXT(CU7,"#,##0.00"),"-","△")&amp;"】"))</f>
        <v>【59.76】</v>
      </c>
      <c r="CV6" s="33">
        <f>IF(CV7="",NA(),CV7)</f>
        <v>80.44</v>
      </c>
      <c r="CW6" s="33">
        <f t="shared" ref="CW6:DE6" si="11">IF(CW7="",NA(),CW7)</f>
        <v>81.91</v>
      </c>
      <c r="CX6" s="33">
        <f t="shared" si="11"/>
        <v>80.89</v>
      </c>
      <c r="CY6" s="33">
        <f t="shared" si="11"/>
        <v>81.7</v>
      </c>
      <c r="CZ6" s="33">
        <f t="shared" si="11"/>
        <v>83.13</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31.37</v>
      </c>
      <c r="DH6" s="33">
        <f t="shared" ref="DH6:DP6" si="12">IF(DH7="",NA(),DH7)</f>
        <v>32.479999999999997</v>
      </c>
      <c r="DI6" s="33">
        <f t="shared" si="12"/>
        <v>33.58</v>
      </c>
      <c r="DJ6" s="33">
        <f t="shared" si="12"/>
        <v>43.6</v>
      </c>
      <c r="DK6" s="33">
        <f t="shared" si="12"/>
        <v>45.26</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0.21</v>
      </c>
      <c r="DS6" s="33">
        <f t="shared" ref="DS6:EA6" si="13">IF(DS7="",NA(),DS7)</f>
        <v>0.21</v>
      </c>
      <c r="DT6" s="33">
        <f t="shared" si="13"/>
        <v>19.52</v>
      </c>
      <c r="DU6" s="33">
        <f t="shared" si="13"/>
        <v>19.7</v>
      </c>
      <c r="DV6" s="33">
        <f t="shared" si="13"/>
        <v>18.649999999999999</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1.8</v>
      </c>
      <c r="ED6" s="33">
        <f t="shared" ref="ED6:EL6" si="14">IF(ED7="",NA(),ED7)</f>
        <v>2.1800000000000002</v>
      </c>
      <c r="EE6" s="33">
        <f t="shared" si="14"/>
        <v>2.08</v>
      </c>
      <c r="EF6" s="33">
        <f t="shared" si="14"/>
        <v>1.81</v>
      </c>
      <c r="EG6" s="33">
        <f t="shared" si="14"/>
        <v>1.66</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113492</v>
      </c>
      <c r="D7" s="35">
        <v>46</v>
      </c>
      <c r="E7" s="35">
        <v>1</v>
      </c>
      <c r="F7" s="35">
        <v>0</v>
      </c>
      <c r="G7" s="35">
        <v>1</v>
      </c>
      <c r="H7" s="35" t="s">
        <v>93</v>
      </c>
      <c r="I7" s="35" t="s">
        <v>94</v>
      </c>
      <c r="J7" s="35" t="s">
        <v>95</v>
      </c>
      <c r="K7" s="35" t="s">
        <v>96</v>
      </c>
      <c r="L7" s="35" t="s">
        <v>97</v>
      </c>
      <c r="M7" s="36" t="s">
        <v>98</v>
      </c>
      <c r="N7" s="36">
        <v>73.64</v>
      </c>
      <c r="O7" s="36">
        <v>96.53</v>
      </c>
      <c r="P7" s="36">
        <v>2883</v>
      </c>
      <c r="Q7" s="36">
        <v>11851</v>
      </c>
      <c r="R7" s="36">
        <v>55.9</v>
      </c>
      <c r="S7" s="36">
        <v>212</v>
      </c>
      <c r="T7" s="36">
        <v>11371</v>
      </c>
      <c r="U7" s="36">
        <v>43.7</v>
      </c>
      <c r="V7" s="36">
        <v>260.20999999999998</v>
      </c>
      <c r="W7" s="36">
        <v>103.35</v>
      </c>
      <c r="X7" s="36">
        <v>99.65</v>
      </c>
      <c r="Y7" s="36">
        <v>101.49</v>
      </c>
      <c r="Z7" s="36">
        <v>95.11</v>
      </c>
      <c r="AA7" s="36">
        <v>110.05</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1489.92</v>
      </c>
      <c r="AT7" s="36">
        <v>2581.0100000000002</v>
      </c>
      <c r="AU7" s="36">
        <v>2250.98</v>
      </c>
      <c r="AV7" s="36">
        <v>405.18</v>
      </c>
      <c r="AW7" s="36">
        <v>480.43</v>
      </c>
      <c r="AX7" s="36">
        <v>1128.25</v>
      </c>
      <c r="AY7" s="36">
        <v>1159.4100000000001</v>
      </c>
      <c r="AZ7" s="36">
        <v>1081.23</v>
      </c>
      <c r="BA7" s="36">
        <v>406.37</v>
      </c>
      <c r="BB7" s="36">
        <v>398.29</v>
      </c>
      <c r="BC7" s="36">
        <v>262.74</v>
      </c>
      <c r="BD7" s="36">
        <v>353.14</v>
      </c>
      <c r="BE7" s="36">
        <v>354.32</v>
      </c>
      <c r="BF7" s="36">
        <v>365.26</v>
      </c>
      <c r="BG7" s="36">
        <v>373.24</v>
      </c>
      <c r="BH7" s="36">
        <v>360.5</v>
      </c>
      <c r="BI7" s="36">
        <v>474.06</v>
      </c>
      <c r="BJ7" s="36">
        <v>458</v>
      </c>
      <c r="BK7" s="36">
        <v>443.13</v>
      </c>
      <c r="BL7" s="36">
        <v>442.54</v>
      </c>
      <c r="BM7" s="36">
        <v>431</v>
      </c>
      <c r="BN7" s="36">
        <v>276.38</v>
      </c>
      <c r="BO7" s="36">
        <v>77.959999999999994</v>
      </c>
      <c r="BP7" s="36">
        <v>74.56</v>
      </c>
      <c r="BQ7" s="36">
        <v>75.34</v>
      </c>
      <c r="BR7" s="36">
        <v>69.67</v>
      </c>
      <c r="BS7" s="36">
        <v>81.89</v>
      </c>
      <c r="BT7" s="36">
        <v>96.62</v>
      </c>
      <c r="BU7" s="36">
        <v>96.27</v>
      </c>
      <c r="BV7" s="36">
        <v>95.4</v>
      </c>
      <c r="BW7" s="36">
        <v>98.6</v>
      </c>
      <c r="BX7" s="36">
        <v>100.82</v>
      </c>
      <c r="BY7" s="36">
        <v>104.99</v>
      </c>
      <c r="BZ7" s="36">
        <v>209.62</v>
      </c>
      <c r="CA7" s="36">
        <v>220.27</v>
      </c>
      <c r="CB7" s="36">
        <v>217.62</v>
      </c>
      <c r="CC7" s="36">
        <v>235.9</v>
      </c>
      <c r="CD7" s="36">
        <v>201.92</v>
      </c>
      <c r="CE7" s="36">
        <v>184.53</v>
      </c>
      <c r="CF7" s="36">
        <v>186.94</v>
      </c>
      <c r="CG7" s="36">
        <v>186.15</v>
      </c>
      <c r="CH7" s="36">
        <v>181.67</v>
      </c>
      <c r="CI7" s="36">
        <v>179.55</v>
      </c>
      <c r="CJ7" s="36">
        <v>163.72</v>
      </c>
      <c r="CK7" s="36">
        <v>79.180000000000007</v>
      </c>
      <c r="CL7" s="36">
        <v>77.08</v>
      </c>
      <c r="CM7" s="36">
        <v>75.77</v>
      </c>
      <c r="CN7" s="36">
        <v>73.180000000000007</v>
      </c>
      <c r="CO7" s="36">
        <v>71.88</v>
      </c>
      <c r="CP7" s="36">
        <v>52.9</v>
      </c>
      <c r="CQ7" s="36">
        <v>54.51</v>
      </c>
      <c r="CR7" s="36">
        <v>54.47</v>
      </c>
      <c r="CS7" s="36">
        <v>53.61</v>
      </c>
      <c r="CT7" s="36">
        <v>53.52</v>
      </c>
      <c r="CU7" s="36">
        <v>59.76</v>
      </c>
      <c r="CV7" s="36">
        <v>80.44</v>
      </c>
      <c r="CW7" s="36">
        <v>81.91</v>
      </c>
      <c r="CX7" s="36">
        <v>80.89</v>
      </c>
      <c r="CY7" s="36">
        <v>81.7</v>
      </c>
      <c r="CZ7" s="36">
        <v>83.13</v>
      </c>
      <c r="DA7" s="36">
        <v>81.63</v>
      </c>
      <c r="DB7" s="36">
        <v>81.790000000000006</v>
      </c>
      <c r="DC7" s="36">
        <v>81.459999999999994</v>
      </c>
      <c r="DD7" s="36">
        <v>81.31</v>
      </c>
      <c r="DE7" s="36">
        <v>81.459999999999994</v>
      </c>
      <c r="DF7" s="36">
        <v>89.95</v>
      </c>
      <c r="DG7" s="36">
        <v>31.37</v>
      </c>
      <c r="DH7" s="36">
        <v>32.479999999999997</v>
      </c>
      <c r="DI7" s="36">
        <v>33.58</v>
      </c>
      <c r="DJ7" s="36">
        <v>43.6</v>
      </c>
      <c r="DK7" s="36">
        <v>45.26</v>
      </c>
      <c r="DL7" s="36">
        <v>37.25</v>
      </c>
      <c r="DM7" s="36">
        <v>37.799999999999997</v>
      </c>
      <c r="DN7" s="36">
        <v>38.520000000000003</v>
      </c>
      <c r="DO7" s="36">
        <v>46.67</v>
      </c>
      <c r="DP7" s="36">
        <v>47.7</v>
      </c>
      <c r="DQ7" s="36">
        <v>47.18</v>
      </c>
      <c r="DR7" s="36">
        <v>0.21</v>
      </c>
      <c r="DS7" s="36">
        <v>0.21</v>
      </c>
      <c r="DT7" s="36">
        <v>19.52</v>
      </c>
      <c r="DU7" s="36">
        <v>19.7</v>
      </c>
      <c r="DV7" s="36">
        <v>18.649999999999999</v>
      </c>
      <c r="DW7" s="36">
        <v>7.9</v>
      </c>
      <c r="DX7" s="36">
        <v>8.2200000000000006</v>
      </c>
      <c r="DY7" s="36">
        <v>9.43</v>
      </c>
      <c r="DZ7" s="36">
        <v>10.029999999999999</v>
      </c>
      <c r="EA7" s="36">
        <v>7.26</v>
      </c>
      <c r="EB7" s="36">
        <v>13.18</v>
      </c>
      <c r="EC7" s="36">
        <v>1.8</v>
      </c>
      <c r="ED7" s="36">
        <v>2.1800000000000002</v>
      </c>
      <c r="EE7" s="36">
        <v>2.08</v>
      </c>
      <c r="EF7" s="36">
        <v>1.81</v>
      </c>
      <c r="EG7" s="36">
        <v>1.66</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2017-02-05T06:58:51Z</cp:lastPrinted>
  <dcterms:created xsi:type="dcterms:W3CDTF">2017-02-01T08:38:12Z</dcterms:created>
  <dcterms:modified xsi:type="dcterms:W3CDTF">2017-02-20T01:08:45Z</dcterms:modified>
  <cp:category/>
</cp:coreProperties>
</file>