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<sst xmlns="http://schemas.openxmlformats.org/spreadsheetml/2006/main" count="217" uniqueCount="107">
  <si>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</si>
  <si>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</si>
  <si>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</si>
  <si>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</si>
  <si>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</si>
  <si>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</si>
  <si>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</si>
  <si>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</si>
  <si>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</si>
  <si>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</si>
  <si>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</si>
  <si>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</si>
  <si>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</si>
  <si>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</si>
  <si>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</si>
  <si>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</si>
  <si>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</si>
  <si>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</si>
  <si>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</si>
  <si>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</si>
  <si>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</si>
  <si>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</si>
  <si>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</si>
  <si>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</si>
  <si>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</si>
  <si>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</si>
  <si>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</si>
  <si>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</si>
  <si>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</si>
  <si>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</si>
  <si>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</si>
  <si>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</si>
  <si>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</si>
  <si>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</si>
  <si>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</si>
  <si>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</si>
  <si>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</si>
  <si>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</si>
  <si>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</si>
  <si>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</si>
  <si>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</si>
  <si>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</si>
  <si>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</si>
  <si>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</si>
  <si>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</si>
  <si>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</si>
  <si>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</si>
  <si>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</si>
  <si>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</si>
  <si>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</si>
  <si>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</si>
  <si>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</si>
  <si>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</si>
  <si>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</si>
  <si>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</si>
  <si>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</si>
  <si>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</si>
  <si>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</si>
  <si>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</si>
  <si>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</si>
  <si>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</si>
  <si>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</si>
  <si>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</si>
  <si>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</si>
  <si>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</si>
  <si>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</si>
  <si>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</si>
  <si>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</si>
  <si>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</si>
  <si>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</si>
  <si>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</si>
  <si>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</si>
  <si>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</si>
  <si>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</si>
  <si>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</si>
  <si>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</si>
  <si>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</si>
  <si>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</si>
  <si>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</si>
  <si>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</si>
  <si>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</si>
  <si>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</si>
  <si>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</si>
  <si>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</si>
  <si>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</si>
  <si>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</si>
  <si>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</si>
  <si>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</si>
  <si>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</si>
  <si>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</si>
  <si>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</si>
  <si>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</si>
  <si>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</si>
  <si>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鳩山町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</si>
  <si>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</si>
  <si>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</si>
  <si>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</si>
  <si>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</si>
  <si>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</si>
  <si>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</si>
  <si>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</si>
  <si>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</si>
  <si>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</si>
  <si>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</si>
  <si>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会計制度の改正に伴う長期前受金戻入の増額によって大きく増加した平成26年度と比べやや上昇している。
②累積欠損金比率
　これまで累積欠損金は生じておらず、今後も生じないように経営努力を継続する。
③流動比率
　平成26年度に施設改修がひと段落ついたため、それまで施設の耐震化に伴う支出による下降傾向から回復している。平成27年度は類似団体平均値よりも高くなっている。なお、今後は、老朽配水管の更新事業が計画されており、流動比率にも留意しながら事業を推進する必要がある。
④企業債残高対給水収益比率
　企業債については、近年借入を抑制しており、類似団体平均値、全国平均値よりも大幅に低い状況にある。
⑤料金回収率、⑥給水原価
　給水原価は、会計制度の変更に伴い算出式が変更し平成26年度は数値が大きく変化したが、今年度は業務の効率化等の推進により給水原価がやや下降している。これに伴い、料金回収率はやや上昇している。
⑦施設利用率
　平成25年度以降横ばい傾向であり、類似団体平均値、全国平均値より高い値を維持している。
⑧有収率
　類似団体平均値、全国平均値より高い率を維持しているが、前年に比べて減少した平成26年度値同程度で推移しており、引き続き効率的な配水に努める。</t>
    <rPh sb="1" eb="3">
      <t>ケイジョウ</t>
    </rPh>
    <rPh sb="3" eb="5">
      <t>シュウシ</t>
    </rPh>
    <rPh sb="5" eb="7">
      <t>ヒリツ</t>
    </rPh>
    <rPh sb="9" eb="11">
      <t>カイケイ</t>
    </rPh>
    <rPh sb="11" eb="13">
      <t>セイド</t>
    </rPh>
    <rPh sb="14" eb="16">
      <t>カイセイ</t>
    </rPh>
    <rPh sb="17" eb="18">
      <t>トモナ</t>
    </rPh>
    <rPh sb="19" eb="21">
      <t>チョウキ</t>
    </rPh>
    <rPh sb="21" eb="24">
      <t>マエウケキン</t>
    </rPh>
    <rPh sb="24" eb="26">
      <t>モドシイレ</t>
    </rPh>
    <rPh sb="27" eb="29">
      <t>ゾウガク</t>
    </rPh>
    <rPh sb="33" eb="34">
      <t>オオ</t>
    </rPh>
    <rPh sb="36" eb="38">
      <t>ゾウカ</t>
    </rPh>
    <rPh sb="40" eb="42">
      <t>ヘイセイ</t>
    </rPh>
    <rPh sb="44" eb="46">
      <t>ネンド</t>
    </rPh>
    <rPh sb="47" eb="48">
      <t>クラ</t>
    </rPh>
    <rPh sb="51" eb="53">
      <t>ジョウショウ</t>
    </rPh>
    <rPh sb="60" eb="62">
      <t>ルイセキ</t>
    </rPh>
    <rPh sb="62" eb="65">
      <t>ケッソンキン</t>
    </rPh>
    <rPh sb="65" eb="67">
      <t>ヒリツ</t>
    </rPh>
    <rPh sb="73" eb="75">
      <t>ルイセキ</t>
    </rPh>
    <rPh sb="75" eb="77">
      <t>ケッソン</t>
    </rPh>
    <rPh sb="77" eb="78">
      <t>キン</t>
    </rPh>
    <rPh sb="79" eb="80">
      <t>ショウ</t>
    </rPh>
    <rPh sb="86" eb="88">
      <t>コンゴ</t>
    </rPh>
    <rPh sb="89" eb="90">
      <t>ショウ</t>
    </rPh>
    <rPh sb="96" eb="98">
      <t>ケイエイ</t>
    </rPh>
    <rPh sb="98" eb="100">
      <t>ドリョク</t>
    </rPh>
    <rPh sb="101" eb="103">
      <t>ケイゾク</t>
    </rPh>
    <rPh sb="108" eb="110">
      <t>リュウドウ</t>
    </rPh>
    <rPh sb="110" eb="112">
      <t>ヒリツ</t>
    </rPh>
    <rPh sb="114" eb="116">
      <t>ヘイセイ</t>
    </rPh>
    <rPh sb="118" eb="120">
      <t>ネンド</t>
    </rPh>
    <rPh sb="121" eb="123">
      <t>シセツ</t>
    </rPh>
    <rPh sb="123" eb="125">
      <t>カイシュウ</t>
    </rPh>
    <rPh sb="128" eb="130">
      <t>ダンラク</t>
    </rPh>
    <rPh sb="140" eb="142">
      <t>シセツ</t>
    </rPh>
    <rPh sb="143" eb="146">
      <t>タイシンカ</t>
    </rPh>
    <rPh sb="147" eb="148">
      <t>トモナ</t>
    </rPh>
    <rPh sb="149" eb="151">
      <t>シシュツ</t>
    </rPh>
    <rPh sb="154" eb="156">
      <t>カコウ</t>
    </rPh>
    <rPh sb="156" eb="158">
      <t>ケイコウ</t>
    </rPh>
    <rPh sb="160" eb="162">
      <t>カイフク</t>
    </rPh>
    <rPh sb="167" eb="169">
      <t>ヘイセイ</t>
    </rPh>
    <rPh sb="171" eb="173">
      <t>ネンド</t>
    </rPh>
    <rPh sb="174" eb="176">
      <t>ルイジ</t>
    </rPh>
    <rPh sb="176" eb="178">
      <t>ダンタイ</t>
    </rPh>
    <rPh sb="178" eb="180">
      <t>ヘイキン</t>
    </rPh>
    <rPh sb="180" eb="181">
      <t>チ</t>
    </rPh>
    <rPh sb="195" eb="197">
      <t>コンゴ</t>
    </rPh>
    <rPh sb="199" eb="201">
      <t>ロウキュウ</t>
    </rPh>
    <rPh sb="201" eb="203">
      <t>ハイスイ</t>
    </rPh>
    <rPh sb="203" eb="204">
      <t>カン</t>
    </rPh>
    <rPh sb="205" eb="207">
      <t>コウシン</t>
    </rPh>
    <rPh sb="207" eb="209">
      <t>ジギョウ</t>
    </rPh>
    <rPh sb="210" eb="212">
      <t>ケイカク</t>
    </rPh>
    <rPh sb="218" eb="220">
      <t>リュウドウ</t>
    </rPh>
    <rPh sb="220" eb="222">
      <t>ヒリツ</t>
    </rPh>
    <rPh sb="224" eb="226">
      <t>リュウイ</t>
    </rPh>
    <rPh sb="230" eb="232">
      <t>ジギョウ</t>
    </rPh>
    <rPh sb="233" eb="235">
      <t>スイシン</t>
    </rPh>
    <rPh sb="237" eb="239">
      <t>ヒツヨウ</t>
    </rPh>
    <rPh sb="245" eb="247">
      <t>キギョウ</t>
    </rPh>
    <rPh sb="251" eb="253">
      <t>キュウスイ</t>
    </rPh>
    <rPh sb="253" eb="255">
      <t>シュウエキ</t>
    </rPh>
    <rPh sb="255" eb="257">
      <t>ヒリツ</t>
    </rPh>
    <rPh sb="259" eb="261">
      <t>キギョウ</t>
    </rPh>
    <rPh sb="280" eb="282">
      <t>ルイジ</t>
    </rPh>
    <rPh sb="282" eb="284">
      <t>ダンタイ</t>
    </rPh>
    <rPh sb="284" eb="286">
      <t>ヘイキン</t>
    </rPh>
    <rPh sb="286" eb="287">
      <t>チ</t>
    </rPh>
    <rPh sb="288" eb="290">
      <t>ゼンコク</t>
    </rPh>
    <rPh sb="290" eb="292">
      <t>ヘイキン</t>
    </rPh>
    <rPh sb="292" eb="293">
      <t>チ</t>
    </rPh>
    <rPh sb="296" eb="298">
      <t>オオハバ</t>
    </rPh>
    <rPh sb="299" eb="300">
      <t>ヒク</t>
    </rPh>
    <rPh sb="301" eb="303">
      <t>ジョウキョウ</t>
    </rPh>
    <rPh sb="309" eb="311">
      <t>リョウキン</t>
    </rPh>
    <rPh sb="311" eb="313">
      <t>カイシュウ</t>
    </rPh>
    <rPh sb="313" eb="314">
      <t>リツ</t>
    </rPh>
    <rPh sb="322" eb="324">
      <t>キュウスイ</t>
    </rPh>
    <rPh sb="324" eb="326">
      <t>ゲンカ</t>
    </rPh>
    <rPh sb="328" eb="330">
      <t>カイケイ</t>
    </rPh>
    <rPh sb="330" eb="332">
      <t>セイド</t>
    </rPh>
    <rPh sb="333" eb="335">
      <t>ヘンコウ</t>
    </rPh>
    <rPh sb="336" eb="337">
      <t>トモナ</t>
    </rPh>
    <rPh sb="338" eb="340">
      <t>サンシュツ</t>
    </rPh>
    <rPh sb="340" eb="341">
      <t>シキ</t>
    </rPh>
    <rPh sb="342" eb="344">
      <t>ヘンコウ</t>
    </rPh>
    <rPh sb="345" eb="347">
      <t>ヘイセイ</t>
    </rPh>
    <rPh sb="349" eb="350">
      <t>ネン</t>
    </rPh>
    <rPh sb="350" eb="351">
      <t>ド</t>
    </rPh>
    <rPh sb="364" eb="367">
      <t>コンネンド</t>
    </rPh>
    <rPh sb="368" eb="370">
      <t>ギョウム</t>
    </rPh>
    <rPh sb="371" eb="374">
      <t>コウリツカ</t>
    </rPh>
    <rPh sb="374" eb="375">
      <t>ナド</t>
    </rPh>
    <rPh sb="376" eb="378">
      <t>スイシン</t>
    </rPh>
    <rPh sb="381" eb="383">
      <t>キュウスイ</t>
    </rPh>
    <rPh sb="383" eb="385">
      <t>ゲンカ</t>
    </rPh>
    <rPh sb="388" eb="390">
      <t>カコウ</t>
    </rPh>
    <rPh sb="398" eb="399">
      <t>トモナ</t>
    </rPh>
    <rPh sb="401" eb="403">
      <t>リョウキン</t>
    </rPh>
    <rPh sb="403" eb="405">
      <t>カイシュウ</t>
    </rPh>
    <rPh sb="405" eb="406">
      <t>リツ</t>
    </rPh>
    <rPh sb="409" eb="411">
      <t>ジョウショウ</t>
    </rPh>
    <rPh sb="418" eb="420">
      <t>シセツ</t>
    </rPh>
    <rPh sb="420" eb="423">
      <t>リヨウリツ</t>
    </rPh>
    <rPh sb="425" eb="427">
      <t>ヘイセイ</t>
    </rPh>
    <rPh sb="429" eb="431">
      <t>ネンド</t>
    </rPh>
    <rPh sb="431" eb="433">
      <t>イコウ</t>
    </rPh>
    <rPh sb="433" eb="434">
      <t>ヨコ</t>
    </rPh>
    <rPh sb="436" eb="438">
      <t>ケイコウ</t>
    </rPh>
    <rPh sb="457" eb="458">
      <t>タカ</t>
    </rPh>
    <rPh sb="459" eb="460">
      <t>アタイ</t>
    </rPh>
    <rPh sb="461" eb="463">
      <t>イジ</t>
    </rPh>
    <rPh sb="470" eb="472">
      <t>ユウシュウ</t>
    </rPh>
    <rPh sb="472" eb="473">
      <t>リツ</t>
    </rPh>
    <rPh sb="490" eb="491">
      <t>タカ</t>
    </rPh>
    <rPh sb="492" eb="493">
      <t>リツ</t>
    </rPh>
    <rPh sb="494" eb="496">
      <t>イジ</t>
    </rPh>
    <rPh sb="502" eb="504">
      <t>ゼンネン</t>
    </rPh>
    <rPh sb="505" eb="506">
      <t>クラ</t>
    </rPh>
    <rPh sb="508" eb="510">
      <t>ゲンショウ</t>
    </rPh>
    <rPh sb="512" eb="514">
      <t>ヘイセイ</t>
    </rPh>
    <rPh sb="516" eb="518">
      <t>ネンド</t>
    </rPh>
    <rPh sb="518" eb="519">
      <t>チ</t>
    </rPh>
    <rPh sb="519" eb="522">
      <t>ドウテイド</t>
    </rPh>
    <rPh sb="523" eb="525">
      <t>スイイ</t>
    </rPh>
    <rPh sb="530" eb="531">
      <t>ヒ</t>
    </rPh>
    <rPh sb="532" eb="533">
      <t>ツヅ</t>
    </rPh>
    <phoneticPr fontId="4"/>
  </si>
  <si>
    <t>　鳩山町水道事業は、これまで、業務の効率化を図りながら健全な事業運営に努めてきた。
　平成27年度に実施したアセットマネジメント検討の結果、今後は老朽管の計画的な更新に努める必要があり、事業費も現状よりも増大する見通しである。
　このため、更なる業務の効率化を推進しながら、事業の健全性を確保するため、収入の確保等の方策を検討していく必要がある。</t>
    <rPh sb="1" eb="3">
      <t>ハトヤマ</t>
    </rPh>
    <rPh sb="3" eb="4">
      <t>マチ</t>
    </rPh>
    <rPh sb="4" eb="6">
      <t>スイドウ</t>
    </rPh>
    <rPh sb="6" eb="8">
      <t>ジギョウ</t>
    </rPh>
    <rPh sb="15" eb="17">
      <t>ギョウム</t>
    </rPh>
    <rPh sb="18" eb="21">
      <t>コウリツカ</t>
    </rPh>
    <rPh sb="22" eb="23">
      <t>ハカ</t>
    </rPh>
    <rPh sb="27" eb="29">
      <t>ケンゼン</t>
    </rPh>
    <rPh sb="30" eb="32">
      <t>ジギョウ</t>
    </rPh>
    <rPh sb="32" eb="34">
      <t>ウンエイ</t>
    </rPh>
    <rPh sb="35" eb="36">
      <t>ツト</t>
    </rPh>
    <rPh sb="43" eb="45">
      <t>ヘイセイ</t>
    </rPh>
    <rPh sb="47" eb="49">
      <t>ネンド</t>
    </rPh>
    <rPh sb="50" eb="52">
      <t>ジッシ</t>
    </rPh>
    <rPh sb="64" eb="66">
      <t>ケントウ</t>
    </rPh>
    <rPh sb="67" eb="69">
      <t>ケッカ</t>
    </rPh>
    <rPh sb="70" eb="72">
      <t>コンゴ</t>
    </rPh>
    <rPh sb="73" eb="75">
      <t>ロウキュウ</t>
    </rPh>
    <rPh sb="75" eb="76">
      <t>カン</t>
    </rPh>
    <rPh sb="77" eb="79">
      <t>ケイカク</t>
    </rPh>
    <rPh sb="79" eb="80">
      <t>テキ</t>
    </rPh>
    <rPh sb="81" eb="83">
      <t>コウシン</t>
    </rPh>
    <rPh sb="84" eb="85">
      <t>ツト</t>
    </rPh>
    <rPh sb="87" eb="89">
      <t>ヒツヨウ</t>
    </rPh>
    <rPh sb="93" eb="96">
      <t>ジギョウヒ</t>
    </rPh>
    <rPh sb="97" eb="99">
      <t>ゲンジョウ</t>
    </rPh>
    <rPh sb="102" eb="104">
      <t>ゾウダイ</t>
    </rPh>
    <rPh sb="106" eb="108">
      <t>ミトオ</t>
    </rPh>
    <rPh sb="120" eb="121">
      <t>サラ</t>
    </rPh>
    <rPh sb="123" eb="125">
      <t>ギョウム</t>
    </rPh>
    <rPh sb="126" eb="129">
      <t>コウリツカ</t>
    </rPh>
    <rPh sb="130" eb="132">
      <t>スイシン</t>
    </rPh>
    <rPh sb="137" eb="139">
      <t>ジギョウ</t>
    </rPh>
    <rPh sb="140" eb="143">
      <t>ケンゼンセイ</t>
    </rPh>
    <rPh sb="144" eb="146">
      <t>カクホ</t>
    </rPh>
    <rPh sb="151" eb="153">
      <t>シュウニュウ</t>
    </rPh>
    <rPh sb="154" eb="156">
      <t>カクホ</t>
    </rPh>
    <rPh sb="156" eb="157">
      <t>ナド</t>
    </rPh>
    <rPh sb="158" eb="160">
      <t>ホウサク</t>
    </rPh>
    <rPh sb="161" eb="163">
      <t>ケントウ</t>
    </rPh>
    <rPh sb="167" eb="169">
      <t>ヒツヨウ</t>
    </rPh>
    <phoneticPr fontId="4"/>
  </si>
  <si>
    <t>①有形固定資産減価償却率
　水道資産の多くを占める管路は耐用年数に満たない資産が多く、大規模な更新時期となっていないことから、横ばいの状況が続いている。類似団体平均値と同程度の率となっており、類似団体の中では平均的な施設老朽化状況であるといえる。
②管路経年化率
　平成26年度までは横ばいの傾向であったが、平成27年度に大幅に上昇した。これは、平成27年度に実施したアセットマネジメント検討により、事業創設当初に設置した管路が法定耐用年数を迎えることが明確となったためである。今後は、これら創設当時の老朽管の更新を行う必要がある。
③管路更新率
　平成27年度にアセットマネジメント検討を行っており管路更新は実施していない。今後は計画的に老朽管の更新を行う必要がある。</t>
    <rPh sb="1" eb="3">
      <t>ユウケイ</t>
    </rPh>
    <rPh sb="3" eb="5">
      <t>コテイ</t>
    </rPh>
    <rPh sb="5" eb="7">
      <t>シサン</t>
    </rPh>
    <rPh sb="7" eb="9">
      <t>ゲンカ</t>
    </rPh>
    <rPh sb="9" eb="11">
      <t>ショウキャク</t>
    </rPh>
    <rPh sb="11" eb="12">
      <t>リツ</t>
    </rPh>
    <rPh sb="14" eb="16">
      <t>スイドウ</t>
    </rPh>
    <rPh sb="16" eb="18">
      <t>シサン</t>
    </rPh>
    <rPh sb="19" eb="20">
      <t>オオ</t>
    </rPh>
    <rPh sb="22" eb="23">
      <t>シ</t>
    </rPh>
    <rPh sb="25" eb="27">
      <t>カンロ</t>
    </rPh>
    <rPh sb="28" eb="30">
      <t>タイヨウ</t>
    </rPh>
    <rPh sb="30" eb="32">
      <t>ネンスウ</t>
    </rPh>
    <rPh sb="33" eb="34">
      <t>ミ</t>
    </rPh>
    <rPh sb="37" eb="39">
      <t>シサン</t>
    </rPh>
    <rPh sb="40" eb="41">
      <t>オオ</t>
    </rPh>
    <rPh sb="43" eb="46">
      <t>ダイキボ</t>
    </rPh>
    <rPh sb="47" eb="49">
      <t>コウシン</t>
    </rPh>
    <rPh sb="49" eb="51">
      <t>ジキ</t>
    </rPh>
    <rPh sb="63" eb="64">
      <t>ヨコ</t>
    </rPh>
    <rPh sb="67" eb="69">
      <t>ジョウキョウ</t>
    </rPh>
    <rPh sb="70" eb="71">
      <t>ツヅ</t>
    </rPh>
    <rPh sb="76" eb="78">
      <t>ルイジ</t>
    </rPh>
    <rPh sb="78" eb="80">
      <t>ダンタイ</t>
    </rPh>
    <rPh sb="80" eb="83">
      <t>ヘイキンチ</t>
    </rPh>
    <rPh sb="84" eb="87">
      <t>ドウテイド</t>
    </rPh>
    <rPh sb="88" eb="89">
      <t>リツ</t>
    </rPh>
    <rPh sb="96" eb="98">
      <t>ルイジ</t>
    </rPh>
    <rPh sb="98" eb="100">
      <t>ダンタイ</t>
    </rPh>
    <rPh sb="101" eb="102">
      <t>ナカ</t>
    </rPh>
    <rPh sb="104" eb="107">
      <t>ヘイキンテキ</t>
    </rPh>
    <rPh sb="108" eb="110">
      <t>シセツ</t>
    </rPh>
    <rPh sb="110" eb="113">
      <t>ロウキュウカ</t>
    </rPh>
    <rPh sb="113" eb="115">
      <t>ジョウキョウ</t>
    </rPh>
    <rPh sb="125" eb="127">
      <t>カンロ</t>
    </rPh>
    <rPh sb="127" eb="130">
      <t>ケイネンカ</t>
    </rPh>
    <rPh sb="130" eb="131">
      <t>リツ</t>
    </rPh>
    <rPh sb="133" eb="135">
      <t>ヘイセイ</t>
    </rPh>
    <rPh sb="137" eb="139">
      <t>ネンド</t>
    </rPh>
    <rPh sb="142" eb="143">
      <t>ヨコ</t>
    </rPh>
    <rPh sb="146" eb="148">
      <t>ケイコウ</t>
    </rPh>
    <rPh sb="154" eb="156">
      <t>ヘイセイ</t>
    </rPh>
    <rPh sb="158" eb="160">
      <t>ネンド</t>
    </rPh>
    <rPh sb="161" eb="163">
      <t>オオハバ</t>
    </rPh>
    <rPh sb="164" eb="166">
      <t>ジョウショウ</t>
    </rPh>
    <rPh sb="173" eb="175">
      <t>ヘイセイ</t>
    </rPh>
    <rPh sb="177" eb="179">
      <t>ネンド</t>
    </rPh>
    <rPh sb="180" eb="182">
      <t>ジッシ</t>
    </rPh>
    <rPh sb="194" eb="196">
      <t>ケントウ</t>
    </rPh>
    <rPh sb="200" eb="202">
      <t>ジギョウ</t>
    </rPh>
    <rPh sb="202" eb="204">
      <t>ソウセツ</t>
    </rPh>
    <rPh sb="204" eb="206">
      <t>トウショ</t>
    </rPh>
    <rPh sb="207" eb="209">
      <t>セッチ</t>
    </rPh>
    <rPh sb="211" eb="213">
      <t>カンロ</t>
    </rPh>
    <rPh sb="214" eb="216">
      <t>ホウテイ</t>
    </rPh>
    <rPh sb="216" eb="218">
      <t>タイヨウ</t>
    </rPh>
    <rPh sb="218" eb="220">
      <t>ネンスウ</t>
    </rPh>
    <rPh sb="221" eb="222">
      <t>ムカ</t>
    </rPh>
    <rPh sb="227" eb="229">
      <t>メイカク</t>
    </rPh>
    <rPh sb="239" eb="241">
      <t>コンゴ</t>
    </rPh>
    <rPh sb="246" eb="248">
      <t>ソウセツ</t>
    </rPh>
    <rPh sb="248" eb="250">
      <t>トウジ</t>
    </rPh>
    <rPh sb="251" eb="253">
      <t>ロウキュウ</t>
    </rPh>
    <rPh sb="253" eb="254">
      <t>カン</t>
    </rPh>
    <rPh sb="255" eb="257">
      <t>コウシン</t>
    </rPh>
    <rPh sb="258" eb="259">
      <t>オコナ</t>
    </rPh>
    <rPh sb="260" eb="262">
      <t>ヒツヨウ</t>
    </rPh>
    <rPh sb="268" eb="270">
      <t>カンロ</t>
    </rPh>
    <rPh sb="270" eb="272">
      <t>コウシン</t>
    </rPh>
    <rPh sb="272" eb="273">
      <t>リツ</t>
    </rPh>
    <rPh sb="275" eb="277">
      <t>ヘイセイ</t>
    </rPh>
    <rPh sb="279" eb="281">
      <t>ネンド</t>
    </rPh>
    <rPh sb="292" eb="294">
      <t>ケントウ</t>
    </rPh>
    <rPh sb="295" eb="296">
      <t>オコナ</t>
    </rPh>
    <rPh sb="300" eb="302">
      <t>カンロ</t>
    </rPh>
    <rPh sb="302" eb="304">
      <t>コウシン</t>
    </rPh>
    <rPh sb="305" eb="307">
      <t>ジッシ</t>
    </rPh>
    <rPh sb="313" eb="315">
      <t>コンゴ</t>
    </rPh>
    <rPh sb="316" eb="319">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</si>
</sst>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1.02</c:v>
                </c:pt>
                <c:pt idx="1">
                  <c:v>0.1</c:v>
                </c:pt>
                <c:pt idx="2">
                  <c:v>0.17</c:v>
                </c:pt>
                <c:pt idx="3">
                  <c:v>0.46</c:v>
                </c:pt>
                <c:pt idx="4" formatCode="#,##0.00;&quot;△&quot;#,##0.00">
                  <c:v>0</c:v>
                </c:pt>
              </c:numCache>
            </c:numRef>
          </c:val>
        </c:ser>
        <c:dLbls>
          <c:showLegendKey val="0"/>
          <c:showVal val="0"/>
          <c:showCatName val="0"/>
          <c:showSerName val="0"/>
          <c:showPercent val="0"/>
          <c:showBubbleSize val="0"/>
        </c:dLbls>
        <c:gapWidth val="150"/>
        <c:axId val="80923648"/>
        <c:axId val="90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80923648"/>
        <c:axId val="90635648"/>
      </c:lineChart>
      <c:dateAx>
        <c:axId val="80923648"/>
        <c:scaling>
          <c:orientation val="minMax"/>
        </c:scaling>
        <c:delete val="1"/>
        <c:axPos val="b"/>
        <c:numFmt formatCode="ge" sourceLinked="1"/>
        <c:majorTickMark val="none"/>
        <c:minorTickMark val="none"/>
        <c:tickLblPos val="none"/>
        <c:crossAx val="90635648"/>
        <c:crosses val="autoZero"/>
        <c:auto val="1"/>
        <c:lblOffset val="100"/>
        <c:baseTimeUnit val="years"/>
      </c:dateAx>
      <c:valAx>
        <c:axId val="90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71.95</c:v>
                </c:pt>
                <c:pt idx="1">
                  <c:v>71.66</c:v>
                </c:pt>
                <c:pt idx="2">
                  <c:v>80.89</c:v>
                </c:pt>
                <c:pt idx="3">
                  <c:v>82.38</c:v>
                </c:pt>
                <c:pt idx="4">
                  <c:v>82.51</c:v>
                </c:pt>
              </c:numCache>
            </c:numRef>
          </c:val>
        </c:ser>
        <c:dLbls>
          <c:showLegendKey val="0"/>
          <c:showVal val="0"/>
          <c:showCatName val="0"/>
          <c:showSerName val="0"/>
          <c:showPercent val="0"/>
          <c:showBubbleSize val="0"/>
        </c:dLbls>
        <c:gapWidth val="150"/>
        <c:axId val="99063680"/>
        <c:axId val="991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99063680"/>
        <c:axId val="99155968"/>
      </c:lineChart>
      <c:dateAx>
        <c:axId val="99063680"/>
        <c:scaling>
          <c:orientation val="minMax"/>
        </c:scaling>
        <c:delete val="1"/>
        <c:axPos val="b"/>
        <c:numFmt formatCode="ge" sourceLinked="1"/>
        <c:majorTickMark val="none"/>
        <c:minorTickMark val="none"/>
        <c:tickLblPos val="none"/>
        <c:crossAx val="99155968"/>
        <c:crosses val="autoZero"/>
        <c:auto val="1"/>
        <c:lblOffset val="100"/>
        <c:baseTimeUnit val="years"/>
      </c:dateAx>
      <c:valAx>
        <c:axId val="991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95.77</c:v>
                </c:pt>
                <c:pt idx="1">
                  <c:v>95.3</c:v>
                </c:pt>
                <c:pt idx="2">
                  <c:v>94.93</c:v>
                </c:pt>
                <c:pt idx="3">
                  <c:v>92.38</c:v>
                </c:pt>
                <c:pt idx="4">
                  <c:v>92.49</c:v>
                </c:pt>
              </c:numCache>
            </c:numRef>
          </c:val>
        </c:ser>
        <c:dLbls>
          <c:showLegendKey val="0"/>
          <c:showVal val="0"/>
          <c:showCatName val="0"/>
          <c:showSerName val="0"/>
          <c:showPercent val="0"/>
          <c:showBubbleSize val="0"/>
        </c:dLbls>
        <c:gapWidth val="150"/>
        <c:axId val="99177984"/>
        <c:axId val="9917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99177984"/>
        <c:axId val="99179904"/>
      </c:lineChart>
      <c:dateAx>
        <c:axId val="99177984"/>
        <c:scaling>
          <c:orientation val="minMax"/>
        </c:scaling>
        <c:delete val="1"/>
        <c:axPos val="b"/>
        <c:numFmt formatCode="ge" sourceLinked="1"/>
        <c:majorTickMark val="none"/>
        <c:minorTickMark val="none"/>
        <c:tickLblPos val="none"/>
        <c:crossAx val="99179904"/>
        <c:crosses val="autoZero"/>
        <c:auto val="1"/>
        <c:lblOffset val="100"/>
        <c:baseTimeUnit val="years"/>
      </c:dateAx>
      <c:valAx>
        <c:axId val="9917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98.55</c:v>
                </c:pt>
                <c:pt idx="1">
                  <c:v>100.23</c:v>
                </c:pt>
                <c:pt idx="2">
                  <c:v>98.37</c:v>
                </c:pt>
                <c:pt idx="3">
                  <c:v>110.12</c:v>
                </c:pt>
                <c:pt idx="4">
                  <c:v>113.82</c:v>
                </c:pt>
              </c:numCache>
            </c:numRef>
          </c:val>
        </c:ser>
        <c:dLbls>
          <c:showLegendKey val="0"/>
          <c:showVal val="0"/>
          <c:showCatName val="0"/>
          <c:showSerName val="0"/>
          <c:showPercent val="0"/>
          <c:showBubbleSize val="0"/>
        </c:dLbls>
        <c:gapWidth val="150"/>
        <c:axId val="98976896"/>
        <c:axId val="989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98976896"/>
        <c:axId val="98978816"/>
      </c:lineChart>
      <c:dateAx>
        <c:axId val="98976896"/>
        <c:scaling>
          <c:orientation val="minMax"/>
        </c:scaling>
        <c:delete val="1"/>
        <c:axPos val="b"/>
        <c:numFmt formatCode="ge" sourceLinked="1"/>
        <c:majorTickMark val="none"/>
        <c:minorTickMark val="none"/>
        <c:tickLblPos val="none"/>
        <c:crossAx val="98978816"/>
        <c:crosses val="autoZero"/>
        <c:auto val="1"/>
        <c:lblOffset val="100"/>
        <c:baseTimeUnit val="years"/>
      </c:dateAx>
      <c:valAx>
        <c:axId val="9897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46.95</c:v>
                </c:pt>
                <c:pt idx="1">
                  <c:v>48.3</c:v>
                </c:pt>
                <c:pt idx="2">
                  <c:v>48.41</c:v>
                </c:pt>
                <c:pt idx="3">
                  <c:v>46.46</c:v>
                </c:pt>
                <c:pt idx="4">
                  <c:v>48.18</c:v>
                </c:pt>
              </c:numCache>
            </c:numRef>
          </c:val>
        </c:ser>
        <c:dLbls>
          <c:showLegendKey val="0"/>
          <c:showVal val="0"/>
          <c:showCatName val="0"/>
          <c:showSerName val="0"/>
          <c:showPercent val="0"/>
          <c:showBubbleSize val="0"/>
        </c:dLbls>
        <c:gapWidth val="150"/>
        <c:axId val="99001088"/>
        <c:axId val="990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99001088"/>
        <c:axId val="99003008"/>
      </c:lineChart>
      <c:dateAx>
        <c:axId val="99001088"/>
        <c:scaling>
          <c:orientation val="minMax"/>
        </c:scaling>
        <c:delete val="1"/>
        <c:axPos val="b"/>
        <c:numFmt formatCode="ge" sourceLinked="1"/>
        <c:majorTickMark val="none"/>
        <c:minorTickMark val="none"/>
        <c:tickLblPos val="none"/>
        <c:crossAx val="99003008"/>
        <c:crosses val="autoZero"/>
        <c:auto val="1"/>
        <c:lblOffset val="100"/>
        <c:baseTimeUnit val="years"/>
      </c:dateAx>
      <c:valAx>
        <c:axId val="990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2.48</c:v>
                </c:pt>
                <c:pt idx="1">
                  <c:v>2.4500000000000002</c:v>
                </c:pt>
                <c:pt idx="2">
                  <c:v>2.4300000000000002</c:v>
                </c:pt>
                <c:pt idx="3">
                  <c:v>2.4</c:v>
                </c:pt>
                <c:pt idx="4">
                  <c:v>28.28</c:v>
                </c:pt>
              </c:numCache>
            </c:numRef>
          </c:val>
        </c:ser>
        <c:dLbls>
          <c:showLegendKey val="0"/>
          <c:showVal val="0"/>
          <c:showCatName val="0"/>
          <c:showSerName val="0"/>
          <c:showPercent val="0"/>
          <c:showBubbleSize val="0"/>
        </c:dLbls>
        <c:gapWidth val="150"/>
        <c:axId val="93483392"/>
        <c:axId val="934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93483392"/>
        <c:axId val="93485312"/>
      </c:lineChart>
      <c:dateAx>
        <c:axId val="93483392"/>
        <c:scaling>
          <c:orientation val="minMax"/>
        </c:scaling>
        <c:delete val="1"/>
        <c:axPos val="b"/>
        <c:numFmt formatCode="ge" sourceLinked="1"/>
        <c:majorTickMark val="none"/>
        <c:minorTickMark val="none"/>
        <c:tickLblPos val="none"/>
        <c:crossAx val="93485312"/>
        <c:crosses val="autoZero"/>
        <c:auto val="1"/>
        <c:lblOffset val="100"/>
        <c:baseTimeUnit val="years"/>
      </c:dateAx>
      <c:valAx>
        <c:axId val="934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17696"/>
        <c:axId val="935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93517696"/>
        <c:axId val="93589504"/>
      </c:lineChart>
      <c:dateAx>
        <c:axId val="93517696"/>
        <c:scaling>
          <c:orientation val="minMax"/>
        </c:scaling>
        <c:delete val="1"/>
        <c:axPos val="b"/>
        <c:numFmt formatCode="ge" sourceLinked="1"/>
        <c:majorTickMark val="none"/>
        <c:minorTickMark val="none"/>
        <c:tickLblPos val="none"/>
        <c:crossAx val="93589504"/>
        <c:crosses val="autoZero"/>
        <c:auto val="1"/>
        <c:lblOffset val="100"/>
        <c:baseTimeUnit val="years"/>
      </c:dateAx>
      <c:valAx>
        <c:axId val="93589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5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6385.92</c:v>
                </c:pt>
                <c:pt idx="1">
                  <c:v>4149.6099999999997</c:v>
                </c:pt>
                <c:pt idx="2">
                  <c:v>956.11</c:v>
                </c:pt>
                <c:pt idx="3">
                  <c:v>328.19</c:v>
                </c:pt>
                <c:pt idx="4">
                  <c:v>2104.7199999999998</c:v>
                </c:pt>
              </c:numCache>
            </c:numRef>
          </c:val>
        </c:ser>
        <c:dLbls>
          <c:showLegendKey val="0"/>
          <c:showVal val="0"/>
          <c:showCatName val="0"/>
          <c:showSerName val="0"/>
          <c:showPercent val="0"/>
          <c:showBubbleSize val="0"/>
        </c:dLbls>
        <c:gapWidth val="150"/>
        <c:axId val="93632384"/>
        <c:axId val="936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93632384"/>
        <c:axId val="93638656"/>
      </c:lineChart>
      <c:dateAx>
        <c:axId val="93632384"/>
        <c:scaling>
          <c:orientation val="minMax"/>
        </c:scaling>
        <c:delete val="1"/>
        <c:axPos val="b"/>
        <c:numFmt formatCode="ge" sourceLinked="1"/>
        <c:majorTickMark val="none"/>
        <c:minorTickMark val="none"/>
        <c:tickLblPos val="none"/>
        <c:crossAx val="93638656"/>
        <c:crosses val="autoZero"/>
        <c:auto val="1"/>
        <c:lblOffset val="100"/>
        <c:baseTimeUnit val="years"/>
      </c:dateAx>
      <c:valAx>
        <c:axId val="9363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33.020000000000003</c:v>
                </c:pt>
                <c:pt idx="1">
                  <c:v>30.53</c:v>
                </c:pt>
                <c:pt idx="2">
                  <c:v>28.91</c:v>
                </c:pt>
                <c:pt idx="3">
                  <c:v>26.32</c:v>
                </c:pt>
                <c:pt idx="4">
                  <c:v>23.01</c:v>
                </c:pt>
              </c:numCache>
            </c:numRef>
          </c:val>
        </c:ser>
        <c:dLbls>
          <c:showLegendKey val="0"/>
          <c:showVal val="0"/>
          <c:showCatName val="0"/>
          <c:showSerName val="0"/>
          <c:showPercent val="0"/>
          <c:showBubbleSize val="0"/>
        </c:dLbls>
        <c:gapWidth val="150"/>
        <c:axId val="93655040"/>
        <c:axId val="936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93655040"/>
        <c:axId val="93656960"/>
      </c:lineChart>
      <c:dateAx>
        <c:axId val="93655040"/>
        <c:scaling>
          <c:orientation val="minMax"/>
        </c:scaling>
        <c:delete val="1"/>
        <c:axPos val="b"/>
        <c:numFmt formatCode="ge" sourceLinked="1"/>
        <c:majorTickMark val="none"/>
        <c:minorTickMark val="none"/>
        <c:tickLblPos val="none"/>
        <c:crossAx val="93656960"/>
        <c:crosses val="autoZero"/>
        <c:auto val="1"/>
        <c:lblOffset val="100"/>
        <c:baseTimeUnit val="years"/>
      </c:dateAx>
      <c:valAx>
        <c:axId val="93656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90.67</c:v>
                </c:pt>
                <c:pt idx="1">
                  <c:v>91.81</c:v>
                </c:pt>
                <c:pt idx="2">
                  <c:v>89.46</c:v>
                </c:pt>
                <c:pt idx="3">
                  <c:v>101.89</c:v>
                </c:pt>
                <c:pt idx="4">
                  <c:v>106.24</c:v>
                </c:pt>
              </c:numCache>
            </c:numRef>
          </c:val>
        </c:ser>
        <c:dLbls>
          <c:showLegendKey val="0"/>
          <c:showVal val="0"/>
          <c:showCatName val="0"/>
          <c:showSerName val="0"/>
          <c:showPercent val="0"/>
          <c:showBubbleSize val="0"/>
        </c:dLbls>
        <c:gapWidth val="150"/>
        <c:axId val="93699456"/>
        <c:axId val="937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93699456"/>
        <c:axId val="93705728"/>
      </c:lineChart>
      <c:dateAx>
        <c:axId val="93699456"/>
        <c:scaling>
          <c:orientation val="minMax"/>
        </c:scaling>
        <c:delete val="1"/>
        <c:axPos val="b"/>
        <c:numFmt formatCode="ge" sourceLinked="1"/>
        <c:majorTickMark val="none"/>
        <c:minorTickMark val="none"/>
        <c:tickLblPos val="none"/>
        <c:crossAx val="93705728"/>
        <c:crosses val="autoZero"/>
        <c:auto val="1"/>
        <c:lblOffset val="100"/>
        <c:baseTimeUnit val="years"/>
      </c:dateAx>
      <c:valAx>
        <c:axId val="937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156.53</c:v>
                </c:pt>
                <c:pt idx="1">
                  <c:v>156.01</c:v>
                </c:pt>
                <c:pt idx="2">
                  <c:v>158.77000000000001</c:v>
                </c:pt>
                <c:pt idx="3">
                  <c:v>139.02000000000001</c:v>
                </c:pt>
                <c:pt idx="4">
                  <c:v>134.01</c:v>
                </c:pt>
              </c:numCache>
            </c:numRef>
          </c:val>
        </c:ser>
        <c:dLbls>
          <c:showLegendKey val="0"/>
          <c:showVal val="0"/>
          <c:showCatName val="0"/>
          <c:showSerName val="0"/>
          <c:showPercent val="0"/>
          <c:showBubbleSize val="0"/>
        </c:dLbls>
        <c:gapWidth val="150"/>
        <c:axId val="99043968"/>
        <c:axId val="990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99043968"/>
        <c:axId val="99046144"/>
      </c:lineChart>
      <c:dateAx>
        <c:axId val="99043968"/>
        <c:scaling>
          <c:orientation val="minMax"/>
        </c:scaling>
        <c:delete val="1"/>
        <c:axPos val="b"/>
        <c:numFmt formatCode="ge" sourceLinked="1"/>
        <c:majorTickMark val="none"/>
        <c:minorTickMark val="none"/>
        <c:tickLblPos val="none"/>
        <c:crossAx val="99046144"/>
        <c:crosses val="autoZero"/>
        <c:auto val="1"/>
        <c:lblOffset val="100"/>
        <c:baseTimeUnit val="years"/>
      </c:dateAx>
      <c:valAx>
        <c:axId val="990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鳩山町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14389</v>
      </c>
      <c r="AJ8" s="75"/>
      <c r="AK8" s="75"/>
      <c r="AL8" s="75"/>
      <c r="AM8" s="75"/>
      <c r="AN8" s="75"/>
      <c r="AO8" s="75"/>
      <c r="AP8" s="76"/>
      <c r="AQ8" s="57">
        <f>データ!R6</f>
        <v>25.73</v>
      </c>
      <c r="AR8" s="57"/>
      <c r="AS8" s="57"/>
      <c r="AT8" s="57"/>
      <c r="AU8" s="57"/>
      <c r="AV8" s="57"/>
      <c r="AW8" s="57"/>
      <c r="AX8" s="57"/>
      <c r="AY8" s="57">
        <f>データ!S6</f>
        <v>559.23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97.55</v>
      </c>
      <c r="K10" s="57"/>
      <c r="L10" s="57"/>
      <c r="M10" s="57"/>
      <c r="N10" s="57"/>
      <c r="O10" s="57"/>
      <c r="P10" s="57"/>
      <c r="Q10" s="57"/>
      <c r="R10" s="57">
        <f>データ!O6</f>
        <v>99.9</v>
      </c>
      <c r="S10" s="57"/>
      <c r="T10" s="57"/>
      <c r="U10" s="57"/>
      <c r="V10" s="57"/>
      <c r="W10" s="57"/>
      <c r="X10" s="57"/>
      <c r="Y10" s="57"/>
      <c r="Z10" s="65">
        <f>データ!P6</f>
        <v>2246</v>
      </c>
      <c r="AA10" s="65"/>
      <c r="AB10" s="65"/>
      <c r="AC10" s="65"/>
      <c r="AD10" s="65"/>
      <c r="AE10" s="65"/>
      <c r="AF10" s="65"/>
      <c r="AG10" s="65"/>
      <c r="AH10" s="2"/>
      <c r="AI10" s="65">
        <f>データ!T6</f>
        <v>14291</v>
      </c>
      <c r="AJ10" s="65"/>
      <c r="AK10" s="65"/>
      <c r="AL10" s="65"/>
      <c r="AM10" s="65"/>
      <c r="AN10" s="65"/>
      <c r="AO10" s="65"/>
      <c r="AP10" s="65"/>
      <c r="AQ10" s="57">
        <f>データ!U6</f>
        <v>25.71</v>
      </c>
      <c r="AR10" s="57"/>
      <c r="AS10" s="57"/>
      <c r="AT10" s="57"/>
      <c r="AU10" s="57"/>
      <c r="AV10" s="57"/>
      <c r="AW10" s="57"/>
      <c r="AX10" s="57"/>
      <c r="AY10" s="57">
        <f>データ!V6</f>
        <v>555.85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113484</v>
      </c>
      <c r="D6" s="31">
        <f t="shared" si="3"/>
        <v>46</v>
      </c>
      <c r="E6" s="31">
        <f t="shared" si="3"/>
        <v>1</v>
      </c>
      <c r="F6" s="31">
        <f t="shared" si="3"/>
        <v>0</v>
      </c>
      <c r="G6" s="31">
        <f t="shared" si="3"/>
        <v>1</v>
      </c>
      <c r="H6" s="31" t="str">
        <f t="shared" si="3"/>
        <v>埼玉県　鳩山町</v>
      </c>
      <c r="I6" s="31" t="str">
        <f t="shared" si="3"/>
        <v>法適用</v>
      </c>
      <c r="J6" s="31" t="str">
        <f t="shared" si="3"/>
        <v>水道事業</v>
      </c>
      <c r="K6" s="31" t="str">
        <f t="shared" si="3"/>
        <v>末端給水事業</v>
      </c>
      <c r="L6" s="31" t="str">
        <f t="shared" si="3"/>
        <v>A7</v>
      </c>
      <c r="M6" s="32" t="str">
        <f t="shared" si="3"/>
        <v>-</v>
      </c>
      <c r="N6" s="32">
        <f t="shared" si="3"/>
        <v>97.55</v>
      </c>
      <c r="O6" s="32">
        <f t="shared" si="3"/>
        <v>99.9</v>
      </c>
      <c r="P6" s="32">
        <f t="shared" si="3"/>
        <v>2246</v>
      </c>
      <c r="Q6" s="32">
        <f t="shared" si="3"/>
        <v>14389</v>
      </c>
      <c r="R6" s="32">
        <f t="shared" si="3"/>
        <v>25.73</v>
      </c>
      <c r="S6" s="32">
        <f t="shared" si="3"/>
        <v>559.23</v>
      </c>
      <c r="T6" s="32">
        <f t="shared" si="3"/>
        <v>14291</v>
      </c>
      <c r="U6" s="32">
        <f t="shared" si="3"/>
        <v>25.71</v>
      </c>
      <c r="V6" s="32">
        <f t="shared" si="3"/>
        <v>555.85</v>
      </c>
      <c r="W6" s="33">
        <f>IF(W7="",NA(),W7)</f>
        <v>98.55</v>
      </c>
      <c r="X6" s="33">
        <f t="shared" ref="X6:AF6" si="4">IF(X7="",NA(),X7)</f>
        <v>100.23</v>
      </c>
      <c r="Y6" s="33">
        <f t="shared" si="4"/>
        <v>98.37</v>
      </c>
      <c r="Z6" s="33">
        <f t="shared" si="4"/>
        <v>110.12</v>
      </c>
      <c r="AA6" s="33">
        <f t="shared" si="4"/>
        <v>113.82</v>
      </c>
      <c r="AB6" s="33">
        <f t="shared" si="4"/>
        <v>107.37</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15.69</v>
      </c>
      <c r="AO6" s="33">
        <f t="shared" si="5"/>
        <v>13.47</v>
      </c>
      <c r="AP6" s="33">
        <f t="shared" si="5"/>
        <v>9.49</v>
      </c>
      <c r="AQ6" s="33">
        <f t="shared" si="5"/>
        <v>9.35</v>
      </c>
      <c r="AR6" s="32" t="str">
        <f>IF(AR7="","",IF(AR7="-","【-】","【"&amp;SUBSTITUTE(TEXT(AR7,"#,##0.00"),"-","△")&amp;"】"))</f>
        <v>【0.87】</v>
      </c>
      <c r="AS6" s="33">
        <f>IF(AS7="",NA(),AS7)</f>
        <v>6385.92</v>
      </c>
      <c r="AT6" s="33">
        <f t="shared" ref="AT6:BB6" si="6">IF(AT7="",NA(),AT7)</f>
        <v>4149.6099999999997</v>
      </c>
      <c r="AU6" s="33">
        <f t="shared" si="6"/>
        <v>956.11</v>
      </c>
      <c r="AV6" s="33">
        <f t="shared" si="6"/>
        <v>328.19</v>
      </c>
      <c r="AW6" s="33">
        <f t="shared" si="6"/>
        <v>2104.7199999999998</v>
      </c>
      <c r="AX6" s="33">
        <f t="shared" si="6"/>
        <v>995.5</v>
      </c>
      <c r="AY6" s="33">
        <f t="shared" si="6"/>
        <v>1159.4100000000001</v>
      </c>
      <c r="AZ6" s="33">
        <f t="shared" si="6"/>
        <v>1081.23</v>
      </c>
      <c r="BA6" s="33">
        <f t="shared" si="6"/>
        <v>406.37</v>
      </c>
      <c r="BB6" s="33">
        <f t="shared" si="6"/>
        <v>398.29</v>
      </c>
      <c r="BC6" s="32" t="str">
        <f>IF(BC7="","",IF(BC7="-","【-】","【"&amp;SUBSTITUTE(TEXT(BC7,"#,##0.00"),"-","△")&amp;"】"))</f>
        <v>【262.74】</v>
      </c>
      <c r="BD6" s="33">
        <f>IF(BD7="",NA(),BD7)</f>
        <v>33.020000000000003</v>
      </c>
      <c r="BE6" s="33">
        <f t="shared" ref="BE6:BM6" si="7">IF(BE7="",NA(),BE7)</f>
        <v>30.53</v>
      </c>
      <c r="BF6" s="33">
        <f t="shared" si="7"/>
        <v>28.91</v>
      </c>
      <c r="BG6" s="33">
        <f t="shared" si="7"/>
        <v>26.32</v>
      </c>
      <c r="BH6" s="33">
        <f t="shared" si="7"/>
        <v>23.01</v>
      </c>
      <c r="BI6" s="33">
        <f t="shared" si="7"/>
        <v>414.59</v>
      </c>
      <c r="BJ6" s="33">
        <f t="shared" si="7"/>
        <v>458</v>
      </c>
      <c r="BK6" s="33">
        <f t="shared" si="7"/>
        <v>443.13</v>
      </c>
      <c r="BL6" s="33">
        <f t="shared" si="7"/>
        <v>442.54</v>
      </c>
      <c r="BM6" s="33">
        <f t="shared" si="7"/>
        <v>431</v>
      </c>
      <c r="BN6" s="32" t="str">
        <f>IF(BN7="","",IF(BN7="-","【-】","【"&amp;SUBSTITUTE(TEXT(BN7,"#,##0.00"),"-","△")&amp;"】"))</f>
        <v>【276.38】</v>
      </c>
      <c r="BO6" s="33">
        <f>IF(BO7="",NA(),BO7)</f>
        <v>90.67</v>
      </c>
      <c r="BP6" s="33">
        <f t="shared" ref="BP6:BX6" si="8">IF(BP7="",NA(),BP7)</f>
        <v>91.81</v>
      </c>
      <c r="BQ6" s="33">
        <f t="shared" si="8"/>
        <v>89.46</v>
      </c>
      <c r="BR6" s="33">
        <f t="shared" si="8"/>
        <v>101.89</v>
      </c>
      <c r="BS6" s="33">
        <f t="shared" si="8"/>
        <v>106.24</v>
      </c>
      <c r="BT6" s="33">
        <f t="shared" si="8"/>
        <v>97.71</v>
      </c>
      <c r="BU6" s="33">
        <f t="shared" si="8"/>
        <v>96.27</v>
      </c>
      <c r="BV6" s="33">
        <f t="shared" si="8"/>
        <v>95.4</v>
      </c>
      <c r="BW6" s="33">
        <f t="shared" si="8"/>
        <v>98.6</v>
      </c>
      <c r="BX6" s="33">
        <f t="shared" si="8"/>
        <v>100.82</v>
      </c>
      <c r="BY6" s="32" t="str">
        <f>IF(BY7="","",IF(BY7="-","【-】","【"&amp;SUBSTITUTE(TEXT(BY7,"#,##0.00"),"-","△")&amp;"】"))</f>
        <v>【104.99】</v>
      </c>
      <c r="BZ6" s="33">
        <f>IF(BZ7="",NA(),BZ7)</f>
        <v>156.53</v>
      </c>
      <c r="CA6" s="33">
        <f t="shared" ref="CA6:CI6" si="9">IF(CA7="",NA(),CA7)</f>
        <v>156.01</v>
      </c>
      <c r="CB6" s="33">
        <f t="shared" si="9"/>
        <v>158.77000000000001</v>
      </c>
      <c r="CC6" s="33">
        <f t="shared" si="9"/>
        <v>139.02000000000001</v>
      </c>
      <c r="CD6" s="33">
        <f t="shared" si="9"/>
        <v>134.01</v>
      </c>
      <c r="CE6" s="33">
        <f t="shared" si="9"/>
        <v>173.56</v>
      </c>
      <c r="CF6" s="33">
        <f t="shared" si="9"/>
        <v>186.94</v>
      </c>
      <c r="CG6" s="33">
        <f t="shared" si="9"/>
        <v>186.15</v>
      </c>
      <c r="CH6" s="33">
        <f t="shared" si="9"/>
        <v>181.67</v>
      </c>
      <c r="CI6" s="33">
        <f t="shared" si="9"/>
        <v>179.55</v>
      </c>
      <c r="CJ6" s="32" t="str">
        <f>IF(CJ7="","",IF(CJ7="-","【-】","【"&amp;SUBSTITUTE(TEXT(CJ7,"#,##0.00"),"-","△")&amp;"】"))</f>
        <v>【163.72】</v>
      </c>
      <c r="CK6" s="33">
        <f>IF(CK7="",NA(),CK7)</f>
        <v>71.95</v>
      </c>
      <c r="CL6" s="33">
        <f t="shared" ref="CL6:CT6" si="10">IF(CL7="",NA(),CL7)</f>
        <v>71.66</v>
      </c>
      <c r="CM6" s="33">
        <f t="shared" si="10"/>
        <v>80.89</v>
      </c>
      <c r="CN6" s="33">
        <f t="shared" si="10"/>
        <v>82.38</v>
      </c>
      <c r="CO6" s="33">
        <f t="shared" si="10"/>
        <v>82.51</v>
      </c>
      <c r="CP6" s="33">
        <f t="shared" si="10"/>
        <v>55.84</v>
      </c>
      <c r="CQ6" s="33">
        <f t="shared" si="10"/>
        <v>54.51</v>
      </c>
      <c r="CR6" s="33">
        <f t="shared" si="10"/>
        <v>54.47</v>
      </c>
      <c r="CS6" s="33">
        <f t="shared" si="10"/>
        <v>53.61</v>
      </c>
      <c r="CT6" s="33">
        <f t="shared" si="10"/>
        <v>53.52</v>
      </c>
      <c r="CU6" s="32" t="str">
        <f>IF(CU7="","",IF(CU7="-","【-】","【"&amp;SUBSTITUTE(TEXT(CU7,"#,##0.00"),"-","△")&amp;"】"))</f>
        <v>【59.76】</v>
      </c>
      <c r="CV6" s="33">
        <f>IF(CV7="",NA(),CV7)</f>
        <v>95.77</v>
      </c>
      <c r="CW6" s="33">
        <f t="shared" ref="CW6:DE6" si="11">IF(CW7="",NA(),CW7)</f>
        <v>95.3</v>
      </c>
      <c r="CX6" s="33">
        <f t="shared" si="11"/>
        <v>94.93</v>
      </c>
      <c r="CY6" s="33">
        <f t="shared" si="11"/>
        <v>92.38</v>
      </c>
      <c r="CZ6" s="33">
        <f t="shared" si="11"/>
        <v>92.49</v>
      </c>
      <c r="DA6" s="33">
        <f t="shared" si="11"/>
        <v>83.11</v>
      </c>
      <c r="DB6" s="33">
        <f t="shared" si="11"/>
        <v>81.790000000000006</v>
      </c>
      <c r="DC6" s="33">
        <f t="shared" si="11"/>
        <v>81.459999999999994</v>
      </c>
      <c r="DD6" s="33">
        <f t="shared" si="11"/>
        <v>81.31</v>
      </c>
      <c r="DE6" s="33">
        <f t="shared" si="11"/>
        <v>81.459999999999994</v>
      </c>
      <c r="DF6" s="32" t="str">
        <f>IF(DF7="","",IF(DF7="-","【-】","【"&amp;SUBSTITUTE(TEXT(DF7,"#,##0.00"),"-","△")&amp;"】"))</f>
        <v>【89.95】</v>
      </c>
      <c r="DG6" s="33">
        <f>IF(DG7="",NA(),DG7)</f>
        <v>46.95</v>
      </c>
      <c r="DH6" s="33">
        <f t="shared" ref="DH6:DP6" si="12">IF(DH7="",NA(),DH7)</f>
        <v>48.3</v>
      </c>
      <c r="DI6" s="33">
        <f t="shared" si="12"/>
        <v>48.41</v>
      </c>
      <c r="DJ6" s="33">
        <f t="shared" si="12"/>
        <v>46.46</v>
      </c>
      <c r="DK6" s="33">
        <f t="shared" si="12"/>
        <v>48.18</v>
      </c>
      <c r="DL6" s="33">
        <f t="shared" si="12"/>
        <v>37.090000000000003</v>
      </c>
      <c r="DM6" s="33">
        <f t="shared" si="12"/>
        <v>37.799999999999997</v>
      </c>
      <c r="DN6" s="33">
        <f t="shared" si="12"/>
        <v>38.520000000000003</v>
      </c>
      <c r="DO6" s="33">
        <f t="shared" si="12"/>
        <v>46.67</v>
      </c>
      <c r="DP6" s="33">
        <f t="shared" si="12"/>
        <v>47.7</v>
      </c>
      <c r="DQ6" s="32" t="str">
        <f>IF(DQ7="","",IF(DQ7="-","【-】","【"&amp;SUBSTITUTE(TEXT(DQ7,"#,##0.00"),"-","△")&amp;"】"))</f>
        <v>【47.18】</v>
      </c>
      <c r="DR6" s="33">
        <f>IF(DR7="",NA(),DR7)</f>
        <v>2.48</v>
      </c>
      <c r="DS6" s="33">
        <f t="shared" ref="DS6:EA6" si="13">IF(DS7="",NA(),DS7)</f>
        <v>2.4500000000000002</v>
      </c>
      <c r="DT6" s="33">
        <f t="shared" si="13"/>
        <v>2.4300000000000002</v>
      </c>
      <c r="DU6" s="33">
        <f t="shared" si="13"/>
        <v>2.4</v>
      </c>
      <c r="DV6" s="33">
        <f t="shared" si="13"/>
        <v>28.28</v>
      </c>
      <c r="DW6" s="33">
        <f t="shared" si="13"/>
        <v>6.63</v>
      </c>
      <c r="DX6" s="33">
        <f t="shared" si="13"/>
        <v>8.2200000000000006</v>
      </c>
      <c r="DY6" s="33">
        <f t="shared" si="13"/>
        <v>9.43</v>
      </c>
      <c r="DZ6" s="33">
        <f t="shared" si="13"/>
        <v>10.029999999999999</v>
      </c>
      <c r="EA6" s="33">
        <f t="shared" si="13"/>
        <v>7.26</v>
      </c>
      <c r="EB6" s="32" t="str">
        <f>IF(EB7="","",IF(EB7="-","【-】","【"&amp;SUBSTITUTE(TEXT(EB7,"#,##0.00"),"-","△")&amp;"】"))</f>
        <v>【13.18】</v>
      </c>
      <c r="EC6" s="33">
        <f>IF(EC7="",NA(),EC7)</f>
        <v>1.02</v>
      </c>
      <c r="ED6" s="33">
        <f t="shared" ref="ED6:EL6" si="14">IF(ED7="",NA(),ED7)</f>
        <v>0.1</v>
      </c>
      <c r="EE6" s="33">
        <f t="shared" si="14"/>
        <v>0.17</v>
      </c>
      <c r="EF6" s="33">
        <f t="shared" si="14"/>
        <v>0.46</v>
      </c>
      <c r="EG6" s="32">
        <f t="shared" si="14"/>
        <v>0</v>
      </c>
      <c r="EH6" s="33">
        <f t="shared" si="14"/>
        <v>0.78</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113484</v>
      </c>
      <c r="D7" s="35">
        <v>46</v>
      </c>
      <c r="E7" s="35">
        <v>1</v>
      </c>
      <c r="F7" s="35">
        <v>0</v>
      </c>
      <c r="G7" s="35">
        <v>1</v>
      </c>
      <c r="H7" s="35" t="s">
        <v>93</v>
      </c>
      <c r="I7" s="35" t="s">
        <v>94</v>
      </c>
      <c r="J7" s="35" t="s">
        <v>95</v>
      </c>
      <c r="K7" s="35" t="s">
        <v>96</v>
      </c>
      <c r="L7" s="35" t="s">
        <v>97</v>
      </c>
      <c r="M7" s="36" t="s">
        <v>98</v>
      </c>
      <c r="N7" s="36">
        <v>97.55</v>
      </c>
      <c r="O7" s="36">
        <v>99.9</v>
      </c>
      <c r="P7" s="36">
        <v>2246</v>
      </c>
      <c r="Q7" s="36">
        <v>14389</v>
      </c>
      <c r="R7" s="36">
        <v>25.73</v>
      </c>
      <c r="S7" s="36">
        <v>559.23</v>
      </c>
      <c r="T7" s="36">
        <v>14291</v>
      </c>
      <c r="U7" s="36">
        <v>25.71</v>
      </c>
      <c r="V7" s="36">
        <v>555.85</v>
      </c>
      <c r="W7" s="36">
        <v>98.55</v>
      </c>
      <c r="X7" s="36">
        <v>100.23</v>
      </c>
      <c r="Y7" s="36">
        <v>98.37</v>
      </c>
      <c r="Z7" s="36">
        <v>110.12</v>
      </c>
      <c r="AA7" s="36">
        <v>113.82</v>
      </c>
      <c r="AB7" s="36">
        <v>107.37</v>
      </c>
      <c r="AC7" s="36">
        <v>108.33</v>
      </c>
      <c r="AD7" s="36">
        <v>107.95</v>
      </c>
      <c r="AE7" s="36">
        <v>109.49</v>
      </c>
      <c r="AF7" s="36">
        <v>111.06</v>
      </c>
      <c r="AG7" s="36">
        <v>113.56</v>
      </c>
      <c r="AH7" s="36">
        <v>0</v>
      </c>
      <c r="AI7" s="36">
        <v>0</v>
      </c>
      <c r="AJ7" s="36">
        <v>0</v>
      </c>
      <c r="AK7" s="36">
        <v>0</v>
      </c>
      <c r="AL7" s="36">
        <v>0</v>
      </c>
      <c r="AM7" s="36">
        <v>8.5</v>
      </c>
      <c r="AN7" s="36">
        <v>15.69</v>
      </c>
      <c r="AO7" s="36">
        <v>13.47</v>
      </c>
      <c r="AP7" s="36">
        <v>9.49</v>
      </c>
      <c r="AQ7" s="36">
        <v>9.35</v>
      </c>
      <c r="AR7" s="36">
        <v>0.87</v>
      </c>
      <c r="AS7" s="36">
        <v>6385.92</v>
      </c>
      <c r="AT7" s="36">
        <v>4149.6099999999997</v>
      </c>
      <c r="AU7" s="36">
        <v>956.11</v>
      </c>
      <c r="AV7" s="36">
        <v>328.19</v>
      </c>
      <c r="AW7" s="36">
        <v>2104.7199999999998</v>
      </c>
      <c r="AX7" s="36">
        <v>995.5</v>
      </c>
      <c r="AY7" s="36">
        <v>1159.4100000000001</v>
      </c>
      <c r="AZ7" s="36">
        <v>1081.23</v>
      </c>
      <c r="BA7" s="36">
        <v>406.37</v>
      </c>
      <c r="BB7" s="36">
        <v>398.29</v>
      </c>
      <c r="BC7" s="36">
        <v>262.74</v>
      </c>
      <c r="BD7" s="36">
        <v>33.020000000000003</v>
      </c>
      <c r="BE7" s="36">
        <v>30.53</v>
      </c>
      <c r="BF7" s="36">
        <v>28.91</v>
      </c>
      <c r="BG7" s="36">
        <v>26.32</v>
      </c>
      <c r="BH7" s="36">
        <v>23.01</v>
      </c>
      <c r="BI7" s="36">
        <v>414.59</v>
      </c>
      <c r="BJ7" s="36">
        <v>458</v>
      </c>
      <c r="BK7" s="36">
        <v>443.13</v>
      </c>
      <c r="BL7" s="36">
        <v>442.54</v>
      </c>
      <c r="BM7" s="36">
        <v>431</v>
      </c>
      <c r="BN7" s="36">
        <v>276.38</v>
      </c>
      <c r="BO7" s="36">
        <v>90.67</v>
      </c>
      <c r="BP7" s="36">
        <v>91.81</v>
      </c>
      <c r="BQ7" s="36">
        <v>89.46</v>
      </c>
      <c r="BR7" s="36">
        <v>101.89</v>
      </c>
      <c r="BS7" s="36">
        <v>106.24</v>
      </c>
      <c r="BT7" s="36">
        <v>97.71</v>
      </c>
      <c r="BU7" s="36">
        <v>96.27</v>
      </c>
      <c r="BV7" s="36">
        <v>95.4</v>
      </c>
      <c r="BW7" s="36">
        <v>98.6</v>
      </c>
      <c r="BX7" s="36">
        <v>100.82</v>
      </c>
      <c r="BY7" s="36">
        <v>104.99</v>
      </c>
      <c r="BZ7" s="36">
        <v>156.53</v>
      </c>
      <c r="CA7" s="36">
        <v>156.01</v>
      </c>
      <c r="CB7" s="36">
        <v>158.77000000000001</v>
      </c>
      <c r="CC7" s="36">
        <v>139.02000000000001</v>
      </c>
      <c r="CD7" s="36">
        <v>134.01</v>
      </c>
      <c r="CE7" s="36">
        <v>173.56</v>
      </c>
      <c r="CF7" s="36">
        <v>186.94</v>
      </c>
      <c r="CG7" s="36">
        <v>186.15</v>
      </c>
      <c r="CH7" s="36">
        <v>181.67</v>
      </c>
      <c r="CI7" s="36">
        <v>179.55</v>
      </c>
      <c r="CJ7" s="36">
        <v>163.72</v>
      </c>
      <c r="CK7" s="36">
        <v>71.95</v>
      </c>
      <c r="CL7" s="36">
        <v>71.66</v>
      </c>
      <c r="CM7" s="36">
        <v>80.89</v>
      </c>
      <c r="CN7" s="36">
        <v>82.38</v>
      </c>
      <c r="CO7" s="36">
        <v>82.51</v>
      </c>
      <c r="CP7" s="36">
        <v>55.84</v>
      </c>
      <c r="CQ7" s="36">
        <v>54.51</v>
      </c>
      <c r="CR7" s="36">
        <v>54.47</v>
      </c>
      <c r="CS7" s="36">
        <v>53.61</v>
      </c>
      <c r="CT7" s="36">
        <v>53.52</v>
      </c>
      <c r="CU7" s="36">
        <v>59.76</v>
      </c>
      <c r="CV7" s="36">
        <v>95.77</v>
      </c>
      <c r="CW7" s="36">
        <v>95.3</v>
      </c>
      <c r="CX7" s="36">
        <v>94.93</v>
      </c>
      <c r="CY7" s="36">
        <v>92.38</v>
      </c>
      <c r="CZ7" s="36">
        <v>92.49</v>
      </c>
      <c r="DA7" s="36">
        <v>83.11</v>
      </c>
      <c r="DB7" s="36">
        <v>81.790000000000006</v>
      </c>
      <c r="DC7" s="36">
        <v>81.459999999999994</v>
      </c>
      <c r="DD7" s="36">
        <v>81.31</v>
      </c>
      <c r="DE7" s="36">
        <v>81.459999999999994</v>
      </c>
      <c r="DF7" s="36">
        <v>89.95</v>
      </c>
      <c r="DG7" s="36">
        <v>46.95</v>
      </c>
      <c r="DH7" s="36">
        <v>48.3</v>
      </c>
      <c r="DI7" s="36">
        <v>48.41</v>
      </c>
      <c r="DJ7" s="36">
        <v>46.46</v>
      </c>
      <c r="DK7" s="36">
        <v>48.18</v>
      </c>
      <c r="DL7" s="36">
        <v>37.090000000000003</v>
      </c>
      <c r="DM7" s="36">
        <v>37.799999999999997</v>
      </c>
      <c r="DN7" s="36">
        <v>38.520000000000003</v>
      </c>
      <c r="DO7" s="36">
        <v>46.67</v>
      </c>
      <c r="DP7" s="36">
        <v>47.7</v>
      </c>
      <c r="DQ7" s="36">
        <v>47.18</v>
      </c>
      <c r="DR7" s="36">
        <v>2.48</v>
      </c>
      <c r="DS7" s="36">
        <v>2.4500000000000002</v>
      </c>
      <c r="DT7" s="36">
        <v>2.4300000000000002</v>
      </c>
      <c r="DU7" s="36">
        <v>2.4</v>
      </c>
      <c r="DV7" s="36">
        <v>28.28</v>
      </c>
      <c r="DW7" s="36">
        <v>6.63</v>
      </c>
      <c r="DX7" s="36">
        <v>8.2200000000000006</v>
      </c>
      <c r="DY7" s="36">
        <v>9.43</v>
      </c>
      <c r="DZ7" s="36">
        <v>10.029999999999999</v>
      </c>
      <c r="EA7" s="36">
        <v>7.26</v>
      </c>
      <c r="EB7" s="36">
        <v>13.18</v>
      </c>
      <c r="EC7" s="36">
        <v>1.02</v>
      </c>
      <c r="ED7" s="36">
        <v>0.1</v>
      </c>
      <c r="EE7" s="36">
        <v>0.17</v>
      </c>
      <c r="EF7" s="36">
        <v>0.46</v>
      </c>
      <c r="EG7" s="36">
        <v>0</v>
      </c>
      <c r="EH7" s="36">
        <v>0.78</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2017-02-01T08:38:11Z</dcterms:created>
  <dcterms:modified xsi:type="dcterms:W3CDTF">2017-02-20T01:07:55Z</dcterms:modified>
  <cp:category/>
</cp:coreProperties>
</file>