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<sst xmlns="http://schemas.openxmlformats.org/spreadsheetml/2006/main" count="221" uniqueCount="111">
  <si>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</si>
  <si>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</si>
  <si>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</si>
  <si>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</si>
  <si>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</si>
  <si>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</si>
  <si>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</si>
  <si>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</si>
  <si>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</si>
  <si>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</si>
  <si>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</si>
  <si>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</si>
  <si>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</si>
  <si>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</si>
  <si>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</si>
  <si>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</si>
  <si>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</si>
  <si>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</si>
  <si>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</si>
  <si>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</si>
  <si>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</si>
  <si>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</si>
  <si>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</si>
  <si>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</si>
  <si>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</si>
  <si>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</si>
  <si>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</si>
  <si>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</si>
  <si>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</si>
  <si>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</si>
  <si>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</si>
  <si>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</si>
  <si>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</si>
  <si>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</si>
  <si>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</si>
  <si>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</si>
  <si>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</si>
  <si>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</si>
  <si>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</si>
  <si>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</si>
  <si>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</si>
  <si>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</si>
  <si>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</si>
  <si>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</si>
  <si>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</si>
  <si>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</si>
  <si>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</si>
  <si>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</si>
  <si>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</si>
  <si>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</si>
  <si>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</si>
  <si>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</si>
  <si>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</si>
  <si>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</si>
  <si>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</si>
  <si>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</si>
  <si>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</si>
  <si>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</si>
  <si>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</si>
  <si>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</si>
  <si>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</si>
  <si>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</si>
  <si>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</si>
  <si>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</si>
  <si>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</si>
  <si>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</si>
  <si>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</si>
  <si>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</si>
  <si>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</si>
  <si>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</si>
  <si>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</si>
  <si>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</si>
  <si>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</si>
  <si>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</si>
  <si>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</si>
  <si>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</si>
  <si>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</si>
  <si>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</si>
  <si>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</si>
  <si>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</si>
  <si>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</si>
  <si>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</si>
  <si>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</si>
  <si>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</si>
  <si>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</si>
  <si>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</si>
  <si>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</si>
  <si>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</si>
  <si>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</si>
  <si>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</si>
  <si>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</si>
  <si>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</si>
  <si>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</si>
  <si>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</si>
  <si>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</si>
  <si>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</si>
  <si>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鳩山町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</si>
  <si>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</si>
  <si>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</si>
  <si>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</si>
  <si>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</si>
  <si>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</si>
  <si>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</si>
  <si>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</si>
  <si>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</si>
  <si>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</si>
  <si>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</si>
  <si>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</si>
  <si>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汚水処理に係る費用が、使用料のみでは賄えず一般会計繰入金から賄っている状況。
汚水処理原価は、削減に努めているため類似団体平均値を大きく下回っているが、施設の機器の経年劣化による故障が目立ち、修繕に要する費用が嵩み新規受益者がない場合は、一般会計からの繰入金が多くなってしまう。
施設の処理能力は、一日平均処理水量に対し、適正な規模となっている。
また、水洗化率も類似団体平均値を上回っている。</t>
    <rPh sb="40" eb="41">
      <t>スイ</t>
    </rPh>
    <rPh sb="96" eb="98">
      <t>シュウゼン</t>
    </rPh>
    <rPh sb="99" eb="100">
      <t>ヨウ</t>
    </rPh>
    <rPh sb="102" eb="104">
      <t>ヒヨウ</t>
    </rPh>
    <rPh sb="105" eb="106">
      <t>カサ</t>
    </rPh>
    <rPh sb="130" eb="131">
      <t>オオ</t>
    </rPh>
    <rPh sb="177" eb="180">
      <t>スイセンカ</t>
    </rPh>
    <rPh sb="180" eb="181">
      <t>リツ</t>
    </rPh>
    <phoneticPr fontId="4"/>
  </si>
  <si>
    <t>施設本体、管路については供用開始後10年で耐用年数を超えていないため老朽化は見られず更新の必要はない。
施設の機器については経年劣化による故障が目立ち、今後も年数を重ねるたびに各機器の故障が懸念される。</t>
    <phoneticPr fontId="4"/>
  </si>
  <si>
    <t>使用料については、町内他地区の下水道使用料との均等を図る観点から直近の見直しは考えていない。使用料収入の増加を図るため、接続率の更なる向上を目指す。
供用開始後10年を超える今後は、機器の計画的な点検、更新が必要となる。</t>
    <rPh sb="11" eb="12">
      <t>タ</t>
    </rPh>
    <rPh sb="12" eb="14">
      <t>チク</t>
    </rPh>
    <rPh sb="70" eb="72">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</si>
</sst>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920448"/>
        <c:axId val="9092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0.02</c:v>
                </c:pt>
              </c:numCache>
            </c:numRef>
          </c:val>
          <c:smooth val="0"/>
        </c:ser>
        <c:dLbls>
          <c:showLegendKey val="0"/>
          <c:showVal val="0"/>
          <c:showCatName val="0"/>
          <c:showSerName val="0"/>
          <c:showPercent val="0"/>
          <c:showBubbleSize val="0"/>
        </c:dLbls>
        <c:marker val="1"/>
        <c:smooth val="0"/>
        <c:axId val="90920448"/>
        <c:axId val="90922368"/>
      </c:lineChart>
      <c:dateAx>
        <c:axId val="90920448"/>
        <c:scaling>
          <c:orientation val="minMax"/>
        </c:scaling>
        <c:delete val="1"/>
        <c:axPos val="b"/>
        <c:numFmt formatCode="ge" sourceLinked="1"/>
        <c:majorTickMark val="none"/>
        <c:minorTickMark val="none"/>
        <c:tickLblPos val="none"/>
        <c:crossAx val="90922368"/>
        <c:crosses val="autoZero"/>
        <c:auto val="1"/>
        <c:lblOffset val="100"/>
        <c:baseTimeUnit val="years"/>
      </c:dateAx>
      <c:valAx>
        <c:axId val="9092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2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71.37</c:v>
                </c:pt>
                <c:pt idx="1">
                  <c:v>79.25</c:v>
                </c:pt>
                <c:pt idx="2">
                  <c:v>78.84</c:v>
                </c:pt>
                <c:pt idx="3">
                  <c:v>77.180000000000007</c:v>
                </c:pt>
                <c:pt idx="4">
                  <c:v>72.2</c:v>
                </c:pt>
              </c:numCache>
            </c:numRef>
          </c:val>
        </c:ser>
        <c:dLbls>
          <c:showLegendKey val="0"/>
          <c:showVal val="0"/>
          <c:showCatName val="0"/>
          <c:showSerName val="0"/>
          <c:showPercent val="0"/>
          <c:showBubbleSize val="0"/>
        </c:dLbls>
        <c:gapWidth val="150"/>
        <c:axId val="95791360"/>
        <c:axId val="10112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ser>
        <c:dLbls>
          <c:showLegendKey val="0"/>
          <c:showVal val="0"/>
          <c:showCatName val="0"/>
          <c:showSerName val="0"/>
          <c:showPercent val="0"/>
          <c:showBubbleSize val="0"/>
        </c:dLbls>
        <c:marker val="1"/>
        <c:smooth val="0"/>
        <c:axId val="95791360"/>
        <c:axId val="101126528"/>
      </c:lineChart>
      <c:dateAx>
        <c:axId val="95791360"/>
        <c:scaling>
          <c:orientation val="minMax"/>
        </c:scaling>
        <c:delete val="1"/>
        <c:axPos val="b"/>
        <c:numFmt formatCode="ge" sourceLinked="1"/>
        <c:majorTickMark val="none"/>
        <c:minorTickMark val="none"/>
        <c:tickLblPos val="none"/>
        <c:crossAx val="101126528"/>
        <c:crosses val="autoZero"/>
        <c:auto val="1"/>
        <c:lblOffset val="100"/>
        <c:baseTimeUnit val="years"/>
      </c:dateAx>
      <c:valAx>
        <c:axId val="10112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9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86.13</c:v>
                </c:pt>
                <c:pt idx="2">
                  <c:v>83.1</c:v>
                </c:pt>
                <c:pt idx="3">
                  <c:v>84.09</c:v>
                </c:pt>
                <c:pt idx="4">
                  <c:v>84.61</c:v>
                </c:pt>
              </c:numCache>
            </c:numRef>
          </c:val>
        </c:ser>
        <c:dLbls>
          <c:showLegendKey val="0"/>
          <c:showVal val="0"/>
          <c:showCatName val="0"/>
          <c:showSerName val="0"/>
          <c:showPercent val="0"/>
          <c:showBubbleSize val="0"/>
        </c:dLbls>
        <c:gapWidth val="150"/>
        <c:axId val="101152640"/>
        <c:axId val="10115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ser>
        <c:dLbls>
          <c:showLegendKey val="0"/>
          <c:showVal val="0"/>
          <c:showCatName val="0"/>
          <c:showSerName val="0"/>
          <c:showPercent val="0"/>
          <c:showBubbleSize val="0"/>
        </c:dLbls>
        <c:marker val="1"/>
        <c:smooth val="0"/>
        <c:axId val="101152640"/>
        <c:axId val="101154816"/>
      </c:lineChart>
      <c:dateAx>
        <c:axId val="101152640"/>
        <c:scaling>
          <c:orientation val="minMax"/>
        </c:scaling>
        <c:delete val="1"/>
        <c:axPos val="b"/>
        <c:numFmt formatCode="ge" sourceLinked="1"/>
        <c:majorTickMark val="none"/>
        <c:minorTickMark val="none"/>
        <c:tickLblPos val="none"/>
        <c:crossAx val="101154816"/>
        <c:crosses val="autoZero"/>
        <c:auto val="1"/>
        <c:lblOffset val="100"/>
        <c:baseTimeUnit val="years"/>
      </c:dateAx>
      <c:valAx>
        <c:axId val="10115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5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96.11</c:v>
                </c:pt>
                <c:pt idx="1">
                  <c:v>90.53</c:v>
                </c:pt>
                <c:pt idx="2">
                  <c:v>91.07</c:v>
                </c:pt>
                <c:pt idx="3">
                  <c:v>95.4</c:v>
                </c:pt>
                <c:pt idx="4">
                  <c:v>100.67</c:v>
                </c:pt>
              </c:numCache>
            </c:numRef>
          </c:val>
        </c:ser>
        <c:dLbls>
          <c:showLegendKey val="0"/>
          <c:showVal val="0"/>
          <c:showCatName val="0"/>
          <c:showSerName val="0"/>
          <c:showPercent val="0"/>
          <c:showBubbleSize val="0"/>
        </c:dLbls>
        <c:gapWidth val="150"/>
        <c:axId val="93599232"/>
        <c:axId val="9360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599232"/>
        <c:axId val="93601152"/>
      </c:lineChart>
      <c:dateAx>
        <c:axId val="93599232"/>
        <c:scaling>
          <c:orientation val="minMax"/>
        </c:scaling>
        <c:delete val="1"/>
        <c:axPos val="b"/>
        <c:numFmt formatCode="ge" sourceLinked="1"/>
        <c:majorTickMark val="none"/>
        <c:minorTickMark val="none"/>
        <c:tickLblPos val="none"/>
        <c:crossAx val="93601152"/>
        <c:crosses val="autoZero"/>
        <c:auto val="1"/>
        <c:lblOffset val="100"/>
        <c:baseTimeUnit val="years"/>
      </c:dateAx>
      <c:valAx>
        <c:axId val="9360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9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631616"/>
        <c:axId val="9363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631616"/>
        <c:axId val="93633536"/>
      </c:lineChart>
      <c:dateAx>
        <c:axId val="93631616"/>
        <c:scaling>
          <c:orientation val="minMax"/>
        </c:scaling>
        <c:delete val="1"/>
        <c:axPos val="b"/>
        <c:numFmt formatCode="ge" sourceLinked="1"/>
        <c:majorTickMark val="none"/>
        <c:minorTickMark val="none"/>
        <c:tickLblPos val="none"/>
        <c:crossAx val="93633536"/>
        <c:crosses val="autoZero"/>
        <c:auto val="1"/>
        <c:lblOffset val="100"/>
        <c:baseTimeUnit val="years"/>
      </c:dateAx>
      <c:valAx>
        <c:axId val="9363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3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680384"/>
        <c:axId val="9368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680384"/>
        <c:axId val="93682304"/>
      </c:lineChart>
      <c:dateAx>
        <c:axId val="93680384"/>
        <c:scaling>
          <c:orientation val="minMax"/>
        </c:scaling>
        <c:delete val="1"/>
        <c:axPos val="b"/>
        <c:numFmt formatCode="ge" sourceLinked="1"/>
        <c:majorTickMark val="none"/>
        <c:minorTickMark val="none"/>
        <c:tickLblPos val="none"/>
        <c:crossAx val="93682304"/>
        <c:crosses val="autoZero"/>
        <c:auto val="1"/>
        <c:lblOffset val="100"/>
        <c:baseTimeUnit val="years"/>
      </c:dateAx>
      <c:valAx>
        <c:axId val="9368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8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617792"/>
        <c:axId val="9561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617792"/>
        <c:axId val="95619712"/>
      </c:lineChart>
      <c:dateAx>
        <c:axId val="95617792"/>
        <c:scaling>
          <c:orientation val="minMax"/>
        </c:scaling>
        <c:delete val="1"/>
        <c:axPos val="b"/>
        <c:numFmt formatCode="ge" sourceLinked="1"/>
        <c:majorTickMark val="none"/>
        <c:minorTickMark val="none"/>
        <c:tickLblPos val="none"/>
        <c:crossAx val="95619712"/>
        <c:crosses val="autoZero"/>
        <c:auto val="1"/>
        <c:lblOffset val="100"/>
        <c:baseTimeUnit val="years"/>
      </c:dateAx>
      <c:valAx>
        <c:axId val="9561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1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670656"/>
        <c:axId val="9567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670656"/>
        <c:axId val="95672576"/>
      </c:lineChart>
      <c:dateAx>
        <c:axId val="95670656"/>
        <c:scaling>
          <c:orientation val="minMax"/>
        </c:scaling>
        <c:delete val="1"/>
        <c:axPos val="b"/>
        <c:numFmt formatCode="ge" sourceLinked="1"/>
        <c:majorTickMark val="none"/>
        <c:minorTickMark val="none"/>
        <c:tickLblPos val="none"/>
        <c:crossAx val="95672576"/>
        <c:crosses val="autoZero"/>
        <c:auto val="1"/>
        <c:lblOffset val="100"/>
        <c:baseTimeUnit val="years"/>
      </c:dateAx>
      <c:valAx>
        <c:axId val="9567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7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694848"/>
        <c:axId val="9569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979.89</c:v>
                </c:pt>
              </c:numCache>
            </c:numRef>
          </c:val>
          <c:smooth val="0"/>
        </c:ser>
        <c:dLbls>
          <c:showLegendKey val="0"/>
          <c:showVal val="0"/>
          <c:showCatName val="0"/>
          <c:showSerName val="0"/>
          <c:showPercent val="0"/>
          <c:showBubbleSize val="0"/>
        </c:dLbls>
        <c:marker val="1"/>
        <c:smooth val="0"/>
        <c:axId val="95694848"/>
        <c:axId val="95696768"/>
      </c:lineChart>
      <c:dateAx>
        <c:axId val="95694848"/>
        <c:scaling>
          <c:orientation val="minMax"/>
        </c:scaling>
        <c:delete val="1"/>
        <c:axPos val="b"/>
        <c:numFmt formatCode="ge" sourceLinked="1"/>
        <c:majorTickMark val="none"/>
        <c:minorTickMark val="none"/>
        <c:tickLblPos val="none"/>
        <c:crossAx val="95696768"/>
        <c:crosses val="autoZero"/>
        <c:auto val="1"/>
        <c:lblOffset val="100"/>
        <c:baseTimeUnit val="years"/>
      </c:dateAx>
      <c:valAx>
        <c:axId val="9569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9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100.87</c:v>
                </c:pt>
                <c:pt idx="1">
                  <c:v>81.13</c:v>
                </c:pt>
                <c:pt idx="2">
                  <c:v>83.25</c:v>
                </c:pt>
                <c:pt idx="3">
                  <c:v>67</c:v>
                </c:pt>
                <c:pt idx="4">
                  <c:v>92.92</c:v>
                </c:pt>
              </c:numCache>
            </c:numRef>
          </c:val>
        </c:ser>
        <c:dLbls>
          <c:showLegendKey val="0"/>
          <c:showVal val="0"/>
          <c:showCatName val="0"/>
          <c:showSerName val="0"/>
          <c:showPercent val="0"/>
          <c:showBubbleSize val="0"/>
        </c:dLbls>
        <c:gapWidth val="150"/>
        <c:axId val="95731072"/>
        <c:axId val="9573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ser>
        <c:dLbls>
          <c:showLegendKey val="0"/>
          <c:showVal val="0"/>
          <c:showCatName val="0"/>
          <c:showSerName val="0"/>
          <c:showPercent val="0"/>
          <c:showBubbleSize val="0"/>
        </c:dLbls>
        <c:marker val="1"/>
        <c:smooth val="0"/>
        <c:axId val="95731072"/>
        <c:axId val="95737344"/>
      </c:lineChart>
      <c:dateAx>
        <c:axId val="95731072"/>
        <c:scaling>
          <c:orientation val="minMax"/>
        </c:scaling>
        <c:delete val="1"/>
        <c:axPos val="b"/>
        <c:numFmt formatCode="ge" sourceLinked="1"/>
        <c:majorTickMark val="none"/>
        <c:minorTickMark val="none"/>
        <c:tickLblPos val="none"/>
        <c:crossAx val="95737344"/>
        <c:crosses val="autoZero"/>
        <c:auto val="1"/>
        <c:lblOffset val="100"/>
        <c:baseTimeUnit val="years"/>
      </c:dateAx>
      <c:valAx>
        <c:axId val="9573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3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90.98</c:v>
                </c:pt>
                <c:pt idx="1">
                  <c:v>115.38</c:v>
                </c:pt>
                <c:pt idx="2">
                  <c:v>119.04</c:v>
                </c:pt>
                <c:pt idx="3">
                  <c:v>153.88</c:v>
                </c:pt>
                <c:pt idx="4">
                  <c:v>111.7</c:v>
                </c:pt>
              </c:numCache>
            </c:numRef>
          </c:val>
        </c:ser>
        <c:dLbls>
          <c:showLegendKey val="0"/>
          <c:showVal val="0"/>
          <c:showCatName val="0"/>
          <c:showSerName val="0"/>
          <c:showPercent val="0"/>
          <c:showBubbleSize val="0"/>
        </c:dLbls>
        <c:gapWidth val="150"/>
        <c:axId val="95771264"/>
        <c:axId val="9577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ser>
        <c:dLbls>
          <c:showLegendKey val="0"/>
          <c:showVal val="0"/>
          <c:showCatName val="0"/>
          <c:showSerName val="0"/>
          <c:showPercent val="0"/>
          <c:showBubbleSize val="0"/>
        </c:dLbls>
        <c:marker val="1"/>
        <c:smooth val="0"/>
        <c:axId val="95771264"/>
        <c:axId val="95773440"/>
      </c:lineChart>
      <c:dateAx>
        <c:axId val="95771264"/>
        <c:scaling>
          <c:orientation val="minMax"/>
        </c:scaling>
        <c:delete val="1"/>
        <c:axPos val="b"/>
        <c:numFmt formatCode="ge" sourceLinked="1"/>
        <c:majorTickMark val="none"/>
        <c:minorTickMark val="none"/>
        <c:tickLblPos val="none"/>
        <c:crossAx val="95773440"/>
        <c:crosses val="autoZero"/>
        <c:auto val="1"/>
        <c:lblOffset val="100"/>
        <c:baseTimeUnit val="years"/>
      </c:dateAx>
      <c:valAx>
        <c:axId val="9577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7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埼玉県　鳩山町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F3</v>
      </c>
      <c r="X8" s="70"/>
      <c r="Y8" s="70"/>
      <c r="Z8" s="70"/>
      <c r="AA8" s="70"/>
      <c r="AB8" s="70"/>
      <c r="AC8" s="70"/>
      <c r="AD8" s="3"/>
      <c r="AE8" s="3"/>
      <c r="AF8" s="3"/>
      <c r="AG8" s="3"/>
      <c r="AH8" s="3"/>
      <c r="AI8" s="3"/>
      <c r="AJ8" s="3"/>
      <c r="AK8" s="3"/>
      <c r="AL8" s="64">
        <f>データ!R6</f>
        <v>14389</v>
      </c>
      <c r="AM8" s="64"/>
      <c r="AN8" s="64"/>
      <c r="AO8" s="64"/>
      <c r="AP8" s="64"/>
      <c r="AQ8" s="64"/>
      <c r="AR8" s="64"/>
      <c r="AS8" s="64"/>
      <c r="AT8" s="63">
        <f>データ!S6</f>
        <v>25.73</v>
      </c>
      <c r="AU8" s="63"/>
      <c r="AV8" s="63"/>
      <c r="AW8" s="63"/>
      <c r="AX8" s="63"/>
      <c r="AY8" s="63"/>
      <c r="AZ8" s="63"/>
      <c r="BA8" s="63"/>
      <c r="BB8" s="63">
        <f>データ!T6</f>
        <v>559.23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5.95</v>
      </c>
      <c r="Q10" s="63"/>
      <c r="R10" s="63"/>
      <c r="S10" s="63"/>
      <c r="T10" s="63"/>
      <c r="U10" s="63"/>
      <c r="V10" s="63"/>
      <c r="W10" s="63">
        <f>データ!P6</f>
        <v>99.49</v>
      </c>
      <c r="X10" s="63"/>
      <c r="Y10" s="63"/>
      <c r="Z10" s="63"/>
      <c r="AA10" s="63"/>
      <c r="AB10" s="63"/>
      <c r="AC10" s="63"/>
      <c r="AD10" s="64">
        <f>データ!Q6</f>
        <v>1890</v>
      </c>
      <c r="AE10" s="64"/>
      <c r="AF10" s="64"/>
      <c r="AG10" s="64"/>
      <c r="AH10" s="64"/>
      <c r="AI10" s="64"/>
      <c r="AJ10" s="64"/>
      <c r="AK10" s="2"/>
      <c r="AL10" s="64">
        <f>データ!U6</f>
        <v>851</v>
      </c>
      <c r="AM10" s="64"/>
      <c r="AN10" s="64"/>
      <c r="AO10" s="64"/>
      <c r="AP10" s="64"/>
      <c r="AQ10" s="64"/>
      <c r="AR10" s="64"/>
      <c r="AS10" s="64"/>
      <c r="AT10" s="63">
        <f>データ!V6</f>
        <v>0.24</v>
      </c>
      <c r="AU10" s="63"/>
      <c r="AV10" s="63"/>
      <c r="AW10" s="63"/>
      <c r="AX10" s="63"/>
      <c r="AY10" s="63"/>
      <c r="AZ10" s="63"/>
      <c r="BA10" s="63"/>
      <c r="BB10" s="63">
        <f>データ!W6</f>
        <v>3545.83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113484</v>
      </c>
      <c r="D6" s="31">
        <f t="shared" si="3"/>
        <v>47</v>
      </c>
      <c r="E6" s="31">
        <f t="shared" si="3"/>
        <v>17</v>
      </c>
      <c r="F6" s="31">
        <f t="shared" si="3"/>
        <v>5</v>
      </c>
      <c r="G6" s="31">
        <f t="shared" si="3"/>
        <v>0</v>
      </c>
      <c r="H6" s="31" t="str">
        <f t="shared" si="3"/>
        <v>埼玉県　鳩山町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5.95</v>
      </c>
      <c r="P6" s="32">
        <f t="shared" si="3"/>
        <v>99.49</v>
      </c>
      <c r="Q6" s="32">
        <f t="shared" si="3"/>
        <v>1890</v>
      </c>
      <c r="R6" s="32">
        <f t="shared" si="3"/>
        <v>14389</v>
      </c>
      <c r="S6" s="32">
        <f t="shared" si="3"/>
        <v>25.73</v>
      </c>
      <c r="T6" s="32">
        <f t="shared" si="3"/>
        <v>559.23</v>
      </c>
      <c r="U6" s="32">
        <f t="shared" si="3"/>
        <v>851</v>
      </c>
      <c r="V6" s="32">
        <f t="shared" si="3"/>
        <v>0.24</v>
      </c>
      <c r="W6" s="32">
        <f t="shared" si="3"/>
        <v>3545.83</v>
      </c>
      <c r="X6" s="33">
        <f>IF(X7="",NA(),X7)</f>
        <v>96.11</v>
      </c>
      <c r="Y6" s="33">
        <f t="shared" ref="Y6:AG6" si="4">IF(Y7="",NA(),Y7)</f>
        <v>90.53</v>
      </c>
      <c r="Z6" s="33">
        <f t="shared" si="4"/>
        <v>91.07</v>
      </c>
      <c r="AA6" s="33">
        <f t="shared" si="4"/>
        <v>95.4</v>
      </c>
      <c r="AB6" s="33">
        <f t="shared" si="4"/>
        <v>100.67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1224.75</v>
      </c>
      <c r="BK6" s="33">
        <f t="shared" si="7"/>
        <v>1144.05</v>
      </c>
      <c r="BL6" s="33">
        <f t="shared" si="7"/>
        <v>1117.1099999999999</v>
      </c>
      <c r="BM6" s="33">
        <f t="shared" si="7"/>
        <v>1161.05</v>
      </c>
      <c r="BN6" s="33">
        <f t="shared" si="7"/>
        <v>979.89</v>
      </c>
      <c r="BO6" s="32" t="str">
        <f>IF(BO7="","",IF(BO7="-","【-】","【"&amp;SUBSTITUTE(TEXT(BO7,"#,##0.00"),"-","△")&amp;"】"))</f>
        <v>【1,015.77】</v>
      </c>
      <c r="BP6" s="33">
        <f>IF(BP7="",NA(),BP7)</f>
        <v>100.87</v>
      </c>
      <c r="BQ6" s="33">
        <f t="shared" ref="BQ6:BY6" si="8">IF(BQ7="",NA(),BQ7)</f>
        <v>81.13</v>
      </c>
      <c r="BR6" s="33">
        <f t="shared" si="8"/>
        <v>83.25</v>
      </c>
      <c r="BS6" s="33">
        <f t="shared" si="8"/>
        <v>67</v>
      </c>
      <c r="BT6" s="33">
        <f t="shared" si="8"/>
        <v>92.92</v>
      </c>
      <c r="BU6" s="33">
        <f t="shared" si="8"/>
        <v>42.13</v>
      </c>
      <c r="BV6" s="33">
        <f t="shared" si="8"/>
        <v>42.48</v>
      </c>
      <c r="BW6" s="33">
        <f t="shared" si="8"/>
        <v>41.04</v>
      </c>
      <c r="BX6" s="33">
        <f t="shared" si="8"/>
        <v>41.08</v>
      </c>
      <c r="BY6" s="33">
        <f t="shared" si="8"/>
        <v>41.34</v>
      </c>
      <c r="BZ6" s="32" t="str">
        <f>IF(BZ7="","",IF(BZ7="-","【-】","【"&amp;SUBSTITUTE(TEXT(BZ7,"#,##0.00"),"-","△")&amp;"】"))</f>
        <v>【52.78】</v>
      </c>
      <c r="CA6" s="33">
        <f>IF(CA7="",NA(),CA7)</f>
        <v>90.98</v>
      </c>
      <c r="CB6" s="33">
        <f t="shared" ref="CB6:CJ6" si="9">IF(CB7="",NA(),CB7)</f>
        <v>115.38</v>
      </c>
      <c r="CC6" s="33">
        <f t="shared" si="9"/>
        <v>119.04</v>
      </c>
      <c r="CD6" s="33">
        <f t="shared" si="9"/>
        <v>153.88</v>
      </c>
      <c r="CE6" s="33">
        <f t="shared" si="9"/>
        <v>111.7</v>
      </c>
      <c r="CF6" s="33">
        <f t="shared" si="9"/>
        <v>348.41</v>
      </c>
      <c r="CG6" s="33">
        <f t="shared" si="9"/>
        <v>343.8</v>
      </c>
      <c r="CH6" s="33">
        <f t="shared" si="9"/>
        <v>357.08</v>
      </c>
      <c r="CI6" s="33">
        <f t="shared" si="9"/>
        <v>378.08</v>
      </c>
      <c r="CJ6" s="33">
        <f t="shared" si="9"/>
        <v>357.49</v>
      </c>
      <c r="CK6" s="32" t="str">
        <f>IF(CK7="","",IF(CK7="-","【-】","【"&amp;SUBSTITUTE(TEXT(CK7,"#,##0.00"),"-","△")&amp;"】"))</f>
        <v>【289.81】</v>
      </c>
      <c r="CL6" s="33">
        <f>IF(CL7="",NA(),CL7)</f>
        <v>71.37</v>
      </c>
      <c r="CM6" s="33">
        <f t="shared" ref="CM6:CU6" si="10">IF(CM7="",NA(),CM7)</f>
        <v>79.25</v>
      </c>
      <c r="CN6" s="33">
        <f t="shared" si="10"/>
        <v>78.84</v>
      </c>
      <c r="CO6" s="33">
        <f t="shared" si="10"/>
        <v>77.180000000000007</v>
      </c>
      <c r="CP6" s="33">
        <f t="shared" si="10"/>
        <v>72.2</v>
      </c>
      <c r="CQ6" s="33">
        <f t="shared" si="10"/>
        <v>46.85</v>
      </c>
      <c r="CR6" s="33">
        <f t="shared" si="10"/>
        <v>46.06</v>
      </c>
      <c r="CS6" s="33">
        <f t="shared" si="10"/>
        <v>45.95</v>
      </c>
      <c r="CT6" s="33">
        <f t="shared" si="10"/>
        <v>44.69</v>
      </c>
      <c r="CU6" s="33">
        <f t="shared" si="10"/>
        <v>44.69</v>
      </c>
      <c r="CV6" s="32" t="str">
        <f>IF(CV7="","",IF(CV7="-","【-】","【"&amp;SUBSTITUTE(TEXT(CV7,"#,##0.00"),"-","△")&amp;"】"))</f>
        <v>【52.74】</v>
      </c>
      <c r="CW6" s="33">
        <f>IF(CW7="",NA(),CW7)</f>
        <v>100</v>
      </c>
      <c r="CX6" s="33">
        <f t="shared" ref="CX6:DF6" si="11">IF(CX7="",NA(),CX7)</f>
        <v>86.13</v>
      </c>
      <c r="CY6" s="33">
        <f t="shared" si="11"/>
        <v>83.1</v>
      </c>
      <c r="CZ6" s="33">
        <f t="shared" si="11"/>
        <v>84.09</v>
      </c>
      <c r="DA6" s="33">
        <f t="shared" si="11"/>
        <v>84.61</v>
      </c>
      <c r="DB6" s="33">
        <f t="shared" si="11"/>
        <v>73.78</v>
      </c>
      <c r="DC6" s="33">
        <f t="shared" si="11"/>
        <v>72.989999999999995</v>
      </c>
      <c r="DD6" s="33">
        <f t="shared" si="11"/>
        <v>71.97</v>
      </c>
      <c r="DE6" s="33">
        <f t="shared" si="11"/>
        <v>70.59</v>
      </c>
      <c r="DF6" s="33">
        <f t="shared" si="11"/>
        <v>69.67</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0.02</v>
      </c>
      <c r="EN6" s="32" t="str">
        <f>IF(EN7="","",IF(EN7="-","【-】","【"&amp;SUBSTITUTE(TEXT(EN7,"#,##0.00"),"-","△")&amp;"】"))</f>
        <v>【0.03】</v>
      </c>
    </row>
    <row r="7" spans="1:144" s="34" customFormat="1">
      <c r="A7" s="26"/>
      <c r="B7" s="35">
        <v>2015</v>
      </c>
      <c r="C7" s="35">
        <v>113484</v>
      </c>
      <c r="D7" s="35">
        <v>47</v>
      </c>
      <c r="E7" s="35">
        <v>17</v>
      </c>
      <c r="F7" s="35">
        <v>5</v>
      </c>
      <c r="G7" s="35">
        <v>0</v>
      </c>
      <c r="H7" s="35" t="s">
        <v>96</v>
      </c>
      <c r="I7" s="35" t="s">
        <v>97</v>
      </c>
      <c r="J7" s="35" t="s">
        <v>98</v>
      </c>
      <c r="K7" s="35" t="s">
        <v>99</v>
      </c>
      <c r="L7" s="35" t="s">
        <v>100</v>
      </c>
      <c r="M7" s="36" t="s">
        <v>101</v>
      </c>
      <c r="N7" s="36" t="s">
        <v>102</v>
      </c>
      <c r="O7" s="36">
        <v>5.95</v>
      </c>
      <c r="P7" s="36">
        <v>99.49</v>
      </c>
      <c r="Q7" s="36">
        <v>1890</v>
      </c>
      <c r="R7" s="36">
        <v>14389</v>
      </c>
      <c r="S7" s="36">
        <v>25.73</v>
      </c>
      <c r="T7" s="36">
        <v>559.23</v>
      </c>
      <c r="U7" s="36">
        <v>851</v>
      </c>
      <c r="V7" s="36">
        <v>0.24</v>
      </c>
      <c r="W7" s="36">
        <v>3545.83</v>
      </c>
      <c r="X7" s="36">
        <v>96.11</v>
      </c>
      <c r="Y7" s="36">
        <v>90.53</v>
      </c>
      <c r="Z7" s="36">
        <v>91.07</v>
      </c>
      <c r="AA7" s="36">
        <v>95.4</v>
      </c>
      <c r="AB7" s="36">
        <v>100.67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1224.75</v>
      </c>
      <c r="BK7" s="36">
        <v>1144.05</v>
      </c>
      <c r="BL7" s="36">
        <v>1117.1099999999999</v>
      </c>
      <c r="BM7" s="36">
        <v>1161.05</v>
      </c>
      <c r="BN7" s="36">
        <v>979.89</v>
      </c>
      <c r="BO7" s="36">
        <v>1015.77</v>
      </c>
      <c r="BP7" s="36">
        <v>100.87</v>
      </c>
      <c r="BQ7" s="36">
        <v>81.13</v>
      </c>
      <c r="BR7" s="36">
        <v>83.25</v>
      </c>
      <c r="BS7" s="36">
        <v>67</v>
      </c>
      <c r="BT7" s="36">
        <v>92.92</v>
      </c>
      <c r="BU7" s="36">
        <v>42.13</v>
      </c>
      <c r="BV7" s="36">
        <v>42.48</v>
      </c>
      <c r="BW7" s="36">
        <v>41.04</v>
      </c>
      <c r="BX7" s="36">
        <v>41.08</v>
      </c>
      <c r="BY7" s="36">
        <v>41.34</v>
      </c>
      <c r="BZ7" s="36">
        <v>52.78</v>
      </c>
      <c r="CA7" s="36">
        <v>90.98</v>
      </c>
      <c r="CB7" s="36">
        <v>115.38</v>
      </c>
      <c r="CC7" s="36">
        <v>119.04</v>
      </c>
      <c r="CD7" s="36">
        <v>153.88</v>
      </c>
      <c r="CE7" s="36">
        <v>111.7</v>
      </c>
      <c r="CF7" s="36">
        <v>348.41</v>
      </c>
      <c r="CG7" s="36">
        <v>343.8</v>
      </c>
      <c r="CH7" s="36">
        <v>357.08</v>
      </c>
      <c r="CI7" s="36">
        <v>378.08</v>
      </c>
      <c r="CJ7" s="36">
        <v>357.49</v>
      </c>
      <c r="CK7" s="36">
        <v>289.81</v>
      </c>
      <c r="CL7" s="36">
        <v>71.37</v>
      </c>
      <c r="CM7" s="36">
        <v>79.25</v>
      </c>
      <c r="CN7" s="36">
        <v>78.84</v>
      </c>
      <c r="CO7" s="36">
        <v>77.180000000000007</v>
      </c>
      <c r="CP7" s="36">
        <v>72.2</v>
      </c>
      <c r="CQ7" s="36">
        <v>46.85</v>
      </c>
      <c r="CR7" s="36">
        <v>46.06</v>
      </c>
      <c r="CS7" s="36">
        <v>45.95</v>
      </c>
      <c r="CT7" s="36">
        <v>44.69</v>
      </c>
      <c r="CU7" s="36">
        <v>44.69</v>
      </c>
      <c r="CV7" s="36">
        <v>52.74</v>
      </c>
      <c r="CW7" s="36">
        <v>100</v>
      </c>
      <c r="CX7" s="36">
        <v>86.13</v>
      </c>
      <c r="CY7" s="36">
        <v>83.1</v>
      </c>
      <c r="CZ7" s="36">
        <v>84.09</v>
      </c>
      <c r="DA7" s="36">
        <v>84.61</v>
      </c>
      <c r="DB7" s="36">
        <v>73.78</v>
      </c>
      <c r="DC7" s="36">
        <v>72.989999999999995</v>
      </c>
      <c r="DD7" s="36">
        <v>71.97</v>
      </c>
      <c r="DE7" s="36">
        <v>70.59</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2017-02-16T01:01:55Z</cp:lastPrinted>
  <dcterms:created xsi:type="dcterms:W3CDTF">2017-02-08T03:09:24Z</dcterms:created>
  <dcterms:modified xsi:type="dcterms:W3CDTF">2017-02-24T02:12:19Z</dcterms:modified>
  <cp:category/>
</cp:coreProperties>
</file>