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水生活課\03　管理係（下水関係）\吉田\[20160212_1634]　Fwd：【重要】経営比較分析表の送付について①\差替後\作成分\"/>
    </mc:Choice>
  </mc:AlternateContent>
  <workbookProtection workbookPassword="8649" lockStructure="1"/>
  <bookViews>
    <workbookView xWindow="240" yWindow="18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<sst xmlns="http://schemas.openxmlformats.org/spreadsheetml/2006/main" count="226" uniqueCount="111">
  <si>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</si>
  <si>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</si>
  <si>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</si>
  <si>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</si>
  <si>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</si>
  <si>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</si>
  <si>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</si>
  <si>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</si>
  <si>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</si>
  <si>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</si>
  <si>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</si>
  <si>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</si>
  <si>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</si>
  <si>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</si>
  <si>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</si>
  <si>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</si>
  <si>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</si>
  <si>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</si>
  <si>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</si>
  <si>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</si>
  <si>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</si>
  <si>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</si>
  <si>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</si>
  <si>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</si>
  <si>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</si>
  <si>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</si>
  <si>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</si>
  <si>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</si>
  <si>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</si>
  <si>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</si>
  <si>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</si>
  <si>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</si>
  <si>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</si>
  <si>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</si>
  <si>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</si>
  <si>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</si>
  <si>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</si>
  <si>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</si>
  <si>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</si>
  <si>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</si>
  <si>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</si>
  <si>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</si>
  <si>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</si>
  <si>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</si>
  <si>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</si>
  <si>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</si>
  <si>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</si>
  <si>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</si>
  <si>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</si>
  <si>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</si>
  <si>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</si>
  <si>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</si>
  <si>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</si>
  <si>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</si>
  <si>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</si>
  <si>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</si>
  <si>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</si>
  <si>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</si>
  <si>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</si>
  <si>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</si>
  <si>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</si>
  <si>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</si>
  <si>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</si>
  <si>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</si>
  <si>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</si>
  <si>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</si>
  <si>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</si>
  <si>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</si>
  <si>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</si>
  <si>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</si>
  <si>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</si>
  <si>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</si>
  <si>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</si>
  <si>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</si>
  <si>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</si>
  <si>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</si>
  <si>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</si>
  <si>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</si>
  <si>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</si>
  <si>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</si>
  <si>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</si>
  <si>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</si>
  <si>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</si>
  <si>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</si>
  <si>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</si>
  <si>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</si>
  <si>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</si>
  <si>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</si>
  <si>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</si>
  <si>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</si>
  <si>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</si>
  <si>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</si>
  <si>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</si>
  <si>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</si>
  <si>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</si>
  <si>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</si>
  <si>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吉見町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</si>
  <si>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</si>
  <si>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</si>
  <si>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</si>
  <si>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</si>
  <si>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</si>
  <si>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</si>
  <si>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</si>
  <si>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</si>
  <si>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</si>
  <si>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</si>
  <si>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</si>
  <si>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間もない地区、供用開始予定地区があるため全国平均、類似団体平均値に満たない項目が多いが、接続促進や今後供用開始されることによって改善傾向に向かうと考えられる。今後も下水道供用開始地区での水洗化率の向上を図り、料金収入の増収とより一層の費用の削減を図り、計画的に安定した事業運営を実施する。</t>
    <rPh sb="1" eb="3">
      <t>キョウヨウ</t>
    </rPh>
    <rPh sb="3" eb="5">
      <t>カイシ</t>
    </rPh>
    <rPh sb="5" eb="6">
      <t>マ</t>
    </rPh>
    <rPh sb="9" eb="11">
      <t>チク</t>
    </rPh>
    <rPh sb="12" eb="14">
      <t>キョウヨウ</t>
    </rPh>
    <rPh sb="14" eb="16">
      <t>カイシ</t>
    </rPh>
    <rPh sb="16" eb="18">
      <t>ヨテイ</t>
    </rPh>
    <rPh sb="18" eb="20">
      <t>チク</t>
    </rPh>
    <rPh sb="49" eb="51">
      <t>セツゾク</t>
    </rPh>
    <rPh sb="51" eb="53">
      <t>ソクシン</t>
    </rPh>
    <rPh sb="71" eb="73">
      <t>ケイコウ</t>
    </rPh>
    <rPh sb="74" eb="75">
      <t>ム</t>
    </rPh>
    <rPh sb="87" eb="90">
      <t>ゲスイドウ</t>
    </rPh>
    <rPh sb="90" eb="92">
      <t>キョウヨウ</t>
    </rPh>
    <rPh sb="92" eb="94">
      <t>カイシ</t>
    </rPh>
    <rPh sb="98" eb="101">
      <t>スイセンカ</t>
    </rPh>
    <rPh sb="101" eb="102">
      <t>リツ</t>
    </rPh>
    <rPh sb="103" eb="105">
      <t>コウジョウ</t>
    </rPh>
    <rPh sb="106" eb="107">
      <t>ハカ</t>
    </rPh>
    <rPh sb="109" eb="111">
      <t>リョウキン</t>
    </rPh>
    <rPh sb="111" eb="113">
      <t>シュウニュウ</t>
    </rPh>
    <rPh sb="114" eb="116">
      <t>ゾウシュウ</t>
    </rPh>
    <rPh sb="119" eb="121">
      <t>イッソウ</t>
    </rPh>
    <rPh sb="122" eb="124">
      <t>ヒヨウ</t>
    </rPh>
    <rPh sb="125" eb="127">
      <t>サクゲン</t>
    </rPh>
    <rPh sb="128" eb="129">
      <t>ハカ</t>
    </rPh>
    <rPh sb="144" eb="146">
      <t>ジッシ</t>
    </rPh>
    <phoneticPr fontId="4"/>
  </si>
  <si>
    <t>　現在のところ管渠等の老朽化は見られないが、今後は長寿命化の計画等を考えていかなければならない。</t>
    <rPh sb="1" eb="3">
      <t>ゲンザイ</t>
    </rPh>
    <rPh sb="7" eb="9">
      <t>カンキョ</t>
    </rPh>
    <rPh sb="9" eb="10">
      <t>トウ</t>
    </rPh>
    <rPh sb="11" eb="14">
      <t>ロウキュウカ</t>
    </rPh>
    <rPh sb="15" eb="16">
      <t>ミ</t>
    </rPh>
    <rPh sb="22" eb="24">
      <t>コンゴ</t>
    </rPh>
    <rPh sb="25" eb="26">
      <t>チョウ</t>
    </rPh>
    <rPh sb="26" eb="29">
      <t>ジュミョウカ</t>
    </rPh>
    <rPh sb="30" eb="32">
      <t>ケイカク</t>
    </rPh>
    <rPh sb="32" eb="33">
      <t>トウ</t>
    </rPh>
    <rPh sb="34" eb="35">
      <t>カンガ</t>
    </rPh>
    <phoneticPr fontId="4"/>
  </si>
  <si>
    <t>①収益的収支比率
　地方債償還金の増加に伴い下降傾向にあったが、平成２７年度は繰入金が増えたため上昇となった。
④企業債残高対事業規模比率
　幹線管路及び面整備に係る企業債の増加により、全国平均・類似団体平均値を上回っているが、接続率の向上に伴い、比率は下降傾向である。
⑤経費回収率
　面整備拡大に伴い経費が増加し、また供用開始前で下水道使用料収入が少ないため、経費回収率は減少しているが、平成２７年度は接続率の向上に伴い上昇している。
⑥汚水処理原価
　面整備の拡大に伴い、供用開始前で使用量が少ないため処理単価は上昇しているが、平成２７年度は接続率の向上に伴い下降している。
⑧水洗化率
　接続促進を図っているが、なかなか接続件数が増えない状況である。平成２５年度に新区域の供用を開始したため下降傾向であるが、平成２７年度は接続率の向上に伴い上昇している。引き続き水洗化率100％を目指して接続促進に努める。</t>
    <rPh sb="10" eb="13">
      <t>チホウサイ</t>
    </rPh>
    <rPh sb="13" eb="16">
      <t>ショウカンキン</t>
    </rPh>
    <rPh sb="20" eb="21">
      <t>トモナ</t>
    </rPh>
    <rPh sb="22" eb="24">
      <t>カコウ</t>
    </rPh>
    <rPh sb="24" eb="26">
      <t>ケイコウ</t>
    </rPh>
    <rPh sb="32" eb="34">
      <t>ヘイセイ</t>
    </rPh>
    <rPh sb="36" eb="38">
      <t>ネンド</t>
    </rPh>
    <rPh sb="39" eb="41">
      <t>クリイレ</t>
    </rPh>
    <rPh sb="41" eb="42">
      <t>キン</t>
    </rPh>
    <rPh sb="43" eb="44">
      <t>フ</t>
    </rPh>
    <rPh sb="48" eb="50">
      <t>ジョウショウ</t>
    </rPh>
    <rPh sb="87" eb="89">
      <t>ゾウカ</t>
    </rPh>
    <rPh sb="106" eb="107">
      <t>ウエ</t>
    </rPh>
    <rPh sb="114" eb="116">
      <t>セツゾク</t>
    </rPh>
    <rPh sb="116" eb="117">
      <t>リツ</t>
    </rPh>
    <rPh sb="118" eb="120">
      <t>コウジョウ</t>
    </rPh>
    <rPh sb="121" eb="122">
      <t>トモナ</t>
    </rPh>
    <rPh sb="124" eb="126">
      <t>ヒリツ</t>
    </rPh>
    <rPh sb="127" eb="129">
      <t>カコウ</t>
    </rPh>
    <rPh sb="129" eb="131">
      <t>ケイコウ</t>
    </rPh>
    <rPh sb="144" eb="145">
      <t>メン</t>
    </rPh>
    <rPh sb="145" eb="147">
      <t>セイビ</t>
    </rPh>
    <rPh sb="147" eb="149">
      <t>カクダイ</t>
    </rPh>
    <rPh sb="150" eb="151">
      <t>トモナ</t>
    </rPh>
    <rPh sb="152" eb="154">
      <t>ケイヒ</t>
    </rPh>
    <rPh sb="155" eb="157">
      <t>ゾウカ</t>
    </rPh>
    <rPh sb="161" eb="163">
      <t>キョウヨウ</t>
    </rPh>
    <rPh sb="163" eb="165">
      <t>カイシ</t>
    </rPh>
    <rPh sb="165" eb="166">
      <t>マエ</t>
    </rPh>
    <rPh sb="182" eb="184">
      <t>ケイヒ</t>
    </rPh>
    <rPh sb="184" eb="186">
      <t>カイシュウ</t>
    </rPh>
    <rPh sb="186" eb="187">
      <t>リツ</t>
    </rPh>
    <rPh sb="188" eb="190">
      <t>ゲンショウ</t>
    </rPh>
    <rPh sb="203" eb="205">
      <t>セツゾク</t>
    </rPh>
    <rPh sb="205" eb="206">
      <t>リツ</t>
    </rPh>
    <rPh sb="207" eb="209">
      <t>コウジョウ</t>
    </rPh>
    <rPh sb="210" eb="211">
      <t>トモナ</t>
    </rPh>
    <rPh sb="212" eb="214">
      <t>ジョウショウ</t>
    </rPh>
    <rPh sb="229" eb="230">
      <t>メン</t>
    </rPh>
    <rPh sb="230" eb="232">
      <t>セイビ</t>
    </rPh>
    <rPh sb="233" eb="235">
      <t>カクダイ</t>
    </rPh>
    <rPh sb="236" eb="237">
      <t>トモナ</t>
    </rPh>
    <rPh sb="239" eb="241">
      <t>キョウヨウ</t>
    </rPh>
    <rPh sb="241" eb="243">
      <t>カイシ</t>
    </rPh>
    <rPh sb="243" eb="244">
      <t>マエ</t>
    </rPh>
    <rPh sb="245" eb="247">
      <t>シヨウ</t>
    </rPh>
    <rPh sb="247" eb="248">
      <t>リョウ</t>
    </rPh>
    <rPh sb="249" eb="250">
      <t>スク</t>
    </rPh>
    <rPh sb="256" eb="257">
      <t>タン</t>
    </rPh>
    <rPh sb="274" eb="276">
      <t>セツゾク</t>
    </rPh>
    <rPh sb="276" eb="277">
      <t>リツ</t>
    </rPh>
    <rPh sb="278" eb="280">
      <t>コウジョウ</t>
    </rPh>
    <rPh sb="281" eb="282">
      <t>トモナ</t>
    </rPh>
    <rPh sb="283" eb="285">
      <t>カコウ</t>
    </rPh>
    <rPh sb="298" eb="300">
      <t>セツゾク</t>
    </rPh>
    <rPh sb="300" eb="302">
      <t>ソクシン</t>
    </rPh>
    <rPh sb="303" eb="304">
      <t>ハカ</t>
    </rPh>
    <rPh sb="314" eb="316">
      <t>セツゾク</t>
    </rPh>
    <rPh sb="316" eb="318">
      <t>ケンスウ</t>
    </rPh>
    <rPh sb="319" eb="320">
      <t>フ</t>
    </rPh>
    <rPh sb="323" eb="325">
      <t>ジョウキョウ</t>
    </rPh>
    <rPh sb="329" eb="331">
      <t>ヘイセイ</t>
    </rPh>
    <rPh sb="334" eb="335">
      <t>ド</t>
    </rPh>
    <rPh sb="336" eb="337">
      <t>シン</t>
    </rPh>
    <rPh sb="337" eb="339">
      <t>クイキ</t>
    </rPh>
    <rPh sb="340" eb="342">
      <t>キョウヨウ</t>
    </rPh>
    <rPh sb="343" eb="345">
      <t>カイシ</t>
    </rPh>
    <rPh sb="349" eb="351">
      <t>カコウ</t>
    </rPh>
    <rPh sb="351" eb="353">
      <t>ケイコウ</t>
    </rPh>
    <rPh sb="358" eb="360">
      <t>ヘイセイ</t>
    </rPh>
    <rPh sb="363" eb="364">
      <t>ド</t>
    </rPh>
    <rPh sb="365" eb="367">
      <t>セツゾク</t>
    </rPh>
    <rPh sb="367" eb="368">
      <t>リツ</t>
    </rPh>
    <rPh sb="369" eb="371">
      <t>コウジョウ</t>
    </rPh>
    <rPh sb="372" eb="373">
      <t>トモナ</t>
    </rPh>
    <rPh sb="374" eb="376">
      <t>ジョウショウ</t>
    </rPh>
    <rPh sb="381" eb="382">
      <t>ヒ</t>
    </rPh>
    <rPh sb="383" eb="384">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</si>
</sst>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7891448"/>
        <c:axId val="4878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487891448"/>
        <c:axId val="487891840"/>
      </c:lineChart>
      <c:dateAx>
        <c:axId val="487891448"/>
        <c:scaling>
          <c:orientation val="minMax"/>
        </c:scaling>
        <c:delete val="1"/>
        <c:axPos val="b"/>
        <c:numFmt formatCode="ge" sourceLinked="1"/>
        <c:majorTickMark val="none"/>
        <c:minorTickMark val="none"/>
        <c:tickLblPos val="none"/>
        <c:crossAx val="487891840"/>
        <c:crosses val="autoZero"/>
        <c:auto val="1"/>
        <c:lblOffset val="100"/>
        <c:baseTimeUnit val="years"/>
      </c:dateAx>
      <c:valAx>
        <c:axId val="4878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9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446720"/>
        <c:axId val="49144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491446720"/>
        <c:axId val="491447112"/>
      </c:lineChart>
      <c:dateAx>
        <c:axId val="491446720"/>
        <c:scaling>
          <c:orientation val="minMax"/>
        </c:scaling>
        <c:delete val="1"/>
        <c:axPos val="b"/>
        <c:numFmt formatCode="ge" sourceLinked="1"/>
        <c:majorTickMark val="none"/>
        <c:minorTickMark val="none"/>
        <c:tickLblPos val="none"/>
        <c:crossAx val="491447112"/>
        <c:crosses val="autoZero"/>
        <c:auto val="1"/>
        <c:lblOffset val="100"/>
        <c:baseTimeUnit val="years"/>
      </c:dateAx>
      <c:valAx>
        <c:axId val="49144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4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66.25</c:v>
                </c:pt>
                <c:pt idx="1">
                  <c:v>65.28</c:v>
                </c:pt>
                <c:pt idx="2">
                  <c:v>61.27</c:v>
                </c:pt>
                <c:pt idx="3">
                  <c:v>60.07</c:v>
                </c:pt>
                <c:pt idx="4">
                  <c:v>65.27</c:v>
                </c:pt>
              </c:numCache>
            </c:numRef>
          </c:val>
        </c:ser>
        <c:dLbls>
          <c:showLegendKey val="0"/>
          <c:showVal val="0"/>
          <c:showCatName val="0"/>
          <c:showSerName val="0"/>
          <c:showPercent val="0"/>
          <c:showBubbleSize val="0"/>
        </c:dLbls>
        <c:gapWidth val="150"/>
        <c:axId val="488810656"/>
        <c:axId val="48881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488810656"/>
        <c:axId val="488811048"/>
      </c:lineChart>
      <c:dateAx>
        <c:axId val="488810656"/>
        <c:scaling>
          <c:orientation val="minMax"/>
        </c:scaling>
        <c:delete val="1"/>
        <c:axPos val="b"/>
        <c:numFmt formatCode="ge" sourceLinked="1"/>
        <c:majorTickMark val="none"/>
        <c:minorTickMark val="none"/>
        <c:tickLblPos val="none"/>
        <c:crossAx val="488811048"/>
        <c:crosses val="autoZero"/>
        <c:auto val="1"/>
        <c:lblOffset val="100"/>
        <c:baseTimeUnit val="years"/>
      </c:dateAx>
      <c:valAx>
        <c:axId val="48881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96.03</c:v>
                </c:pt>
                <c:pt idx="1">
                  <c:v>93.65</c:v>
                </c:pt>
                <c:pt idx="2">
                  <c:v>82.41</c:v>
                </c:pt>
                <c:pt idx="3">
                  <c:v>74.540000000000006</c:v>
                </c:pt>
                <c:pt idx="4">
                  <c:v>81.900000000000006</c:v>
                </c:pt>
              </c:numCache>
            </c:numRef>
          </c:val>
        </c:ser>
        <c:dLbls>
          <c:showLegendKey val="0"/>
          <c:showVal val="0"/>
          <c:showCatName val="0"/>
          <c:showSerName val="0"/>
          <c:showPercent val="0"/>
          <c:showBubbleSize val="0"/>
        </c:dLbls>
        <c:gapWidth val="150"/>
        <c:axId val="487893016"/>
        <c:axId val="4878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7893016"/>
        <c:axId val="487893408"/>
      </c:lineChart>
      <c:dateAx>
        <c:axId val="487893016"/>
        <c:scaling>
          <c:orientation val="minMax"/>
        </c:scaling>
        <c:delete val="1"/>
        <c:axPos val="b"/>
        <c:numFmt formatCode="ge" sourceLinked="1"/>
        <c:majorTickMark val="none"/>
        <c:minorTickMark val="none"/>
        <c:tickLblPos val="none"/>
        <c:crossAx val="487893408"/>
        <c:crosses val="autoZero"/>
        <c:auto val="1"/>
        <c:lblOffset val="100"/>
        <c:baseTimeUnit val="years"/>
      </c:dateAx>
      <c:valAx>
        <c:axId val="4878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9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7894584"/>
        <c:axId val="48837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7894584"/>
        <c:axId val="488374104"/>
      </c:lineChart>
      <c:dateAx>
        <c:axId val="487894584"/>
        <c:scaling>
          <c:orientation val="minMax"/>
        </c:scaling>
        <c:delete val="1"/>
        <c:axPos val="b"/>
        <c:numFmt formatCode="ge" sourceLinked="1"/>
        <c:majorTickMark val="none"/>
        <c:minorTickMark val="none"/>
        <c:tickLblPos val="none"/>
        <c:crossAx val="488374104"/>
        <c:crosses val="autoZero"/>
        <c:auto val="1"/>
        <c:lblOffset val="100"/>
        <c:baseTimeUnit val="years"/>
      </c:dateAx>
      <c:valAx>
        <c:axId val="48837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9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8375280"/>
        <c:axId val="48837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8375280"/>
        <c:axId val="488375672"/>
      </c:lineChart>
      <c:dateAx>
        <c:axId val="488375280"/>
        <c:scaling>
          <c:orientation val="minMax"/>
        </c:scaling>
        <c:delete val="1"/>
        <c:axPos val="b"/>
        <c:numFmt formatCode="ge" sourceLinked="1"/>
        <c:majorTickMark val="none"/>
        <c:minorTickMark val="none"/>
        <c:tickLblPos val="none"/>
        <c:crossAx val="488375672"/>
        <c:crosses val="autoZero"/>
        <c:auto val="1"/>
        <c:lblOffset val="100"/>
        <c:baseTimeUnit val="years"/>
      </c:dateAx>
      <c:valAx>
        <c:axId val="48837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37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8376848"/>
        <c:axId val="48837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8376848"/>
        <c:axId val="488377240"/>
      </c:lineChart>
      <c:dateAx>
        <c:axId val="488376848"/>
        <c:scaling>
          <c:orientation val="minMax"/>
        </c:scaling>
        <c:delete val="1"/>
        <c:axPos val="b"/>
        <c:numFmt formatCode="ge" sourceLinked="1"/>
        <c:majorTickMark val="none"/>
        <c:minorTickMark val="none"/>
        <c:tickLblPos val="none"/>
        <c:crossAx val="488377240"/>
        <c:crosses val="autoZero"/>
        <c:auto val="1"/>
        <c:lblOffset val="100"/>
        <c:baseTimeUnit val="years"/>
      </c:dateAx>
      <c:valAx>
        <c:axId val="48837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37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8378416"/>
        <c:axId val="48837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8378416"/>
        <c:axId val="488378808"/>
      </c:lineChart>
      <c:dateAx>
        <c:axId val="488378416"/>
        <c:scaling>
          <c:orientation val="minMax"/>
        </c:scaling>
        <c:delete val="1"/>
        <c:axPos val="b"/>
        <c:numFmt formatCode="ge" sourceLinked="1"/>
        <c:majorTickMark val="none"/>
        <c:minorTickMark val="none"/>
        <c:tickLblPos val="none"/>
        <c:crossAx val="488378808"/>
        <c:crosses val="autoZero"/>
        <c:auto val="1"/>
        <c:lblOffset val="100"/>
        <c:baseTimeUnit val="years"/>
      </c:dateAx>
      <c:valAx>
        <c:axId val="48837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37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3620.41</c:v>
                </c:pt>
                <c:pt idx="1">
                  <c:v>5138.6400000000003</c:v>
                </c:pt>
                <c:pt idx="2">
                  <c:v>4972.83</c:v>
                </c:pt>
                <c:pt idx="3">
                  <c:v>4646.59</c:v>
                </c:pt>
                <c:pt idx="4">
                  <c:v>4631.1400000000003</c:v>
                </c:pt>
              </c:numCache>
            </c:numRef>
          </c:val>
        </c:ser>
        <c:dLbls>
          <c:showLegendKey val="0"/>
          <c:showVal val="0"/>
          <c:showCatName val="0"/>
          <c:showSerName val="0"/>
          <c:showPercent val="0"/>
          <c:showBubbleSize val="0"/>
        </c:dLbls>
        <c:gapWidth val="150"/>
        <c:axId val="488379984"/>
        <c:axId val="48838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488379984"/>
        <c:axId val="488380376"/>
      </c:lineChart>
      <c:dateAx>
        <c:axId val="488379984"/>
        <c:scaling>
          <c:orientation val="minMax"/>
        </c:scaling>
        <c:delete val="1"/>
        <c:axPos val="b"/>
        <c:numFmt formatCode="ge" sourceLinked="1"/>
        <c:majorTickMark val="none"/>
        <c:minorTickMark val="none"/>
        <c:tickLblPos val="none"/>
        <c:crossAx val="488380376"/>
        <c:crosses val="autoZero"/>
        <c:auto val="1"/>
        <c:lblOffset val="100"/>
        <c:baseTimeUnit val="years"/>
      </c:dateAx>
      <c:valAx>
        <c:axId val="48838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37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79.13</c:v>
                </c:pt>
                <c:pt idx="1">
                  <c:v>78.150000000000006</c:v>
                </c:pt>
                <c:pt idx="2">
                  <c:v>52.65</c:v>
                </c:pt>
                <c:pt idx="3">
                  <c:v>43.98</c:v>
                </c:pt>
                <c:pt idx="4">
                  <c:v>50.58</c:v>
                </c:pt>
              </c:numCache>
            </c:numRef>
          </c:val>
        </c:ser>
        <c:dLbls>
          <c:showLegendKey val="0"/>
          <c:showVal val="0"/>
          <c:showCatName val="0"/>
          <c:showSerName val="0"/>
          <c:showPercent val="0"/>
          <c:showBubbleSize val="0"/>
        </c:dLbls>
        <c:gapWidth val="150"/>
        <c:axId val="488381552"/>
        <c:axId val="49144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488381552"/>
        <c:axId val="491443976"/>
      </c:lineChart>
      <c:dateAx>
        <c:axId val="488381552"/>
        <c:scaling>
          <c:orientation val="minMax"/>
        </c:scaling>
        <c:delete val="1"/>
        <c:axPos val="b"/>
        <c:numFmt formatCode="ge" sourceLinked="1"/>
        <c:majorTickMark val="none"/>
        <c:minorTickMark val="none"/>
        <c:tickLblPos val="none"/>
        <c:crossAx val="491443976"/>
        <c:crosses val="autoZero"/>
        <c:auto val="1"/>
        <c:lblOffset val="100"/>
        <c:baseTimeUnit val="years"/>
      </c:dateAx>
      <c:valAx>
        <c:axId val="49144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38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148.25</c:v>
                </c:pt>
                <c:pt idx="1">
                  <c:v>150</c:v>
                </c:pt>
                <c:pt idx="2">
                  <c:v>219.26</c:v>
                </c:pt>
                <c:pt idx="3">
                  <c:v>260.55</c:v>
                </c:pt>
                <c:pt idx="4">
                  <c:v>233.83</c:v>
                </c:pt>
              </c:numCache>
            </c:numRef>
          </c:val>
        </c:ser>
        <c:dLbls>
          <c:showLegendKey val="0"/>
          <c:showVal val="0"/>
          <c:showCatName val="0"/>
          <c:showSerName val="0"/>
          <c:showPercent val="0"/>
          <c:showBubbleSize val="0"/>
        </c:dLbls>
        <c:gapWidth val="150"/>
        <c:axId val="491445152"/>
        <c:axId val="49144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491445152"/>
        <c:axId val="491445544"/>
      </c:lineChart>
      <c:dateAx>
        <c:axId val="491445152"/>
        <c:scaling>
          <c:orientation val="minMax"/>
        </c:scaling>
        <c:delete val="1"/>
        <c:axPos val="b"/>
        <c:numFmt formatCode="ge" sourceLinked="1"/>
        <c:majorTickMark val="none"/>
        <c:minorTickMark val="none"/>
        <c:tickLblPos val="none"/>
        <c:crossAx val="491445544"/>
        <c:crosses val="autoZero"/>
        <c:auto val="1"/>
        <c:lblOffset val="100"/>
        <c:baseTimeUnit val="years"/>
      </c:dateAx>
      <c:valAx>
        <c:axId val="49144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4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埼玉県　吉見町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20013</v>
      </c>
      <c r="AM8" s="47"/>
      <c r="AN8" s="47"/>
      <c r="AO8" s="47"/>
      <c r="AP8" s="47"/>
      <c r="AQ8" s="47"/>
      <c r="AR8" s="47"/>
      <c r="AS8" s="47"/>
      <c r="AT8" s="43">
        <f>データ!S6</f>
        <v>38.64</v>
      </c>
      <c r="AU8" s="43"/>
      <c r="AV8" s="43"/>
      <c r="AW8" s="43"/>
      <c r="AX8" s="43"/>
      <c r="AY8" s="43"/>
      <c r="AZ8" s="43"/>
      <c r="BA8" s="43"/>
      <c r="BB8" s="43">
        <f>データ!T6</f>
        <v>517.92999999999995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10.78</v>
      </c>
      <c r="Q10" s="43"/>
      <c r="R10" s="43"/>
      <c r="S10" s="43"/>
      <c r="T10" s="43"/>
      <c r="U10" s="43"/>
      <c r="V10" s="43"/>
      <c r="W10" s="43">
        <f>データ!P6</f>
        <v>97.12</v>
      </c>
      <c r="X10" s="43"/>
      <c r="Y10" s="43"/>
      <c r="Z10" s="43"/>
      <c r="AA10" s="43"/>
      <c r="AB10" s="43"/>
      <c r="AC10" s="43"/>
      <c r="AD10" s="47">
        <f>データ!Q6</f>
        <v>2106</v>
      </c>
      <c r="AE10" s="47"/>
      <c r="AF10" s="47"/>
      <c r="AG10" s="47"/>
      <c r="AH10" s="47"/>
      <c r="AI10" s="47"/>
      <c r="AJ10" s="47"/>
      <c r="AK10" s="2"/>
      <c r="AL10" s="47">
        <f>データ!U6</f>
        <v>2148</v>
      </c>
      <c r="AM10" s="47"/>
      <c r="AN10" s="47"/>
      <c r="AO10" s="47"/>
      <c r="AP10" s="47"/>
      <c r="AQ10" s="47"/>
      <c r="AR10" s="47"/>
      <c r="AS10" s="47"/>
      <c r="AT10" s="43">
        <f>データ!V6</f>
        <v>0.82</v>
      </c>
      <c r="AU10" s="43"/>
      <c r="AV10" s="43"/>
      <c r="AW10" s="43"/>
      <c r="AX10" s="43"/>
      <c r="AY10" s="43"/>
      <c r="AZ10" s="43"/>
      <c r="BA10" s="43"/>
      <c r="BB10" s="43">
        <f>データ!W6</f>
        <v>2619.5100000000002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113476</v>
      </c>
      <c r="D6" s="31">
        <f t="shared" si="3"/>
        <v>47</v>
      </c>
      <c r="E6" s="31">
        <f t="shared" si="3"/>
        <v>17</v>
      </c>
      <c r="F6" s="31">
        <f t="shared" si="3"/>
        <v>4</v>
      </c>
      <c r="G6" s="31">
        <f t="shared" si="3"/>
        <v>0</v>
      </c>
      <c r="H6" s="31" t="str">
        <f t="shared" si="3"/>
        <v>埼玉県　吉見町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10.78</v>
      </c>
      <c r="P6" s="32">
        <f t="shared" si="3"/>
        <v>97.12</v>
      </c>
      <c r="Q6" s="32">
        <f t="shared" si="3"/>
        <v>2106</v>
      </c>
      <c r="R6" s="32">
        <f t="shared" si="3"/>
        <v>20013</v>
      </c>
      <c r="S6" s="32">
        <f t="shared" si="3"/>
        <v>38.64</v>
      </c>
      <c r="T6" s="32">
        <f t="shared" si="3"/>
        <v>517.92999999999995</v>
      </c>
      <c r="U6" s="32">
        <f t="shared" si="3"/>
        <v>2148</v>
      </c>
      <c r="V6" s="32">
        <f t="shared" si="3"/>
        <v>0.82</v>
      </c>
      <c r="W6" s="32">
        <f t="shared" si="3"/>
        <v>2619.5100000000002</v>
      </c>
      <c r="X6" s="33">
        <f>IF(X7="",NA(),X7)</f>
        <v>96.03</v>
      </c>
      <c r="Y6" s="33">
        <f t="shared" ref="Y6:AG6" si="4">IF(Y7="",NA(),Y7)</f>
        <v>93.65</v>
      </c>
      <c r="Z6" s="33">
        <f t="shared" si="4"/>
        <v>82.41</v>
      </c>
      <c r="AA6" s="33">
        <f t="shared" si="4"/>
        <v>74.540000000000006</v>
      </c>
      <c r="AB6" s="33">
        <f t="shared" si="4"/>
        <v>81.900000000000006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3620.41</v>
      </c>
      <c r="BF6" s="33">
        <f t="shared" ref="BF6:BN6" si="7">IF(BF7="",NA(),BF7)</f>
        <v>5138.6400000000003</v>
      </c>
      <c r="BG6" s="33">
        <f t="shared" si="7"/>
        <v>4972.83</v>
      </c>
      <c r="BH6" s="33">
        <f t="shared" si="7"/>
        <v>4646.59</v>
      </c>
      <c r="BI6" s="33">
        <f t="shared" si="7"/>
        <v>4631.1400000000003</v>
      </c>
      <c r="BJ6" s="33">
        <f t="shared" si="7"/>
        <v>1835.56</v>
      </c>
      <c r="BK6" s="33">
        <f t="shared" si="7"/>
        <v>1716.82</v>
      </c>
      <c r="BL6" s="33">
        <f t="shared" si="7"/>
        <v>1554.05</v>
      </c>
      <c r="BM6" s="33">
        <f t="shared" si="7"/>
        <v>1436</v>
      </c>
      <c r="BN6" s="33">
        <f t="shared" si="7"/>
        <v>1434.89</v>
      </c>
      <c r="BO6" s="32" t="str">
        <f>IF(BO7="","",IF(BO7="-","【-】","【"&amp;SUBSTITUTE(TEXT(BO7,"#,##0.00"),"-","△")&amp;"】"))</f>
        <v>【1,457.06】</v>
      </c>
      <c r="BP6" s="33">
        <f>IF(BP7="",NA(),BP7)</f>
        <v>79.13</v>
      </c>
      <c r="BQ6" s="33">
        <f t="shared" ref="BQ6:BY6" si="8">IF(BQ7="",NA(),BQ7)</f>
        <v>78.150000000000006</v>
      </c>
      <c r="BR6" s="33">
        <f t="shared" si="8"/>
        <v>52.65</v>
      </c>
      <c r="BS6" s="33">
        <f t="shared" si="8"/>
        <v>43.98</v>
      </c>
      <c r="BT6" s="33">
        <f t="shared" si="8"/>
        <v>50.58</v>
      </c>
      <c r="BU6" s="33">
        <f t="shared" si="8"/>
        <v>52.89</v>
      </c>
      <c r="BV6" s="33">
        <f t="shared" si="8"/>
        <v>51.73</v>
      </c>
      <c r="BW6" s="33">
        <f t="shared" si="8"/>
        <v>53.01</v>
      </c>
      <c r="BX6" s="33">
        <f t="shared" si="8"/>
        <v>66.56</v>
      </c>
      <c r="BY6" s="33">
        <f t="shared" si="8"/>
        <v>66.22</v>
      </c>
      <c r="BZ6" s="32" t="str">
        <f>IF(BZ7="","",IF(BZ7="-","【-】","【"&amp;SUBSTITUTE(TEXT(BZ7,"#,##0.00"),"-","△")&amp;"】"))</f>
        <v>【64.73】</v>
      </c>
      <c r="CA6" s="33">
        <f>IF(CA7="",NA(),CA7)</f>
        <v>148.25</v>
      </c>
      <c r="CB6" s="33">
        <f t="shared" ref="CB6:CJ6" si="9">IF(CB7="",NA(),CB7)</f>
        <v>150</v>
      </c>
      <c r="CC6" s="33">
        <f t="shared" si="9"/>
        <v>219.26</v>
      </c>
      <c r="CD6" s="33">
        <f t="shared" si="9"/>
        <v>260.55</v>
      </c>
      <c r="CE6" s="33">
        <f t="shared" si="9"/>
        <v>233.83</v>
      </c>
      <c r="CF6" s="33">
        <f t="shared" si="9"/>
        <v>300.52</v>
      </c>
      <c r="CG6" s="33">
        <f t="shared" si="9"/>
        <v>310.47000000000003</v>
      </c>
      <c r="CH6" s="33">
        <f t="shared" si="9"/>
        <v>299.39</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66.25</v>
      </c>
      <c r="CX6" s="33">
        <f t="shared" ref="CX6:DF6" si="11">IF(CX7="",NA(),CX7)</f>
        <v>65.28</v>
      </c>
      <c r="CY6" s="33">
        <f t="shared" si="11"/>
        <v>61.27</v>
      </c>
      <c r="CZ6" s="33">
        <f t="shared" si="11"/>
        <v>60.07</v>
      </c>
      <c r="DA6" s="33">
        <f t="shared" si="11"/>
        <v>65.27</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x14ac:dyDescent="0.15">
      <c r="A7" s="26"/>
      <c r="B7" s="35">
        <v>2015</v>
      </c>
      <c r="C7" s="35">
        <v>113476</v>
      </c>
      <c r="D7" s="35">
        <v>47</v>
      </c>
      <c r="E7" s="35">
        <v>17</v>
      </c>
      <c r="F7" s="35">
        <v>4</v>
      </c>
      <c r="G7" s="35">
        <v>0</v>
      </c>
      <c r="H7" s="35" t="s">
        <v>96</v>
      </c>
      <c r="I7" s="35" t="s">
        <v>97</v>
      </c>
      <c r="J7" s="35" t="s">
        <v>98</v>
      </c>
      <c r="K7" s="35" t="s">
        <v>99</v>
      </c>
      <c r="L7" s="35" t="s">
        <v>100</v>
      </c>
      <c r="M7" s="36" t="s">
        <v>101</v>
      </c>
      <c r="N7" s="36" t="s">
        <v>102</v>
      </c>
      <c r="O7" s="36">
        <v>10.78</v>
      </c>
      <c r="P7" s="36">
        <v>97.12</v>
      </c>
      <c r="Q7" s="36">
        <v>2106</v>
      </c>
      <c r="R7" s="36">
        <v>20013</v>
      </c>
      <c r="S7" s="36">
        <v>38.64</v>
      </c>
      <c r="T7" s="36">
        <v>517.92999999999995</v>
      </c>
      <c r="U7" s="36">
        <v>2148</v>
      </c>
      <c r="V7" s="36">
        <v>0.82</v>
      </c>
      <c r="W7" s="36">
        <v>2619.5100000000002</v>
      </c>
      <c r="X7" s="36">
        <v>96.03</v>
      </c>
      <c r="Y7" s="36">
        <v>93.65</v>
      </c>
      <c r="Z7" s="36">
        <v>82.41</v>
      </c>
      <c r="AA7" s="36">
        <v>74.540000000000006</v>
      </c>
      <c r="AB7" s="36">
        <v>81.900000000000006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3620.41</v>
      </c>
      <c r="BF7" s="36">
        <v>5138.6400000000003</v>
      </c>
      <c r="BG7" s="36">
        <v>4972.83</v>
      </c>
      <c r="BH7" s="36">
        <v>4646.59</v>
      </c>
      <c r="BI7" s="36">
        <v>4631.1400000000003</v>
      </c>
      <c r="BJ7" s="36">
        <v>1835.56</v>
      </c>
      <c r="BK7" s="36">
        <v>1716.82</v>
      </c>
      <c r="BL7" s="36">
        <v>1554.05</v>
      </c>
      <c r="BM7" s="36">
        <v>1436</v>
      </c>
      <c r="BN7" s="36">
        <v>1434.89</v>
      </c>
      <c r="BO7" s="36">
        <v>1457.06</v>
      </c>
      <c r="BP7" s="36">
        <v>79.13</v>
      </c>
      <c r="BQ7" s="36">
        <v>78.150000000000006</v>
      </c>
      <c r="BR7" s="36">
        <v>52.65</v>
      </c>
      <c r="BS7" s="36">
        <v>43.98</v>
      </c>
      <c r="BT7" s="36">
        <v>50.58</v>
      </c>
      <c r="BU7" s="36">
        <v>52.89</v>
      </c>
      <c r="BV7" s="36">
        <v>51.73</v>
      </c>
      <c r="BW7" s="36">
        <v>53.01</v>
      </c>
      <c r="BX7" s="36">
        <v>66.56</v>
      </c>
      <c r="BY7" s="36">
        <v>66.22</v>
      </c>
      <c r="BZ7" s="36">
        <v>64.73</v>
      </c>
      <c r="CA7" s="36">
        <v>148.25</v>
      </c>
      <c r="CB7" s="36">
        <v>150</v>
      </c>
      <c r="CC7" s="36">
        <v>219.26</v>
      </c>
      <c r="CD7" s="36">
        <v>260.55</v>
      </c>
      <c r="CE7" s="36">
        <v>233.83</v>
      </c>
      <c r="CF7" s="36">
        <v>300.52</v>
      </c>
      <c r="CG7" s="36">
        <v>310.47000000000003</v>
      </c>
      <c r="CH7" s="36">
        <v>299.39</v>
      </c>
      <c r="CI7" s="36">
        <v>244.29</v>
      </c>
      <c r="CJ7" s="36">
        <v>246.72</v>
      </c>
      <c r="CK7" s="36">
        <v>250.25</v>
      </c>
      <c r="CL7" s="36" t="s">
        <v>101</v>
      </c>
      <c r="CM7" s="36" t="s">
        <v>101</v>
      </c>
      <c r="CN7" s="36" t="s">
        <v>101</v>
      </c>
      <c r="CO7" s="36" t="s">
        <v>101</v>
      </c>
      <c r="CP7" s="36" t="s">
        <v>101</v>
      </c>
      <c r="CQ7" s="36">
        <v>36.799999999999997</v>
      </c>
      <c r="CR7" s="36">
        <v>36.67</v>
      </c>
      <c r="CS7" s="36">
        <v>36.200000000000003</v>
      </c>
      <c r="CT7" s="36">
        <v>43.58</v>
      </c>
      <c r="CU7" s="36">
        <v>41.35</v>
      </c>
      <c r="CV7" s="36">
        <v>40.31</v>
      </c>
      <c r="CW7" s="36">
        <v>66.25</v>
      </c>
      <c r="CX7" s="36">
        <v>65.28</v>
      </c>
      <c r="CY7" s="36">
        <v>61.27</v>
      </c>
      <c r="CZ7" s="36">
        <v>60.07</v>
      </c>
      <c r="DA7" s="36">
        <v>65.27</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吉田桂子</cp:lastModifiedBy>
  <cp:lastPrinted>2017-02-13T04:19:57Z</cp:lastPrinted>
  <dcterms:created xsi:type="dcterms:W3CDTF">2017-02-08T03:00:00Z</dcterms:created>
  <dcterms:modified xsi:type="dcterms:W3CDTF">2017-02-14T04:31:45Z</dcterms:modified>
  <cp:category/>
</cp:coreProperties>
</file>