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<sst xmlns="http://schemas.openxmlformats.org/spreadsheetml/2006/main" count="221" uniqueCount="111">
  <si>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</si>
  <si>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</si>
  <si>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</si>
  <si>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</si>
  <si>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</si>
  <si>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</si>
  <si>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</si>
  <si>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</si>
  <si>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</si>
  <si>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</si>
  <si>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</si>
  <si>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</si>
  <si>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</si>
  <si>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</si>
  <si>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</si>
  <si>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</si>
  <si>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</si>
  <si>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</si>
  <si>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</si>
  <si>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</si>
  <si>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</si>
  <si>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</si>
  <si>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</si>
  <si>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</si>
  <si>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</si>
  <si>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</si>
  <si>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</si>
  <si>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</si>
  <si>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</si>
  <si>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</si>
  <si>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</si>
  <si>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</si>
  <si>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</si>
  <si>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</si>
  <si>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</si>
  <si>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</si>
  <si>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</si>
  <si>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</si>
  <si>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</si>
  <si>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</si>
  <si>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</si>
  <si>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</si>
  <si>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</si>
  <si>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</si>
  <si>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</si>
  <si>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</si>
  <si>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</si>
  <si>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</si>
  <si>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</si>
  <si>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</si>
  <si>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</si>
  <si>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</si>
  <si>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</si>
  <si>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</si>
  <si>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</si>
  <si>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</si>
  <si>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</si>
  <si>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</si>
  <si>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</si>
  <si>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</si>
  <si>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</si>
  <si>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</si>
  <si>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</si>
  <si>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</si>
  <si>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</si>
  <si>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</si>
  <si>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</si>
  <si>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</si>
  <si>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</si>
  <si>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</si>
  <si>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</si>
  <si>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</si>
  <si>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</si>
  <si>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</si>
  <si>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</si>
  <si>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</si>
  <si>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</si>
  <si>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</si>
  <si>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</si>
  <si>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</si>
  <si>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</si>
  <si>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</si>
  <si>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</si>
  <si>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</si>
  <si>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</si>
  <si>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</si>
  <si>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</si>
  <si>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</si>
  <si>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</si>
  <si>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</si>
  <si>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</si>
  <si>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</si>
  <si>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</si>
  <si>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</si>
  <si>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</si>
  <si>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</si>
  <si>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</si>
  <si>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</si>
  <si>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</si>
  <si>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</si>
  <si>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</si>
  <si>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</si>
  <si>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</si>
  <si>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</si>
  <si>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</si>
  <si>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</si>
  <si>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</si>
  <si>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</si>
  <si>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県内の類似町村と比較すると平均的な数値となっているものの、100％には大きく届かず赤字収支となっているため、経営改善に向けた取組が必要である。
●企業債残高対事業規模比率
　農業集落排水の新規事業は行っておらず、企業債償還は、主に一般会計からの繰入金で賄っている状況である。
●経費回収率
　類似団体平均及び全国平均と比較してほぼ同様の数値であるが、100％を大きく下回っており、汚水処理に係る費用を使用料で賄えていないため、適正な使用料収入の確保が必要と考えられる。
●汚水処理原価
　類似団体平均及び全国平均より若干の低コストとなっているが、今後も接続率向上の取組を継続的に実施し、有収水量の増加を図ることが重要である。
●施設利用率
　類似団体平均及び全国平均より若干高めの数値であり、遊休状態が少ないことが伺える。逆に、予期しない汚水量増加にも対応できる能力を有しており、適度なスペックであるといえる。
●水洗化率
　類似団体平均及び全国平均とほぼ同様の数値であるが、水質保全の観点からも、使用料収入の増加を図るため水洗化率向上の取組が必要である。</t>
    <rPh sb="23" eb="25">
      <t>ヘイキン</t>
    </rPh>
    <rPh sb="25" eb="26">
      <t>テキ</t>
    </rPh>
    <rPh sb="45" eb="46">
      <t>オオ</t>
    </rPh>
    <rPh sb="48" eb="49">
      <t>トド</t>
    </rPh>
    <rPh sb="97" eb="103">
      <t>ノ</t>
    </rPh>
    <rPh sb="104" eb="106">
      <t>シンキ</t>
    </rPh>
    <rPh sb="106" eb="108">
      <t>ジギョウ</t>
    </rPh>
    <rPh sb="109" eb="110">
      <t>オコナ</t>
    </rPh>
    <rPh sb="116" eb="118">
      <t>キギョウ</t>
    </rPh>
    <rPh sb="118" eb="119">
      <t>サイ</t>
    </rPh>
    <rPh sb="119" eb="121">
      <t>ショウカン</t>
    </rPh>
    <rPh sb="123" eb="124">
      <t>オモ</t>
    </rPh>
    <rPh sb="125" eb="127">
      <t>イッパン</t>
    </rPh>
    <rPh sb="127" eb="129">
      <t>カイケイ</t>
    </rPh>
    <rPh sb="132" eb="134">
      <t>クリイレ</t>
    </rPh>
    <rPh sb="134" eb="135">
      <t>キン</t>
    </rPh>
    <rPh sb="136" eb="137">
      <t>マカナ</t>
    </rPh>
    <rPh sb="141" eb="143">
      <t>ジョウキョウ</t>
    </rPh>
    <rPh sb="162" eb="163">
      <t>オヨ</t>
    </rPh>
    <rPh sb="164" eb="166">
      <t>ゼンコク</t>
    </rPh>
    <rPh sb="166" eb="168">
      <t>ヘイキン</t>
    </rPh>
    <rPh sb="175" eb="177">
      <t>ドウヨウ</t>
    </rPh>
    <rPh sb="178" eb="180">
      <t>スウチ</t>
    </rPh>
    <rPh sb="190" eb="191">
      <t>オオ</t>
    </rPh>
    <rPh sb="260" eb="261">
      <t>オヨ</t>
    </rPh>
    <rPh sb="262" eb="264">
      <t>ゼンコク</t>
    </rPh>
    <rPh sb="264" eb="266">
      <t>ヘイキン</t>
    </rPh>
    <rPh sb="268" eb="270">
      <t>ジャッカン</t>
    </rPh>
    <rPh sb="347" eb="348">
      <t>タカ</t>
    </rPh>
    <rPh sb="350" eb="352">
      <t>スウチ</t>
    </rPh>
    <rPh sb="356" eb="358">
      <t>ユウキュウ</t>
    </rPh>
    <rPh sb="358" eb="360">
      <t>ジョウタイ</t>
    </rPh>
    <rPh sb="361" eb="362">
      <t>スク</t>
    </rPh>
    <rPh sb="367" eb="368">
      <t>ウカガ</t>
    </rPh>
    <rPh sb="371" eb="372">
      <t>ギャク</t>
    </rPh>
    <rPh sb="374" eb="376">
      <t>ヨキ</t>
    </rPh>
    <rPh sb="379" eb="381">
      <t>オスイ</t>
    </rPh>
    <rPh sb="381" eb="382">
      <t>リョウ</t>
    </rPh>
    <rPh sb="382" eb="384">
      <t>ゾウカ</t>
    </rPh>
    <rPh sb="386" eb="388">
      <t>タイオウ</t>
    </rPh>
    <rPh sb="391" eb="393">
      <t>ノウリョク</t>
    </rPh>
    <rPh sb="394" eb="395">
      <t>ユウ</t>
    </rPh>
    <rPh sb="400" eb="402">
      <t>テキド</t>
    </rPh>
    <rPh sb="438" eb="440">
      <t>ドウヨウ</t>
    </rPh>
    <rPh sb="441" eb="443">
      <t>スウチ</t>
    </rPh>
    <rPh sb="465" eb="467">
      <t>ゾウカ</t>
    </rPh>
    <phoneticPr fontId="4"/>
  </si>
  <si>
    <t>　類似団体平均及び全国平均と比較すると、ほぼ同様の数値であるといえる。
　しかし、公共下水道事業と比較すると、経営状況は非常に厳しいものであり、一般会計からの繰入金に依存せざるを得ない状況である。
　今後も、有収水量の増加を図るため、接続率向上の取組は不可欠である。
　公営企業会計の適用後は、使用料の段階的引き上げも視野に入れつつ、町全体の汚水処理計画（公共下水道区域、農業集落排水区域、合併浄化槽区域）を総合的に見直すことも必要になると思われる。</t>
    <rPh sb="22" eb="24">
      <t>ドウヨウ</t>
    </rPh>
    <rPh sb="41" eb="43">
      <t>コウキョウ</t>
    </rPh>
    <rPh sb="43" eb="46">
      <t>ゲスイドウ</t>
    </rPh>
    <rPh sb="46" eb="48">
      <t>ジギョウ</t>
    </rPh>
    <rPh sb="49" eb="51">
      <t>ヒカク</t>
    </rPh>
    <rPh sb="55" eb="57">
      <t>ケイエイ</t>
    </rPh>
    <rPh sb="57" eb="59">
      <t>ジョウキョウ</t>
    </rPh>
    <rPh sb="60" eb="62">
      <t>ヒジョウ</t>
    </rPh>
    <rPh sb="63" eb="64">
      <t>キビ</t>
    </rPh>
    <rPh sb="72" eb="74">
      <t>イッパン</t>
    </rPh>
    <rPh sb="74" eb="76">
      <t>カイケイ</t>
    </rPh>
    <rPh sb="79" eb="81">
      <t>クリイレ</t>
    </rPh>
    <rPh sb="81" eb="82">
      <t>キン</t>
    </rPh>
    <rPh sb="83" eb="85">
      <t>イゾン</t>
    </rPh>
    <rPh sb="89" eb="90">
      <t>エ</t>
    </rPh>
    <rPh sb="92" eb="94">
      <t>ジョウキョウ</t>
    </rPh>
    <rPh sb="100" eb="102">
      <t>コンゴ</t>
    </rPh>
    <rPh sb="147" eb="150">
      <t>シヨウリョウ</t>
    </rPh>
    <rPh sb="151" eb="154">
      <t>ダンカイテキ</t>
    </rPh>
    <rPh sb="154" eb="155">
      <t>ヒ</t>
    </rPh>
    <rPh sb="156" eb="157">
      <t>ア</t>
    </rPh>
    <rPh sb="159" eb="161">
      <t>シヤ</t>
    </rPh>
    <rPh sb="162" eb="163">
      <t>イ</t>
    </rPh>
    <rPh sb="183" eb="185">
      <t>クイキ</t>
    </rPh>
    <rPh sb="192" eb="194">
      <t>クイキ</t>
    </rPh>
    <rPh sb="200" eb="202">
      <t>クイキ</t>
    </rPh>
    <phoneticPr fontId="4"/>
  </si>
  <si>
    <t>　管渠改善率（全国0.03％・類似団体0.01％）が示すように、全国的にも老朽化対策が進んでいないことが伺える。
　当町では、３つの農業集落排水区域があり、最も古い区域では供用開始から２０年が経過する。
　現在は、管渠より処理場の維持修繕に多くの費用を必要としている状況である。
　経過年数的にも、直ちに管渠の更新を開始しなければならない状況ではないが、人口減少を見据えた長期的な使用料収入を予測したうえで更新投資に充てる財源を確保していく必要がある。</t>
    <rPh sb="66" eb="72">
      <t>ノ</t>
    </rPh>
    <rPh sb="72" eb="74">
      <t>クイキ</t>
    </rPh>
    <rPh sb="78" eb="79">
      <t>モット</t>
    </rPh>
    <rPh sb="80" eb="81">
      <t>フル</t>
    </rPh>
    <rPh sb="82" eb="84">
      <t>クイキ</t>
    </rPh>
    <rPh sb="86" eb="88">
      <t>キョウヨウ</t>
    </rPh>
    <rPh sb="88" eb="90">
      <t>カイシ</t>
    </rPh>
    <rPh sb="94" eb="95">
      <t>ネン</t>
    </rPh>
    <rPh sb="96" eb="98">
      <t>ケイカ</t>
    </rPh>
    <rPh sb="133" eb="135">
      <t>ジョウキョウ</t>
    </rPh>
    <rPh sb="141" eb="143">
      <t>ケイカ</t>
    </rPh>
    <rPh sb="143" eb="145">
      <t>ネンスウ</t>
    </rPh>
    <rPh sb="145" eb="146">
      <t>テキ</t>
    </rPh>
    <rPh sb="149" eb="150">
      <t>タダ</t>
    </rPh>
    <rPh sb="152" eb="154">
      <t>カンキョ</t>
    </rPh>
    <rPh sb="155" eb="157">
      <t>コウシン</t>
    </rPh>
    <rPh sb="158" eb="160">
      <t>カイシ</t>
    </rPh>
    <rPh sb="169" eb="171">
      <t>ジョウキョウ</t>
    </rPh>
    <rPh sb="177" eb="179">
      <t>ジンコウ</t>
    </rPh>
    <rPh sb="179" eb="181">
      <t>ゲンショウ</t>
    </rPh>
    <rPh sb="182" eb="184">
      <t>ミス</t>
    </rPh>
    <rPh sb="186" eb="189">
      <t>チョウキテキ</t>
    </rPh>
    <rPh sb="190" eb="193">
      <t>シヨウリョウ</t>
    </rPh>
    <rPh sb="193" eb="195">
      <t>シュウニュウ</t>
    </rPh>
    <rPh sb="196" eb="198">
      <t>ヨソク</t>
    </rPh>
    <rPh sb="203" eb="205">
      <t>コウシン</t>
    </rPh>
    <rPh sb="205" eb="207">
      <t>トウシ</t>
    </rPh>
    <rPh sb="208" eb="209">
      <t>ア</t>
    </rPh>
    <rPh sb="211" eb="213">
      <t>ザイゲン</t>
    </rPh>
    <rPh sb="214" eb="216">
      <t>カクホ</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</si>
</sst>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092288"/>
        <c:axId val="1320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32092288"/>
        <c:axId val="132094208"/>
      </c:lineChart>
      <c:dateAx>
        <c:axId val="132092288"/>
        <c:scaling>
          <c:orientation val="minMax"/>
        </c:scaling>
        <c:delete val="1"/>
        <c:axPos val="b"/>
        <c:numFmt formatCode="ge" sourceLinked="1"/>
        <c:majorTickMark val="none"/>
        <c:minorTickMark val="none"/>
        <c:tickLblPos val="none"/>
        <c:crossAx val="132094208"/>
        <c:crosses val="autoZero"/>
        <c:auto val="1"/>
        <c:lblOffset val="100"/>
        <c:baseTimeUnit val="years"/>
      </c:dateAx>
      <c:valAx>
        <c:axId val="1320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62.3</c:v>
                </c:pt>
                <c:pt idx="1">
                  <c:v>65.14</c:v>
                </c:pt>
                <c:pt idx="2">
                  <c:v>65</c:v>
                </c:pt>
                <c:pt idx="3">
                  <c:v>57.57</c:v>
                </c:pt>
                <c:pt idx="4">
                  <c:v>59.32</c:v>
                </c:pt>
              </c:numCache>
            </c:numRef>
          </c:val>
        </c:ser>
        <c:dLbls>
          <c:showLegendKey val="0"/>
          <c:showVal val="0"/>
          <c:showCatName val="0"/>
          <c:showSerName val="0"/>
          <c:showPercent val="0"/>
          <c:showBubbleSize val="0"/>
        </c:dLbls>
        <c:gapWidth val="150"/>
        <c:axId val="135701248"/>
        <c:axId val="1357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5701248"/>
        <c:axId val="135703168"/>
      </c:lineChart>
      <c:dateAx>
        <c:axId val="135701248"/>
        <c:scaling>
          <c:orientation val="minMax"/>
        </c:scaling>
        <c:delete val="1"/>
        <c:axPos val="b"/>
        <c:numFmt formatCode="ge" sourceLinked="1"/>
        <c:majorTickMark val="none"/>
        <c:minorTickMark val="none"/>
        <c:tickLblPos val="none"/>
        <c:crossAx val="135703168"/>
        <c:crosses val="autoZero"/>
        <c:auto val="1"/>
        <c:lblOffset val="100"/>
        <c:baseTimeUnit val="years"/>
      </c:dateAx>
      <c:valAx>
        <c:axId val="1357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80.239999999999995</c:v>
                </c:pt>
                <c:pt idx="1">
                  <c:v>81.48</c:v>
                </c:pt>
                <c:pt idx="2">
                  <c:v>82.83</c:v>
                </c:pt>
                <c:pt idx="3">
                  <c:v>83.56</c:v>
                </c:pt>
                <c:pt idx="4">
                  <c:v>83.71</c:v>
                </c:pt>
              </c:numCache>
            </c:numRef>
          </c:val>
        </c:ser>
        <c:dLbls>
          <c:showLegendKey val="0"/>
          <c:showVal val="0"/>
          <c:showCatName val="0"/>
          <c:showSerName val="0"/>
          <c:showPercent val="0"/>
          <c:showBubbleSize val="0"/>
        </c:dLbls>
        <c:gapWidth val="150"/>
        <c:axId val="135795072"/>
        <c:axId val="1357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5795072"/>
        <c:axId val="135796992"/>
      </c:lineChart>
      <c:dateAx>
        <c:axId val="135795072"/>
        <c:scaling>
          <c:orientation val="minMax"/>
        </c:scaling>
        <c:delete val="1"/>
        <c:axPos val="b"/>
        <c:numFmt formatCode="ge" sourceLinked="1"/>
        <c:majorTickMark val="none"/>
        <c:minorTickMark val="none"/>
        <c:tickLblPos val="none"/>
        <c:crossAx val="135796992"/>
        <c:crosses val="autoZero"/>
        <c:auto val="1"/>
        <c:lblOffset val="100"/>
        <c:baseTimeUnit val="years"/>
      </c:dateAx>
      <c:valAx>
        <c:axId val="135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71.97</c:v>
                </c:pt>
                <c:pt idx="1">
                  <c:v>71.239999999999995</c:v>
                </c:pt>
                <c:pt idx="2">
                  <c:v>71.680000000000007</c:v>
                </c:pt>
                <c:pt idx="3">
                  <c:v>73.19</c:v>
                </c:pt>
                <c:pt idx="4">
                  <c:v>71.06</c:v>
                </c:pt>
              </c:numCache>
            </c:numRef>
          </c:val>
        </c:ser>
        <c:dLbls>
          <c:showLegendKey val="0"/>
          <c:showVal val="0"/>
          <c:showCatName val="0"/>
          <c:showSerName val="0"/>
          <c:showPercent val="0"/>
          <c:showBubbleSize val="0"/>
        </c:dLbls>
        <c:gapWidth val="150"/>
        <c:axId val="132268032"/>
        <c:axId val="1322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268032"/>
        <c:axId val="132269952"/>
      </c:lineChart>
      <c:dateAx>
        <c:axId val="132268032"/>
        <c:scaling>
          <c:orientation val="minMax"/>
        </c:scaling>
        <c:delete val="1"/>
        <c:axPos val="b"/>
        <c:numFmt formatCode="ge" sourceLinked="1"/>
        <c:majorTickMark val="none"/>
        <c:minorTickMark val="none"/>
        <c:tickLblPos val="none"/>
        <c:crossAx val="132269952"/>
        <c:crosses val="autoZero"/>
        <c:auto val="1"/>
        <c:lblOffset val="100"/>
        <c:baseTimeUnit val="years"/>
      </c:dateAx>
      <c:valAx>
        <c:axId val="1322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287872"/>
        <c:axId val="1323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287872"/>
        <c:axId val="132306432"/>
      </c:lineChart>
      <c:dateAx>
        <c:axId val="132287872"/>
        <c:scaling>
          <c:orientation val="minMax"/>
        </c:scaling>
        <c:delete val="1"/>
        <c:axPos val="b"/>
        <c:numFmt formatCode="ge" sourceLinked="1"/>
        <c:majorTickMark val="none"/>
        <c:minorTickMark val="none"/>
        <c:tickLblPos val="none"/>
        <c:crossAx val="132306432"/>
        <c:crosses val="autoZero"/>
        <c:auto val="1"/>
        <c:lblOffset val="100"/>
        <c:baseTimeUnit val="years"/>
      </c:dateAx>
      <c:valAx>
        <c:axId val="1323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480064"/>
        <c:axId val="135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480064"/>
        <c:axId val="135481984"/>
      </c:lineChart>
      <c:dateAx>
        <c:axId val="135480064"/>
        <c:scaling>
          <c:orientation val="minMax"/>
        </c:scaling>
        <c:delete val="1"/>
        <c:axPos val="b"/>
        <c:numFmt formatCode="ge" sourceLinked="1"/>
        <c:majorTickMark val="none"/>
        <c:minorTickMark val="none"/>
        <c:tickLblPos val="none"/>
        <c:crossAx val="135481984"/>
        <c:crosses val="autoZero"/>
        <c:auto val="1"/>
        <c:lblOffset val="100"/>
        <c:baseTimeUnit val="years"/>
      </c:dateAx>
      <c:valAx>
        <c:axId val="1354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512832"/>
        <c:axId val="1355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512832"/>
        <c:axId val="135514752"/>
      </c:lineChart>
      <c:dateAx>
        <c:axId val="135512832"/>
        <c:scaling>
          <c:orientation val="minMax"/>
        </c:scaling>
        <c:delete val="1"/>
        <c:axPos val="b"/>
        <c:numFmt formatCode="ge" sourceLinked="1"/>
        <c:majorTickMark val="none"/>
        <c:minorTickMark val="none"/>
        <c:tickLblPos val="none"/>
        <c:crossAx val="135514752"/>
        <c:crosses val="autoZero"/>
        <c:auto val="1"/>
        <c:lblOffset val="100"/>
        <c:baseTimeUnit val="years"/>
      </c:dateAx>
      <c:valAx>
        <c:axId val="1355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67392"/>
        <c:axId val="135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67392"/>
        <c:axId val="135877760"/>
      </c:lineChart>
      <c:dateAx>
        <c:axId val="135867392"/>
        <c:scaling>
          <c:orientation val="minMax"/>
        </c:scaling>
        <c:delete val="1"/>
        <c:axPos val="b"/>
        <c:numFmt formatCode="ge" sourceLinked="1"/>
        <c:majorTickMark val="none"/>
        <c:minorTickMark val="none"/>
        <c:tickLblPos val="none"/>
        <c:crossAx val="135877760"/>
        <c:crosses val="autoZero"/>
        <c:auto val="1"/>
        <c:lblOffset val="100"/>
        <c:baseTimeUnit val="years"/>
      </c:dateAx>
      <c:valAx>
        <c:axId val="135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895680"/>
        <c:axId val="1355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5895680"/>
        <c:axId val="135598848"/>
      </c:lineChart>
      <c:dateAx>
        <c:axId val="135895680"/>
        <c:scaling>
          <c:orientation val="minMax"/>
        </c:scaling>
        <c:delete val="1"/>
        <c:axPos val="b"/>
        <c:numFmt formatCode="ge" sourceLinked="1"/>
        <c:majorTickMark val="none"/>
        <c:minorTickMark val="none"/>
        <c:tickLblPos val="none"/>
        <c:crossAx val="135598848"/>
        <c:crosses val="autoZero"/>
        <c:auto val="1"/>
        <c:lblOffset val="100"/>
        <c:baseTimeUnit val="years"/>
      </c:dateAx>
      <c:valAx>
        <c:axId val="1355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49.95</c:v>
                </c:pt>
                <c:pt idx="1">
                  <c:v>51.53</c:v>
                </c:pt>
                <c:pt idx="2">
                  <c:v>45.07</c:v>
                </c:pt>
                <c:pt idx="3">
                  <c:v>49.78</c:v>
                </c:pt>
                <c:pt idx="4">
                  <c:v>51.81</c:v>
                </c:pt>
              </c:numCache>
            </c:numRef>
          </c:val>
        </c:ser>
        <c:dLbls>
          <c:showLegendKey val="0"/>
          <c:showVal val="0"/>
          <c:showCatName val="0"/>
          <c:showSerName val="0"/>
          <c:showPercent val="0"/>
          <c:showBubbleSize val="0"/>
        </c:dLbls>
        <c:gapWidth val="150"/>
        <c:axId val="135629056"/>
        <c:axId val="1356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5629056"/>
        <c:axId val="135631232"/>
      </c:lineChart>
      <c:dateAx>
        <c:axId val="135629056"/>
        <c:scaling>
          <c:orientation val="minMax"/>
        </c:scaling>
        <c:delete val="1"/>
        <c:axPos val="b"/>
        <c:numFmt formatCode="ge" sourceLinked="1"/>
        <c:majorTickMark val="none"/>
        <c:minorTickMark val="none"/>
        <c:tickLblPos val="none"/>
        <c:crossAx val="135631232"/>
        <c:crosses val="autoZero"/>
        <c:auto val="1"/>
        <c:lblOffset val="100"/>
        <c:baseTimeUnit val="years"/>
      </c:dateAx>
      <c:valAx>
        <c:axId val="1356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208.87</c:v>
                </c:pt>
                <c:pt idx="1">
                  <c:v>231.25</c:v>
                </c:pt>
                <c:pt idx="2">
                  <c:v>261.94</c:v>
                </c:pt>
                <c:pt idx="3">
                  <c:v>262.81</c:v>
                </c:pt>
                <c:pt idx="4">
                  <c:v>259.2</c:v>
                </c:pt>
              </c:numCache>
            </c:numRef>
          </c:val>
        </c:ser>
        <c:dLbls>
          <c:showLegendKey val="0"/>
          <c:showVal val="0"/>
          <c:showCatName val="0"/>
          <c:showSerName val="0"/>
          <c:showPercent val="0"/>
          <c:showBubbleSize val="0"/>
        </c:dLbls>
        <c:gapWidth val="150"/>
        <c:axId val="135664768"/>
        <c:axId val="1356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5664768"/>
        <c:axId val="135666688"/>
      </c:lineChart>
      <c:dateAx>
        <c:axId val="135664768"/>
        <c:scaling>
          <c:orientation val="minMax"/>
        </c:scaling>
        <c:delete val="1"/>
        <c:axPos val="b"/>
        <c:numFmt formatCode="ge" sourceLinked="1"/>
        <c:majorTickMark val="none"/>
        <c:minorTickMark val="none"/>
        <c:tickLblPos val="none"/>
        <c:crossAx val="135666688"/>
        <c:crosses val="autoZero"/>
        <c:auto val="1"/>
        <c:lblOffset val="100"/>
        <c:baseTimeUnit val="years"/>
      </c:dateAx>
      <c:valAx>
        <c:axId val="135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小川町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31618</v>
      </c>
      <c r="AM8" s="47"/>
      <c r="AN8" s="47"/>
      <c r="AO8" s="47"/>
      <c r="AP8" s="47"/>
      <c r="AQ8" s="47"/>
      <c r="AR8" s="47"/>
      <c r="AS8" s="47"/>
      <c r="AT8" s="43">
        <f>データ!S6</f>
        <v>60.36</v>
      </c>
      <c r="AU8" s="43"/>
      <c r="AV8" s="43"/>
      <c r="AW8" s="43"/>
      <c r="AX8" s="43"/>
      <c r="AY8" s="43"/>
      <c r="AZ8" s="43"/>
      <c r="BA8" s="43"/>
      <c r="BB8" s="43">
        <f>データ!T6</f>
        <v>523.82000000000005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5.63</v>
      </c>
      <c r="Q10" s="43"/>
      <c r="R10" s="43"/>
      <c r="S10" s="43"/>
      <c r="T10" s="43"/>
      <c r="U10" s="43"/>
      <c r="V10" s="43"/>
      <c r="W10" s="43">
        <f>データ!P6</f>
        <v>93.39</v>
      </c>
      <c r="X10" s="43"/>
      <c r="Y10" s="43"/>
      <c r="Z10" s="43"/>
      <c r="AA10" s="43"/>
      <c r="AB10" s="43"/>
      <c r="AC10" s="43"/>
      <c r="AD10" s="47">
        <f>データ!Q6</f>
        <v>3137</v>
      </c>
      <c r="AE10" s="47"/>
      <c r="AF10" s="47"/>
      <c r="AG10" s="47"/>
      <c r="AH10" s="47"/>
      <c r="AI10" s="47"/>
      <c r="AJ10" s="47"/>
      <c r="AK10" s="2"/>
      <c r="AL10" s="47">
        <f>データ!U6</f>
        <v>1768</v>
      </c>
      <c r="AM10" s="47"/>
      <c r="AN10" s="47"/>
      <c r="AO10" s="47"/>
      <c r="AP10" s="47"/>
      <c r="AQ10" s="47"/>
      <c r="AR10" s="47"/>
      <c r="AS10" s="47"/>
      <c r="AT10" s="43">
        <f>データ!V6</f>
        <v>3.02</v>
      </c>
      <c r="AU10" s="43"/>
      <c r="AV10" s="43"/>
      <c r="AW10" s="43"/>
      <c r="AX10" s="43"/>
      <c r="AY10" s="43"/>
      <c r="AZ10" s="43"/>
      <c r="BA10" s="43"/>
      <c r="BB10" s="43">
        <f>データ!W6</f>
        <v>585.42999999999995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113433</v>
      </c>
      <c r="D6" s="31">
        <f t="shared" si="3"/>
        <v>47</v>
      </c>
      <c r="E6" s="31">
        <f t="shared" si="3"/>
        <v>17</v>
      </c>
      <c r="F6" s="31">
        <f t="shared" si="3"/>
        <v>5</v>
      </c>
      <c r="G6" s="31">
        <f t="shared" si="3"/>
        <v>0</v>
      </c>
      <c r="H6" s="31" t="str">
        <f t="shared" si="3"/>
        <v>埼玉県　小川町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5.63</v>
      </c>
      <c r="P6" s="32">
        <f t="shared" si="3"/>
        <v>93.39</v>
      </c>
      <c r="Q6" s="32">
        <f t="shared" si="3"/>
        <v>3137</v>
      </c>
      <c r="R6" s="32">
        <f t="shared" si="3"/>
        <v>31618</v>
      </c>
      <c r="S6" s="32">
        <f t="shared" si="3"/>
        <v>60.36</v>
      </c>
      <c r="T6" s="32">
        <f t="shared" si="3"/>
        <v>523.82000000000005</v>
      </c>
      <c r="U6" s="32">
        <f t="shared" si="3"/>
        <v>1768</v>
      </c>
      <c r="V6" s="32">
        <f t="shared" si="3"/>
        <v>3.02</v>
      </c>
      <c r="W6" s="32">
        <f t="shared" si="3"/>
        <v>585.42999999999995</v>
      </c>
      <c r="X6" s="33">
        <f>IF(X7="",NA(),X7)</f>
        <v>71.97</v>
      </c>
      <c r="Y6" s="33">
        <f t="shared" ref="Y6:AG6" si="4">IF(Y7="",NA(),Y7)</f>
        <v>71.239999999999995</v>
      </c>
      <c r="Z6" s="33">
        <f t="shared" si="4"/>
        <v>71.680000000000007</v>
      </c>
      <c r="AA6" s="33">
        <f t="shared" si="4"/>
        <v>73.19</v>
      </c>
      <c r="AB6" s="33">
        <f t="shared" si="4"/>
        <v>71.06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49.95</v>
      </c>
      <c r="BQ6" s="33">
        <f t="shared" ref="BQ6:BY6" si="8">IF(BQ7="",NA(),BQ7)</f>
        <v>51.53</v>
      </c>
      <c r="BR6" s="33">
        <f t="shared" si="8"/>
        <v>45.07</v>
      </c>
      <c r="BS6" s="33">
        <f t="shared" si="8"/>
        <v>49.78</v>
      </c>
      <c r="BT6" s="33">
        <f t="shared" si="8"/>
        <v>51.81</v>
      </c>
      <c r="BU6" s="33">
        <f t="shared" si="8"/>
        <v>42.13</v>
      </c>
      <c r="BV6" s="33">
        <f t="shared" si="8"/>
        <v>51.03</v>
      </c>
      <c r="BW6" s="33">
        <f t="shared" si="8"/>
        <v>50.9</v>
      </c>
      <c r="BX6" s="33">
        <f t="shared" si="8"/>
        <v>50.82</v>
      </c>
      <c r="BY6" s="33">
        <f t="shared" si="8"/>
        <v>52.19</v>
      </c>
      <c r="BZ6" s="32" t="str">
        <f>IF(BZ7="","",IF(BZ7="-","【-】","【"&amp;SUBSTITUTE(TEXT(BZ7,"#,##0.00"),"-","△")&amp;"】"))</f>
        <v>【52.78】</v>
      </c>
      <c r="CA6" s="33">
        <f>IF(CA7="",NA(),CA7)</f>
        <v>208.87</v>
      </c>
      <c r="CB6" s="33">
        <f t="shared" ref="CB6:CJ6" si="9">IF(CB7="",NA(),CB7)</f>
        <v>231.25</v>
      </c>
      <c r="CC6" s="33">
        <f t="shared" si="9"/>
        <v>261.94</v>
      </c>
      <c r="CD6" s="33">
        <f t="shared" si="9"/>
        <v>262.81</v>
      </c>
      <c r="CE6" s="33">
        <f t="shared" si="9"/>
        <v>259.2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62.3</v>
      </c>
      <c r="CM6" s="33">
        <f t="shared" ref="CM6:CU6" si="10">IF(CM7="",NA(),CM7)</f>
        <v>65.14</v>
      </c>
      <c r="CN6" s="33">
        <f t="shared" si="10"/>
        <v>65</v>
      </c>
      <c r="CO6" s="33">
        <f t="shared" si="10"/>
        <v>57.57</v>
      </c>
      <c r="CP6" s="33">
        <f t="shared" si="10"/>
        <v>59.32</v>
      </c>
      <c r="CQ6" s="33">
        <f t="shared" si="10"/>
        <v>46.85</v>
      </c>
      <c r="CR6" s="33">
        <f t="shared" si="10"/>
        <v>54.74</v>
      </c>
      <c r="CS6" s="33">
        <f t="shared" si="10"/>
        <v>53.78</v>
      </c>
      <c r="CT6" s="33">
        <f t="shared" si="10"/>
        <v>53.24</v>
      </c>
      <c r="CU6" s="33">
        <f t="shared" si="10"/>
        <v>52.31</v>
      </c>
      <c r="CV6" s="32" t="str">
        <f>IF(CV7="","",IF(CV7="-","【-】","【"&amp;SUBSTITUTE(TEXT(CV7,"#,##0.00"),"-","△")&amp;"】"))</f>
        <v>【52.74】</v>
      </c>
      <c r="CW6" s="33">
        <f>IF(CW7="",NA(),CW7)</f>
        <v>80.239999999999995</v>
      </c>
      <c r="CX6" s="33">
        <f t="shared" ref="CX6:DF6" si="11">IF(CX7="",NA(),CX7)</f>
        <v>81.48</v>
      </c>
      <c r="CY6" s="33">
        <f t="shared" si="11"/>
        <v>82.83</v>
      </c>
      <c r="CZ6" s="33">
        <f t="shared" si="11"/>
        <v>83.56</v>
      </c>
      <c r="DA6" s="33">
        <f t="shared" si="11"/>
        <v>83.71</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113433</v>
      </c>
      <c r="D7" s="35">
        <v>47</v>
      </c>
      <c r="E7" s="35">
        <v>17</v>
      </c>
      <c r="F7" s="35">
        <v>5</v>
      </c>
      <c r="G7" s="35">
        <v>0</v>
      </c>
      <c r="H7" s="35" t="s">
        <v>96</v>
      </c>
      <c r="I7" s="35" t="s">
        <v>97</v>
      </c>
      <c r="J7" s="35" t="s">
        <v>98</v>
      </c>
      <c r="K7" s="35" t="s">
        <v>99</v>
      </c>
      <c r="L7" s="35" t="s">
        <v>100</v>
      </c>
      <c r="M7" s="36" t="s">
        <v>101</v>
      </c>
      <c r="N7" s="36" t="s">
        <v>102</v>
      </c>
      <c r="O7" s="36">
        <v>5.63</v>
      </c>
      <c r="P7" s="36">
        <v>93.39</v>
      </c>
      <c r="Q7" s="36">
        <v>3137</v>
      </c>
      <c r="R7" s="36">
        <v>31618</v>
      </c>
      <c r="S7" s="36">
        <v>60.36</v>
      </c>
      <c r="T7" s="36">
        <v>523.82000000000005</v>
      </c>
      <c r="U7" s="36">
        <v>1768</v>
      </c>
      <c r="V7" s="36">
        <v>3.02</v>
      </c>
      <c r="W7" s="36">
        <v>585.42999999999995</v>
      </c>
      <c r="X7" s="36">
        <v>71.97</v>
      </c>
      <c r="Y7" s="36">
        <v>71.239999999999995</v>
      </c>
      <c r="Z7" s="36">
        <v>71.680000000000007</v>
      </c>
      <c r="AA7" s="36">
        <v>73.19</v>
      </c>
      <c r="AB7" s="36">
        <v>71.06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49.95</v>
      </c>
      <c r="BQ7" s="36">
        <v>51.53</v>
      </c>
      <c r="BR7" s="36">
        <v>45.07</v>
      </c>
      <c r="BS7" s="36">
        <v>49.78</v>
      </c>
      <c r="BT7" s="36">
        <v>51.81</v>
      </c>
      <c r="BU7" s="36">
        <v>42.13</v>
      </c>
      <c r="BV7" s="36">
        <v>51.03</v>
      </c>
      <c r="BW7" s="36">
        <v>50.9</v>
      </c>
      <c r="BX7" s="36">
        <v>50.82</v>
      </c>
      <c r="BY7" s="36">
        <v>52.19</v>
      </c>
      <c r="BZ7" s="36">
        <v>52.78</v>
      </c>
      <c r="CA7" s="36">
        <v>208.87</v>
      </c>
      <c r="CB7" s="36">
        <v>231.25</v>
      </c>
      <c r="CC7" s="36">
        <v>261.94</v>
      </c>
      <c r="CD7" s="36">
        <v>262.81</v>
      </c>
      <c r="CE7" s="36">
        <v>259.2</v>
      </c>
      <c r="CF7" s="36">
        <v>348.41</v>
      </c>
      <c r="CG7" s="36">
        <v>289.60000000000002</v>
      </c>
      <c r="CH7" s="36">
        <v>293.27</v>
      </c>
      <c r="CI7" s="36">
        <v>300.52</v>
      </c>
      <c r="CJ7" s="36">
        <v>296.14</v>
      </c>
      <c r="CK7" s="36">
        <v>289.81</v>
      </c>
      <c r="CL7" s="36">
        <v>62.3</v>
      </c>
      <c r="CM7" s="36">
        <v>65.14</v>
      </c>
      <c r="CN7" s="36">
        <v>65</v>
      </c>
      <c r="CO7" s="36">
        <v>57.57</v>
      </c>
      <c r="CP7" s="36">
        <v>59.32</v>
      </c>
      <c r="CQ7" s="36">
        <v>46.85</v>
      </c>
      <c r="CR7" s="36">
        <v>54.74</v>
      </c>
      <c r="CS7" s="36">
        <v>53.78</v>
      </c>
      <c r="CT7" s="36">
        <v>53.24</v>
      </c>
      <c r="CU7" s="36">
        <v>52.31</v>
      </c>
      <c r="CV7" s="36">
        <v>52.74</v>
      </c>
      <c r="CW7" s="36">
        <v>80.239999999999995</v>
      </c>
      <c r="CX7" s="36">
        <v>81.48</v>
      </c>
      <c r="CY7" s="36">
        <v>82.83</v>
      </c>
      <c r="CZ7" s="36">
        <v>83.56</v>
      </c>
      <c r="DA7" s="36">
        <v>83.71</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2017-02-08T03:09:22Z</dcterms:created>
  <dcterms:modified xsi:type="dcterms:W3CDTF">2017-02-13T23:46:28Z</dcterms:modified>
  <cp:category/>
</cp:coreProperties>
</file>