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<sst xmlns="http://schemas.openxmlformats.org/spreadsheetml/2006/main" count="217" uniqueCount="107">
  <si>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</si>
  <si>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</si>
  <si>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</si>
  <si>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</si>
  <si>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</si>
  <si>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</si>
  <si>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</si>
  <si>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</si>
  <si>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</si>
  <si>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</si>
  <si>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</si>
  <si>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</si>
  <si>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</si>
  <si>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</si>
  <si>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</si>
  <si>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</si>
  <si>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</si>
  <si>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</si>
  <si>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</si>
  <si>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</si>
  <si>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</si>
  <si>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</si>
  <si>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</si>
  <si>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</si>
  <si>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</si>
  <si>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</si>
  <si>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</si>
  <si>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</si>
  <si>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</si>
  <si>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</si>
  <si>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</si>
  <si>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</si>
  <si>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</si>
  <si>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</si>
  <si>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</si>
  <si>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</si>
  <si>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</si>
  <si>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</si>
  <si>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</si>
  <si>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</si>
  <si>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</si>
  <si>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</si>
  <si>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</si>
  <si>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</si>
  <si>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</si>
  <si>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</si>
  <si>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</si>
  <si>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</si>
  <si>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</si>
  <si>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</si>
  <si>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</si>
  <si>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</si>
  <si>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</si>
  <si>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</si>
  <si>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</si>
  <si>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</si>
  <si>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</si>
  <si>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</si>
  <si>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</si>
  <si>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</si>
  <si>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</si>
  <si>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</si>
  <si>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</si>
  <si>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</si>
  <si>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</si>
  <si>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</si>
  <si>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</si>
  <si>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</si>
  <si>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</si>
  <si>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</si>
  <si>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</si>
  <si>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</si>
  <si>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</si>
  <si>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</si>
  <si>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</si>
  <si>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</si>
  <si>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</si>
  <si>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</si>
  <si>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</si>
  <si>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</si>
  <si>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</si>
  <si>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</si>
  <si>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</si>
  <si>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</si>
  <si>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</si>
  <si>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</si>
  <si>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</si>
  <si>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</si>
  <si>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</si>
  <si>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</si>
  <si>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</si>
  <si>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</si>
  <si>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</si>
  <si>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毛呂山町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</si>
  <si>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</si>
  <si>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</si>
  <si>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</si>
  <si>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</si>
  <si>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</si>
  <si>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</si>
  <si>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</si>
  <si>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</si>
  <si>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</si>
  <si>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</si>
  <si>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指標値は100％を超えており、概ね平均値となっている。これは、単年度収支では黒字であることを示している。
②累積欠損金比率
　累積欠損金が発生していないため、0％である。
③流動比率
　短期的な支払能力を示すもので、平成27年度は平均値を下回ったが100％を超えており問題はない。
④企業債残高対給水収益比率
　平均値を下回りほぼ同水準を示しており、企業債残高の規模は適正に保たれている。
⑤料金回収率
　平成26年度より会計制度の変更で100％を超えており、給水に係る費用が給水収益で賄われていることを示している。
⑥給水原価
　有収水量1㎥あたりにかかる費用を示すもので、年々費用が減少している傾向にある。
⑦施設利用率
　一日配水能力に対する一日配水量の割合を示す指標だが、平均値を下回っている。これは給水人口の減少、節水意識の高揚などにより配水量が減少しているためである。
⑧有収率
　平均値を上回っているが、下落傾向にあるため、水道施設の点検等を実施し水準維持に努めることが必要である。
</t>
    <rPh sb="1" eb="3">
      <t>ケイジョウ</t>
    </rPh>
    <rPh sb="3" eb="5">
      <t>シュウシ</t>
    </rPh>
    <rPh sb="5" eb="7">
      <t>ヒリツ</t>
    </rPh>
    <rPh sb="9" eb="11">
      <t>シヒョウ</t>
    </rPh>
    <rPh sb="11" eb="12">
      <t>チ</t>
    </rPh>
    <rPh sb="18" eb="19">
      <t>コ</t>
    </rPh>
    <rPh sb="24" eb="25">
      <t>オオム</t>
    </rPh>
    <rPh sb="26" eb="28">
      <t>ヘイキン</t>
    </rPh>
    <rPh sb="28" eb="29">
      <t>チ</t>
    </rPh>
    <rPh sb="40" eb="43">
      <t>タンネンド</t>
    </rPh>
    <rPh sb="43" eb="45">
      <t>シュウシ</t>
    </rPh>
    <rPh sb="47" eb="49">
      <t>クロジ</t>
    </rPh>
    <rPh sb="55" eb="56">
      <t>シメ</t>
    </rPh>
    <rPh sb="63" eb="65">
      <t>ルイセキ</t>
    </rPh>
    <rPh sb="65" eb="68">
      <t>ケッソンキン</t>
    </rPh>
    <rPh sb="68" eb="70">
      <t>ヒリツ</t>
    </rPh>
    <rPh sb="72" eb="74">
      <t>ルイセキ</t>
    </rPh>
    <rPh sb="74" eb="77">
      <t>ケッソンキン</t>
    </rPh>
    <rPh sb="78" eb="80">
      <t>ハッセイ</t>
    </rPh>
    <rPh sb="96" eb="98">
      <t>リュウドウ</t>
    </rPh>
    <rPh sb="98" eb="100">
      <t>ヒリツ</t>
    </rPh>
    <rPh sb="102" eb="105">
      <t>タンキテキ</t>
    </rPh>
    <rPh sb="106" eb="108">
      <t>シハライ</t>
    </rPh>
    <rPh sb="108" eb="110">
      <t>ノウリョク</t>
    </rPh>
    <rPh sb="111" eb="112">
      <t>シメ</t>
    </rPh>
    <rPh sb="117" eb="119">
      <t>ヘイセイ</t>
    </rPh>
    <rPh sb="121" eb="123">
      <t>ネンド</t>
    </rPh>
    <rPh sb="124" eb="127">
      <t>ヘイキンチ</t>
    </rPh>
    <rPh sb="128" eb="130">
      <t>シタマワ</t>
    </rPh>
    <rPh sb="138" eb="139">
      <t>コ</t>
    </rPh>
    <rPh sb="143" eb="145">
      <t>モンダイ</t>
    </rPh>
    <rPh sb="151" eb="153">
      <t>キギョウ</t>
    </rPh>
    <rPh sb="153" eb="154">
      <t>サイ</t>
    </rPh>
    <rPh sb="154" eb="156">
      <t>ザンダカ</t>
    </rPh>
    <rPh sb="156" eb="157">
      <t>タイ</t>
    </rPh>
    <rPh sb="157" eb="159">
      <t>キュウスイ</t>
    </rPh>
    <rPh sb="159" eb="161">
      <t>シュウエキ</t>
    </rPh>
    <rPh sb="161" eb="163">
      <t>ヒリツ</t>
    </rPh>
    <rPh sb="165" eb="167">
      <t>ヘイキン</t>
    </rPh>
    <rPh sb="167" eb="168">
      <t>チ</t>
    </rPh>
    <rPh sb="169" eb="171">
      <t>シタマワ</t>
    </rPh>
    <rPh sb="174" eb="177">
      <t>ドウスイジュン</t>
    </rPh>
    <rPh sb="178" eb="179">
      <t>シメ</t>
    </rPh>
    <rPh sb="184" eb="186">
      <t>キギョウ</t>
    </rPh>
    <rPh sb="186" eb="187">
      <t>サイ</t>
    </rPh>
    <rPh sb="187" eb="189">
      <t>ザンダカ</t>
    </rPh>
    <rPh sb="190" eb="192">
      <t>キボ</t>
    </rPh>
    <rPh sb="193" eb="195">
      <t>テキセイ</t>
    </rPh>
    <rPh sb="196" eb="197">
      <t>タモ</t>
    </rPh>
    <rPh sb="205" eb="207">
      <t>リョウキン</t>
    </rPh>
    <rPh sb="207" eb="209">
      <t>カイシュウ</t>
    </rPh>
    <rPh sb="209" eb="210">
      <t>リツ</t>
    </rPh>
    <rPh sb="212" eb="214">
      <t>ヘイセイ</t>
    </rPh>
    <rPh sb="216" eb="218">
      <t>ネンド</t>
    </rPh>
    <rPh sb="220" eb="222">
      <t>カイケイ</t>
    </rPh>
    <rPh sb="222" eb="224">
      <t>セイド</t>
    </rPh>
    <rPh sb="225" eb="227">
      <t>ヘンコウ</t>
    </rPh>
    <rPh sb="233" eb="234">
      <t>コ</t>
    </rPh>
    <rPh sb="239" eb="241">
      <t>キュウスイ</t>
    </rPh>
    <rPh sb="242" eb="243">
      <t>カカ</t>
    </rPh>
    <rPh sb="244" eb="246">
      <t>ヒヨウ</t>
    </rPh>
    <rPh sb="247" eb="249">
      <t>キュウスイ</t>
    </rPh>
    <rPh sb="249" eb="251">
      <t>シュウエキ</t>
    </rPh>
    <rPh sb="252" eb="253">
      <t>マカナ</t>
    </rPh>
    <rPh sb="261" eb="262">
      <t>シメ</t>
    </rPh>
    <rPh sb="269" eb="271">
      <t>キュウスイ</t>
    </rPh>
    <rPh sb="271" eb="273">
      <t>ゲンカ</t>
    </rPh>
    <rPh sb="275" eb="277">
      <t>ユウシュウ</t>
    </rPh>
    <rPh sb="277" eb="279">
      <t>スイリョウ</t>
    </rPh>
    <rPh sb="288" eb="290">
      <t>ヒヨウ</t>
    </rPh>
    <rPh sb="291" eb="292">
      <t>シメ</t>
    </rPh>
    <rPh sb="297" eb="299">
      <t>ネンネン</t>
    </rPh>
    <rPh sb="299" eb="301">
      <t>ヒヨウ</t>
    </rPh>
    <rPh sb="302" eb="304">
      <t>ゲンショウ</t>
    </rPh>
    <rPh sb="308" eb="310">
      <t>ケイコウ</t>
    </rPh>
    <rPh sb="316" eb="318">
      <t>シセツ</t>
    </rPh>
    <rPh sb="318" eb="321">
      <t>リヨウリツ</t>
    </rPh>
    <rPh sb="323" eb="325">
      <t>イチニチ</t>
    </rPh>
    <rPh sb="325" eb="327">
      <t>ハイスイ</t>
    </rPh>
    <rPh sb="327" eb="329">
      <t>ノウリョク</t>
    </rPh>
    <rPh sb="330" eb="331">
      <t>タイ</t>
    </rPh>
    <rPh sb="333" eb="335">
      <t>イチニチ</t>
    </rPh>
    <rPh sb="335" eb="337">
      <t>ハイスイ</t>
    </rPh>
    <rPh sb="337" eb="338">
      <t>リョウ</t>
    </rPh>
    <rPh sb="339" eb="341">
      <t>ワリアイ</t>
    </rPh>
    <rPh sb="342" eb="343">
      <t>シメ</t>
    </rPh>
    <rPh sb="344" eb="346">
      <t>シヒョウ</t>
    </rPh>
    <rPh sb="349" eb="351">
      <t>ヘイキン</t>
    </rPh>
    <rPh sb="351" eb="352">
      <t>チ</t>
    </rPh>
    <rPh sb="353" eb="355">
      <t>シタマワ</t>
    </rPh>
    <rPh sb="363" eb="365">
      <t>キュウスイ</t>
    </rPh>
    <rPh sb="365" eb="367">
      <t>ジンコウ</t>
    </rPh>
    <rPh sb="368" eb="370">
      <t>ゲンショウ</t>
    </rPh>
    <rPh sb="371" eb="373">
      <t>セッスイ</t>
    </rPh>
    <rPh sb="373" eb="375">
      <t>イシキ</t>
    </rPh>
    <rPh sb="376" eb="378">
      <t>コウヨウ</t>
    </rPh>
    <rPh sb="383" eb="385">
      <t>ハイスイ</t>
    </rPh>
    <rPh sb="385" eb="386">
      <t>リョウ</t>
    </rPh>
    <rPh sb="387" eb="389">
      <t>ゲンショウ</t>
    </rPh>
    <rPh sb="401" eb="403">
      <t>ユウシュウ</t>
    </rPh>
    <rPh sb="403" eb="404">
      <t>リツ</t>
    </rPh>
    <rPh sb="406" eb="408">
      <t>ヘイキン</t>
    </rPh>
    <rPh sb="408" eb="409">
      <t>チ</t>
    </rPh>
    <rPh sb="410" eb="412">
      <t>ウワマワ</t>
    </rPh>
    <rPh sb="418" eb="420">
      <t>ゲラク</t>
    </rPh>
    <rPh sb="420" eb="422">
      <t>ケイコウ</t>
    </rPh>
    <rPh sb="428" eb="430">
      <t>スイドウ</t>
    </rPh>
    <rPh sb="430" eb="432">
      <t>シセツ</t>
    </rPh>
    <rPh sb="433" eb="435">
      <t>テンケン</t>
    </rPh>
    <rPh sb="435" eb="436">
      <t>トウ</t>
    </rPh>
    <rPh sb="437" eb="439">
      <t>ジッシ</t>
    </rPh>
    <rPh sb="440" eb="442">
      <t>スイジュン</t>
    </rPh>
    <rPh sb="442" eb="444">
      <t>イジ</t>
    </rPh>
    <rPh sb="445" eb="446">
      <t>ツト</t>
    </rPh>
    <rPh sb="451" eb="453">
      <t>ヒツヨウ</t>
    </rPh>
    <phoneticPr fontId="4"/>
  </si>
  <si>
    <t>①有形固定資産減価償却率
　概ね平均値であるが、年々上昇しており施設等の老朽化が進んでいることを示している。
②管路経年化率
　管路の老朽化を示す指標で、ほぼ平均値となっている。
③管路更新率
　年度によってばらつきがみられるが、今後も計画的に管路更新を実施する必要がある。
①から③の指標をあわせて分析すると、水道施設の老朽化はますます進むため財源確保の方策を早急に検討し、投資計画に沿った施設の更新を実施すべきである。</t>
    <rPh sb="1" eb="3">
      <t>ユウケイ</t>
    </rPh>
    <rPh sb="3" eb="5">
      <t>コテイ</t>
    </rPh>
    <rPh sb="5" eb="7">
      <t>シサン</t>
    </rPh>
    <rPh sb="7" eb="9">
      <t>ゲンカ</t>
    </rPh>
    <rPh sb="9" eb="11">
      <t>ショウキャク</t>
    </rPh>
    <rPh sb="11" eb="12">
      <t>リツ</t>
    </rPh>
    <rPh sb="14" eb="15">
      <t>オオム</t>
    </rPh>
    <rPh sb="16" eb="18">
      <t>ヘイキン</t>
    </rPh>
    <rPh sb="18" eb="19">
      <t>チ</t>
    </rPh>
    <rPh sb="24" eb="26">
      <t>ネンネン</t>
    </rPh>
    <rPh sb="26" eb="28">
      <t>ジョウショウ</t>
    </rPh>
    <rPh sb="32" eb="34">
      <t>シセツ</t>
    </rPh>
    <rPh sb="34" eb="35">
      <t>トウ</t>
    </rPh>
    <rPh sb="36" eb="39">
      <t>ロウキュウカ</t>
    </rPh>
    <rPh sb="40" eb="41">
      <t>スス</t>
    </rPh>
    <rPh sb="48" eb="49">
      <t>シメ</t>
    </rPh>
    <rPh sb="56" eb="58">
      <t>カンロ</t>
    </rPh>
    <rPh sb="58" eb="60">
      <t>ケイネン</t>
    </rPh>
    <rPh sb="60" eb="61">
      <t>カ</t>
    </rPh>
    <rPh sb="61" eb="62">
      <t>リツ</t>
    </rPh>
    <rPh sb="64" eb="66">
      <t>カンロ</t>
    </rPh>
    <rPh sb="67" eb="70">
      <t>ロウキュウカ</t>
    </rPh>
    <rPh sb="71" eb="72">
      <t>シメ</t>
    </rPh>
    <rPh sb="73" eb="75">
      <t>シヒョウ</t>
    </rPh>
    <rPh sb="79" eb="81">
      <t>ヘイキン</t>
    </rPh>
    <rPh sb="81" eb="82">
      <t>チ</t>
    </rPh>
    <rPh sb="91" eb="93">
      <t>カンロ</t>
    </rPh>
    <rPh sb="93" eb="95">
      <t>コウシン</t>
    </rPh>
    <rPh sb="95" eb="96">
      <t>リツ</t>
    </rPh>
    <rPh sb="98" eb="100">
      <t>ネンド</t>
    </rPh>
    <rPh sb="115" eb="117">
      <t>コンゴ</t>
    </rPh>
    <rPh sb="118" eb="121">
      <t>ケイカクテキ</t>
    </rPh>
    <rPh sb="122" eb="124">
      <t>カンロ</t>
    </rPh>
    <rPh sb="124" eb="126">
      <t>コウシン</t>
    </rPh>
    <rPh sb="127" eb="129">
      <t>ジッシ</t>
    </rPh>
    <rPh sb="131" eb="133">
      <t>ヒツヨウ</t>
    </rPh>
    <rPh sb="144" eb="146">
      <t>シヒョウ</t>
    </rPh>
    <rPh sb="151" eb="153">
      <t>ブンセキ</t>
    </rPh>
    <rPh sb="157" eb="159">
      <t>スイドウ</t>
    </rPh>
    <rPh sb="159" eb="161">
      <t>シセツ</t>
    </rPh>
    <rPh sb="162" eb="165">
      <t>ロウキュウカ</t>
    </rPh>
    <rPh sb="170" eb="171">
      <t>スス</t>
    </rPh>
    <rPh sb="174" eb="176">
      <t>ザイゲン</t>
    </rPh>
    <rPh sb="176" eb="178">
      <t>カクホ</t>
    </rPh>
    <rPh sb="179" eb="181">
      <t>ホウサク</t>
    </rPh>
    <rPh sb="182" eb="184">
      <t>ソウキュウ</t>
    </rPh>
    <rPh sb="185" eb="187">
      <t>ケントウ</t>
    </rPh>
    <rPh sb="189" eb="191">
      <t>トウシ</t>
    </rPh>
    <rPh sb="191" eb="193">
      <t>ケイカク</t>
    </rPh>
    <rPh sb="194" eb="195">
      <t>ソ</t>
    </rPh>
    <rPh sb="197" eb="199">
      <t>シセツ</t>
    </rPh>
    <rPh sb="200" eb="202">
      <t>コウシン</t>
    </rPh>
    <rPh sb="203" eb="205">
      <t>ジッシ</t>
    </rPh>
    <phoneticPr fontId="4"/>
  </si>
  <si>
    <t>　今後も、経常収支比率が100％を下回ることのないよう健全な経営に努める。
　また、平成29年度に将来にわたって安定的に水道事業を継続していくための中長期的な基本計画である「経営戦略」（「投資・財政計画」を含む）を策定する予定である。「投資・財政計画」において収支ギャップが生じることが予想されるが、その場合は水道料金の引き上げや水道施設のダウンサイジング等の検討を行い、収支均衡を図ることが必要である。</t>
    <rPh sb="1" eb="3">
      <t>コンゴ</t>
    </rPh>
    <rPh sb="5" eb="7">
      <t>ケイジョウ</t>
    </rPh>
    <rPh sb="7" eb="9">
      <t>シュウシ</t>
    </rPh>
    <rPh sb="9" eb="11">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</si>
</sst>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c:v>
                </c:pt>
                <c:pt idx="1">
                  <c:v>1.18</c:v>
                </c:pt>
                <c:pt idx="2">
                  <c:v>0.99</c:v>
                </c:pt>
                <c:pt idx="3">
                  <c:v>0.42</c:v>
                </c:pt>
                <c:pt idx="4">
                  <c:v>0.95</c:v>
                </c:pt>
              </c:numCache>
            </c:numRef>
          </c:val>
        </c:ser>
        <c:dLbls>
          <c:showLegendKey val="0"/>
          <c:showVal val="0"/>
          <c:showCatName val="0"/>
          <c:showSerName val="0"/>
          <c:showPercent val="0"/>
          <c:showBubbleSize val="0"/>
        </c:dLbls>
        <c:gapWidth val="150"/>
        <c:axId val="86726144"/>
        <c:axId val="867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86726144"/>
        <c:axId val="86728064"/>
      </c:lineChart>
      <c:dateAx>
        <c:axId val="86726144"/>
        <c:scaling>
          <c:orientation val="minMax"/>
        </c:scaling>
        <c:delete val="1"/>
        <c:axPos val="b"/>
        <c:numFmt formatCode="ge" sourceLinked="1"/>
        <c:majorTickMark val="none"/>
        <c:minorTickMark val="none"/>
        <c:tickLblPos val="none"/>
        <c:crossAx val="86728064"/>
        <c:crosses val="autoZero"/>
        <c:auto val="1"/>
        <c:lblOffset val="100"/>
        <c:baseTimeUnit val="years"/>
      </c:dateAx>
      <c:valAx>
        <c:axId val="867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56.54</c:v>
                </c:pt>
                <c:pt idx="1">
                  <c:v>55.66</c:v>
                </c:pt>
                <c:pt idx="2">
                  <c:v>54.59</c:v>
                </c:pt>
                <c:pt idx="3">
                  <c:v>53.91</c:v>
                </c:pt>
                <c:pt idx="4">
                  <c:v>54.39</c:v>
                </c:pt>
              </c:numCache>
            </c:numRef>
          </c:val>
        </c:ser>
        <c:dLbls>
          <c:showLegendKey val="0"/>
          <c:showVal val="0"/>
          <c:showCatName val="0"/>
          <c:showSerName val="0"/>
          <c:showPercent val="0"/>
          <c:showBubbleSize val="0"/>
        </c:dLbls>
        <c:gapWidth val="150"/>
        <c:axId val="89634688"/>
        <c:axId val="896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89634688"/>
        <c:axId val="89649152"/>
      </c:lineChart>
      <c:dateAx>
        <c:axId val="89634688"/>
        <c:scaling>
          <c:orientation val="minMax"/>
        </c:scaling>
        <c:delete val="1"/>
        <c:axPos val="b"/>
        <c:numFmt formatCode="ge" sourceLinked="1"/>
        <c:majorTickMark val="none"/>
        <c:minorTickMark val="none"/>
        <c:tickLblPos val="none"/>
        <c:crossAx val="89649152"/>
        <c:crosses val="autoZero"/>
        <c:auto val="1"/>
        <c:lblOffset val="100"/>
        <c:baseTimeUnit val="years"/>
      </c:dateAx>
      <c:valAx>
        <c:axId val="896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94.5</c:v>
                </c:pt>
                <c:pt idx="1">
                  <c:v>96.38</c:v>
                </c:pt>
                <c:pt idx="2">
                  <c:v>97.09</c:v>
                </c:pt>
                <c:pt idx="3">
                  <c:v>95.07</c:v>
                </c:pt>
                <c:pt idx="4">
                  <c:v>93.25</c:v>
                </c:pt>
              </c:numCache>
            </c:numRef>
          </c:val>
        </c:ser>
        <c:dLbls>
          <c:showLegendKey val="0"/>
          <c:showVal val="0"/>
          <c:showCatName val="0"/>
          <c:showSerName val="0"/>
          <c:showPercent val="0"/>
          <c:showBubbleSize val="0"/>
        </c:dLbls>
        <c:gapWidth val="150"/>
        <c:axId val="89675264"/>
        <c:axId val="896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9675264"/>
        <c:axId val="89677184"/>
      </c:lineChart>
      <c:dateAx>
        <c:axId val="89675264"/>
        <c:scaling>
          <c:orientation val="minMax"/>
        </c:scaling>
        <c:delete val="1"/>
        <c:axPos val="b"/>
        <c:numFmt formatCode="ge" sourceLinked="1"/>
        <c:majorTickMark val="none"/>
        <c:minorTickMark val="none"/>
        <c:tickLblPos val="none"/>
        <c:crossAx val="89677184"/>
        <c:crosses val="autoZero"/>
        <c:auto val="1"/>
        <c:lblOffset val="100"/>
        <c:baseTimeUnit val="years"/>
      </c:dateAx>
      <c:valAx>
        <c:axId val="89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102.54</c:v>
                </c:pt>
                <c:pt idx="1">
                  <c:v>105.67</c:v>
                </c:pt>
                <c:pt idx="2">
                  <c:v>106.34</c:v>
                </c:pt>
                <c:pt idx="3">
                  <c:v>109.66</c:v>
                </c:pt>
                <c:pt idx="4">
                  <c:v>109.87</c:v>
                </c:pt>
              </c:numCache>
            </c:numRef>
          </c:val>
        </c:ser>
        <c:dLbls>
          <c:showLegendKey val="0"/>
          <c:showVal val="0"/>
          <c:showCatName val="0"/>
          <c:showSerName val="0"/>
          <c:showPercent val="0"/>
          <c:showBubbleSize val="0"/>
        </c:dLbls>
        <c:gapWidth val="150"/>
        <c:axId val="89408640"/>
        <c:axId val="89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9408640"/>
        <c:axId val="89410560"/>
      </c:lineChart>
      <c:dateAx>
        <c:axId val="89408640"/>
        <c:scaling>
          <c:orientation val="minMax"/>
        </c:scaling>
        <c:delete val="1"/>
        <c:axPos val="b"/>
        <c:numFmt formatCode="ge" sourceLinked="1"/>
        <c:majorTickMark val="none"/>
        <c:minorTickMark val="none"/>
        <c:tickLblPos val="none"/>
        <c:crossAx val="89410560"/>
        <c:crosses val="autoZero"/>
        <c:auto val="1"/>
        <c:lblOffset val="100"/>
        <c:baseTimeUnit val="years"/>
      </c:dateAx>
      <c:valAx>
        <c:axId val="8941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42.63</c:v>
                </c:pt>
                <c:pt idx="1">
                  <c:v>43.7</c:v>
                </c:pt>
                <c:pt idx="2">
                  <c:v>44.68</c:v>
                </c:pt>
                <c:pt idx="3">
                  <c:v>47.02</c:v>
                </c:pt>
                <c:pt idx="4">
                  <c:v>47.7</c:v>
                </c:pt>
              </c:numCache>
            </c:numRef>
          </c:val>
        </c:ser>
        <c:dLbls>
          <c:showLegendKey val="0"/>
          <c:showVal val="0"/>
          <c:showCatName val="0"/>
          <c:showSerName val="0"/>
          <c:showPercent val="0"/>
          <c:showBubbleSize val="0"/>
        </c:dLbls>
        <c:gapWidth val="150"/>
        <c:axId val="89432832"/>
        <c:axId val="894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9432832"/>
        <c:axId val="89434752"/>
      </c:lineChart>
      <c:dateAx>
        <c:axId val="89432832"/>
        <c:scaling>
          <c:orientation val="minMax"/>
        </c:scaling>
        <c:delete val="1"/>
        <c:axPos val="b"/>
        <c:numFmt formatCode="ge" sourceLinked="1"/>
        <c:majorTickMark val="none"/>
        <c:minorTickMark val="none"/>
        <c:tickLblPos val="none"/>
        <c:crossAx val="89434752"/>
        <c:crosses val="autoZero"/>
        <c:auto val="1"/>
        <c:lblOffset val="100"/>
        <c:baseTimeUnit val="years"/>
      </c:dateAx>
      <c:valAx>
        <c:axId val="894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9.1199999999999992</c:v>
                </c:pt>
                <c:pt idx="1">
                  <c:v>10.48</c:v>
                </c:pt>
                <c:pt idx="2">
                  <c:v>11.61</c:v>
                </c:pt>
                <c:pt idx="3">
                  <c:v>11.49</c:v>
                </c:pt>
                <c:pt idx="4">
                  <c:v>11.46</c:v>
                </c:pt>
              </c:numCache>
            </c:numRef>
          </c:val>
        </c:ser>
        <c:dLbls>
          <c:showLegendKey val="0"/>
          <c:showVal val="0"/>
          <c:showCatName val="0"/>
          <c:showSerName val="0"/>
          <c:showPercent val="0"/>
          <c:showBubbleSize val="0"/>
        </c:dLbls>
        <c:gapWidth val="150"/>
        <c:axId val="89158016"/>
        <c:axId val="89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9158016"/>
        <c:axId val="89159936"/>
      </c:lineChart>
      <c:dateAx>
        <c:axId val="89158016"/>
        <c:scaling>
          <c:orientation val="minMax"/>
        </c:scaling>
        <c:delete val="1"/>
        <c:axPos val="b"/>
        <c:numFmt formatCode="ge" sourceLinked="1"/>
        <c:majorTickMark val="none"/>
        <c:minorTickMark val="none"/>
        <c:tickLblPos val="none"/>
        <c:crossAx val="89159936"/>
        <c:crosses val="autoZero"/>
        <c:auto val="1"/>
        <c:lblOffset val="100"/>
        <c:baseTimeUnit val="years"/>
      </c:dateAx>
      <c:valAx>
        <c:axId val="89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60416"/>
        <c:axId val="89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9260416"/>
        <c:axId val="89262336"/>
      </c:lineChart>
      <c:dateAx>
        <c:axId val="89260416"/>
        <c:scaling>
          <c:orientation val="minMax"/>
        </c:scaling>
        <c:delete val="1"/>
        <c:axPos val="b"/>
        <c:numFmt formatCode="ge" sourceLinked="1"/>
        <c:majorTickMark val="none"/>
        <c:minorTickMark val="none"/>
        <c:tickLblPos val="none"/>
        <c:crossAx val="89262336"/>
        <c:crosses val="autoZero"/>
        <c:auto val="1"/>
        <c:lblOffset val="100"/>
        <c:baseTimeUnit val="years"/>
      </c:dateAx>
      <c:valAx>
        <c:axId val="8926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1336.55</c:v>
                </c:pt>
                <c:pt idx="1">
                  <c:v>813.99</c:v>
                </c:pt>
                <c:pt idx="2">
                  <c:v>1753.28</c:v>
                </c:pt>
                <c:pt idx="3">
                  <c:v>437.22</c:v>
                </c:pt>
                <c:pt idx="4">
                  <c:v>283.86</c:v>
                </c:pt>
              </c:numCache>
            </c:numRef>
          </c:val>
        </c:ser>
        <c:dLbls>
          <c:showLegendKey val="0"/>
          <c:showVal val="0"/>
          <c:showCatName val="0"/>
          <c:showSerName val="0"/>
          <c:showPercent val="0"/>
          <c:showBubbleSize val="0"/>
        </c:dLbls>
        <c:gapWidth val="150"/>
        <c:axId val="89302912"/>
        <c:axId val="89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9302912"/>
        <c:axId val="89309184"/>
      </c:lineChart>
      <c:dateAx>
        <c:axId val="89302912"/>
        <c:scaling>
          <c:orientation val="minMax"/>
        </c:scaling>
        <c:delete val="1"/>
        <c:axPos val="b"/>
        <c:numFmt formatCode="ge" sourceLinked="1"/>
        <c:majorTickMark val="none"/>
        <c:minorTickMark val="none"/>
        <c:tickLblPos val="none"/>
        <c:crossAx val="89309184"/>
        <c:crosses val="autoZero"/>
        <c:auto val="1"/>
        <c:lblOffset val="100"/>
        <c:baseTimeUnit val="years"/>
      </c:dateAx>
      <c:valAx>
        <c:axId val="893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240.01</c:v>
                </c:pt>
                <c:pt idx="1">
                  <c:v>230.07</c:v>
                </c:pt>
                <c:pt idx="2">
                  <c:v>216.92</c:v>
                </c:pt>
                <c:pt idx="3">
                  <c:v>212.65</c:v>
                </c:pt>
                <c:pt idx="4">
                  <c:v>212.22</c:v>
                </c:pt>
              </c:numCache>
            </c:numRef>
          </c:val>
        </c:ser>
        <c:dLbls>
          <c:showLegendKey val="0"/>
          <c:showVal val="0"/>
          <c:showCatName val="0"/>
          <c:showSerName val="0"/>
          <c:showPercent val="0"/>
          <c:showBubbleSize val="0"/>
        </c:dLbls>
        <c:gapWidth val="150"/>
        <c:axId val="89320832"/>
        <c:axId val="893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9320832"/>
        <c:axId val="89331200"/>
      </c:lineChart>
      <c:dateAx>
        <c:axId val="89320832"/>
        <c:scaling>
          <c:orientation val="minMax"/>
        </c:scaling>
        <c:delete val="1"/>
        <c:axPos val="b"/>
        <c:numFmt formatCode="ge" sourceLinked="1"/>
        <c:majorTickMark val="none"/>
        <c:minorTickMark val="none"/>
        <c:tickLblPos val="none"/>
        <c:crossAx val="89331200"/>
        <c:crosses val="autoZero"/>
        <c:auto val="1"/>
        <c:lblOffset val="100"/>
        <c:baseTimeUnit val="years"/>
      </c:dateAx>
      <c:valAx>
        <c:axId val="8933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97.22</c:v>
                </c:pt>
                <c:pt idx="1">
                  <c:v>98.59</c:v>
                </c:pt>
                <c:pt idx="2">
                  <c:v>98.96</c:v>
                </c:pt>
                <c:pt idx="3">
                  <c:v>105.3</c:v>
                </c:pt>
                <c:pt idx="4">
                  <c:v>105.85</c:v>
                </c:pt>
              </c:numCache>
            </c:numRef>
          </c:val>
        </c:ser>
        <c:dLbls>
          <c:showLegendKey val="0"/>
          <c:showVal val="0"/>
          <c:showCatName val="0"/>
          <c:showSerName val="0"/>
          <c:showPercent val="0"/>
          <c:showBubbleSize val="0"/>
        </c:dLbls>
        <c:gapWidth val="150"/>
        <c:axId val="89373696"/>
        <c:axId val="89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89373696"/>
        <c:axId val="89375872"/>
      </c:lineChart>
      <c:dateAx>
        <c:axId val="89373696"/>
        <c:scaling>
          <c:orientation val="minMax"/>
        </c:scaling>
        <c:delete val="1"/>
        <c:axPos val="b"/>
        <c:numFmt formatCode="ge" sourceLinked="1"/>
        <c:majorTickMark val="none"/>
        <c:minorTickMark val="none"/>
        <c:tickLblPos val="none"/>
        <c:crossAx val="89375872"/>
        <c:crosses val="autoZero"/>
        <c:auto val="1"/>
        <c:lblOffset val="100"/>
        <c:baseTimeUnit val="years"/>
      </c:dateAx>
      <c:valAx>
        <c:axId val="89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150.68</c:v>
                </c:pt>
                <c:pt idx="1">
                  <c:v>150.19</c:v>
                </c:pt>
                <c:pt idx="2">
                  <c:v>148.85</c:v>
                </c:pt>
                <c:pt idx="3">
                  <c:v>139.91999999999999</c:v>
                </c:pt>
                <c:pt idx="4">
                  <c:v>138.97</c:v>
                </c:pt>
              </c:numCache>
            </c:numRef>
          </c:val>
        </c:ser>
        <c:dLbls>
          <c:showLegendKey val="0"/>
          <c:showVal val="0"/>
          <c:showCatName val="0"/>
          <c:showSerName val="0"/>
          <c:showPercent val="0"/>
          <c:showBubbleSize val="0"/>
        </c:dLbls>
        <c:gapWidth val="150"/>
        <c:axId val="89606400"/>
        <c:axId val="89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89606400"/>
        <c:axId val="89608576"/>
      </c:lineChart>
      <c:dateAx>
        <c:axId val="89606400"/>
        <c:scaling>
          <c:orientation val="minMax"/>
        </c:scaling>
        <c:delete val="1"/>
        <c:axPos val="b"/>
        <c:numFmt formatCode="ge" sourceLinked="1"/>
        <c:majorTickMark val="none"/>
        <c:minorTickMark val="none"/>
        <c:tickLblPos val="none"/>
        <c:crossAx val="89608576"/>
        <c:crosses val="autoZero"/>
        <c:auto val="1"/>
        <c:lblOffset val="100"/>
        <c:baseTimeUnit val="years"/>
      </c:dateAx>
      <c:valAx>
        <c:axId val="89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毛呂山町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34977</v>
      </c>
      <c r="AJ8" s="75"/>
      <c r="AK8" s="75"/>
      <c r="AL8" s="75"/>
      <c r="AM8" s="75"/>
      <c r="AN8" s="75"/>
      <c r="AO8" s="75"/>
      <c r="AP8" s="76"/>
      <c r="AQ8" s="57">
        <f>データ!R6</f>
        <v>34.07</v>
      </c>
      <c r="AR8" s="57"/>
      <c r="AS8" s="57"/>
      <c r="AT8" s="57"/>
      <c r="AU8" s="57"/>
      <c r="AV8" s="57"/>
      <c r="AW8" s="57"/>
      <c r="AX8" s="57"/>
      <c r="AY8" s="57">
        <f>データ!S6</f>
        <v>1026.6199999999999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80.650000000000006</v>
      </c>
      <c r="K10" s="57"/>
      <c r="L10" s="57"/>
      <c r="M10" s="57"/>
      <c r="N10" s="57"/>
      <c r="O10" s="57"/>
      <c r="P10" s="57"/>
      <c r="Q10" s="57"/>
      <c r="R10" s="57">
        <f>データ!O6</f>
        <v>99.69</v>
      </c>
      <c r="S10" s="57"/>
      <c r="T10" s="57"/>
      <c r="U10" s="57"/>
      <c r="V10" s="57"/>
      <c r="W10" s="57"/>
      <c r="X10" s="57"/>
      <c r="Y10" s="57"/>
      <c r="Z10" s="65">
        <f>データ!P6</f>
        <v>2127</v>
      </c>
      <c r="AA10" s="65"/>
      <c r="AB10" s="65"/>
      <c r="AC10" s="65"/>
      <c r="AD10" s="65"/>
      <c r="AE10" s="65"/>
      <c r="AF10" s="65"/>
      <c r="AG10" s="65"/>
      <c r="AH10" s="2"/>
      <c r="AI10" s="65">
        <f>データ!T6</f>
        <v>34757</v>
      </c>
      <c r="AJ10" s="65"/>
      <c r="AK10" s="65"/>
      <c r="AL10" s="65"/>
      <c r="AM10" s="65"/>
      <c r="AN10" s="65"/>
      <c r="AO10" s="65"/>
      <c r="AP10" s="65"/>
      <c r="AQ10" s="57">
        <f>データ!U6</f>
        <v>24.2</v>
      </c>
      <c r="AR10" s="57"/>
      <c r="AS10" s="57"/>
      <c r="AT10" s="57"/>
      <c r="AU10" s="57"/>
      <c r="AV10" s="57"/>
      <c r="AW10" s="57"/>
      <c r="AX10" s="57"/>
      <c r="AY10" s="57">
        <f>データ!V6</f>
        <v>1436.24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113263</v>
      </c>
      <c r="D6" s="31">
        <f t="shared" si="3"/>
        <v>46</v>
      </c>
      <c r="E6" s="31">
        <f t="shared" si="3"/>
        <v>1</v>
      </c>
      <c r="F6" s="31">
        <f t="shared" si="3"/>
        <v>0</v>
      </c>
      <c r="G6" s="31">
        <f t="shared" si="3"/>
        <v>1</v>
      </c>
      <c r="H6" s="31" t="str">
        <f t="shared" si="3"/>
        <v>埼玉県　毛呂山町</v>
      </c>
      <c r="I6" s="31" t="str">
        <f t="shared" si="3"/>
        <v>法適用</v>
      </c>
      <c r="J6" s="31" t="str">
        <f t="shared" si="3"/>
        <v>水道事業</v>
      </c>
      <c r="K6" s="31" t="str">
        <f t="shared" si="3"/>
        <v>末端給水事業</v>
      </c>
      <c r="L6" s="31" t="str">
        <f t="shared" si="3"/>
        <v>A5</v>
      </c>
      <c r="M6" s="32" t="str">
        <f t="shared" si="3"/>
        <v>-</v>
      </c>
      <c r="N6" s="32">
        <f t="shared" si="3"/>
        <v>80.650000000000006</v>
      </c>
      <c r="O6" s="32">
        <f t="shared" si="3"/>
        <v>99.69</v>
      </c>
      <c r="P6" s="32">
        <f t="shared" si="3"/>
        <v>2127</v>
      </c>
      <c r="Q6" s="32">
        <f t="shared" si="3"/>
        <v>34977</v>
      </c>
      <c r="R6" s="32">
        <f t="shared" si="3"/>
        <v>34.07</v>
      </c>
      <c r="S6" s="32">
        <f t="shared" si="3"/>
        <v>1026.6199999999999</v>
      </c>
      <c r="T6" s="32">
        <f t="shared" si="3"/>
        <v>34757</v>
      </c>
      <c r="U6" s="32">
        <f t="shared" si="3"/>
        <v>24.2</v>
      </c>
      <c r="V6" s="32">
        <f t="shared" si="3"/>
        <v>1436.24</v>
      </c>
      <c r="W6" s="33">
        <f>IF(W7="",NA(),W7)</f>
        <v>102.54</v>
      </c>
      <c r="X6" s="33">
        <f t="shared" ref="X6:AF6" si="4">IF(X7="",NA(),X7)</f>
        <v>105.67</v>
      </c>
      <c r="Y6" s="33">
        <f t="shared" si="4"/>
        <v>106.34</v>
      </c>
      <c r="Z6" s="33">
        <f t="shared" si="4"/>
        <v>109.66</v>
      </c>
      <c r="AA6" s="33">
        <f t="shared" si="4"/>
        <v>109.87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1336.55</v>
      </c>
      <c r="AT6" s="33">
        <f t="shared" ref="AT6:BB6" si="6">IF(AT7="",NA(),AT7)</f>
        <v>813.99</v>
      </c>
      <c r="AU6" s="33">
        <f t="shared" si="6"/>
        <v>1753.28</v>
      </c>
      <c r="AV6" s="33">
        <f t="shared" si="6"/>
        <v>437.22</v>
      </c>
      <c r="AW6" s="33">
        <f t="shared" si="6"/>
        <v>283.86</v>
      </c>
      <c r="AX6" s="33">
        <f t="shared" si="6"/>
        <v>832.37</v>
      </c>
      <c r="AY6" s="33">
        <f t="shared" si="6"/>
        <v>852.01</v>
      </c>
      <c r="AZ6" s="33">
        <f t="shared" si="6"/>
        <v>909.68</v>
      </c>
      <c r="BA6" s="33">
        <f t="shared" si="6"/>
        <v>382.09</v>
      </c>
      <c r="BB6" s="33">
        <f t="shared" si="6"/>
        <v>371.31</v>
      </c>
      <c r="BC6" s="32" t="str">
        <f>IF(BC7="","",IF(BC7="-","【-】","【"&amp;SUBSTITUTE(TEXT(BC7,"#,##0.00"),"-","△")&amp;"】"))</f>
        <v>【262.74】</v>
      </c>
      <c r="BD6" s="33">
        <f>IF(BD7="",NA(),BD7)</f>
        <v>240.01</v>
      </c>
      <c r="BE6" s="33">
        <f t="shared" ref="BE6:BM6" si="7">IF(BE7="",NA(),BE7)</f>
        <v>230.07</v>
      </c>
      <c r="BF6" s="33">
        <f t="shared" si="7"/>
        <v>216.92</v>
      </c>
      <c r="BG6" s="33">
        <f t="shared" si="7"/>
        <v>212.65</v>
      </c>
      <c r="BH6" s="33">
        <f t="shared" si="7"/>
        <v>212.22</v>
      </c>
      <c r="BI6" s="33">
        <f t="shared" si="7"/>
        <v>403.15</v>
      </c>
      <c r="BJ6" s="33">
        <f t="shared" si="7"/>
        <v>391.4</v>
      </c>
      <c r="BK6" s="33">
        <f t="shared" si="7"/>
        <v>382.65</v>
      </c>
      <c r="BL6" s="33">
        <f t="shared" si="7"/>
        <v>385.06</v>
      </c>
      <c r="BM6" s="33">
        <f t="shared" si="7"/>
        <v>373.09</v>
      </c>
      <c r="BN6" s="32" t="str">
        <f>IF(BN7="","",IF(BN7="-","【-】","【"&amp;SUBSTITUTE(TEXT(BN7,"#,##0.00"),"-","△")&amp;"】"))</f>
        <v>【276.38】</v>
      </c>
      <c r="BO6" s="33">
        <f>IF(BO7="",NA(),BO7)</f>
        <v>97.22</v>
      </c>
      <c r="BP6" s="33">
        <f t="shared" ref="BP6:BX6" si="8">IF(BP7="",NA(),BP7)</f>
        <v>98.59</v>
      </c>
      <c r="BQ6" s="33">
        <f t="shared" si="8"/>
        <v>98.96</v>
      </c>
      <c r="BR6" s="33">
        <f t="shared" si="8"/>
        <v>105.3</v>
      </c>
      <c r="BS6" s="33">
        <f t="shared" si="8"/>
        <v>105.85</v>
      </c>
      <c r="BT6" s="33">
        <f t="shared" si="8"/>
        <v>94.86</v>
      </c>
      <c r="BU6" s="33">
        <f t="shared" si="8"/>
        <v>95.91</v>
      </c>
      <c r="BV6" s="33">
        <f t="shared" si="8"/>
        <v>96.1</v>
      </c>
      <c r="BW6" s="33">
        <f t="shared" si="8"/>
        <v>99.07</v>
      </c>
      <c r="BX6" s="33">
        <f t="shared" si="8"/>
        <v>99.99</v>
      </c>
      <c r="BY6" s="32" t="str">
        <f>IF(BY7="","",IF(BY7="-","【-】","【"&amp;SUBSTITUTE(TEXT(BY7,"#,##0.00"),"-","△")&amp;"】"))</f>
        <v>【104.99】</v>
      </c>
      <c r="BZ6" s="33">
        <f>IF(BZ7="",NA(),BZ7)</f>
        <v>150.68</v>
      </c>
      <c r="CA6" s="33">
        <f t="shared" ref="CA6:CI6" si="9">IF(CA7="",NA(),CA7)</f>
        <v>150.19</v>
      </c>
      <c r="CB6" s="33">
        <f t="shared" si="9"/>
        <v>148.85</v>
      </c>
      <c r="CC6" s="33">
        <f t="shared" si="9"/>
        <v>139.91999999999999</v>
      </c>
      <c r="CD6" s="33">
        <f t="shared" si="9"/>
        <v>138.97</v>
      </c>
      <c r="CE6" s="33">
        <f t="shared" si="9"/>
        <v>179.14</v>
      </c>
      <c r="CF6" s="33">
        <f t="shared" si="9"/>
        <v>179.29</v>
      </c>
      <c r="CG6" s="33">
        <f t="shared" si="9"/>
        <v>178.39</v>
      </c>
      <c r="CH6" s="33">
        <f t="shared" si="9"/>
        <v>173.03</v>
      </c>
      <c r="CI6" s="33">
        <f t="shared" si="9"/>
        <v>171.15</v>
      </c>
      <c r="CJ6" s="32" t="str">
        <f>IF(CJ7="","",IF(CJ7="-","【-】","【"&amp;SUBSTITUTE(TEXT(CJ7,"#,##0.00"),"-","△")&amp;"】"))</f>
        <v>【163.72】</v>
      </c>
      <c r="CK6" s="33">
        <f>IF(CK7="",NA(),CK7)</f>
        <v>56.54</v>
      </c>
      <c r="CL6" s="33">
        <f t="shared" ref="CL6:CT6" si="10">IF(CL7="",NA(),CL7)</f>
        <v>55.66</v>
      </c>
      <c r="CM6" s="33">
        <f t="shared" si="10"/>
        <v>54.59</v>
      </c>
      <c r="CN6" s="33">
        <f t="shared" si="10"/>
        <v>53.91</v>
      </c>
      <c r="CO6" s="33">
        <f t="shared" si="10"/>
        <v>54.39</v>
      </c>
      <c r="CP6" s="33">
        <f t="shared" si="10"/>
        <v>58.76</v>
      </c>
      <c r="CQ6" s="33">
        <f t="shared" si="10"/>
        <v>59.09</v>
      </c>
      <c r="CR6" s="33">
        <f t="shared" si="10"/>
        <v>59.23</v>
      </c>
      <c r="CS6" s="33">
        <f t="shared" si="10"/>
        <v>58.58</v>
      </c>
      <c r="CT6" s="33">
        <f t="shared" si="10"/>
        <v>58.53</v>
      </c>
      <c r="CU6" s="32" t="str">
        <f>IF(CU7="","",IF(CU7="-","【-】","【"&amp;SUBSTITUTE(TEXT(CU7,"#,##0.00"),"-","△")&amp;"】"))</f>
        <v>【59.76】</v>
      </c>
      <c r="CV6" s="33">
        <f>IF(CV7="",NA(),CV7)</f>
        <v>94.5</v>
      </c>
      <c r="CW6" s="33">
        <f t="shared" ref="CW6:DE6" si="11">IF(CW7="",NA(),CW7)</f>
        <v>96.38</v>
      </c>
      <c r="CX6" s="33">
        <f t="shared" si="11"/>
        <v>97.09</v>
      </c>
      <c r="CY6" s="33">
        <f t="shared" si="11"/>
        <v>95.07</v>
      </c>
      <c r="CZ6" s="33">
        <f t="shared" si="11"/>
        <v>93.25</v>
      </c>
      <c r="DA6" s="33">
        <f t="shared" si="11"/>
        <v>84.87</v>
      </c>
      <c r="DB6" s="33">
        <f t="shared" si="11"/>
        <v>85.4</v>
      </c>
      <c r="DC6" s="33">
        <f t="shared" si="11"/>
        <v>85.53</v>
      </c>
      <c r="DD6" s="33">
        <f t="shared" si="11"/>
        <v>85.23</v>
      </c>
      <c r="DE6" s="33">
        <f t="shared" si="11"/>
        <v>85.26</v>
      </c>
      <c r="DF6" s="32" t="str">
        <f>IF(DF7="","",IF(DF7="-","【-】","【"&amp;SUBSTITUTE(TEXT(DF7,"#,##0.00"),"-","△")&amp;"】"))</f>
        <v>【89.95】</v>
      </c>
      <c r="DG6" s="33">
        <f>IF(DG7="",NA(),DG7)</f>
        <v>42.63</v>
      </c>
      <c r="DH6" s="33">
        <f t="shared" ref="DH6:DP6" si="12">IF(DH7="",NA(),DH7)</f>
        <v>43.7</v>
      </c>
      <c r="DI6" s="33">
        <f t="shared" si="12"/>
        <v>44.68</v>
      </c>
      <c r="DJ6" s="33">
        <f t="shared" si="12"/>
        <v>47.02</v>
      </c>
      <c r="DK6" s="33">
        <f t="shared" si="12"/>
        <v>47.7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9.1199999999999992</v>
      </c>
      <c r="DS6" s="33">
        <f t="shared" ref="DS6:EA6" si="13">IF(DS7="",NA(),DS7)</f>
        <v>10.48</v>
      </c>
      <c r="DT6" s="33">
        <f t="shared" si="13"/>
        <v>11.61</v>
      </c>
      <c r="DU6" s="33">
        <f t="shared" si="13"/>
        <v>11.49</v>
      </c>
      <c r="DV6" s="33">
        <f t="shared" si="13"/>
        <v>11.46</v>
      </c>
      <c r="DW6" s="33">
        <f t="shared" si="13"/>
        <v>6.47</v>
      </c>
      <c r="DX6" s="33">
        <f t="shared" si="13"/>
        <v>7.8</v>
      </c>
      <c r="DY6" s="33">
        <f t="shared" si="13"/>
        <v>8.39</v>
      </c>
      <c r="DZ6" s="33">
        <f t="shared" si="13"/>
        <v>10.09</v>
      </c>
      <c r="EA6" s="33">
        <f t="shared" si="13"/>
        <v>10.54</v>
      </c>
      <c r="EB6" s="32" t="str">
        <f>IF(EB7="","",IF(EB7="-","【-】","【"&amp;SUBSTITUTE(TEXT(EB7,"#,##0.00"),"-","△")&amp;"】"))</f>
        <v>【13.18】</v>
      </c>
      <c r="EC6" s="33">
        <f>IF(EC7="",NA(),EC7)</f>
        <v>1.5</v>
      </c>
      <c r="ED6" s="33">
        <f t="shared" ref="ED6:EL6" si="14">IF(ED7="",NA(),ED7)</f>
        <v>1.18</v>
      </c>
      <c r="EE6" s="33">
        <f t="shared" si="14"/>
        <v>0.99</v>
      </c>
      <c r="EF6" s="33">
        <f t="shared" si="14"/>
        <v>0.42</v>
      </c>
      <c r="EG6" s="33">
        <f t="shared" si="14"/>
        <v>0.95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113263</v>
      </c>
      <c r="D7" s="35">
        <v>46</v>
      </c>
      <c r="E7" s="35">
        <v>1</v>
      </c>
      <c r="F7" s="35">
        <v>0</v>
      </c>
      <c r="G7" s="35">
        <v>1</v>
      </c>
      <c r="H7" s="35" t="s">
        <v>93</v>
      </c>
      <c r="I7" s="35" t="s">
        <v>94</v>
      </c>
      <c r="J7" s="35" t="s">
        <v>95</v>
      </c>
      <c r="K7" s="35" t="s">
        <v>96</v>
      </c>
      <c r="L7" s="35" t="s">
        <v>97</v>
      </c>
      <c r="M7" s="36" t="s">
        <v>98</v>
      </c>
      <c r="N7" s="36">
        <v>80.650000000000006</v>
      </c>
      <c r="O7" s="36">
        <v>99.69</v>
      </c>
      <c r="P7" s="36">
        <v>2127</v>
      </c>
      <c r="Q7" s="36">
        <v>34977</v>
      </c>
      <c r="R7" s="36">
        <v>34.07</v>
      </c>
      <c r="S7" s="36">
        <v>1026.6199999999999</v>
      </c>
      <c r="T7" s="36">
        <v>34757</v>
      </c>
      <c r="U7" s="36">
        <v>24.2</v>
      </c>
      <c r="V7" s="36">
        <v>1436.24</v>
      </c>
      <c r="W7" s="36">
        <v>102.54</v>
      </c>
      <c r="X7" s="36">
        <v>105.67</v>
      </c>
      <c r="Y7" s="36">
        <v>106.34</v>
      </c>
      <c r="Z7" s="36">
        <v>109.66</v>
      </c>
      <c r="AA7" s="36">
        <v>109.87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1336.55</v>
      </c>
      <c r="AT7" s="36">
        <v>813.99</v>
      </c>
      <c r="AU7" s="36">
        <v>1753.28</v>
      </c>
      <c r="AV7" s="36">
        <v>437.22</v>
      </c>
      <c r="AW7" s="36">
        <v>283.86</v>
      </c>
      <c r="AX7" s="36">
        <v>832.37</v>
      </c>
      <c r="AY7" s="36">
        <v>852.01</v>
      </c>
      <c r="AZ7" s="36">
        <v>909.68</v>
      </c>
      <c r="BA7" s="36">
        <v>382.09</v>
      </c>
      <c r="BB7" s="36">
        <v>371.31</v>
      </c>
      <c r="BC7" s="36">
        <v>262.74</v>
      </c>
      <c r="BD7" s="36">
        <v>240.01</v>
      </c>
      <c r="BE7" s="36">
        <v>230.07</v>
      </c>
      <c r="BF7" s="36">
        <v>216.92</v>
      </c>
      <c r="BG7" s="36">
        <v>212.65</v>
      </c>
      <c r="BH7" s="36">
        <v>212.22</v>
      </c>
      <c r="BI7" s="36">
        <v>403.15</v>
      </c>
      <c r="BJ7" s="36">
        <v>391.4</v>
      </c>
      <c r="BK7" s="36">
        <v>382.65</v>
      </c>
      <c r="BL7" s="36">
        <v>385.06</v>
      </c>
      <c r="BM7" s="36">
        <v>373.09</v>
      </c>
      <c r="BN7" s="36">
        <v>276.38</v>
      </c>
      <c r="BO7" s="36">
        <v>97.22</v>
      </c>
      <c r="BP7" s="36">
        <v>98.59</v>
      </c>
      <c r="BQ7" s="36">
        <v>98.96</v>
      </c>
      <c r="BR7" s="36">
        <v>105.3</v>
      </c>
      <c r="BS7" s="36">
        <v>105.85</v>
      </c>
      <c r="BT7" s="36">
        <v>94.86</v>
      </c>
      <c r="BU7" s="36">
        <v>95.91</v>
      </c>
      <c r="BV7" s="36">
        <v>96.1</v>
      </c>
      <c r="BW7" s="36">
        <v>99.07</v>
      </c>
      <c r="BX7" s="36">
        <v>99.99</v>
      </c>
      <c r="BY7" s="36">
        <v>104.99</v>
      </c>
      <c r="BZ7" s="36">
        <v>150.68</v>
      </c>
      <c r="CA7" s="36">
        <v>150.19</v>
      </c>
      <c r="CB7" s="36">
        <v>148.85</v>
      </c>
      <c r="CC7" s="36">
        <v>139.91999999999999</v>
      </c>
      <c r="CD7" s="36">
        <v>138.97</v>
      </c>
      <c r="CE7" s="36">
        <v>179.14</v>
      </c>
      <c r="CF7" s="36">
        <v>179.29</v>
      </c>
      <c r="CG7" s="36">
        <v>178.39</v>
      </c>
      <c r="CH7" s="36">
        <v>173.03</v>
      </c>
      <c r="CI7" s="36">
        <v>171.15</v>
      </c>
      <c r="CJ7" s="36">
        <v>163.72</v>
      </c>
      <c r="CK7" s="36">
        <v>56.54</v>
      </c>
      <c r="CL7" s="36">
        <v>55.66</v>
      </c>
      <c r="CM7" s="36">
        <v>54.59</v>
      </c>
      <c r="CN7" s="36">
        <v>53.91</v>
      </c>
      <c r="CO7" s="36">
        <v>54.39</v>
      </c>
      <c r="CP7" s="36">
        <v>58.76</v>
      </c>
      <c r="CQ7" s="36">
        <v>59.09</v>
      </c>
      <c r="CR7" s="36">
        <v>59.23</v>
      </c>
      <c r="CS7" s="36">
        <v>58.58</v>
      </c>
      <c r="CT7" s="36">
        <v>58.53</v>
      </c>
      <c r="CU7" s="36">
        <v>59.76</v>
      </c>
      <c r="CV7" s="36">
        <v>94.5</v>
      </c>
      <c r="CW7" s="36">
        <v>96.38</v>
      </c>
      <c r="CX7" s="36">
        <v>97.09</v>
      </c>
      <c r="CY7" s="36">
        <v>95.07</v>
      </c>
      <c r="CZ7" s="36">
        <v>93.25</v>
      </c>
      <c r="DA7" s="36">
        <v>84.87</v>
      </c>
      <c r="DB7" s="36">
        <v>85.4</v>
      </c>
      <c r="DC7" s="36">
        <v>85.53</v>
      </c>
      <c r="DD7" s="36">
        <v>85.23</v>
      </c>
      <c r="DE7" s="36">
        <v>85.26</v>
      </c>
      <c r="DF7" s="36">
        <v>89.95</v>
      </c>
      <c r="DG7" s="36">
        <v>42.63</v>
      </c>
      <c r="DH7" s="36">
        <v>43.7</v>
      </c>
      <c r="DI7" s="36">
        <v>44.68</v>
      </c>
      <c r="DJ7" s="36">
        <v>47.02</v>
      </c>
      <c r="DK7" s="36">
        <v>47.7</v>
      </c>
      <c r="DL7" s="36">
        <v>35.53</v>
      </c>
      <c r="DM7" s="36">
        <v>36.36</v>
      </c>
      <c r="DN7" s="36">
        <v>37.340000000000003</v>
      </c>
      <c r="DO7" s="36">
        <v>44.31</v>
      </c>
      <c r="DP7" s="36">
        <v>45.75</v>
      </c>
      <c r="DQ7" s="36">
        <v>47.18</v>
      </c>
      <c r="DR7" s="36">
        <v>9.1199999999999992</v>
      </c>
      <c r="DS7" s="36">
        <v>10.48</v>
      </c>
      <c r="DT7" s="36">
        <v>11.61</v>
      </c>
      <c r="DU7" s="36">
        <v>11.49</v>
      </c>
      <c r="DV7" s="36">
        <v>11.46</v>
      </c>
      <c r="DW7" s="36">
        <v>6.47</v>
      </c>
      <c r="DX7" s="36">
        <v>7.8</v>
      </c>
      <c r="DY7" s="36">
        <v>8.39</v>
      </c>
      <c r="DZ7" s="36">
        <v>10.09</v>
      </c>
      <c r="EA7" s="36">
        <v>10.54</v>
      </c>
      <c r="EB7" s="36">
        <v>13.18</v>
      </c>
      <c r="EC7" s="36">
        <v>1.5</v>
      </c>
      <c r="ED7" s="36">
        <v>1.18</v>
      </c>
      <c r="EE7" s="36">
        <v>0.99</v>
      </c>
      <c r="EF7" s="36">
        <v>0.42</v>
      </c>
      <c r="EG7" s="36">
        <v>0.95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2017-02-01T08:38:05Z</dcterms:created>
  <dcterms:modified xsi:type="dcterms:W3CDTF">2017-02-20T01:03:57Z</dcterms:modified>
</cp:coreProperties>
</file>