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<sst xmlns="http://schemas.openxmlformats.org/spreadsheetml/2006/main" count="217" uniqueCount="107">
  <si>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</si>
  <si>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</si>
  <si>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</si>
  <si>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</si>
  <si>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</si>
  <si>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</si>
  <si>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</si>
  <si>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</si>
  <si>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</si>
  <si>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</si>
  <si>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</si>
  <si>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</si>
  <si>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</si>
  <si>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</si>
  <si>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</si>
  <si>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</si>
  <si>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</si>
  <si>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</si>
  <si>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</si>
  <si>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</si>
  <si>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</si>
  <si>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</si>
  <si>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</si>
  <si>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</si>
  <si>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</si>
  <si>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</si>
  <si>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</si>
  <si>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</si>
  <si>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</si>
  <si>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</si>
  <si>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</si>
  <si>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</si>
  <si>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</si>
  <si>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</si>
  <si>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</si>
  <si>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</si>
  <si>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</si>
  <si>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</si>
  <si>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</si>
  <si>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</si>
  <si>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</si>
  <si>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</si>
  <si>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</si>
  <si>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</si>
  <si>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</si>
  <si>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</si>
  <si>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</si>
  <si>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</si>
  <si>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</si>
  <si>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</si>
  <si>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</si>
  <si>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</si>
  <si>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</si>
  <si>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</si>
  <si>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</si>
  <si>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</si>
  <si>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</si>
  <si>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</si>
  <si>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</si>
  <si>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</si>
  <si>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</si>
  <si>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</si>
  <si>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</si>
  <si>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</si>
  <si>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</si>
  <si>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</si>
  <si>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</si>
  <si>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</si>
  <si>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</si>
  <si>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</si>
  <si>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</si>
  <si>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</si>
  <si>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</si>
  <si>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</si>
  <si>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</si>
  <si>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</si>
  <si>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</si>
  <si>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</si>
  <si>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</si>
  <si>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</si>
  <si>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</si>
  <si>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</si>
  <si>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</si>
  <si>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</si>
  <si>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</si>
  <si>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</si>
  <si>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</si>
  <si>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</si>
  <si>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</si>
  <si>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</si>
  <si>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</si>
  <si>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</si>
  <si>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</si>
  <si>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三芳町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</si>
  <si>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</si>
  <si>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</si>
  <si>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</si>
  <si>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</si>
  <si>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</si>
  <si>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</si>
  <si>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</si>
  <si>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</si>
  <si>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</si>
  <si>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</si>
  <si>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料金改定後2年目となるが、他の類似団体と比較しても健全経営を保てていると言える。平成27年からの5年間の施設整備費や舗装本復旧費、配水管の更新など、経費は今後も増える見込みであり、人口減少や施設の老朽化等経営環境が厳しさを増すなかで、ｻｰﾋﾞｽの安定的継続提供を行うために一層の経営健全化に努めていく。</t>
    <rPh sb="0" eb="2">
      <t>ゲンザイ</t>
    </rPh>
    <rPh sb="3" eb="5">
      <t>リョウキン</t>
    </rPh>
    <rPh sb="5" eb="7">
      <t>カイテイ</t>
    </rPh>
    <rPh sb="7" eb="8">
      <t>ゴ</t>
    </rPh>
    <rPh sb="9" eb="11">
      <t>ネンメ</t>
    </rPh>
    <rPh sb="16" eb="17">
      <t>ホカ</t>
    </rPh>
    <rPh sb="18" eb="20">
      <t>ルイジ</t>
    </rPh>
    <rPh sb="20" eb="22">
      <t>ダンタイ</t>
    </rPh>
    <rPh sb="23" eb="25">
      <t>ヒカク</t>
    </rPh>
    <rPh sb="28" eb="30">
      <t>ケンゼン</t>
    </rPh>
    <rPh sb="30" eb="32">
      <t>ケイエイ</t>
    </rPh>
    <rPh sb="33" eb="34">
      <t>タモ</t>
    </rPh>
    <rPh sb="39" eb="40">
      <t>イ</t>
    </rPh>
    <rPh sb="43" eb="45">
      <t>ヘイセイ</t>
    </rPh>
    <rPh sb="47" eb="48">
      <t>ネン</t>
    </rPh>
    <rPh sb="52" eb="54">
      <t>ネンカン</t>
    </rPh>
    <rPh sb="55" eb="57">
      <t>シセツ</t>
    </rPh>
    <rPh sb="57" eb="60">
      <t>セイビヒ</t>
    </rPh>
    <rPh sb="61" eb="63">
      <t>ホソウ</t>
    </rPh>
    <rPh sb="63" eb="64">
      <t>ホン</t>
    </rPh>
    <rPh sb="64" eb="67">
      <t>フッキュウヒ</t>
    </rPh>
    <rPh sb="68" eb="71">
      <t>ハイスイカン</t>
    </rPh>
    <rPh sb="72" eb="74">
      <t>コウシン</t>
    </rPh>
    <rPh sb="77" eb="79">
      <t>ケイヒ</t>
    </rPh>
    <rPh sb="80" eb="82">
      <t>コンゴ</t>
    </rPh>
    <rPh sb="83" eb="84">
      <t>フ</t>
    </rPh>
    <rPh sb="86" eb="88">
      <t>ミコ</t>
    </rPh>
    <rPh sb="93" eb="95">
      <t>ジンコウ</t>
    </rPh>
    <rPh sb="95" eb="97">
      <t>ゲンショウ</t>
    </rPh>
    <rPh sb="98" eb="100">
      <t>シセツ</t>
    </rPh>
    <rPh sb="101" eb="103">
      <t>ロウキュウ</t>
    </rPh>
    <rPh sb="103" eb="104">
      <t>カ</t>
    </rPh>
    <rPh sb="104" eb="105">
      <t>ナド</t>
    </rPh>
    <rPh sb="105" eb="107">
      <t>ケイエイ</t>
    </rPh>
    <rPh sb="107" eb="109">
      <t>カンキョウ</t>
    </rPh>
    <rPh sb="110" eb="111">
      <t>キビ</t>
    </rPh>
    <rPh sb="114" eb="115">
      <t>マ</t>
    </rPh>
    <rPh sb="126" eb="129">
      <t>アンテイテキ</t>
    </rPh>
    <rPh sb="129" eb="131">
      <t>ケイゾク</t>
    </rPh>
    <rPh sb="131" eb="133">
      <t>テイキョウ</t>
    </rPh>
    <rPh sb="134" eb="135">
      <t>オコナ</t>
    </rPh>
    <phoneticPr fontId="4"/>
  </si>
  <si>
    <t xml:space="preserve"> 現状では、有形固定資産のうち法定耐用年数を経過した資産は、類似団体と比較しても多くない。しかしながら、配水管について一部地域において法定耐用年数を１０年以上残しながら腐食による漏水被害があったため、更新時期を早め、平成２７年度から平成３５年度まで（９年間)にその地区の配水管すべてを更新する計画で行っている。また、配水管以外の資産である浄水場内の浄水施設及び配水施設については改修が完了し、現在、機械・電気設備である中央監視設備の更新工事を平成２８・２９年度（２ヵ年）で行っている。なお、今後においては、非常用自家発電設備の更新工事を予定しており、更新に係る費用も多額となる。</t>
    <rPh sb="1" eb="3">
      <t>ゲンジョウ</t>
    </rPh>
    <rPh sb="6" eb="8">
      <t>ユウケイ</t>
    </rPh>
    <rPh sb="8" eb="10">
      <t>コテイ</t>
    </rPh>
    <rPh sb="10" eb="12">
      <t>シサン</t>
    </rPh>
    <rPh sb="15" eb="17">
      <t>ホウテイ</t>
    </rPh>
    <rPh sb="17" eb="19">
      <t>タイヨウ</t>
    </rPh>
    <rPh sb="19" eb="21">
      <t>ネンスウ</t>
    </rPh>
    <rPh sb="22" eb="24">
      <t>ケイカ</t>
    </rPh>
    <rPh sb="26" eb="28">
      <t>シサン</t>
    </rPh>
    <rPh sb="30" eb="32">
      <t>ルイジ</t>
    </rPh>
    <rPh sb="32" eb="34">
      <t>ダンタイ</t>
    </rPh>
    <rPh sb="35" eb="37">
      <t>ヒカク</t>
    </rPh>
    <rPh sb="40" eb="41">
      <t>オオ</t>
    </rPh>
    <rPh sb="52" eb="55">
      <t>ハイスイカン</t>
    </rPh>
    <rPh sb="59" eb="63">
      <t>イチブチイキ</t>
    </rPh>
    <rPh sb="67" eb="69">
      <t>ホウテイ</t>
    </rPh>
    <rPh sb="69" eb="71">
      <t>タイヨウ</t>
    </rPh>
    <rPh sb="71" eb="73">
      <t>ネンスウ</t>
    </rPh>
    <rPh sb="76" eb="79">
      <t>ネンイジョウ</t>
    </rPh>
    <rPh sb="79" eb="80">
      <t>ノコ</t>
    </rPh>
    <rPh sb="84" eb="86">
      <t>フショク</t>
    </rPh>
    <rPh sb="89" eb="91">
      <t>ロウスイ</t>
    </rPh>
    <rPh sb="91" eb="93">
      <t>ヒガイ</t>
    </rPh>
    <rPh sb="100" eb="102">
      <t>コウシン</t>
    </rPh>
    <rPh sb="102" eb="104">
      <t>ジキ</t>
    </rPh>
    <rPh sb="105" eb="106">
      <t>ハヤ</t>
    </rPh>
    <rPh sb="108" eb="110">
      <t>ヘイセイ</t>
    </rPh>
    <rPh sb="112" eb="113">
      <t>ネン</t>
    </rPh>
    <rPh sb="113" eb="114">
      <t>ド</t>
    </rPh>
    <rPh sb="116" eb="118">
      <t>ヘイセイ</t>
    </rPh>
    <rPh sb="120" eb="121">
      <t>ネン</t>
    </rPh>
    <rPh sb="121" eb="122">
      <t>ド</t>
    </rPh>
    <rPh sb="126" eb="128">
      <t>ネンカン</t>
    </rPh>
    <rPh sb="132" eb="134">
      <t>チク</t>
    </rPh>
    <rPh sb="135" eb="137">
      <t>ハイスイ</t>
    </rPh>
    <rPh sb="137" eb="138">
      <t>カン</t>
    </rPh>
    <rPh sb="142" eb="144">
      <t>コウシン</t>
    </rPh>
    <rPh sb="146" eb="148">
      <t>ケイカク</t>
    </rPh>
    <rPh sb="149" eb="150">
      <t>オコナ</t>
    </rPh>
    <rPh sb="158" eb="160">
      <t>ハイスイ</t>
    </rPh>
    <rPh sb="160" eb="161">
      <t>カン</t>
    </rPh>
    <rPh sb="161" eb="163">
      <t>イガイ</t>
    </rPh>
    <rPh sb="164" eb="166">
      <t>シサン</t>
    </rPh>
    <rPh sb="169" eb="172">
      <t>ジョウスイジョウ</t>
    </rPh>
    <rPh sb="172" eb="173">
      <t>ナイ</t>
    </rPh>
    <rPh sb="174" eb="176">
      <t>ジョウスイ</t>
    </rPh>
    <rPh sb="176" eb="178">
      <t>シセツ</t>
    </rPh>
    <rPh sb="178" eb="179">
      <t>オヨ</t>
    </rPh>
    <rPh sb="180" eb="182">
      <t>ハイスイ</t>
    </rPh>
    <rPh sb="182" eb="184">
      <t>シセツ</t>
    </rPh>
    <rPh sb="189" eb="191">
      <t>カイシュウ</t>
    </rPh>
    <rPh sb="192" eb="194">
      <t>カンリョウ</t>
    </rPh>
    <rPh sb="196" eb="198">
      <t>ゲンザイ</t>
    </rPh>
    <rPh sb="199" eb="201">
      <t>キカイ</t>
    </rPh>
    <rPh sb="202" eb="204">
      <t>デンキ</t>
    </rPh>
    <rPh sb="204" eb="206">
      <t>セツビ</t>
    </rPh>
    <rPh sb="209" eb="211">
      <t>チュウオウ</t>
    </rPh>
    <rPh sb="211" eb="213">
      <t>カンシ</t>
    </rPh>
    <rPh sb="213" eb="215">
      <t>セツビ</t>
    </rPh>
    <rPh sb="216" eb="218">
      <t>コウシン</t>
    </rPh>
    <rPh sb="218" eb="219">
      <t>コウ</t>
    </rPh>
    <rPh sb="219" eb="220">
      <t>ジ</t>
    </rPh>
    <rPh sb="221" eb="223">
      <t>ヘイセイ</t>
    </rPh>
    <rPh sb="228" eb="230">
      <t>ネンド</t>
    </rPh>
    <rPh sb="233" eb="234">
      <t>ネン</t>
    </rPh>
    <rPh sb="236" eb="237">
      <t>オコナ</t>
    </rPh>
    <rPh sb="245" eb="247">
      <t>コンゴ</t>
    </rPh>
    <rPh sb="253" eb="256">
      <t>ヒジョウヨウ</t>
    </rPh>
    <rPh sb="256" eb="258">
      <t>ジカ</t>
    </rPh>
    <rPh sb="258" eb="260">
      <t>ハツデン</t>
    </rPh>
    <rPh sb="260" eb="262">
      <t>セツビ</t>
    </rPh>
    <rPh sb="263" eb="265">
      <t>コウシン</t>
    </rPh>
    <rPh sb="265" eb="266">
      <t>コウ</t>
    </rPh>
    <rPh sb="266" eb="267">
      <t>ジ</t>
    </rPh>
    <rPh sb="268" eb="270">
      <t>ヨテイ</t>
    </rPh>
    <rPh sb="275" eb="277">
      <t>コウシン</t>
    </rPh>
    <rPh sb="278" eb="279">
      <t>カカ</t>
    </rPh>
    <rPh sb="280" eb="282">
      <t>ヒヨウ</t>
    </rPh>
    <rPh sb="283" eb="285">
      <t>タガク</t>
    </rPh>
    <phoneticPr fontId="4"/>
  </si>
  <si>
    <t xml:space="preserve">【収益性・健全性】
経常収支比率は、昨年同様、黒字を維持している。給水原価が上がったことで料金回収率は下がったものの、累積欠損金は発生しておらず、現状ではどの数値も類似団体と比較して健全性を保っている。しかしながら、施設整備資金確保のために企業債残高比率が増加している点やそれによる流動比率が一時的に上昇し資金支払能力を保っていると考えれば、維持管理費が逓増するなかで健全経営を続けていくためには今後は自主財源を確保しなくてはいけない状況にあるといえる。
現状で平成２６年１月の料金改定以降黒字経営となっているが、中長期的には以前のような収支ｷﾞｬｯﾌﾟ状態に陥る危険性があり、今後安定した事業経営をおこなっていくため、経営の効率化を図り経費抑制に努めることが重要である。
【効率性】
施設利用率、有収率は類似団体の平均値を上回る水準であり、適正な施設規模にて安定供給しているが、今後の維持管理費等の支出を考えれば、安定して給水収益を得るため更なる向上を目指し漏水防止対策等に取り組む必要がある。
</t>
    <rPh sb="10" eb="12">
      <t>ケイジョウ</t>
    </rPh>
    <rPh sb="12" eb="14">
      <t>シュウシ</t>
    </rPh>
    <rPh sb="14" eb="16">
      <t>ヒリツ</t>
    </rPh>
    <rPh sb="18" eb="20">
      <t>サクネン</t>
    </rPh>
    <rPh sb="20" eb="22">
      <t>ドウヨウ</t>
    </rPh>
    <rPh sb="23" eb="24">
      <t>クロ</t>
    </rPh>
    <rPh sb="24" eb="25">
      <t>ジ</t>
    </rPh>
    <rPh sb="26" eb="28">
      <t>イジ</t>
    </rPh>
    <rPh sb="33" eb="35">
      <t>キュウスイ</t>
    </rPh>
    <rPh sb="35" eb="37">
      <t>ゲンカ</t>
    </rPh>
    <rPh sb="38" eb="39">
      <t>ア</t>
    </rPh>
    <rPh sb="45" eb="47">
      <t>リョウキン</t>
    </rPh>
    <rPh sb="47" eb="49">
      <t>カイシュウ</t>
    </rPh>
    <rPh sb="49" eb="50">
      <t>リツ</t>
    </rPh>
    <rPh sb="51" eb="52">
      <t>サ</t>
    </rPh>
    <rPh sb="73" eb="75">
      <t>ゲンジョウ</t>
    </rPh>
    <rPh sb="79" eb="81">
      <t>スウチ</t>
    </rPh>
    <rPh sb="82" eb="84">
      <t>ルイジ</t>
    </rPh>
    <rPh sb="84" eb="86">
      <t>ダンタイ</t>
    </rPh>
    <rPh sb="87" eb="89">
      <t>ヒカク</t>
    </rPh>
    <rPh sb="91" eb="94">
      <t>ケンゼンセイ</t>
    </rPh>
    <rPh sb="95" eb="96">
      <t>タモ</t>
    </rPh>
    <rPh sb="108" eb="110">
      <t>シセツ</t>
    </rPh>
    <rPh sb="110" eb="112">
      <t>セイビ</t>
    </rPh>
    <rPh sb="112" eb="114">
      <t>シキン</t>
    </rPh>
    <rPh sb="114" eb="116">
      <t>カクホ</t>
    </rPh>
    <rPh sb="120" eb="122">
      <t>キギョウ</t>
    </rPh>
    <rPh sb="122" eb="123">
      <t>サイ</t>
    </rPh>
    <rPh sb="123" eb="125">
      <t>ザンダカ</t>
    </rPh>
    <rPh sb="125" eb="127">
      <t>ヒリツ</t>
    </rPh>
    <rPh sb="128" eb="130">
      <t>ゾウカ</t>
    </rPh>
    <rPh sb="134" eb="135">
      <t>テン</t>
    </rPh>
    <rPh sb="141" eb="143">
      <t>リュウドウ</t>
    </rPh>
    <rPh sb="143" eb="145">
      <t>ヒリツ</t>
    </rPh>
    <rPh sb="146" eb="149">
      <t>イチジテキ</t>
    </rPh>
    <rPh sb="150" eb="152">
      <t>ジョウショウ</t>
    </rPh>
    <rPh sb="153" eb="155">
      <t>シキン</t>
    </rPh>
    <rPh sb="155" eb="157">
      <t>シハラ</t>
    </rPh>
    <rPh sb="157" eb="159">
      <t>ノウリョク</t>
    </rPh>
    <rPh sb="160" eb="161">
      <t>タモ</t>
    </rPh>
    <rPh sb="166" eb="167">
      <t>カンガ</t>
    </rPh>
    <rPh sb="171" eb="173">
      <t>イジ</t>
    </rPh>
    <rPh sb="173" eb="176">
      <t>カンリヒ</t>
    </rPh>
    <rPh sb="184" eb="186">
      <t>ケンゼン</t>
    </rPh>
    <rPh sb="186" eb="188">
      <t>ケイエイ</t>
    </rPh>
    <rPh sb="189" eb="190">
      <t>ツヅ</t>
    </rPh>
    <rPh sb="198" eb="200">
      <t>コンゴ</t>
    </rPh>
    <rPh sb="201" eb="203">
      <t>ジシュ</t>
    </rPh>
    <rPh sb="203" eb="205">
      <t>ザイゲン</t>
    </rPh>
    <rPh sb="206" eb="208">
      <t>カクホ</t>
    </rPh>
    <rPh sb="217" eb="219">
      <t>ジョウキョウ</t>
    </rPh>
    <rPh sb="263" eb="265">
      <t>イゼン</t>
    </rPh>
    <rPh sb="437" eb="438">
      <t>ナド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</si>
</sst>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0.12</c:v>
                </c:pt>
                <c:pt idx="1">
                  <c:v>0.93</c:v>
                </c:pt>
                <c:pt idx="2">
                  <c:v>0.3</c:v>
                </c:pt>
                <c:pt idx="3">
                  <c:v>1.35</c:v>
                </c:pt>
                <c:pt idx="4">
                  <c:v>0.28999999999999998</c:v>
                </c:pt>
              </c:numCache>
            </c:numRef>
          </c:val>
        </c:ser>
        <c:dLbls>
          <c:showLegendKey val="0"/>
          <c:showVal val="0"/>
          <c:showCatName val="0"/>
          <c:showSerName val="0"/>
          <c:showPercent val="0"/>
          <c:showBubbleSize val="0"/>
        </c:dLbls>
        <c:gapWidth val="150"/>
        <c:axId val="100419072"/>
        <c:axId val="1004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0419072"/>
        <c:axId val="100420992"/>
      </c:lineChart>
      <c:dateAx>
        <c:axId val="100419072"/>
        <c:scaling>
          <c:orientation val="minMax"/>
        </c:scaling>
        <c:delete val="1"/>
        <c:axPos val="b"/>
        <c:numFmt formatCode="ge" sourceLinked="1"/>
        <c:majorTickMark val="none"/>
        <c:minorTickMark val="none"/>
        <c:tickLblPos val="none"/>
        <c:crossAx val="100420992"/>
        <c:crosses val="autoZero"/>
        <c:auto val="1"/>
        <c:lblOffset val="100"/>
        <c:baseTimeUnit val="years"/>
      </c:dateAx>
      <c:valAx>
        <c:axId val="100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63.04</c:v>
                </c:pt>
                <c:pt idx="1">
                  <c:v>63.06</c:v>
                </c:pt>
                <c:pt idx="2">
                  <c:v>62.54</c:v>
                </c:pt>
                <c:pt idx="3">
                  <c:v>62.76</c:v>
                </c:pt>
                <c:pt idx="4">
                  <c:v>63.1</c:v>
                </c:pt>
              </c:numCache>
            </c:numRef>
          </c:val>
        </c:ser>
        <c:dLbls>
          <c:showLegendKey val="0"/>
          <c:showVal val="0"/>
          <c:showCatName val="0"/>
          <c:showSerName val="0"/>
          <c:showPercent val="0"/>
          <c:showBubbleSize val="0"/>
        </c:dLbls>
        <c:gapWidth val="150"/>
        <c:axId val="105953152"/>
        <c:axId val="1059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5953152"/>
        <c:axId val="105963520"/>
      </c:lineChart>
      <c:dateAx>
        <c:axId val="105953152"/>
        <c:scaling>
          <c:orientation val="minMax"/>
        </c:scaling>
        <c:delete val="1"/>
        <c:axPos val="b"/>
        <c:numFmt formatCode="ge" sourceLinked="1"/>
        <c:majorTickMark val="none"/>
        <c:minorTickMark val="none"/>
        <c:tickLblPos val="none"/>
        <c:crossAx val="105963520"/>
        <c:crosses val="autoZero"/>
        <c:auto val="1"/>
        <c:lblOffset val="100"/>
        <c:baseTimeUnit val="years"/>
      </c:dateAx>
      <c:valAx>
        <c:axId val="1059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93.66</c:v>
                </c:pt>
                <c:pt idx="1">
                  <c:v>93.96</c:v>
                </c:pt>
                <c:pt idx="2">
                  <c:v>93.54</c:v>
                </c:pt>
                <c:pt idx="3">
                  <c:v>94.04</c:v>
                </c:pt>
                <c:pt idx="4">
                  <c:v>94.69</c:v>
                </c:pt>
              </c:numCache>
            </c:numRef>
          </c:val>
        </c:ser>
        <c:dLbls>
          <c:showLegendKey val="0"/>
          <c:showVal val="0"/>
          <c:showCatName val="0"/>
          <c:showSerName val="0"/>
          <c:showPercent val="0"/>
          <c:showBubbleSize val="0"/>
        </c:dLbls>
        <c:gapWidth val="150"/>
        <c:axId val="105993728"/>
        <c:axId val="1059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5993728"/>
        <c:axId val="105995648"/>
      </c:lineChart>
      <c:dateAx>
        <c:axId val="105993728"/>
        <c:scaling>
          <c:orientation val="minMax"/>
        </c:scaling>
        <c:delete val="1"/>
        <c:axPos val="b"/>
        <c:numFmt formatCode="ge" sourceLinked="1"/>
        <c:majorTickMark val="none"/>
        <c:minorTickMark val="none"/>
        <c:tickLblPos val="none"/>
        <c:crossAx val="105995648"/>
        <c:crosses val="autoZero"/>
        <c:auto val="1"/>
        <c:lblOffset val="100"/>
        <c:baseTimeUnit val="years"/>
      </c:dateAx>
      <c:valAx>
        <c:axId val="1059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97.74</c:v>
                </c:pt>
                <c:pt idx="1">
                  <c:v>93.21</c:v>
                </c:pt>
                <c:pt idx="2">
                  <c:v>94.5</c:v>
                </c:pt>
                <c:pt idx="3">
                  <c:v>106.77</c:v>
                </c:pt>
                <c:pt idx="4">
                  <c:v>106.03</c:v>
                </c:pt>
              </c:numCache>
            </c:numRef>
          </c:val>
        </c:ser>
        <c:dLbls>
          <c:showLegendKey val="0"/>
          <c:showVal val="0"/>
          <c:showCatName val="0"/>
          <c:showSerName val="0"/>
          <c:showPercent val="0"/>
          <c:showBubbleSize val="0"/>
        </c:dLbls>
        <c:gapWidth val="150"/>
        <c:axId val="100873344"/>
        <c:axId val="1008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0873344"/>
        <c:axId val="100875264"/>
      </c:lineChart>
      <c:dateAx>
        <c:axId val="100873344"/>
        <c:scaling>
          <c:orientation val="minMax"/>
        </c:scaling>
        <c:delete val="1"/>
        <c:axPos val="b"/>
        <c:numFmt formatCode="ge" sourceLinked="1"/>
        <c:majorTickMark val="none"/>
        <c:minorTickMark val="none"/>
        <c:tickLblPos val="none"/>
        <c:crossAx val="100875264"/>
        <c:crosses val="autoZero"/>
        <c:auto val="1"/>
        <c:lblOffset val="100"/>
        <c:baseTimeUnit val="years"/>
      </c:dateAx>
      <c:valAx>
        <c:axId val="10087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42.67</c:v>
                </c:pt>
                <c:pt idx="1">
                  <c:v>43</c:v>
                </c:pt>
                <c:pt idx="2">
                  <c:v>43.11</c:v>
                </c:pt>
                <c:pt idx="3">
                  <c:v>43.92</c:v>
                </c:pt>
                <c:pt idx="4">
                  <c:v>43.39</c:v>
                </c:pt>
              </c:numCache>
            </c:numRef>
          </c:val>
        </c:ser>
        <c:dLbls>
          <c:showLegendKey val="0"/>
          <c:showVal val="0"/>
          <c:showCatName val="0"/>
          <c:showSerName val="0"/>
          <c:showPercent val="0"/>
          <c:showBubbleSize val="0"/>
        </c:dLbls>
        <c:gapWidth val="150"/>
        <c:axId val="100905728"/>
        <c:axId val="1009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0905728"/>
        <c:axId val="100907648"/>
      </c:lineChart>
      <c:dateAx>
        <c:axId val="100905728"/>
        <c:scaling>
          <c:orientation val="minMax"/>
        </c:scaling>
        <c:delete val="1"/>
        <c:axPos val="b"/>
        <c:numFmt formatCode="ge" sourceLinked="1"/>
        <c:majorTickMark val="none"/>
        <c:minorTickMark val="none"/>
        <c:tickLblPos val="none"/>
        <c:crossAx val="100907648"/>
        <c:crosses val="autoZero"/>
        <c:auto val="1"/>
        <c:lblOffset val="100"/>
        <c:baseTimeUnit val="years"/>
      </c:dateAx>
      <c:valAx>
        <c:axId val="1009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1.0900000000000001</c:v>
                </c:pt>
                <c:pt idx="2">
                  <c:v>0.81</c:v>
                </c:pt>
                <c:pt idx="3">
                  <c:v>0.8</c:v>
                </c:pt>
                <c:pt idx="4" formatCode="#,##0.00;&quot;△&quot;#,##0.00">
                  <c:v>0</c:v>
                </c:pt>
              </c:numCache>
            </c:numRef>
          </c:val>
        </c:ser>
        <c:dLbls>
          <c:showLegendKey val="0"/>
          <c:showVal val="0"/>
          <c:showCatName val="0"/>
          <c:showSerName val="0"/>
          <c:showPercent val="0"/>
          <c:showBubbleSize val="0"/>
        </c:dLbls>
        <c:gapWidth val="150"/>
        <c:axId val="100954496"/>
        <c:axId val="1009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0954496"/>
        <c:axId val="100956416"/>
      </c:lineChart>
      <c:dateAx>
        <c:axId val="100954496"/>
        <c:scaling>
          <c:orientation val="minMax"/>
        </c:scaling>
        <c:delete val="1"/>
        <c:axPos val="b"/>
        <c:numFmt formatCode="ge" sourceLinked="1"/>
        <c:majorTickMark val="none"/>
        <c:minorTickMark val="none"/>
        <c:tickLblPos val="none"/>
        <c:crossAx val="100956416"/>
        <c:crosses val="autoZero"/>
        <c:auto val="1"/>
        <c:lblOffset val="100"/>
        <c:baseTimeUnit val="years"/>
      </c:dateAx>
      <c:valAx>
        <c:axId val="1009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24.87</c:v>
                </c:pt>
                <c:pt idx="1">
                  <c:v>32.119999999999997</c:v>
                </c:pt>
                <c:pt idx="2">
                  <c:v>38.69</c:v>
                </c:pt>
                <c:pt idx="3" formatCode="#,##0.00;&quot;△&quot;#,##0.00">
                  <c:v>0</c:v>
                </c:pt>
                <c:pt idx="4" formatCode="#,##0.00;&quot;△&quot;#,##0.00">
                  <c:v>0</c:v>
                </c:pt>
              </c:numCache>
            </c:numRef>
          </c:val>
        </c:ser>
        <c:dLbls>
          <c:showLegendKey val="0"/>
          <c:showVal val="0"/>
          <c:showCatName val="0"/>
          <c:showSerName val="0"/>
          <c:showPercent val="0"/>
          <c:showBubbleSize val="0"/>
        </c:dLbls>
        <c:gapWidth val="150"/>
        <c:axId val="101319040"/>
        <c:axId val="1013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1319040"/>
        <c:axId val="101320960"/>
      </c:lineChart>
      <c:dateAx>
        <c:axId val="101319040"/>
        <c:scaling>
          <c:orientation val="minMax"/>
        </c:scaling>
        <c:delete val="1"/>
        <c:axPos val="b"/>
        <c:numFmt formatCode="ge" sourceLinked="1"/>
        <c:majorTickMark val="none"/>
        <c:minorTickMark val="none"/>
        <c:tickLblPos val="none"/>
        <c:crossAx val="101320960"/>
        <c:crosses val="autoZero"/>
        <c:auto val="1"/>
        <c:lblOffset val="100"/>
        <c:baseTimeUnit val="years"/>
      </c:dateAx>
      <c:valAx>
        <c:axId val="10132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441.32</c:v>
                </c:pt>
                <c:pt idx="1">
                  <c:v>606.04999999999995</c:v>
                </c:pt>
                <c:pt idx="2">
                  <c:v>328.77</c:v>
                </c:pt>
                <c:pt idx="3">
                  <c:v>410.84</c:v>
                </c:pt>
                <c:pt idx="4">
                  <c:v>476.35</c:v>
                </c:pt>
              </c:numCache>
            </c:numRef>
          </c:val>
        </c:ser>
        <c:dLbls>
          <c:showLegendKey val="0"/>
          <c:showVal val="0"/>
          <c:showCatName val="0"/>
          <c:showSerName val="0"/>
          <c:showPercent val="0"/>
          <c:showBubbleSize val="0"/>
        </c:dLbls>
        <c:gapWidth val="150"/>
        <c:axId val="101363712"/>
        <c:axId val="1013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1363712"/>
        <c:axId val="101365632"/>
      </c:lineChart>
      <c:dateAx>
        <c:axId val="101363712"/>
        <c:scaling>
          <c:orientation val="minMax"/>
        </c:scaling>
        <c:delete val="1"/>
        <c:axPos val="b"/>
        <c:numFmt formatCode="ge" sourceLinked="1"/>
        <c:majorTickMark val="none"/>
        <c:minorTickMark val="none"/>
        <c:tickLblPos val="none"/>
        <c:crossAx val="101365632"/>
        <c:crosses val="autoZero"/>
        <c:auto val="1"/>
        <c:lblOffset val="100"/>
        <c:baseTimeUnit val="years"/>
      </c:dateAx>
      <c:valAx>
        <c:axId val="10136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272.02</c:v>
                </c:pt>
                <c:pt idx="1">
                  <c:v>264.06</c:v>
                </c:pt>
                <c:pt idx="2">
                  <c:v>274.37</c:v>
                </c:pt>
                <c:pt idx="3">
                  <c:v>253.55</c:v>
                </c:pt>
                <c:pt idx="4">
                  <c:v>282.01</c:v>
                </c:pt>
              </c:numCache>
            </c:numRef>
          </c:val>
        </c:ser>
        <c:dLbls>
          <c:showLegendKey val="0"/>
          <c:showVal val="0"/>
          <c:showCatName val="0"/>
          <c:showSerName val="0"/>
          <c:showPercent val="0"/>
          <c:showBubbleSize val="0"/>
        </c:dLbls>
        <c:gapWidth val="150"/>
        <c:axId val="101379456"/>
        <c:axId val="1061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1379456"/>
        <c:axId val="106112512"/>
      </c:lineChart>
      <c:dateAx>
        <c:axId val="101379456"/>
        <c:scaling>
          <c:orientation val="minMax"/>
        </c:scaling>
        <c:delete val="1"/>
        <c:axPos val="b"/>
        <c:numFmt formatCode="ge" sourceLinked="1"/>
        <c:majorTickMark val="none"/>
        <c:minorTickMark val="none"/>
        <c:tickLblPos val="none"/>
        <c:crossAx val="106112512"/>
        <c:crosses val="autoZero"/>
        <c:auto val="1"/>
        <c:lblOffset val="100"/>
        <c:baseTimeUnit val="years"/>
      </c:dateAx>
      <c:valAx>
        <c:axId val="10611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37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92.22</c:v>
                </c:pt>
                <c:pt idx="1">
                  <c:v>89.6</c:v>
                </c:pt>
                <c:pt idx="2">
                  <c:v>90.94</c:v>
                </c:pt>
                <c:pt idx="3">
                  <c:v>103.59</c:v>
                </c:pt>
                <c:pt idx="4">
                  <c:v>100.15</c:v>
                </c:pt>
              </c:numCache>
            </c:numRef>
          </c:val>
        </c:ser>
        <c:dLbls>
          <c:showLegendKey val="0"/>
          <c:showVal val="0"/>
          <c:showCatName val="0"/>
          <c:showSerName val="0"/>
          <c:showPercent val="0"/>
          <c:showBubbleSize val="0"/>
        </c:dLbls>
        <c:gapWidth val="150"/>
        <c:axId val="106150912"/>
        <c:axId val="1061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6150912"/>
        <c:axId val="106153088"/>
      </c:lineChart>
      <c:dateAx>
        <c:axId val="106150912"/>
        <c:scaling>
          <c:orientation val="minMax"/>
        </c:scaling>
        <c:delete val="1"/>
        <c:axPos val="b"/>
        <c:numFmt formatCode="ge" sourceLinked="1"/>
        <c:majorTickMark val="none"/>
        <c:minorTickMark val="none"/>
        <c:tickLblPos val="none"/>
        <c:crossAx val="106153088"/>
        <c:crosses val="autoZero"/>
        <c:auto val="1"/>
        <c:lblOffset val="100"/>
        <c:baseTimeUnit val="years"/>
      </c:dateAx>
      <c:valAx>
        <c:axId val="1061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136.41</c:v>
                </c:pt>
                <c:pt idx="1">
                  <c:v>144.16</c:v>
                </c:pt>
                <c:pt idx="2">
                  <c:v>141.52000000000001</c:v>
                </c:pt>
                <c:pt idx="3">
                  <c:v>135.41</c:v>
                </c:pt>
                <c:pt idx="4">
                  <c:v>137.82</c:v>
                </c:pt>
              </c:numCache>
            </c:numRef>
          </c:val>
        </c:ser>
        <c:dLbls>
          <c:showLegendKey val="0"/>
          <c:showVal val="0"/>
          <c:showCatName val="0"/>
          <c:showSerName val="0"/>
          <c:showPercent val="0"/>
          <c:showBubbleSize val="0"/>
        </c:dLbls>
        <c:gapWidth val="150"/>
        <c:axId val="105924864"/>
        <c:axId val="1059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5924864"/>
        <c:axId val="105927040"/>
      </c:lineChart>
      <c:dateAx>
        <c:axId val="105924864"/>
        <c:scaling>
          <c:orientation val="minMax"/>
        </c:scaling>
        <c:delete val="1"/>
        <c:axPos val="b"/>
        <c:numFmt formatCode="ge" sourceLinked="1"/>
        <c:majorTickMark val="none"/>
        <c:minorTickMark val="none"/>
        <c:tickLblPos val="none"/>
        <c:crossAx val="105927040"/>
        <c:crosses val="autoZero"/>
        <c:auto val="1"/>
        <c:lblOffset val="100"/>
        <c:baseTimeUnit val="years"/>
      </c:dateAx>
      <c:valAx>
        <c:axId val="1059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三芳町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38188</v>
      </c>
      <c r="AJ8" s="56"/>
      <c r="AK8" s="56"/>
      <c r="AL8" s="56"/>
      <c r="AM8" s="56"/>
      <c r="AN8" s="56"/>
      <c r="AO8" s="56"/>
      <c r="AP8" s="57"/>
      <c r="AQ8" s="47">
        <f>データ!R6</f>
        <v>15.33</v>
      </c>
      <c r="AR8" s="47"/>
      <c r="AS8" s="47"/>
      <c r="AT8" s="47"/>
      <c r="AU8" s="47"/>
      <c r="AV8" s="47"/>
      <c r="AW8" s="47"/>
      <c r="AX8" s="47"/>
      <c r="AY8" s="47">
        <f>データ!S6</f>
        <v>2491.06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65.44</v>
      </c>
      <c r="K10" s="47"/>
      <c r="L10" s="47"/>
      <c r="M10" s="47"/>
      <c r="N10" s="47"/>
      <c r="O10" s="47"/>
      <c r="P10" s="47"/>
      <c r="Q10" s="47"/>
      <c r="R10" s="47">
        <f>データ!O6</f>
        <v>99.82</v>
      </c>
      <c r="S10" s="47"/>
      <c r="T10" s="47"/>
      <c r="U10" s="47"/>
      <c r="V10" s="47"/>
      <c r="W10" s="47"/>
      <c r="X10" s="47"/>
      <c r="Y10" s="47"/>
      <c r="Z10" s="78">
        <f>データ!P6</f>
        <v>2133</v>
      </c>
      <c r="AA10" s="78"/>
      <c r="AB10" s="78"/>
      <c r="AC10" s="78"/>
      <c r="AD10" s="78"/>
      <c r="AE10" s="78"/>
      <c r="AF10" s="78"/>
      <c r="AG10" s="78"/>
      <c r="AH10" s="2"/>
      <c r="AI10" s="78">
        <f>データ!T6</f>
        <v>38164</v>
      </c>
      <c r="AJ10" s="78"/>
      <c r="AK10" s="78"/>
      <c r="AL10" s="78"/>
      <c r="AM10" s="78"/>
      <c r="AN10" s="78"/>
      <c r="AO10" s="78"/>
      <c r="AP10" s="78"/>
      <c r="AQ10" s="47">
        <f>データ!U6</f>
        <v>15.3</v>
      </c>
      <c r="AR10" s="47"/>
      <c r="AS10" s="47"/>
      <c r="AT10" s="47"/>
      <c r="AU10" s="47"/>
      <c r="AV10" s="47"/>
      <c r="AW10" s="47"/>
      <c r="AX10" s="47"/>
      <c r="AY10" s="47">
        <f>データ!V6</f>
        <v>2494.38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113247</v>
      </c>
      <c r="D6" s="31">
        <f t="shared" si="3"/>
        <v>46</v>
      </c>
      <c r="E6" s="31">
        <f t="shared" si="3"/>
        <v>1</v>
      </c>
      <c r="F6" s="31">
        <f t="shared" si="3"/>
        <v>0</v>
      </c>
      <c r="G6" s="31">
        <f t="shared" si="3"/>
        <v>1</v>
      </c>
      <c r="H6" s="31" t="str">
        <f t="shared" si="3"/>
        <v>埼玉県　三芳町</v>
      </c>
      <c r="I6" s="31" t="str">
        <f t="shared" si="3"/>
        <v>法適用</v>
      </c>
      <c r="J6" s="31" t="str">
        <f t="shared" si="3"/>
        <v>水道事業</v>
      </c>
      <c r="K6" s="31" t="str">
        <f t="shared" si="3"/>
        <v>末端給水事業</v>
      </c>
      <c r="L6" s="31" t="str">
        <f t="shared" si="3"/>
        <v>A5</v>
      </c>
      <c r="M6" s="32" t="str">
        <f t="shared" si="3"/>
        <v>-</v>
      </c>
      <c r="N6" s="32">
        <f t="shared" si="3"/>
        <v>65.44</v>
      </c>
      <c r="O6" s="32">
        <f t="shared" si="3"/>
        <v>99.82</v>
      </c>
      <c r="P6" s="32">
        <f t="shared" si="3"/>
        <v>2133</v>
      </c>
      <c r="Q6" s="32">
        <f t="shared" si="3"/>
        <v>38188</v>
      </c>
      <c r="R6" s="32">
        <f t="shared" si="3"/>
        <v>15.33</v>
      </c>
      <c r="S6" s="32">
        <f t="shared" si="3"/>
        <v>2491.06</v>
      </c>
      <c r="T6" s="32">
        <f t="shared" si="3"/>
        <v>38164</v>
      </c>
      <c r="U6" s="32">
        <f t="shared" si="3"/>
        <v>15.3</v>
      </c>
      <c r="V6" s="32">
        <f t="shared" si="3"/>
        <v>2494.38</v>
      </c>
      <c r="W6" s="33">
        <f>IF(W7="",NA(),W7)</f>
        <v>97.74</v>
      </c>
      <c r="X6" s="33">
        <f t="shared" ref="X6:AF6" si="4">IF(X7="",NA(),X7)</f>
        <v>93.21</v>
      </c>
      <c r="Y6" s="33">
        <f t="shared" si="4"/>
        <v>94.5</v>
      </c>
      <c r="Z6" s="33">
        <f t="shared" si="4"/>
        <v>106.77</v>
      </c>
      <c r="AA6" s="33">
        <f t="shared" si="4"/>
        <v>106.03</v>
      </c>
      <c r="AB6" s="33">
        <f t="shared" si="4"/>
        <v>105.61</v>
      </c>
      <c r="AC6" s="33">
        <f t="shared" si="4"/>
        <v>106.41</v>
      </c>
      <c r="AD6" s="33">
        <f t="shared" si="4"/>
        <v>106.89</v>
      </c>
      <c r="AE6" s="33">
        <f t="shared" si="4"/>
        <v>109.04</v>
      </c>
      <c r="AF6" s="33">
        <f t="shared" si="4"/>
        <v>109.64</v>
      </c>
      <c r="AG6" s="32" t="str">
        <f>IF(AG7="","",IF(AG7="-","【-】","【"&amp;SUBSTITUTE(TEXT(AG7,"#,##0.00"),"-","△")&amp;"】"))</f>
        <v>【113.56】</v>
      </c>
      <c r="AH6" s="33">
        <f>IF(AH7="",NA(),AH7)</f>
        <v>24.87</v>
      </c>
      <c r="AI6" s="33">
        <f t="shared" ref="AI6:AQ6" si="5">IF(AI7="",NA(),AI7)</f>
        <v>32.119999999999997</v>
      </c>
      <c r="AJ6" s="33">
        <f t="shared" si="5"/>
        <v>38.69</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441.32</v>
      </c>
      <c r="AT6" s="33">
        <f t="shared" ref="AT6:BB6" si="6">IF(AT7="",NA(),AT7)</f>
        <v>606.04999999999995</v>
      </c>
      <c r="AU6" s="33">
        <f t="shared" si="6"/>
        <v>328.77</v>
      </c>
      <c r="AV6" s="33">
        <f t="shared" si="6"/>
        <v>410.84</v>
      </c>
      <c r="AW6" s="33">
        <f t="shared" si="6"/>
        <v>476.35</v>
      </c>
      <c r="AX6" s="33">
        <f t="shared" si="6"/>
        <v>832.37</v>
      </c>
      <c r="AY6" s="33">
        <f t="shared" si="6"/>
        <v>852.01</v>
      </c>
      <c r="AZ6" s="33">
        <f t="shared" si="6"/>
        <v>909.68</v>
      </c>
      <c r="BA6" s="33">
        <f t="shared" si="6"/>
        <v>382.09</v>
      </c>
      <c r="BB6" s="33">
        <f t="shared" si="6"/>
        <v>371.31</v>
      </c>
      <c r="BC6" s="32" t="str">
        <f>IF(BC7="","",IF(BC7="-","【-】","【"&amp;SUBSTITUTE(TEXT(BC7,"#,##0.00"),"-","△")&amp;"】"))</f>
        <v>【262.74】</v>
      </c>
      <c r="BD6" s="33">
        <f>IF(BD7="",NA(),BD7)</f>
        <v>272.02</v>
      </c>
      <c r="BE6" s="33">
        <f t="shared" ref="BE6:BM6" si="7">IF(BE7="",NA(),BE7)</f>
        <v>264.06</v>
      </c>
      <c r="BF6" s="33">
        <f t="shared" si="7"/>
        <v>274.37</v>
      </c>
      <c r="BG6" s="33">
        <f t="shared" si="7"/>
        <v>253.55</v>
      </c>
      <c r="BH6" s="33">
        <f t="shared" si="7"/>
        <v>282.01</v>
      </c>
      <c r="BI6" s="33">
        <f t="shared" si="7"/>
        <v>403.15</v>
      </c>
      <c r="BJ6" s="33">
        <f t="shared" si="7"/>
        <v>391.4</v>
      </c>
      <c r="BK6" s="33">
        <f t="shared" si="7"/>
        <v>382.65</v>
      </c>
      <c r="BL6" s="33">
        <f t="shared" si="7"/>
        <v>385.06</v>
      </c>
      <c r="BM6" s="33">
        <f t="shared" si="7"/>
        <v>373.09</v>
      </c>
      <c r="BN6" s="32" t="str">
        <f>IF(BN7="","",IF(BN7="-","【-】","【"&amp;SUBSTITUTE(TEXT(BN7,"#,##0.00"),"-","△")&amp;"】"))</f>
        <v>【276.38】</v>
      </c>
      <c r="BO6" s="33">
        <f>IF(BO7="",NA(),BO7)</f>
        <v>92.22</v>
      </c>
      <c r="BP6" s="33">
        <f t="shared" ref="BP6:BX6" si="8">IF(BP7="",NA(),BP7)</f>
        <v>89.6</v>
      </c>
      <c r="BQ6" s="33">
        <f t="shared" si="8"/>
        <v>90.94</v>
      </c>
      <c r="BR6" s="33">
        <f t="shared" si="8"/>
        <v>103.59</v>
      </c>
      <c r="BS6" s="33">
        <f t="shared" si="8"/>
        <v>100.15</v>
      </c>
      <c r="BT6" s="33">
        <f t="shared" si="8"/>
        <v>94.86</v>
      </c>
      <c r="BU6" s="33">
        <f t="shared" si="8"/>
        <v>95.91</v>
      </c>
      <c r="BV6" s="33">
        <f t="shared" si="8"/>
        <v>96.1</v>
      </c>
      <c r="BW6" s="33">
        <f t="shared" si="8"/>
        <v>99.07</v>
      </c>
      <c r="BX6" s="33">
        <f t="shared" si="8"/>
        <v>99.99</v>
      </c>
      <c r="BY6" s="32" t="str">
        <f>IF(BY7="","",IF(BY7="-","【-】","【"&amp;SUBSTITUTE(TEXT(BY7,"#,##0.00"),"-","△")&amp;"】"))</f>
        <v>【104.99】</v>
      </c>
      <c r="BZ6" s="33">
        <f>IF(BZ7="",NA(),BZ7)</f>
        <v>136.41</v>
      </c>
      <c r="CA6" s="33">
        <f t="shared" ref="CA6:CI6" si="9">IF(CA7="",NA(),CA7)</f>
        <v>144.16</v>
      </c>
      <c r="CB6" s="33">
        <f t="shared" si="9"/>
        <v>141.52000000000001</v>
      </c>
      <c r="CC6" s="33">
        <f t="shared" si="9"/>
        <v>135.41</v>
      </c>
      <c r="CD6" s="33">
        <f t="shared" si="9"/>
        <v>137.82</v>
      </c>
      <c r="CE6" s="33">
        <f t="shared" si="9"/>
        <v>179.14</v>
      </c>
      <c r="CF6" s="33">
        <f t="shared" si="9"/>
        <v>179.29</v>
      </c>
      <c r="CG6" s="33">
        <f t="shared" si="9"/>
        <v>178.39</v>
      </c>
      <c r="CH6" s="33">
        <f t="shared" si="9"/>
        <v>173.03</v>
      </c>
      <c r="CI6" s="33">
        <f t="shared" si="9"/>
        <v>171.15</v>
      </c>
      <c r="CJ6" s="32" t="str">
        <f>IF(CJ7="","",IF(CJ7="-","【-】","【"&amp;SUBSTITUTE(TEXT(CJ7,"#,##0.00"),"-","△")&amp;"】"))</f>
        <v>【163.72】</v>
      </c>
      <c r="CK6" s="33">
        <f>IF(CK7="",NA(),CK7)</f>
        <v>63.04</v>
      </c>
      <c r="CL6" s="33">
        <f t="shared" ref="CL6:CT6" si="10">IF(CL7="",NA(),CL7)</f>
        <v>63.06</v>
      </c>
      <c r="CM6" s="33">
        <f t="shared" si="10"/>
        <v>62.54</v>
      </c>
      <c r="CN6" s="33">
        <f t="shared" si="10"/>
        <v>62.76</v>
      </c>
      <c r="CO6" s="33">
        <f t="shared" si="10"/>
        <v>63.1</v>
      </c>
      <c r="CP6" s="33">
        <f t="shared" si="10"/>
        <v>58.76</v>
      </c>
      <c r="CQ6" s="33">
        <f t="shared" si="10"/>
        <v>59.09</v>
      </c>
      <c r="CR6" s="33">
        <f t="shared" si="10"/>
        <v>59.23</v>
      </c>
      <c r="CS6" s="33">
        <f t="shared" si="10"/>
        <v>58.58</v>
      </c>
      <c r="CT6" s="33">
        <f t="shared" si="10"/>
        <v>58.53</v>
      </c>
      <c r="CU6" s="32" t="str">
        <f>IF(CU7="","",IF(CU7="-","【-】","【"&amp;SUBSTITUTE(TEXT(CU7,"#,##0.00"),"-","△")&amp;"】"))</f>
        <v>【59.76】</v>
      </c>
      <c r="CV6" s="33">
        <f>IF(CV7="",NA(),CV7)</f>
        <v>93.66</v>
      </c>
      <c r="CW6" s="33">
        <f t="shared" ref="CW6:DE6" si="11">IF(CW7="",NA(),CW7)</f>
        <v>93.96</v>
      </c>
      <c r="CX6" s="33">
        <f t="shared" si="11"/>
        <v>93.54</v>
      </c>
      <c r="CY6" s="33">
        <f t="shared" si="11"/>
        <v>94.04</v>
      </c>
      <c r="CZ6" s="33">
        <f t="shared" si="11"/>
        <v>94.69</v>
      </c>
      <c r="DA6" s="33">
        <f t="shared" si="11"/>
        <v>84.87</v>
      </c>
      <c r="DB6" s="33">
        <f t="shared" si="11"/>
        <v>85.4</v>
      </c>
      <c r="DC6" s="33">
        <f t="shared" si="11"/>
        <v>85.53</v>
      </c>
      <c r="DD6" s="33">
        <f t="shared" si="11"/>
        <v>85.23</v>
      </c>
      <c r="DE6" s="33">
        <f t="shared" si="11"/>
        <v>85.26</v>
      </c>
      <c r="DF6" s="32" t="str">
        <f>IF(DF7="","",IF(DF7="-","【-】","【"&amp;SUBSTITUTE(TEXT(DF7,"#,##0.00"),"-","△")&amp;"】"))</f>
        <v>【89.95】</v>
      </c>
      <c r="DG6" s="33">
        <f>IF(DG7="",NA(),DG7)</f>
        <v>42.67</v>
      </c>
      <c r="DH6" s="33">
        <f t="shared" ref="DH6:DP6" si="12">IF(DH7="",NA(),DH7)</f>
        <v>43</v>
      </c>
      <c r="DI6" s="33">
        <f t="shared" si="12"/>
        <v>43.11</v>
      </c>
      <c r="DJ6" s="33">
        <f t="shared" si="12"/>
        <v>43.92</v>
      </c>
      <c r="DK6" s="33">
        <f t="shared" si="12"/>
        <v>43.39</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3">
        <f t="shared" ref="DS6:EA6" si="13">IF(DS7="",NA(),DS7)</f>
        <v>1.0900000000000001</v>
      </c>
      <c r="DT6" s="33">
        <f t="shared" si="13"/>
        <v>0.81</v>
      </c>
      <c r="DU6" s="33">
        <f t="shared" si="13"/>
        <v>0.8</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3">
        <f>IF(EC7="",NA(),EC7)</f>
        <v>0.12</v>
      </c>
      <c r="ED6" s="33">
        <f t="shared" ref="ED6:EL6" si="14">IF(ED7="",NA(),ED7)</f>
        <v>0.93</v>
      </c>
      <c r="EE6" s="33">
        <f t="shared" si="14"/>
        <v>0.3</v>
      </c>
      <c r="EF6" s="33">
        <f t="shared" si="14"/>
        <v>1.35</v>
      </c>
      <c r="EG6" s="33">
        <f t="shared" si="14"/>
        <v>0.28999999999999998</v>
      </c>
      <c r="EH6" s="33">
        <f t="shared" si="14"/>
        <v>0.7</v>
      </c>
      <c r="EI6" s="33">
        <f t="shared" si="14"/>
        <v>0.81</v>
      </c>
      <c r="EJ6" s="33">
        <f t="shared" si="14"/>
        <v>0.59</v>
      </c>
      <c r="EK6" s="33">
        <f t="shared" si="14"/>
        <v>0.6</v>
      </c>
      <c r="EL6" s="33">
        <f t="shared" si="14"/>
        <v>0.56000000000000005</v>
      </c>
      <c r="EM6" s="32" t="str">
        <f>IF(EM7="","",IF(EM7="-","【-】","【"&amp;SUBSTITUTE(TEXT(EM7,"#,##0.00"),"-","△")&amp;"】"))</f>
        <v>【1.06】</v>
      </c>
    </row>
    <row r="7" spans="1:143" s="34" customFormat="1">
      <c r="A7" s="26"/>
      <c r="B7" s="35">
        <v>2015</v>
      </c>
      <c r="C7" s="35">
        <v>113247</v>
      </c>
      <c r="D7" s="35">
        <v>46</v>
      </c>
      <c r="E7" s="35">
        <v>1</v>
      </c>
      <c r="F7" s="35">
        <v>0</v>
      </c>
      <c r="G7" s="35">
        <v>1</v>
      </c>
      <c r="H7" s="35" t="s">
        <v>93</v>
      </c>
      <c r="I7" s="35" t="s">
        <v>94</v>
      </c>
      <c r="J7" s="35" t="s">
        <v>95</v>
      </c>
      <c r="K7" s="35" t="s">
        <v>96</v>
      </c>
      <c r="L7" s="35" t="s">
        <v>97</v>
      </c>
      <c r="M7" s="36" t="s">
        <v>98</v>
      </c>
      <c r="N7" s="36">
        <v>65.44</v>
      </c>
      <c r="O7" s="36">
        <v>99.82</v>
      </c>
      <c r="P7" s="36">
        <v>2133</v>
      </c>
      <c r="Q7" s="36">
        <v>38188</v>
      </c>
      <c r="R7" s="36">
        <v>15.33</v>
      </c>
      <c r="S7" s="36">
        <v>2491.06</v>
      </c>
      <c r="T7" s="36">
        <v>38164</v>
      </c>
      <c r="U7" s="36">
        <v>15.3</v>
      </c>
      <c r="V7" s="36">
        <v>2494.38</v>
      </c>
      <c r="W7" s="36">
        <v>97.74</v>
      </c>
      <c r="X7" s="36">
        <v>93.21</v>
      </c>
      <c r="Y7" s="36">
        <v>94.5</v>
      </c>
      <c r="Z7" s="36">
        <v>106.77</v>
      </c>
      <c r="AA7" s="36">
        <v>106.03</v>
      </c>
      <c r="AB7" s="36">
        <v>105.61</v>
      </c>
      <c r="AC7" s="36">
        <v>106.41</v>
      </c>
      <c r="AD7" s="36">
        <v>106.89</v>
      </c>
      <c r="AE7" s="36">
        <v>109.04</v>
      </c>
      <c r="AF7" s="36">
        <v>109.64</v>
      </c>
      <c r="AG7" s="36">
        <v>113.56</v>
      </c>
      <c r="AH7" s="36">
        <v>24.87</v>
      </c>
      <c r="AI7" s="36">
        <v>32.119999999999997</v>
      </c>
      <c r="AJ7" s="36">
        <v>38.69</v>
      </c>
      <c r="AK7" s="36">
        <v>0</v>
      </c>
      <c r="AL7" s="36">
        <v>0</v>
      </c>
      <c r="AM7" s="36">
        <v>6.79</v>
      </c>
      <c r="AN7" s="36">
        <v>6.33</v>
      </c>
      <c r="AO7" s="36">
        <v>7.76</v>
      </c>
      <c r="AP7" s="36">
        <v>3.77</v>
      </c>
      <c r="AQ7" s="36">
        <v>3.62</v>
      </c>
      <c r="AR7" s="36">
        <v>0.87</v>
      </c>
      <c r="AS7" s="36">
        <v>441.32</v>
      </c>
      <c r="AT7" s="36">
        <v>606.04999999999995</v>
      </c>
      <c r="AU7" s="36">
        <v>328.77</v>
      </c>
      <c r="AV7" s="36">
        <v>410.84</v>
      </c>
      <c r="AW7" s="36">
        <v>476.35</v>
      </c>
      <c r="AX7" s="36">
        <v>832.37</v>
      </c>
      <c r="AY7" s="36">
        <v>852.01</v>
      </c>
      <c r="AZ7" s="36">
        <v>909.68</v>
      </c>
      <c r="BA7" s="36">
        <v>382.09</v>
      </c>
      <c r="BB7" s="36">
        <v>371.31</v>
      </c>
      <c r="BC7" s="36">
        <v>262.74</v>
      </c>
      <c r="BD7" s="36">
        <v>272.02</v>
      </c>
      <c r="BE7" s="36">
        <v>264.06</v>
      </c>
      <c r="BF7" s="36">
        <v>274.37</v>
      </c>
      <c r="BG7" s="36">
        <v>253.55</v>
      </c>
      <c r="BH7" s="36">
        <v>282.01</v>
      </c>
      <c r="BI7" s="36">
        <v>403.15</v>
      </c>
      <c r="BJ7" s="36">
        <v>391.4</v>
      </c>
      <c r="BK7" s="36">
        <v>382.65</v>
      </c>
      <c r="BL7" s="36">
        <v>385.06</v>
      </c>
      <c r="BM7" s="36">
        <v>373.09</v>
      </c>
      <c r="BN7" s="36">
        <v>276.38</v>
      </c>
      <c r="BO7" s="36">
        <v>92.22</v>
      </c>
      <c r="BP7" s="36">
        <v>89.6</v>
      </c>
      <c r="BQ7" s="36">
        <v>90.94</v>
      </c>
      <c r="BR7" s="36">
        <v>103.59</v>
      </c>
      <c r="BS7" s="36">
        <v>100.15</v>
      </c>
      <c r="BT7" s="36">
        <v>94.86</v>
      </c>
      <c r="BU7" s="36">
        <v>95.91</v>
      </c>
      <c r="BV7" s="36">
        <v>96.1</v>
      </c>
      <c r="BW7" s="36">
        <v>99.07</v>
      </c>
      <c r="BX7" s="36">
        <v>99.99</v>
      </c>
      <c r="BY7" s="36">
        <v>104.99</v>
      </c>
      <c r="BZ7" s="36">
        <v>136.41</v>
      </c>
      <c r="CA7" s="36">
        <v>144.16</v>
      </c>
      <c r="CB7" s="36">
        <v>141.52000000000001</v>
      </c>
      <c r="CC7" s="36">
        <v>135.41</v>
      </c>
      <c r="CD7" s="36">
        <v>137.82</v>
      </c>
      <c r="CE7" s="36">
        <v>179.14</v>
      </c>
      <c r="CF7" s="36">
        <v>179.29</v>
      </c>
      <c r="CG7" s="36">
        <v>178.39</v>
      </c>
      <c r="CH7" s="36">
        <v>173.03</v>
      </c>
      <c r="CI7" s="36">
        <v>171.15</v>
      </c>
      <c r="CJ7" s="36">
        <v>163.72</v>
      </c>
      <c r="CK7" s="36">
        <v>63.04</v>
      </c>
      <c r="CL7" s="36">
        <v>63.06</v>
      </c>
      <c r="CM7" s="36">
        <v>62.54</v>
      </c>
      <c r="CN7" s="36">
        <v>62.76</v>
      </c>
      <c r="CO7" s="36">
        <v>63.1</v>
      </c>
      <c r="CP7" s="36">
        <v>58.76</v>
      </c>
      <c r="CQ7" s="36">
        <v>59.09</v>
      </c>
      <c r="CR7" s="36">
        <v>59.23</v>
      </c>
      <c r="CS7" s="36">
        <v>58.58</v>
      </c>
      <c r="CT7" s="36">
        <v>58.53</v>
      </c>
      <c r="CU7" s="36">
        <v>59.76</v>
      </c>
      <c r="CV7" s="36">
        <v>93.66</v>
      </c>
      <c r="CW7" s="36">
        <v>93.96</v>
      </c>
      <c r="CX7" s="36">
        <v>93.54</v>
      </c>
      <c r="CY7" s="36">
        <v>94.04</v>
      </c>
      <c r="CZ7" s="36">
        <v>94.69</v>
      </c>
      <c r="DA7" s="36">
        <v>84.87</v>
      </c>
      <c r="DB7" s="36">
        <v>85.4</v>
      </c>
      <c r="DC7" s="36">
        <v>85.53</v>
      </c>
      <c r="DD7" s="36">
        <v>85.23</v>
      </c>
      <c r="DE7" s="36">
        <v>85.26</v>
      </c>
      <c r="DF7" s="36">
        <v>89.95</v>
      </c>
      <c r="DG7" s="36">
        <v>42.67</v>
      </c>
      <c r="DH7" s="36">
        <v>43</v>
      </c>
      <c r="DI7" s="36">
        <v>43.11</v>
      </c>
      <c r="DJ7" s="36">
        <v>43.92</v>
      </c>
      <c r="DK7" s="36">
        <v>43.39</v>
      </c>
      <c r="DL7" s="36">
        <v>35.53</v>
      </c>
      <c r="DM7" s="36">
        <v>36.36</v>
      </c>
      <c r="DN7" s="36">
        <v>37.340000000000003</v>
      </c>
      <c r="DO7" s="36">
        <v>44.31</v>
      </c>
      <c r="DP7" s="36">
        <v>45.75</v>
      </c>
      <c r="DQ7" s="36">
        <v>47.18</v>
      </c>
      <c r="DR7" s="36">
        <v>0</v>
      </c>
      <c r="DS7" s="36">
        <v>1.0900000000000001</v>
      </c>
      <c r="DT7" s="36">
        <v>0.81</v>
      </c>
      <c r="DU7" s="36">
        <v>0.8</v>
      </c>
      <c r="DV7" s="36">
        <v>0</v>
      </c>
      <c r="DW7" s="36">
        <v>6.47</v>
      </c>
      <c r="DX7" s="36">
        <v>7.8</v>
      </c>
      <c r="DY7" s="36">
        <v>8.39</v>
      </c>
      <c r="DZ7" s="36">
        <v>10.09</v>
      </c>
      <c r="EA7" s="36">
        <v>10.54</v>
      </c>
      <c r="EB7" s="36">
        <v>13.18</v>
      </c>
      <c r="EC7" s="36">
        <v>0.12</v>
      </c>
      <c r="ED7" s="36">
        <v>0.93</v>
      </c>
      <c r="EE7" s="36">
        <v>0.3</v>
      </c>
      <c r="EF7" s="36">
        <v>1.35</v>
      </c>
      <c r="EG7" s="36">
        <v>0.28999999999999998</v>
      </c>
      <c r="EH7" s="36">
        <v>0.7</v>
      </c>
      <c r="EI7" s="36">
        <v>0.81</v>
      </c>
      <c r="EJ7" s="36">
        <v>0.59</v>
      </c>
      <c r="EK7" s="36">
        <v>0.6</v>
      </c>
      <c r="EL7" s="36">
        <v>0.56000000000000005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2017-02-14T00:05:15Z</cp:lastPrinted>
  <dcterms:created xsi:type="dcterms:W3CDTF">2016-12-02T01:59:55Z</dcterms:created>
  <dcterms:modified xsi:type="dcterms:W3CDTF">2017-02-20T02:17:44Z</dcterms:modified>
</cp:coreProperties>
</file>