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<sst xmlns="http://schemas.openxmlformats.org/spreadsheetml/2006/main" count="221" uniqueCount="111">
  <si>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</si>
  <si>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</si>
  <si>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</si>
  <si>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</si>
  <si>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</si>
  <si>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</si>
  <si>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</si>
  <si>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</si>
  <si>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</si>
  <si>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</si>
  <si>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</si>
  <si>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</si>
  <si>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</si>
  <si>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</si>
  <si>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</si>
  <si>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</si>
  <si>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</si>
  <si>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</si>
  <si>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</si>
  <si>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</si>
  <si>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</si>
  <si>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</si>
  <si>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</si>
  <si>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</si>
  <si>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</si>
  <si>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</si>
  <si>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</si>
  <si>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</si>
  <si>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</si>
  <si>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</si>
  <si>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</si>
  <si>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</si>
  <si>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</si>
  <si>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</si>
  <si>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</si>
  <si>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</si>
  <si>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</si>
  <si>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</si>
  <si>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</si>
  <si>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</si>
  <si>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</si>
  <si>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</si>
  <si>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</si>
  <si>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</si>
  <si>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</si>
  <si>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</si>
  <si>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</si>
  <si>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</si>
  <si>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</si>
  <si>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</si>
  <si>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</si>
  <si>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</si>
  <si>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</si>
  <si>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</si>
  <si>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</si>
  <si>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</si>
  <si>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</si>
  <si>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</si>
  <si>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</si>
  <si>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</si>
  <si>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</si>
  <si>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</si>
  <si>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</si>
  <si>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</si>
  <si>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</si>
  <si>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</si>
  <si>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</si>
  <si>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</si>
  <si>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</si>
  <si>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</si>
  <si>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</si>
  <si>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</si>
  <si>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</si>
  <si>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</si>
  <si>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</si>
  <si>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</si>
  <si>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</si>
  <si>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</si>
  <si>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</si>
  <si>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</si>
  <si>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</si>
  <si>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</si>
  <si>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</si>
  <si>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</si>
  <si>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</si>
  <si>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</si>
  <si>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</si>
  <si>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</si>
  <si>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</si>
  <si>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</si>
  <si>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</si>
  <si>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</si>
  <si>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</si>
  <si>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</si>
  <si>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</si>
  <si>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</si>
  <si>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吉川市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</si>
  <si>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</si>
  <si>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</si>
  <si>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</si>
  <si>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</si>
  <si>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</si>
  <si>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</si>
  <si>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</si>
  <si>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</si>
  <si>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</si>
  <si>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</si>
  <si>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</si>
  <si>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当事業の供用開始は平成17年度であり、供用開始から約10年しか経過しておらず、耐用年数が50年である管渠の更新は現時点では不要である。</t>
    <phoneticPr fontId="4"/>
  </si>
  <si>
    <t>　当事業は、昨年度の管渠布設工事にて、計画エリア内の新規布設工事を終えた。しかし、経費回収率の数字が示すとおり、使用料収入単独での運営が困難であり、一般会計からの繰入に依存している。
　今後は、水洗化率の向上や、使用料の見直し等を検討していく必要がある。</t>
    <phoneticPr fontId="4"/>
  </si>
  <si>
    <t>①収益的収支比率
　当年度においては、管路補償費による収入が発生したため他年度よりも数値が上昇している。しかし、経費回収率の数値が類似団体の平均を下回っていることから、経営状態は良好ではない。
④企業債残高対事業規模比率
　当年度の管路布設工事において、起債を行ったため前年度よりも数値が増加している。
⑤経費回収率
　使用料収入が低いため、類似団体の平均を下回った状態が続いている。
⑥汚水処理原価
　１㎥あたりの汚水処理に要した費用であり、依然、類似団体の平均を上回っている状況であるが、前年度と比べて大幅に数値が低下している。
⑦施設利用率
　類似団体の平均を大きく上回っている。
⑧水洗化率
　平成27年度末時点での水洗化率は、類似団体の平均を下回っているが、当年度に振興住宅地域に管路を布設しており、水洗化率の上昇が見込まれる。</t>
    <rPh sb="98" eb="100">
      <t>キギョウ</t>
    </rPh>
    <rPh sb="100" eb="101">
      <t>サイ</t>
    </rPh>
    <rPh sb="101" eb="103">
      <t>ザンダカ</t>
    </rPh>
    <rPh sb="103" eb="104">
      <t>タイ</t>
    </rPh>
    <rPh sb="104" eb="106">
      <t>ジギョウ</t>
    </rPh>
    <rPh sb="106" eb="108">
      <t>キボ</t>
    </rPh>
    <rPh sb="108" eb="110">
      <t>ヒリツ</t>
    </rPh>
    <rPh sb="112" eb="115">
      <t>トウネンド</t>
    </rPh>
    <rPh sb="116" eb="118">
      <t>カンロ</t>
    </rPh>
    <rPh sb="118" eb="120">
      <t>フセツ</t>
    </rPh>
    <rPh sb="120" eb="122">
      <t>コウジ</t>
    </rPh>
    <rPh sb="127" eb="129">
      <t>キサイ</t>
    </rPh>
    <rPh sb="130" eb="131">
      <t>オコナ</t>
    </rPh>
    <rPh sb="141" eb="143">
      <t>スウチ</t>
    </rPh>
    <rPh sb="144" eb="14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</si>
</sst>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759232"/>
        <c:axId val="357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35759232"/>
        <c:axId val="35761152"/>
      </c:lineChart>
      <c:dateAx>
        <c:axId val="35759232"/>
        <c:scaling>
          <c:orientation val="minMax"/>
        </c:scaling>
        <c:delete val="1"/>
        <c:axPos val="b"/>
        <c:numFmt formatCode="ge" sourceLinked="1"/>
        <c:majorTickMark val="none"/>
        <c:minorTickMark val="none"/>
        <c:tickLblPos val="none"/>
        <c:crossAx val="35761152"/>
        <c:crosses val="autoZero"/>
        <c:auto val="1"/>
        <c:lblOffset val="100"/>
        <c:baseTimeUnit val="years"/>
      </c:dateAx>
      <c:valAx>
        <c:axId val="357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0337280"/>
        <c:axId val="503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50337280"/>
        <c:axId val="50339200"/>
      </c:lineChart>
      <c:dateAx>
        <c:axId val="50337280"/>
        <c:scaling>
          <c:orientation val="minMax"/>
        </c:scaling>
        <c:delete val="1"/>
        <c:axPos val="b"/>
        <c:numFmt formatCode="ge" sourceLinked="1"/>
        <c:majorTickMark val="none"/>
        <c:minorTickMark val="none"/>
        <c:tickLblPos val="none"/>
        <c:crossAx val="50339200"/>
        <c:crosses val="autoZero"/>
        <c:auto val="1"/>
        <c:lblOffset val="100"/>
        <c:baseTimeUnit val="years"/>
      </c:dateAx>
      <c:valAx>
        <c:axId val="503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59.38</c:v>
                </c:pt>
                <c:pt idx="1">
                  <c:v>61.09</c:v>
                </c:pt>
                <c:pt idx="2">
                  <c:v>61.82</c:v>
                </c:pt>
                <c:pt idx="3">
                  <c:v>61.36</c:v>
                </c:pt>
                <c:pt idx="4">
                  <c:v>61.99</c:v>
                </c:pt>
              </c:numCache>
            </c:numRef>
          </c:val>
        </c:ser>
        <c:dLbls>
          <c:showLegendKey val="0"/>
          <c:showVal val="0"/>
          <c:showCatName val="0"/>
          <c:showSerName val="0"/>
          <c:showPercent val="0"/>
          <c:showBubbleSize val="0"/>
        </c:dLbls>
        <c:gapWidth val="150"/>
        <c:axId val="50373760"/>
        <c:axId val="503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50373760"/>
        <c:axId val="50375680"/>
      </c:lineChart>
      <c:dateAx>
        <c:axId val="50373760"/>
        <c:scaling>
          <c:orientation val="minMax"/>
        </c:scaling>
        <c:delete val="1"/>
        <c:axPos val="b"/>
        <c:numFmt formatCode="ge" sourceLinked="1"/>
        <c:majorTickMark val="none"/>
        <c:minorTickMark val="none"/>
        <c:tickLblPos val="none"/>
        <c:crossAx val="50375680"/>
        <c:crosses val="autoZero"/>
        <c:auto val="1"/>
        <c:lblOffset val="100"/>
        <c:baseTimeUnit val="years"/>
      </c:dateAx>
      <c:valAx>
        <c:axId val="503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101.66</c:v>
                </c:pt>
                <c:pt idx="1">
                  <c:v>144.13</c:v>
                </c:pt>
                <c:pt idx="2">
                  <c:v>104.38</c:v>
                </c:pt>
                <c:pt idx="3">
                  <c:v>103.73</c:v>
                </c:pt>
                <c:pt idx="4">
                  <c:v>183.93</c:v>
                </c:pt>
              </c:numCache>
            </c:numRef>
          </c:val>
        </c:ser>
        <c:dLbls>
          <c:showLegendKey val="0"/>
          <c:showVal val="0"/>
          <c:showCatName val="0"/>
          <c:showSerName val="0"/>
          <c:showPercent val="0"/>
          <c:showBubbleSize val="0"/>
        </c:dLbls>
        <c:gapWidth val="150"/>
        <c:axId val="35848960"/>
        <c:axId val="358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48960"/>
        <c:axId val="35850880"/>
      </c:lineChart>
      <c:dateAx>
        <c:axId val="35848960"/>
        <c:scaling>
          <c:orientation val="minMax"/>
        </c:scaling>
        <c:delete val="1"/>
        <c:axPos val="b"/>
        <c:numFmt formatCode="ge" sourceLinked="1"/>
        <c:majorTickMark val="none"/>
        <c:minorTickMark val="none"/>
        <c:tickLblPos val="none"/>
        <c:crossAx val="35850880"/>
        <c:crosses val="autoZero"/>
        <c:auto val="1"/>
        <c:lblOffset val="100"/>
        <c:baseTimeUnit val="years"/>
      </c:dateAx>
      <c:valAx>
        <c:axId val="358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22304"/>
        <c:axId val="35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22304"/>
        <c:axId val="35924224"/>
      </c:lineChart>
      <c:dateAx>
        <c:axId val="35922304"/>
        <c:scaling>
          <c:orientation val="minMax"/>
        </c:scaling>
        <c:delete val="1"/>
        <c:axPos val="b"/>
        <c:numFmt formatCode="ge" sourceLinked="1"/>
        <c:majorTickMark val="none"/>
        <c:minorTickMark val="none"/>
        <c:tickLblPos val="none"/>
        <c:crossAx val="35924224"/>
        <c:crosses val="autoZero"/>
        <c:auto val="1"/>
        <c:lblOffset val="100"/>
        <c:baseTimeUnit val="years"/>
      </c:dateAx>
      <c:valAx>
        <c:axId val="35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00448"/>
        <c:axId val="362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00448"/>
        <c:axId val="36202368"/>
      </c:lineChart>
      <c:dateAx>
        <c:axId val="36200448"/>
        <c:scaling>
          <c:orientation val="minMax"/>
        </c:scaling>
        <c:delete val="1"/>
        <c:axPos val="b"/>
        <c:numFmt formatCode="ge" sourceLinked="1"/>
        <c:majorTickMark val="none"/>
        <c:minorTickMark val="none"/>
        <c:tickLblPos val="none"/>
        <c:crossAx val="36202368"/>
        <c:crosses val="autoZero"/>
        <c:auto val="1"/>
        <c:lblOffset val="100"/>
        <c:baseTimeUnit val="years"/>
      </c:dateAx>
      <c:valAx>
        <c:axId val="362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21728"/>
        <c:axId val="466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21728"/>
        <c:axId val="46605824"/>
      </c:lineChart>
      <c:dateAx>
        <c:axId val="46521728"/>
        <c:scaling>
          <c:orientation val="minMax"/>
        </c:scaling>
        <c:delete val="1"/>
        <c:axPos val="b"/>
        <c:numFmt formatCode="ge" sourceLinked="1"/>
        <c:majorTickMark val="none"/>
        <c:minorTickMark val="none"/>
        <c:tickLblPos val="none"/>
        <c:crossAx val="46605824"/>
        <c:crosses val="autoZero"/>
        <c:auto val="1"/>
        <c:lblOffset val="100"/>
        <c:baseTimeUnit val="years"/>
      </c:dateAx>
      <c:valAx>
        <c:axId val="466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765376"/>
        <c:axId val="497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765376"/>
        <c:axId val="49796224"/>
      </c:lineChart>
      <c:dateAx>
        <c:axId val="49765376"/>
        <c:scaling>
          <c:orientation val="minMax"/>
        </c:scaling>
        <c:delete val="1"/>
        <c:axPos val="b"/>
        <c:numFmt formatCode="ge" sourceLinked="1"/>
        <c:majorTickMark val="none"/>
        <c:minorTickMark val="none"/>
        <c:tickLblPos val="none"/>
        <c:crossAx val="49796224"/>
        <c:crosses val="autoZero"/>
        <c:auto val="1"/>
        <c:lblOffset val="100"/>
        <c:baseTimeUnit val="years"/>
      </c:dateAx>
      <c:valAx>
        <c:axId val="497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2782</c:v>
                </c:pt>
                <c:pt idx="1">
                  <c:v>2673.16</c:v>
                </c:pt>
                <c:pt idx="2">
                  <c:v>2494.84</c:v>
                </c:pt>
                <c:pt idx="3">
                  <c:v>2331.64</c:v>
                </c:pt>
                <c:pt idx="4">
                  <c:v>2576.8200000000002</c:v>
                </c:pt>
              </c:numCache>
            </c:numRef>
          </c:val>
        </c:ser>
        <c:dLbls>
          <c:showLegendKey val="0"/>
          <c:showVal val="0"/>
          <c:showCatName val="0"/>
          <c:showSerName val="0"/>
          <c:showPercent val="0"/>
          <c:showBubbleSize val="0"/>
        </c:dLbls>
        <c:gapWidth val="150"/>
        <c:axId val="49805952"/>
        <c:axId val="880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49805952"/>
        <c:axId val="88068864"/>
      </c:lineChart>
      <c:dateAx>
        <c:axId val="49805952"/>
        <c:scaling>
          <c:orientation val="minMax"/>
        </c:scaling>
        <c:delete val="1"/>
        <c:axPos val="b"/>
        <c:numFmt formatCode="ge" sourceLinked="1"/>
        <c:majorTickMark val="none"/>
        <c:minorTickMark val="none"/>
        <c:tickLblPos val="none"/>
        <c:crossAx val="88068864"/>
        <c:crosses val="autoZero"/>
        <c:auto val="1"/>
        <c:lblOffset val="100"/>
        <c:baseTimeUnit val="years"/>
      </c:dateAx>
      <c:valAx>
        <c:axId val="880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24.63</c:v>
                </c:pt>
                <c:pt idx="1">
                  <c:v>26.1</c:v>
                </c:pt>
                <c:pt idx="2">
                  <c:v>26.73</c:v>
                </c:pt>
                <c:pt idx="3">
                  <c:v>22.29</c:v>
                </c:pt>
                <c:pt idx="4">
                  <c:v>32.340000000000003</c:v>
                </c:pt>
              </c:numCache>
            </c:numRef>
          </c:val>
        </c:ser>
        <c:dLbls>
          <c:showLegendKey val="0"/>
          <c:showVal val="0"/>
          <c:showCatName val="0"/>
          <c:showSerName val="0"/>
          <c:showPercent val="0"/>
          <c:showBubbleSize val="0"/>
        </c:dLbls>
        <c:gapWidth val="150"/>
        <c:axId val="115547136"/>
        <c:axId val="499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15547136"/>
        <c:axId val="49938816"/>
      </c:lineChart>
      <c:dateAx>
        <c:axId val="115547136"/>
        <c:scaling>
          <c:orientation val="minMax"/>
        </c:scaling>
        <c:delete val="1"/>
        <c:axPos val="b"/>
        <c:numFmt formatCode="ge" sourceLinked="1"/>
        <c:majorTickMark val="none"/>
        <c:minorTickMark val="none"/>
        <c:tickLblPos val="none"/>
        <c:crossAx val="49938816"/>
        <c:crosses val="autoZero"/>
        <c:auto val="1"/>
        <c:lblOffset val="100"/>
        <c:baseTimeUnit val="years"/>
      </c:dateAx>
      <c:valAx>
        <c:axId val="499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517.19000000000005</c:v>
                </c:pt>
                <c:pt idx="1">
                  <c:v>489.01</c:v>
                </c:pt>
                <c:pt idx="2">
                  <c:v>481.04</c:v>
                </c:pt>
                <c:pt idx="3">
                  <c:v>602.38</c:v>
                </c:pt>
                <c:pt idx="4">
                  <c:v>420.17</c:v>
                </c:pt>
              </c:numCache>
            </c:numRef>
          </c:val>
        </c:ser>
        <c:dLbls>
          <c:showLegendKey val="0"/>
          <c:showVal val="0"/>
          <c:showCatName val="0"/>
          <c:showSerName val="0"/>
          <c:showPercent val="0"/>
          <c:showBubbleSize val="0"/>
        </c:dLbls>
        <c:gapWidth val="150"/>
        <c:axId val="49973120"/>
        <c:axId val="499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49973120"/>
        <c:axId val="49979392"/>
      </c:lineChart>
      <c:dateAx>
        <c:axId val="49973120"/>
        <c:scaling>
          <c:orientation val="minMax"/>
        </c:scaling>
        <c:delete val="1"/>
        <c:axPos val="b"/>
        <c:numFmt formatCode="ge" sourceLinked="1"/>
        <c:majorTickMark val="none"/>
        <c:minorTickMark val="none"/>
        <c:tickLblPos val="none"/>
        <c:crossAx val="49979392"/>
        <c:crosses val="autoZero"/>
        <c:auto val="1"/>
        <c:lblOffset val="100"/>
        <c:baseTimeUnit val="years"/>
      </c:dateAx>
      <c:valAx>
        <c:axId val="499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吉川市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71048</v>
      </c>
      <c r="AM8" s="64"/>
      <c r="AN8" s="64"/>
      <c r="AO8" s="64"/>
      <c r="AP8" s="64"/>
      <c r="AQ8" s="64"/>
      <c r="AR8" s="64"/>
      <c r="AS8" s="64"/>
      <c r="AT8" s="63">
        <f>データ!S6</f>
        <v>31.66</v>
      </c>
      <c r="AU8" s="63"/>
      <c r="AV8" s="63"/>
      <c r="AW8" s="63"/>
      <c r="AX8" s="63"/>
      <c r="AY8" s="63"/>
      <c r="AZ8" s="63"/>
      <c r="BA8" s="63"/>
      <c r="BB8" s="63">
        <f>データ!T6</f>
        <v>2244.09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0.72</v>
      </c>
      <c r="Q10" s="63"/>
      <c r="R10" s="63"/>
      <c r="S10" s="63"/>
      <c r="T10" s="63"/>
      <c r="U10" s="63"/>
      <c r="V10" s="63"/>
      <c r="W10" s="63">
        <f>データ!P6</f>
        <v>100</v>
      </c>
      <c r="X10" s="63"/>
      <c r="Y10" s="63"/>
      <c r="Z10" s="63"/>
      <c r="AA10" s="63"/>
      <c r="AB10" s="63"/>
      <c r="AC10" s="63"/>
      <c r="AD10" s="64">
        <f>データ!Q6</f>
        <v>3360</v>
      </c>
      <c r="AE10" s="64"/>
      <c r="AF10" s="64"/>
      <c r="AG10" s="64"/>
      <c r="AH10" s="64"/>
      <c r="AI10" s="64"/>
      <c r="AJ10" s="64"/>
      <c r="AK10" s="2"/>
      <c r="AL10" s="64">
        <f>データ!U6</f>
        <v>513</v>
      </c>
      <c r="AM10" s="64"/>
      <c r="AN10" s="64"/>
      <c r="AO10" s="64"/>
      <c r="AP10" s="64"/>
      <c r="AQ10" s="64"/>
      <c r="AR10" s="64"/>
      <c r="AS10" s="64"/>
      <c r="AT10" s="63">
        <f>データ!V6</f>
        <v>0.21</v>
      </c>
      <c r="AU10" s="63"/>
      <c r="AV10" s="63"/>
      <c r="AW10" s="63"/>
      <c r="AX10" s="63"/>
      <c r="AY10" s="63"/>
      <c r="AZ10" s="63"/>
      <c r="BA10" s="63"/>
      <c r="BB10" s="63">
        <f>データ!W6</f>
        <v>2442.86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112437</v>
      </c>
      <c r="D6" s="31">
        <f t="shared" si="3"/>
        <v>47</v>
      </c>
      <c r="E6" s="31">
        <f t="shared" si="3"/>
        <v>17</v>
      </c>
      <c r="F6" s="31">
        <f t="shared" si="3"/>
        <v>5</v>
      </c>
      <c r="G6" s="31">
        <f t="shared" si="3"/>
        <v>0</v>
      </c>
      <c r="H6" s="31" t="str">
        <f t="shared" si="3"/>
        <v>埼玉県　吉川市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0.72</v>
      </c>
      <c r="P6" s="32">
        <f t="shared" si="3"/>
        <v>100</v>
      </c>
      <c r="Q6" s="32">
        <f t="shared" si="3"/>
        <v>3360</v>
      </c>
      <c r="R6" s="32">
        <f t="shared" si="3"/>
        <v>71048</v>
      </c>
      <c r="S6" s="32">
        <f t="shared" si="3"/>
        <v>31.66</v>
      </c>
      <c r="T6" s="32">
        <f t="shared" si="3"/>
        <v>2244.09</v>
      </c>
      <c r="U6" s="32">
        <f t="shared" si="3"/>
        <v>513</v>
      </c>
      <c r="V6" s="32">
        <f t="shared" si="3"/>
        <v>0.21</v>
      </c>
      <c r="W6" s="32">
        <f t="shared" si="3"/>
        <v>2442.86</v>
      </c>
      <c r="X6" s="33">
        <f>IF(X7="",NA(),X7)</f>
        <v>101.66</v>
      </c>
      <c r="Y6" s="33">
        <f t="shared" ref="Y6:AG6" si="4">IF(Y7="",NA(),Y7)</f>
        <v>144.13</v>
      </c>
      <c r="Z6" s="33">
        <f t="shared" si="4"/>
        <v>104.38</v>
      </c>
      <c r="AA6" s="33">
        <f t="shared" si="4"/>
        <v>103.73</v>
      </c>
      <c r="AB6" s="33">
        <f t="shared" si="4"/>
        <v>183.93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2782</v>
      </c>
      <c r="BF6" s="33">
        <f t="shared" ref="BF6:BN6" si="7">IF(BF7="",NA(),BF7)</f>
        <v>2673.16</v>
      </c>
      <c r="BG6" s="33">
        <f t="shared" si="7"/>
        <v>2494.84</v>
      </c>
      <c r="BH6" s="33">
        <f t="shared" si="7"/>
        <v>2331.64</v>
      </c>
      <c r="BI6" s="33">
        <f t="shared" si="7"/>
        <v>2576.8200000000002</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24.63</v>
      </c>
      <c r="BQ6" s="33">
        <f t="shared" ref="BQ6:BY6" si="8">IF(BQ7="",NA(),BQ7)</f>
        <v>26.1</v>
      </c>
      <c r="BR6" s="33">
        <f t="shared" si="8"/>
        <v>26.73</v>
      </c>
      <c r="BS6" s="33">
        <f t="shared" si="8"/>
        <v>22.29</v>
      </c>
      <c r="BT6" s="33">
        <f t="shared" si="8"/>
        <v>32.340000000000003</v>
      </c>
      <c r="BU6" s="33">
        <f t="shared" si="8"/>
        <v>42.13</v>
      </c>
      <c r="BV6" s="33">
        <f t="shared" si="8"/>
        <v>42.48</v>
      </c>
      <c r="BW6" s="33">
        <f t="shared" si="8"/>
        <v>41.04</v>
      </c>
      <c r="BX6" s="33">
        <f t="shared" si="8"/>
        <v>41.08</v>
      </c>
      <c r="BY6" s="33">
        <f t="shared" si="8"/>
        <v>41.34</v>
      </c>
      <c r="BZ6" s="32" t="str">
        <f>IF(BZ7="","",IF(BZ7="-","【-】","【"&amp;SUBSTITUTE(TEXT(BZ7,"#,##0.00"),"-","△")&amp;"】"))</f>
        <v>【52.78】</v>
      </c>
      <c r="CA6" s="33">
        <f>IF(CA7="",NA(),CA7)</f>
        <v>517.19000000000005</v>
      </c>
      <c r="CB6" s="33">
        <f t="shared" ref="CB6:CJ6" si="9">IF(CB7="",NA(),CB7)</f>
        <v>489.01</v>
      </c>
      <c r="CC6" s="33">
        <f t="shared" si="9"/>
        <v>481.04</v>
      </c>
      <c r="CD6" s="33">
        <f t="shared" si="9"/>
        <v>602.38</v>
      </c>
      <c r="CE6" s="33">
        <f t="shared" si="9"/>
        <v>420.17</v>
      </c>
      <c r="CF6" s="33">
        <f t="shared" si="9"/>
        <v>348.41</v>
      </c>
      <c r="CG6" s="33">
        <f t="shared" si="9"/>
        <v>343.8</v>
      </c>
      <c r="CH6" s="33">
        <f t="shared" si="9"/>
        <v>357.08</v>
      </c>
      <c r="CI6" s="33">
        <f t="shared" si="9"/>
        <v>378.08</v>
      </c>
      <c r="CJ6" s="33">
        <f t="shared" si="9"/>
        <v>357.49</v>
      </c>
      <c r="CK6" s="32" t="str">
        <f>IF(CK7="","",IF(CK7="-","【-】","【"&amp;SUBSTITUTE(TEXT(CK7,"#,##0.00"),"-","△")&amp;"】"))</f>
        <v>【289.81】</v>
      </c>
      <c r="CL6" s="33">
        <f>IF(CL7="",NA(),CL7)</f>
        <v>100</v>
      </c>
      <c r="CM6" s="33">
        <f t="shared" ref="CM6:CU6" si="10">IF(CM7="",NA(),CM7)</f>
        <v>100</v>
      </c>
      <c r="CN6" s="33">
        <f t="shared" si="10"/>
        <v>100</v>
      </c>
      <c r="CO6" s="33">
        <f t="shared" si="10"/>
        <v>100</v>
      </c>
      <c r="CP6" s="33">
        <f t="shared" si="10"/>
        <v>100</v>
      </c>
      <c r="CQ6" s="33">
        <f t="shared" si="10"/>
        <v>46.85</v>
      </c>
      <c r="CR6" s="33">
        <f t="shared" si="10"/>
        <v>46.06</v>
      </c>
      <c r="CS6" s="33">
        <f t="shared" si="10"/>
        <v>45.95</v>
      </c>
      <c r="CT6" s="33">
        <f t="shared" si="10"/>
        <v>44.69</v>
      </c>
      <c r="CU6" s="33">
        <f t="shared" si="10"/>
        <v>44.69</v>
      </c>
      <c r="CV6" s="32" t="str">
        <f>IF(CV7="","",IF(CV7="-","【-】","【"&amp;SUBSTITUTE(TEXT(CV7,"#,##0.00"),"-","△")&amp;"】"))</f>
        <v>【52.74】</v>
      </c>
      <c r="CW6" s="33">
        <f>IF(CW7="",NA(),CW7)</f>
        <v>59.38</v>
      </c>
      <c r="CX6" s="33">
        <f t="shared" ref="CX6:DF6" si="11">IF(CX7="",NA(),CX7)</f>
        <v>61.09</v>
      </c>
      <c r="CY6" s="33">
        <f t="shared" si="11"/>
        <v>61.82</v>
      </c>
      <c r="CZ6" s="33">
        <f t="shared" si="11"/>
        <v>61.36</v>
      </c>
      <c r="DA6" s="33">
        <f t="shared" si="11"/>
        <v>61.99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112437</v>
      </c>
      <c r="D7" s="35">
        <v>47</v>
      </c>
      <c r="E7" s="35">
        <v>17</v>
      </c>
      <c r="F7" s="35">
        <v>5</v>
      </c>
      <c r="G7" s="35">
        <v>0</v>
      </c>
      <c r="H7" s="35" t="s">
        <v>96</v>
      </c>
      <c r="I7" s="35" t="s">
        <v>97</v>
      </c>
      <c r="J7" s="35" t="s">
        <v>98</v>
      </c>
      <c r="K7" s="35" t="s">
        <v>99</v>
      </c>
      <c r="L7" s="35" t="s">
        <v>100</v>
      </c>
      <c r="M7" s="36" t="s">
        <v>101</v>
      </c>
      <c r="N7" s="36" t="s">
        <v>102</v>
      </c>
      <c r="O7" s="36">
        <v>0.72</v>
      </c>
      <c r="P7" s="36">
        <v>100</v>
      </c>
      <c r="Q7" s="36">
        <v>3360</v>
      </c>
      <c r="R7" s="36">
        <v>71048</v>
      </c>
      <c r="S7" s="36">
        <v>31.66</v>
      </c>
      <c r="T7" s="36">
        <v>2244.09</v>
      </c>
      <c r="U7" s="36">
        <v>513</v>
      </c>
      <c r="V7" s="36">
        <v>0.21</v>
      </c>
      <c r="W7" s="36">
        <v>2442.86</v>
      </c>
      <c r="X7" s="36">
        <v>101.66</v>
      </c>
      <c r="Y7" s="36">
        <v>144.13</v>
      </c>
      <c r="Z7" s="36">
        <v>104.38</v>
      </c>
      <c r="AA7" s="36">
        <v>103.73</v>
      </c>
      <c r="AB7" s="36">
        <v>183.93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2782</v>
      </c>
      <c r="BF7" s="36">
        <v>2673.16</v>
      </c>
      <c r="BG7" s="36">
        <v>2494.84</v>
      </c>
      <c r="BH7" s="36">
        <v>2331.64</v>
      </c>
      <c r="BI7" s="36">
        <v>2576.8200000000002</v>
      </c>
      <c r="BJ7" s="36">
        <v>1224.75</v>
      </c>
      <c r="BK7" s="36">
        <v>1144.05</v>
      </c>
      <c r="BL7" s="36">
        <v>1117.1099999999999</v>
      </c>
      <c r="BM7" s="36">
        <v>1161.05</v>
      </c>
      <c r="BN7" s="36">
        <v>979.89</v>
      </c>
      <c r="BO7" s="36">
        <v>1015.77</v>
      </c>
      <c r="BP7" s="36">
        <v>24.63</v>
      </c>
      <c r="BQ7" s="36">
        <v>26.1</v>
      </c>
      <c r="BR7" s="36">
        <v>26.73</v>
      </c>
      <c r="BS7" s="36">
        <v>22.29</v>
      </c>
      <c r="BT7" s="36">
        <v>32.340000000000003</v>
      </c>
      <c r="BU7" s="36">
        <v>42.13</v>
      </c>
      <c r="BV7" s="36">
        <v>42.48</v>
      </c>
      <c r="BW7" s="36">
        <v>41.04</v>
      </c>
      <c r="BX7" s="36">
        <v>41.08</v>
      </c>
      <c r="BY7" s="36">
        <v>41.34</v>
      </c>
      <c r="BZ7" s="36">
        <v>52.78</v>
      </c>
      <c r="CA7" s="36">
        <v>517.19000000000005</v>
      </c>
      <c r="CB7" s="36">
        <v>489.01</v>
      </c>
      <c r="CC7" s="36">
        <v>481.04</v>
      </c>
      <c r="CD7" s="36">
        <v>602.38</v>
      </c>
      <c r="CE7" s="36">
        <v>420.17</v>
      </c>
      <c r="CF7" s="36">
        <v>348.41</v>
      </c>
      <c r="CG7" s="36">
        <v>343.8</v>
      </c>
      <c r="CH7" s="36">
        <v>357.08</v>
      </c>
      <c r="CI7" s="36">
        <v>378.08</v>
      </c>
      <c r="CJ7" s="36">
        <v>357.49</v>
      </c>
      <c r="CK7" s="36">
        <v>289.81</v>
      </c>
      <c r="CL7" s="36">
        <v>100</v>
      </c>
      <c r="CM7" s="36">
        <v>100</v>
      </c>
      <c r="CN7" s="36">
        <v>100</v>
      </c>
      <c r="CO7" s="36">
        <v>100</v>
      </c>
      <c r="CP7" s="36">
        <v>100</v>
      </c>
      <c r="CQ7" s="36">
        <v>46.85</v>
      </c>
      <c r="CR7" s="36">
        <v>46.06</v>
      </c>
      <c r="CS7" s="36">
        <v>45.95</v>
      </c>
      <c r="CT7" s="36">
        <v>44.69</v>
      </c>
      <c r="CU7" s="36">
        <v>44.69</v>
      </c>
      <c r="CV7" s="36">
        <v>52.74</v>
      </c>
      <c r="CW7" s="36">
        <v>59.38</v>
      </c>
      <c r="CX7" s="36">
        <v>61.09</v>
      </c>
      <c r="CY7" s="36">
        <v>61.82</v>
      </c>
      <c r="CZ7" s="36">
        <v>61.36</v>
      </c>
      <c r="DA7" s="36">
        <v>61.99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2017-02-14T08:53:02Z</cp:lastPrinted>
  <dcterms:created xsi:type="dcterms:W3CDTF">2017-02-08T03:09:18Z</dcterms:created>
  <dcterms:modified xsi:type="dcterms:W3CDTF">2017-02-14T08:57:58Z</dcterms:modified>
</cp:coreProperties>
</file>