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<sst xmlns="http://schemas.openxmlformats.org/spreadsheetml/2006/main" count="217" uniqueCount="107">
  <si>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</si>
  <si>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</si>
  <si>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</si>
  <si>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</si>
  <si>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</si>
  <si>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</si>
  <si>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</si>
  <si>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</si>
  <si>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</si>
  <si>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</si>
  <si>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</si>
  <si>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</si>
  <si>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</si>
  <si>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</si>
  <si>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</si>
  <si>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</si>
  <si>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</si>
  <si>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</si>
  <si>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</si>
  <si>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</si>
  <si>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</si>
  <si>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</si>
  <si>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</si>
  <si>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</si>
  <si>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</si>
  <si>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</si>
  <si>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</si>
  <si>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</si>
  <si>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</si>
  <si>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</si>
  <si>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</si>
  <si>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</si>
  <si>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</si>
  <si>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</si>
  <si>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</si>
  <si>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</si>
  <si>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</si>
  <si>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</si>
  <si>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</si>
  <si>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</si>
  <si>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</si>
  <si>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</si>
  <si>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</si>
  <si>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</si>
  <si>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</si>
  <si>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</si>
  <si>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</si>
  <si>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</si>
  <si>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</si>
  <si>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</si>
  <si>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</si>
  <si>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</si>
  <si>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</si>
  <si>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</si>
  <si>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</si>
  <si>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</si>
  <si>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</si>
  <si>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</si>
  <si>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</si>
  <si>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</si>
  <si>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</si>
  <si>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</si>
  <si>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</si>
  <si>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</si>
  <si>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</si>
  <si>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</si>
  <si>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</si>
  <si>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</si>
  <si>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</si>
  <si>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</si>
  <si>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</si>
  <si>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</si>
  <si>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</si>
  <si>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</si>
  <si>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</si>
  <si>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</si>
  <si>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</si>
  <si>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</si>
  <si>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</si>
  <si>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</si>
  <si>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</si>
  <si>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</si>
  <si>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</si>
  <si>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</si>
  <si>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</si>
  <si>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</si>
  <si>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</si>
  <si>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</si>
  <si>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</si>
  <si>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</si>
  <si>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</si>
  <si>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</si>
  <si>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</si>
  <si>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新座市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</si>
  <si>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</si>
  <si>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</si>
  <si>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</si>
  <si>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</si>
  <si>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</si>
  <si>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</si>
  <si>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</si>
  <si>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</si>
  <si>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</si>
  <si>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</si>
  <si>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新座市においては、昭和４０、５０年代に布設した管が年を追うごとに急速に老朽管へ変わっていくため今後の更新投資を早急かつ計画的に行っていかなければならない。しかしながら、更新するための資金源である水道料金については、使用水量の増加が見込めないことから、近い将来料金の見直しを検討する状況である。</t>
    <rPh sb="1" eb="4">
      <t>ニイザシ</t>
    </rPh>
    <rPh sb="10" eb="12">
      <t>ショウワ</t>
    </rPh>
    <rPh sb="17" eb="19">
      <t>ネンダイ</t>
    </rPh>
    <rPh sb="20" eb="22">
      <t>フセツ</t>
    </rPh>
    <rPh sb="24" eb="25">
      <t>カン</t>
    </rPh>
    <rPh sb="26" eb="27">
      <t>ネン</t>
    </rPh>
    <rPh sb="28" eb="29">
      <t>オ</t>
    </rPh>
    <rPh sb="33" eb="35">
      <t>キュウソク</t>
    </rPh>
    <rPh sb="36" eb="38">
      <t>ロウキュウ</t>
    </rPh>
    <rPh sb="38" eb="39">
      <t>カン</t>
    </rPh>
    <rPh sb="40" eb="41">
      <t>カ</t>
    </rPh>
    <rPh sb="48" eb="50">
      <t>コンゴ</t>
    </rPh>
    <rPh sb="51" eb="53">
      <t>コウシン</t>
    </rPh>
    <rPh sb="53" eb="55">
      <t>トウシ</t>
    </rPh>
    <rPh sb="56" eb="58">
      <t>ソウキュウ</t>
    </rPh>
    <rPh sb="60" eb="63">
      <t>ケイカクテキ</t>
    </rPh>
    <rPh sb="64" eb="65">
      <t>オコナ</t>
    </rPh>
    <rPh sb="85" eb="87">
      <t>コウシン</t>
    </rPh>
    <rPh sb="92" eb="95">
      <t>シキンゲン</t>
    </rPh>
    <rPh sb="98" eb="100">
      <t>スイドウ</t>
    </rPh>
    <rPh sb="100" eb="102">
      <t>リョウキン</t>
    </rPh>
    <rPh sb="108" eb="110">
      <t>シヨウ</t>
    </rPh>
    <rPh sb="110" eb="112">
      <t>スイリョウ</t>
    </rPh>
    <rPh sb="113" eb="115">
      <t>ゾウカ</t>
    </rPh>
    <rPh sb="116" eb="118">
      <t>ミコ</t>
    </rPh>
    <rPh sb="126" eb="127">
      <t>チカ</t>
    </rPh>
    <rPh sb="128" eb="130">
      <t>ショウライ</t>
    </rPh>
    <rPh sb="130" eb="132">
      <t>リョウキン</t>
    </rPh>
    <rPh sb="133" eb="135">
      <t>ミナオ</t>
    </rPh>
    <rPh sb="137" eb="139">
      <t>ケントウ</t>
    </rPh>
    <rPh sb="141" eb="143">
      <t>ジョウキョウ</t>
    </rPh>
    <phoneticPr fontId="4"/>
  </si>
  <si>
    <t>①経常収支比率、⑤料金回収率
　経常収支比率が近年、毎年悪化している。これは、給水人口は増えているが１世帯あたりの水道使用量が減少しており、結果として水道料金が年々落ち込んできていることが原因の一因となっている。また、料金回収率は、平成２６年度から適用となった地方公営企業の会計制度見直し前は１００％を割り込んでいる。これは、水道料金のみの収入だけでは、赤字経営となっていることを指す。平成２６年度以降は１００％以上となっているが、類似団体を大きく下回っており、今後の経営に支障がでてくるものと考えられる。
③流動比率
　短期的な支払能力を示す値で、類似団体を上回っている状態である。
④企業債残高対給水収益比率
　類似団体と比較すると下回っているが、管路の更新を先送りしていたため更新費用に充てる企業債の残高が少ないと考えられる。
⑥給水原価
　有収水量１㎥あたりの経費を示しているが、類似団体と比較すると下回っていることから少ない経費で水道水が作られていることを意味している。
⑦施設利用率
　施設の利用状況や適正規模を判断する指標であり、類似団体と比較すると、より適正規模の施設であることを意味している。
⑧有収率
　類似団体よりも高い状態である。これは漏水などが少なく、施設からの配水量が水道使用量に結びついていることを意味している。</t>
    <rPh sb="1" eb="3">
      <t>ケイジョウ</t>
    </rPh>
    <rPh sb="3" eb="5">
      <t>シュウシ</t>
    </rPh>
    <rPh sb="5" eb="7">
      <t>ヒリツ</t>
    </rPh>
    <rPh sb="16" eb="18">
      <t>ケイジョウ</t>
    </rPh>
    <rPh sb="18" eb="20">
      <t>シュウシ</t>
    </rPh>
    <rPh sb="20" eb="22">
      <t>ヒリツ</t>
    </rPh>
    <rPh sb="23" eb="25">
      <t>キンネン</t>
    </rPh>
    <rPh sb="26" eb="28">
      <t>マイトシ</t>
    </rPh>
    <rPh sb="28" eb="30">
      <t>アッカ</t>
    </rPh>
    <rPh sb="39" eb="41">
      <t>キュウスイ</t>
    </rPh>
    <rPh sb="41" eb="43">
      <t>ジンコウ</t>
    </rPh>
    <rPh sb="44" eb="45">
      <t>フ</t>
    </rPh>
    <rPh sb="51" eb="53">
      <t>セタイ</t>
    </rPh>
    <rPh sb="57" eb="59">
      <t>スイドウ</t>
    </rPh>
    <rPh sb="63" eb="65">
      <t>ゲンショウ</t>
    </rPh>
    <rPh sb="70" eb="72">
      <t>ケッカ</t>
    </rPh>
    <rPh sb="75" eb="77">
      <t>スイドウ</t>
    </rPh>
    <rPh sb="77" eb="79">
      <t>リョウキン</t>
    </rPh>
    <rPh sb="80" eb="82">
      <t>ネンネン</t>
    </rPh>
    <rPh sb="82" eb="83">
      <t>オ</t>
    </rPh>
    <rPh sb="84" eb="85">
      <t>コ</t>
    </rPh>
    <rPh sb="94" eb="96">
      <t>ゲンイン</t>
    </rPh>
    <rPh sb="97" eb="99">
      <t>イチイン</t>
    </rPh>
    <rPh sb="109" eb="111">
      <t>リョウキン</t>
    </rPh>
    <rPh sb="111" eb="113">
      <t>カイシュウ</t>
    </rPh>
    <rPh sb="113" eb="114">
      <t>リツ</t>
    </rPh>
    <rPh sb="116" eb="118">
      <t>ヘイセイ</t>
    </rPh>
    <rPh sb="120" eb="122">
      <t>ネンド</t>
    </rPh>
    <rPh sb="124" eb="126">
      <t>テキヨウ</t>
    </rPh>
    <rPh sb="130" eb="132">
      <t>チホウ</t>
    </rPh>
    <rPh sb="132" eb="134">
      <t>コウエイ</t>
    </rPh>
    <rPh sb="134" eb="136">
      <t>キギョウ</t>
    </rPh>
    <rPh sb="137" eb="139">
      <t>カイケイ</t>
    </rPh>
    <rPh sb="139" eb="141">
      <t>セイド</t>
    </rPh>
    <rPh sb="141" eb="143">
      <t>ミナオ</t>
    </rPh>
    <rPh sb="144" eb="145">
      <t>マエ</t>
    </rPh>
    <rPh sb="151" eb="152">
      <t>ワ</t>
    </rPh>
    <rPh sb="153" eb="154">
      <t>コ</t>
    </rPh>
    <rPh sb="163" eb="165">
      <t>スイドウ</t>
    </rPh>
    <rPh sb="165" eb="167">
      <t>リョウキン</t>
    </rPh>
    <rPh sb="170" eb="172">
      <t>シュウニュウ</t>
    </rPh>
    <rPh sb="177" eb="179">
      <t>アカジ</t>
    </rPh>
    <rPh sb="179" eb="181">
      <t>ケイエイ</t>
    </rPh>
    <rPh sb="190" eb="191">
      <t>サ</t>
    </rPh>
    <rPh sb="193" eb="195">
      <t>ヘイセイ</t>
    </rPh>
    <rPh sb="197" eb="199">
      <t>ネンド</t>
    </rPh>
    <rPh sb="199" eb="201">
      <t>イコウ</t>
    </rPh>
    <rPh sb="206" eb="208">
      <t>イジョウ</t>
    </rPh>
    <rPh sb="221" eb="222">
      <t>オオ</t>
    </rPh>
    <rPh sb="224" eb="226">
      <t>シタマワ</t>
    </rPh>
    <rPh sb="231" eb="233">
      <t>コンゴ</t>
    </rPh>
    <rPh sb="237" eb="239">
      <t>シショウ</t>
    </rPh>
    <rPh sb="247" eb="248">
      <t>カンガ</t>
    </rPh>
    <rPh sb="255" eb="257">
      <t>リュウドウ</t>
    </rPh>
    <rPh sb="257" eb="259">
      <t>ヒリツ</t>
    </rPh>
    <rPh sb="261" eb="264">
      <t>タンキテキ</t>
    </rPh>
    <rPh sb="265" eb="267">
      <t>シハライ</t>
    </rPh>
    <rPh sb="267" eb="269">
      <t>ノウリョク</t>
    </rPh>
    <rPh sb="270" eb="271">
      <t>シメ</t>
    </rPh>
    <rPh sb="272" eb="273">
      <t>アタイ</t>
    </rPh>
    <rPh sb="275" eb="277">
      <t>ルイジ</t>
    </rPh>
    <rPh sb="277" eb="279">
      <t>ダンタイ</t>
    </rPh>
    <rPh sb="280" eb="282">
      <t>ウワマワ</t>
    </rPh>
    <rPh sb="286" eb="288">
      <t>ジョウタイ</t>
    </rPh>
    <rPh sb="294" eb="296">
      <t>キギョウ</t>
    </rPh>
    <rPh sb="296" eb="297">
      <t>サイ</t>
    </rPh>
    <rPh sb="297" eb="299">
      <t>ザンダカ</t>
    </rPh>
    <rPh sb="299" eb="300">
      <t>タイ</t>
    </rPh>
    <rPh sb="300" eb="302">
      <t>キュウスイ</t>
    </rPh>
    <rPh sb="302" eb="304">
      <t>シュウエキ</t>
    </rPh>
    <rPh sb="304" eb="306">
      <t>ヒリツ</t>
    </rPh>
    <rPh sb="308" eb="310">
      <t>ルイジ</t>
    </rPh>
    <rPh sb="310" eb="312">
      <t>ダンタイ</t>
    </rPh>
    <rPh sb="313" eb="315">
      <t>ヒカク</t>
    </rPh>
    <rPh sb="318" eb="320">
      <t>シタマワ</t>
    </rPh>
    <rPh sb="326" eb="328">
      <t>カンロ</t>
    </rPh>
    <rPh sb="329" eb="331">
      <t>コウシン</t>
    </rPh>
    <rPh sb="332" eb="334">
      <t>サキオク</t>
    </rPh>
    <rPh sb="341" eb="343">
      <t>コウシン</t>
    </rPh>
    <rPh sb="343" eb="345">
      <t>ヒヨウ</t>
    </rPh>
    <rPh sb="346" eb="347">
      <t>ア</t>
    </rPh>
    <rPh sb="349" eb="351">
      <t>キギョウ</t>
    </rPh>
    <rPh sb="351" eb="352">
      <t>サイ</t>
    </rPh>
    <rPh sb="353" eb="355">
      <t>ザンダカ</t>
    </rPh>
    <rPh sb="356" eb="357">
      <t>スク</t>
    </rPh>
    <rPh sb="360" eb="361">
      <t>カンガ</t>
    </rPh>
    <rPh sb="368" eb="370">
      <t>キュウスイ</t>
    </rPh>
    <rPh sb="370" eb="372">
      <t>ゲンカ</t>
    </rPh>
    <rPh sb="374" eb="375">
      <t>ユウ</t>
    </rPh>
    <rPh sb="375" eb="376">
      <t>シュウ</t>
    </rPh>
    <rPh sb="376" eb="378">
      <t>スイリョウ</t>
    </rPh>
    <rPh sb="384" eb="386">
      <t>ケイヒ</t>
    </rPh>
    <rPh sb="387" eb="388">
      <t>シメ</t>
    </rPh>
    <rPh sb="414" eb="415">
      <t>スク</t>
    </rPh>
    <rPh sb="420" eb="423">
      <t>スイドウスイ</t>
    </rPh>
    <rPh sb="424" eb="425">
      <t>ツク</t>
    </rPh>
    <rPh sb="442" eb="444">
      <t>シセツ</t>
    </rPh>
    <rPh sb="444" eb="446">
      <t>リヨウ</t>
    </rPh>
    <rPh sb="446" eb="447">
      <t>リツ</t>
    </rPh>
    <rPh sb="449" eb="451">
      <t>シセツ</t>
    </rPh>
    <rPh sb="452" eb="454">
      <t>リヨウ</t>
    </rPh>
    <rPh sb="454" eb="456">
      <t>ジョウキョウ</t>
    </rPh>
    <rPh sb="457" eb="459">
      <t>テキセイ</t>
    </rPh>
    <rPh sb="459" eb="461">
      <t>キボ</t>
    </rPh>
    <rPh sb="462" eb="464">
      <t>ハンダン</t>
    </rPh>
    <rPh sb="466" eb="468">
      <t>シヒョウ</t>
    </rPh>
    <rPh sb="485" eb="487">
      <t>テキセイ</t>
    </rPh>
    <rPh sb="487" eb="489">
      <t>キボ</t>
    </rPh>
    <rPh sb="490" eb="492">
      <t>シセツ</t>
    </rPh>
    <rPh sb="498" eb="500">
      <t>イミ</t>
    </rPh>
    <rPh sb="507" eb="508">
      <t>ユウ</t>
    </rPh>
    <rPh sb="508" eb="510">
      <t>シュウリツ</t>
    </rPh>
    <rPh sb="512" eb="514">
      <t>ルイジ</t>
    </rPh>
    <rPh sb="514" eb="516">
      <t>ダンタイ</t>
    </rPh>
    <rPh sb="519" eb="520">
      <t>タカ</t>
    </rPh>
    <rPh sb="521" eb="523">
      <t>ジョウタイ</t>
    </rPh>
    <rPh sb="530" eb="532">
      <t>ロウスイ</t>
    </rPh>
    <rPh sb="535" eb="536">
      <t>スク</t>
    </rPh>
    <rPh sb="539" eb="541">
      <t>シセツ</t>
    </rPh>
    <rPh sb="544" eb="546">
      <t>ハイスイ</t>
    </rPh>
    <rPh sb="546" eb="547">
      <t>リョウ</t>
    </rPh>
    <rPh sb="548" eb="550">
      <t>スイドウ</t>
    </rPh>
    <rPh sb="550" eb="552">
      <t>シヨウ</t>
    </rPh>
    <rPh sb="552" eb="553">
      <t>リョウ</t>
    </rPh>
    <rPh sb="554" eb="555">
      <t>ムス</t>
    </rPh>
    <rPh sb="564" eb="566">
      <t>イミ</t>
    </rPh>
    <phoneticPr fontId="4"/>
  </si>
  <si>
    <t>①有形固定資産減価償却率、②管路経年化率
　管路経年化率を見ると、類似団体と比べ老朽化が少なく思えるが、有形固定資産減価償却率（数値が高いほど保有資産が法定耐用年数に近付いていることを示している。）は類似団体より上回っており、今後急速に老朽化が進んでいくことを示している。なお、今回率が上昇した理由は今回から配水管を含めた率となっているためである。
③管路更新率
　管路の更新ペースや状況を把握できるものだが、類似団体より低い更新状況である。管路の更新投資を早急かつ計画的に行っていく必要があることを示している。</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2" eb="24">
      <t>カンロ</t>
    </rPh>
    <rPh sb="24" eb="27">
      <t>ケイネンカ</t>
    </rPh>
    <rPh sb="27" eb="28">
      <t>リツ</t>
    </rPh>
    <rPh sb="29" eb="30">
      <t>ミ</t>
    </rPh>
    <rPh sb="33" eb="35">
      <t>ルイジ</t>
    </rPh>
    <rPh sb="35" eb="37">
      <t>ダンタイ</t>
    </rPh>
    <rPh sb="38" eb="39">
      <t>クラ</t>
    </rPh>
    <rPh sb="40" eb="43">
      <t>ロウキュウカ</t>
    </rPh>
    <rPh sb="44" eb="45">
      <t>スク</t>
    </rPh>
    <rPh sb="47" eb="48">
      <t>オモ</t>
    </rPh>
    <rPh sb="52" eb="54">
      <t>ユウケイ</t>
    </rPh>
    <rPh sb="54" eb="56">
      <t>コテイ</t>
    </rPh>
    <rPh sb="56" eb="58">
      <t>シサン</t>
    </rPh>
    <rPh sb="58" eb="60">
      <t>ゲンカ</t>
    </rPh>
    <rPh sb="60" eb="62">
      <t>ショウキャク</t>
    </rPh>
    <rPh sb="62" eb="63">
      <t>リツ</t>
    </rPh>
    <rPh sb="64" eb="66">
      <t>スウチ</t>
    </rPh>
    <rPh sb="67" eb="68">
      <t>タカ</t>
    </rPh>
    <rPh sb="71" eb="73">
      <t>ホユウ</t>
    </rPh>
    <rPh sb="73" eb="75">
      <t>シサン</t>
    </rPh>
    <rPh sb="76" eb="78">
      <t>ホウテイ</t>
    </rPh>
    <rPh sb="78" eb="80">
      <t>タイヨウ</t>
    </rPh>
    <rPh sb="80" eb="82">
      <t>ネンスウ</t>
    </rPh>
    <rPh sb="83" eb="85">
      <t>チカヅ</t>
    </rPh>
    <rPh sb="92" eb="93">
      <t>シメ</t>
    </rPh>
    <rPh sb="100" eb="102">
      <t>ルイジ</t>
    </rPh>
    <rPh sb="102" eb="104">
      <t>ダンタイ</t>
    </rPh>
    <rPh sb="106" eb="108">
      <t>ウワマワ</t>
    </rPh>
    <rPh sb="113" eb="115">
      <t>コンゴ</t>
    </rPh>
    <rPh sb="115" eb="117">
      <t>キュウソク</t>
    </rPh>
    <rPh sb="118" eb="121">
      <t>ロウキュウカ</t>
    </rPh>
    <rPh sb="122" eb="123">
      <t>スス</t>
    </rPh>
    <rPh sb="130" eb="131">
      <t>シメ</t>
    </rPh>
    <rPh sb="139" eb="141">
      <t>コンカイ</t>
    </rPh>
    <rPh sb="141" eb="142">
      <t>リツ</t>
    </rPh>
    <rPh sb="143" eb="145">
      <t>ジョウショウ</t>
    </rPh>
    <rPh sb="147" eb="149">
      <t>リユウ</t>
    </rPh>
    <rPh sb="150" eb="152">
      <t>コンカイ</t>
    </rPh>
    <rPh sb="154" eb="157">
      <t>ハイスイカン</t>
    </rPh>
    <rPh sb="158" eb="159">
      <t>フク</t>
    </rPh>
    <rPh sb="161" eb="162">
      <t>リツ</t>
    </rPh>
    <rPh sb="176" eb="178">
      <t>カンロ</t>
    </rPh>
    <rPh sb="178" eb="180">
      <t>コウシン</t>
    </rPh>
    <rPh sb="180" eb="181">
      <t>リツ</t>
    </rPh>
    <rPh sb="183" eb="185">
      <t>カンロ</t>
    </rPh>
    <rPh sb="186" eb="188">
      <t>コウシン</t>
    </rPh>
    <rPh sb="192" eb="194">
      <t>ジョウキョウ</t>
    </rPh>
    <rPh sb="195" eb="197">
      <t>ハアク</t>
    </rPh>
    <rPh sb="205" eb="207">
      <t>ルイジ</t>
    </rPh>
    <rPh sb="207" eb="209">
      <t>ダンタイ</t>
    </rPh>
    <rPh sb="211" eb="212">
      <t>ヒク</t>
    </rPh>
    <rPh sb="213" eb="215">
      <t>コウシン</t>
    </rPh>
    <rPh sb="215" eb="217">
      <t>ジョウキョウ</t>
    </rPh>
    <rPh sb="221" eb="223">
      <t>カンロ</t>
    </rPh>
    <rPh sb="224" eb="226">
      <t>コウシン</t>
    </rPh>
    <rPh sb="226" eb="228">
      <t>トウシ</t>
    </rPh>
    <rPh sb="229" eb="231">
      <t>ソウキュウ</t>
    </rPh>
    <rPh sb="233" eb="236">
      <t>ケイカクテキ</t>
    </rPh>
    <rPh sb="237" eb="238">
      <t>オコナ</t>
    </rPh>
    <rPh sb="242" eb="244">
      <t>ヒツヨウ</t>
    </rPh>
    <rPh sb="250" eb="251">
      <t>シメ</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</si>
</sst>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c:v>
                </c:pt>
                <c:pt idx="1">
                  <c:v>0.47</c:v>
                </c:pt>
                <c:pt idx="2">
                  <c:v>0.34</c:v>
                </c:pt>
                <c:pt idx="3">
                  <c:v>0.31</c:v>
                </c:pt>
                <c:pt idx="4">
                  <c:v>0.48</c:v>
                </c:pt>
              </c:numCache>
            </c:numRef>
          </c:val>
        </c:ser>
        <c:dLbls>
          <c:showLegendKey val="0"/>
          <c:showVal val="0"/>
          <c:showCatName val="0"/>
          <c:showSerName val="0"/>
          <c:showPercent val="0"/>
          <c:showBubbleSize val="0"/>
        </c:dLbls>
        <c:gapWidth val="150"/>
        <c:axId val="100013952"/>
        <c:axId val="10003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2.14</c:v>
                </c:pt>
              </c:numCache>
            </c:numRef>
          </c:val>
          <c:smooth val="0"/>
        </c:ser>
        <c:dLbls>
          <c:showLegendKey val="0"/>
          <c:showVal val="0"/>
          <c:showCatName val="0"/>
          <c:showSerName val="0"/>
          <c:showPercent val="0"/>
          <c:showBubbleSize val="0"/>
        </c:dLbls>
        <c:marker val="1"/>
        <c:smooth val="0"/>
        <c:axId val="100013952"/>
        <c:axId val="100036608"/>
      </c:lineChart>
      <c:dateAx>
        <c:axId val="100013952"/>
        <c:scaling>
          <c:orientation val="minMax"/>
        </c:scaling>
        <c:delete val="1"/>
        <c:axPos val="b"/>
        <c:numFmt formatCode="ge" sourceLinked="1"/>
        <c:majorTickMark val="none"/>
        <c:minorTickMark val="none"/>
        <c:tickLblPos val="none"/>
        <c:crossAx val="100036608"/>
        <c:crosses val="autoZero"/>
        <c:auto val="1"/>
        <c:lblOffset val="100"/>
        <c:baseTimeUnit val="years"/>
      </c:dateAx>
      <c:valAx>
        <c:axId val="1000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76.349999999999994</c:v>
                </c:pt>
                <c:pt idx="1">
                  <c:v>76.400000000000006</c:v>
                </c:pt>
                <c:pt idx="2">
                  <c:v>75.64</c:v>
                </c:pt>
                <c:pt idx="3">
                  <c:v>75.14</c:v>
                </c:pt>
                <c:pt idx="4">
                  <c:v>73.14</c:v>
                </c:pt>
              </c:numCache>
            </c:numRef>
          </c:val>
        </c:ser>
        <c:dLbls>
          <c:showLegendKey val="0"/>
          <c:showVal val="0"/>
          <c:showCatName val="0"/>
          <c:showSerName val="0"/>
          <c:showPercent val="0"/>
          <c:showBubbleSize val="0"/>
        </c:dLbls>
        <c:gapWidth val="150"/>
        <c:axId val="106854656"/>
        <c:axId val="1068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06854656"/>
        <c:axId val="106873216"/>
      </c:lineChart>
      <c:dateAx>
        <c:axId val="106854656"/>
        <c:scaling>
          <c:orientation val="minMax"/>
        </c:scaling>
        <c:delete val="1"/>
        <c:axPos val="b"/>
        <c:numFmt formatCode="ge" sourceLinked="1"/>
        <c:majorTickMark val="none"/>
        <c:minorTickMark val="none"/>
        <c:tickLblPos val="none"/>
        <c:crossAx val="106873216"/>
        <c:crosses val="autoZero"/>
        <c:auto val="1"/>
        <c:lblOffset val="100"/>
        <c:baseTimeUnit val="years"/>
      </c:dateAx>
      <c:valAx>
        <c:axId val="1068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94.25</c:v>
                </c:pt>
                <c:pt idx="1">
                  <c:v>93.97</c:v>
                </c:pt>
                <c:pt idx="2">
                  <c:v>94.88</c:v>
                </c:pt>
                <c:pt idx="3">
                  <c:v>93.84</c:v>
                </c:pt>
                <c:pt idx="4">
                  <c:v>93.8</c:v>
                </c:pt>
              </c:numCache>
            </c:numRef>
          </c:val>
        </c:ser>
        <c:dLbls>
          <c:showLegendKey val="0"/>
          <c:showVal val="0"/>
          <c:showCatName val="0"/>
          <c:showSerName val="0"/>
          <c:showPercent val="0"/>
          <c:showBubbleSize val="0"/>
        </c:dLbls>
        <c:gapWidth val="150"/>
        <c:axId val="106964864"/>
        <c:axId val="1069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06964864"/>
        <c:axId val="106971136"/>
      </c:lineChart>
      <c:dateAx>
        <c:axId val="106964864"/>
        <c:scaling>
          <c:orientation val="minMax"/>
        </c:scaling>
        <c:delete val="1"/>
        <c:axPos val="b"/>
        <c:numFmt formatCode="ge" sourceLinked="1"/>
        <c:majorTickMark val="none"/>
        <c:minorTickMark val="none"/>
        <c:tickLblPos val="none"/>
        <c:crossAx val="106971136"/>
        <c:crosses val="autoZero"/>
        <c:auto val="1"/>
        <c:lblOffset val="100"/>
        <c:baseTimeUnit val="years"/>
      </c:dateAx>
      <c:valAx>
        <c:axId val="1069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108.82</c:v>
                </c:pt>
                <c:pt idx="1">
                  <c:v>108.54</c:v>
                </c:pt>
                <c:pt idx="2">
                  <c:v>107.84</c:v>
                </c:pt>
                <c:pt idx="3">
                  <c:v>106.35</c:v>
                </c:pt>
                <c:pt idx="4">
                  <c:v>104.75</c:v>
                </c:pt>
              </c:numCache>
            </c:numRef>
          </c:val>
        </c:ser>
        <c:dLbls>
          <c:showLegendKey val="0"/>
          <c:showVal val="0"/>
          <c:showCatName val="0"/>
          <c:showSerName val="0"/>
          <c:showPercent val="0"/>
          <c:showBubbleSize val="0"/>
        </c:dLbls>
        <c:gapWidth val="150"/>
        <c:axId val="106505728"/>
        <c:axId val="1065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06505728"/>
        <c:axId val="106507648"/>
      </c:lineChart>
      <c:dateAx>
        <c:axId val="106505728"/>
        <c:scaling>
          <c:orientation val="minMax"/>
        </c:scaling>
        <c:delete val="1"/>
        <c:axPos val="b"/>
        <c:numFmt formatCode="ge" sourceLinked="1"/>
        <c:majorTickMark val="none"/>
        <c:minorTickMark val="none"/>
        <c:tickLblPos val="none"/>
        <c:crossAx val="106507648"/>
        <c:crosses val="autoZero"/>
        <c:auto val="1"/>
        <c:lblOffset val="100"/>
        <c:baseTimeUnit val="years"/>
      </c:dateAx>
      <c:valAx>
        <c:axId val="106507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5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45.11</c:v>
                </c:pt>
                <c:pt idx="1">
                  <c:v>46.84</c:v>
                </c:pt>
                <c:pt idx="2">
                  <c:v>48.04</c:v>
                </c:pt>
                <c:pt idx="3">
                  <c:v>48.17</c:v>
                </c:pt>
                <c:pt idx="4">
                  <c:v>49.32</c:v>
                </c:pt>
              </c:numCache>
            </c:numRef>
          </c:val>
        </c:ser>
        <c:dLbls>
          <c:showLegendKey val="0"/>
          <c:showVal val="0"/>
          <c:showCatName val="0"/>
          <c:showSerName val="0"/>
          <c:showPercent val="0"/>
          <c:showBubbleSize val="0"/>
        </c:dLbls>
        <c:gapWidth val="150"/>
        <c:axId val="106529920"/>
        <c:axId val="10653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06529920"/>
        <c:axId val="106531840"/>
      </c:lineChart>
      <c:dateAx>
        <c:axId val="106529920"/>
        <c:scaling>
          <c:orientation val="minMax"/>
        </c:scaling>
        <c:delete val="1"/>
        <c:axPos val="b"/>
        <c:numFmt formatCode="ge" sourceLinked="1"/>
        <c:majorTickMark val="none"/>
        <c:minorTickMark val="none"/>
        <c:tickLblPos val="none"/>
        <c:crossAx val="106531840"/>
        <c:crosses val="autoZero"/>
        <c:auto val="1"/>
        <c:lblOffset val="100"/>
        <c:baseTimeUnit val="years"/>
      </c:dateAx>
      <c:valAx>
        <c:axId val="10653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1.32</c:v>
                </c:pt>
                <c:pt idx="1">
                  <c:v>1.32</c:v>
                </c:pt>
                <c:pt idx="2">
                  <c:v>1.31</c:v>
                </c:pt>
                <c:pt idx="3">
                  <c:v>1.31</c:v>
                </c:pt>
                <c:pt idx="4">
                  <c:v>6.18</c:v>
                </c:pt>
              </c:numCache>
            </c:numRef>
          </c:val>
        </c:ser>
        <c:dLbls>
          <c:showLegendKey val="0"/>
          <c:showVal val="0"/>
          <c:showCatName val="0"/>
          <c:showSerName val="0"/>
          <c:showPercent val="0"/>
          <c:showBubbleSize val="0"/>
        </c:dLbls>
        <c:gapWidth val="150"/>
        <c:axId val="100549376"/>
        <c:axId val="10055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00549376"/>
        <c:axId val="100551296"/>
      </c:lineChart>
      <c:dateAx>
        <c:axId val="100549376"/>
        <c:scaling>
          <c:orientation val="minMax"/>
        </c:scaling>
        <c:delete val="1"/>
        <c:axPos val="b"/>
        <c:numFmt formatCode="ge" sourceLinked="1"/>
        <c:majorTickMark val="none"/>
        <c:minorTickMark val="none"/>
        <c:tickLblPos val="none"/>
        <c:crossAx val="100551296"/>
        <c:crosses val="autoZero"/>
        <c:auto val="1"/>
        <c:lblOffset val="100"/>
        <c:baseTimeUnit val="years"/>
      </c:dateAx>
      <c:valAx>
        <c:axId val="1005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594432"/>
        <c:axId val="1005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00594432"/>
        <c:axId val="100596352"/>
      </c:lineChart>
      <c:dateAx>
        <c:axId val="100594432"/>
        <c:scaling>
          <c:orientation val="minMax"/>
        </c:scaling>
        <c:delete val="1"/>
        <c:axPos val="b"/>
        <c:numFmt formatCode="ge" sourceLinked="1"/>
        <c:majorTickMark val="none"/>
        <c:minorTickMark val="none"/>
        <c:tickLblPos val="none"/>
        <c:crossAx val="100596352"/>
        <c:crosses val="autoZero"/>
        <c:auto val="1"/>
        <c:lblOffset val="100"/>
        <c:baseTimeUnit val="years"/>
      </c:dateAx>
      <c:valAx>
        <c:axId val="10059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5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1239.31</c:v>
                </c:pt>
                <c:pt idx="1">
                  <c:v>1410.57</c:v>
                </c:pt>
                <c:pt idx="2">
                  <c:v>1500.82</c:v>
                </c:pt>
                <c:pt idx="3">
                  <c:v>581.66</c:v>
                </c:pt>
                <c:pt idx="4">
                  <c:v>590.92999999999995</c:v>
                </c:pt>
              </c:numCache>
            </c:numRef>
          </c:val>
        </c:ser>
        <c:dLbls>
          <c:showLegendKey val="0"/>
          <c:showVal val="0"/>
          <c:showCatName val="0"/>
          <c:showSerName val="0"/>
          <c:showPercent val="0"/>
          <c:showBubbleSize val="0"/>
        </c:dLbls>
        <c:gapWidth val="150"/>
        <c:axId val="106666240"/>
        <c:axId val="1066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06666240"/>
        <c:axId val="106668416"/>
      </c:lineChart>
      <c:dateAx>
        <c:axId val="106666240"/>
        <c:scaling>
          <c:orientation val="minMax"/>
        </c:scaling>
        <c:delete val="1"/>
        <c:axPos val="b"/>
        <c:numFmt formatCode="ge" sourceLinked="1"/>
        <c:majorTickMark val="none"/>
        <c:minorTickMark val="none"/>
        <c:tickLblPos val="none"/>
        <c:crossAx val="106668416"/>
        <c:crosses val="autoZero"/>
        <c:auto val="1"/>
        <c:lblOffset val="100"/>
        <c:baseTimeUnit val="years"/>
      </c:dateAx>
      <c:valAx>
        <c:axId val="106668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66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140.82</c:v>
                </c:pt>
                <c:pt idx="1">
                  <c:v>132.47</c:v>
                </c:pt>
                <c:pt idx="2">
                  <c:v>135.30000000000001</c:v>
                </c:pt>
                <c:pt idx="3">
                  <c:v>127.6</c:v>
                </c:pt>
                <c:pt idx="4">
                  <c:v>118.15</c:v>
                </c:pt>
              </c:numCache>
            </c:numRef>
          </c:val>
        </c:ser>
        <c:dLbls>
          <c:showLegendKey val="0"/>
          <c:showVal val="0"/>
          <c:showCatName val="0"/>
          <c:showSerName val="0"/>
          <c:showPercent val="0"/>
          <c:showBubbleSize val="0"/>
        </c:dLbls>
        <c:gapWidth val="150"/>
        <c:axId val="106682240"/>
        <c:axId val="10669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06682240"/>
        <c:axId val="106696704"/>
      </c:lineChart>
      <c:dateAx>
        <c:axId val="106682240"/>
        <c:scaling>
          <c:orientation val="minMax"/>
        </c:scaling>
        <c:delete val="1"/>
        <c:axPos val="b"/>
        <c:numFmt formatCode="ge" sourceLinked="1"/>
        <c:majorTickMark val="none"/>
        <c:minorTickMark val="none"/>
        <c:tickLblPos val="none"/>
        <c:crossAx val="106696704"/>
        <c:crosses val="autoZero"/>
        <c:auto val="1"/>
        <c:lblOffset val="100"/>
        <c:baseTimeUnit val="years"/>
      </c:dateAx>
      <c:valAx>
        <c:axId val="106696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6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94.28</c:v>
                </c:pt>
                <c:pt idx="1">
                  <c:v>93.63</c:v>
                </c:pt>
                <c:pt idx="2">
                  <c:v>93.61</c:v>
                </c:pt>
                <c:pt idx="3">
                  <c:v>101.89</c:v>
                </c:pt>
                <c:pt idx="4">
                  <c:v>100.53</c:v>
                </c:pt>
              </c:numCache>
            </c:numRef>
          </c:val>
        </c:ser>
        <c:dLbls>
          <c:showLegendKey val="0"/>
          <c:showVal val="0"/>
          <c:showCatName val="0"/>
          <c:showSerName val="0"/>
          <c:showPercent val="0"/>
          <c:showBubbleSize val="0"/>
        </c:dLbls>
        <c:gapWidth val="150"/>
        <c:axId val="106735104"/>
        <c:axId val="1067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06735104"/>
        <c:axId val="106737024"/>
      </c:lineChart>
      <c:dateAx>
        <c:axId val="106735104"/>
        <c:scaling>
          <c:orientation val="minMax"/>
        </c:scaling>
        <c:delete val="1"/>
        <c:axPos val="b"/>
        <c:numFmt formatCode="ge" sourceLinked="1"/>
        <c:majorTickMark val="none"/>
        <c:minorTickMark val="none"/>
        <c:tickLblPos val="none"/>
        <c:crossAx val="106737024"/>
        <c:crosses val="autoZero"/>
        <c:auto val="1"/>
        <c:lblOffset val="100"/>
        <c:baseTimeUnit val="years"/>
      </c:dateAx>
      <c:valAx>
        <c:axId val="1067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130.96</c:v>
                </c:pt>
                <c:pt idx="1">
                  <c:v>132.16</c:v>
                </c:pt>
                <c:pt idx="2">
                  <c:v>132.19999999999999</c:v>
                </c:pt>
                <c:pt idx="3">
                  <c:v>121.97</c:v>
                </c:pt>
                <c:pt idx="4">
                  <c:v>123.49</c:v>
                </c:pt>
              </c:numCache>
            </c:numRef>
          </c:val>
        </c:ser>
        <c:dLbls>
          <c:showLegendKey val="0"/>
          <c:showVal val="0"/>
          <c:showCatName val="0"/>
          <c:showSerName val="0"/>
          <c:showPercent val="0"/>
          <c:showBubbleSize val="0"/>
        </c:dLbls>
        <c:gapWidth val="150"/>
        <c:axId val="106832256"/>
        <c:axId val="10683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06832256"/>
        <c:axId val="106834176"/>
      </c:lineChart>
      <c:dateAx>
        <c:axId val="106832256"/>
        <c:scaling>
          <c:orientation val="minMax"/>
        </c:scaling>
        <c:delete val="1"/>
        <c:axPos val="b"/>
        <c:numFmt formatCode="ge" sourceLinked="1"/>
        <c:majorTickMark val="none"/>
        <c:minorTickMark val="none"/>
        <c:tickLblPos val="none"/>
        <c:crossAx val="106834176"/>
        <c:crosses val="autoZero"/>
        <c:auto val="1"/>
        <c:lblOffset val="100"/>
        <c:baseTimeUnit val="years"/>
      </c:dateAx>
      <c:valAx>
        <c:axId val="1068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埼玉県　新座市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A2</v>
      </c>
      <c r="AA8" s="75"/>
      <c r="AB8" s="75"/>
      <c r="AC8" s="75"/>
      <c r="AD8" s="75"/>
      <c r="AE8" s="75"/>
      <c r="AF8" s="75"/>
      <c r="AG8" s="76"/>
      <c r="AH8" s="3"/>
      <c r="AI8" s="77">
        <f>データ!Q6</f>
        <v>164028</v>
      </c>
      <c r="AJ8" s="78"/>
      <c r="AK8" s="78"/>
      <c r="AL8" s="78"/>
      <c r="AM8" s="78"/>
      <c r="AN8" s="78"/>
      <c r="AO8" s="78"/>
      <c r="AP8" s="79"/>
      <c r="AQ8" s="57">
        <f>データ!R6</f>
        <v>22.78</v>
      </c>
      <c r="AR8" s="57"/>
      <c r="AS8" s="57"/>
      <c r="AT8" s="57"/>
      <c r="AU8" s="57"/>
      <c r="AV8" s="57"/>
      <c r="AW8" s="57"/>
      <c r="AX8" s="57"/>
      <c r="AY8" s="57">
        <f>データ!S6</f>
        <v>7200.53</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86.69</v>
      </c>
      <c r="K10" s="57"/>
      <c r="L10" s="57"/>
      <c r="M10" s="57"/>
      <c r="N10" s="57"/>
      <c r="O10" s="57"/>
      <c r="P10" s="57"/>
      <c r="Q10" s="57"/>
      <c r="R10" s="57">
        <f>データ!O6</f>
        <v>99.91</v>
      </c>
      <c r="S10" s="57"/>
      <c r="T10" s="57"/>
      <c r="U10" s="57"/>
      <c r="V10" s="57"/>
      <c r="W10" s="57"/>
      <c r="X10" s="57"/>
      <c r="Y10" s="57"/>
      <c r="Z10" s="65">
        <f>データ!P6</f>
        <v>2106</v>
      </c>
      <c r="AA10" s="65"/>
      <c r="AB10" s="65"/>
      <c r="AC10" s="65"/>
      <c r="AD10" s="65"/>
      <c r="AE10" s="65"/>
      <c r="AF10" s="65"/>
      <c r="AG10" s="65"/>
      <c r="AH10" s="2"/>
      <c r="AI10" s="65">
        <f>データ!T6</f>
        <v>164230</v>
      </c>
      <c r="AJ10" s="65"/>
      <c r="AK10" s="65"/>
      <c r="AL10" s="65"/>
      <c r="AM10" s="65"/>
      <c r="AN10" s="65"/>
      <c r="AO10" s="65"/>
      <c r="AP10" s="65"/>
      <c r="AQ10" s="57">
        <f>データ!U6</f>
        <v>22.8</v>
      </c>
      <c r="AR10" s="57"/>
      <c r="AS10" s="57"/>
      <c r="AT10" s="57"/>
      <c r="AU10" s="57"/>
      <c r="AV10" s="57"/>
      <c r="AW10" s="57"/>
      <c r="AX10" s="57"/>
      <c r="AY10" s="57">
        <f>データ!V6</f>
        <v>7203.07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105</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112305</v>
      </c>
      <c r="D6" s="31">
        <f t="shared" si="3"/>
        <v>46</v>
      </c>
      <c r="E6" s="31">
        <f t="shared" si="3"/>
        <v>1</v>
      </c>
      <c r="F6" s="31">
        <f t="shared" si="3"/>
        <v>0</v>
      </c>
      <c r="G6" s="31">
        <f t="shared" si="3"/>
        <v>1</v>
      </c>
      <c r="H6" s="31" t="str">
        <f t="shared" si="3"/>
        <v>埼玉県　新座市</v>
      </c>
      <c r="I6" s="31" t="str">
        <f t="shared" si="3"/>
        <v>法適用</v>
      </c>
      <c r="J6" s="31" t="str">
        <f t="shared" si="3"/>
        <v>水道事業</v>
      </c>
      <c r="K6" s="31" t="str">
        <f t="shared" si="3"/>
        <v>末端給水事業</v>
      </c>
      <c r="L6" s="31" t="str">
        <f t="shared" si="3"/>
        <v>A2</v>
      </c>
      <c r="M6" s="32" t="str">
        <f t="shared" si="3"/>
        <v>-</v>
      </c>
      <c r="N6" s="32">
        <f t="shared" si="3"/>
        <v>86.69</v>
      </c>
      <c r="O6" s="32">
        <f t="shared" si="3"/>
        <v>99.91</v>
      </c>
      <c r="P6" s="32">
        <f t="shared" si="3"/>
        <v>2106</v>
      </c>
      <c r="Q6" s="32">
        <f t="shared" si="3"/>
        <v>164028</v>
      </c>
      <c r="R6" s="32">
        <f t="shared" si="3"/>
        <v>22.78</v>
      </c>
      <c r="S6" s="32">
        <f t="shared" si="3"/>
        <v>7200.53</v>
      </c>
      <c r="T6" s="32">
        <f t="shared" si="3"/>
        <v>164230</v>
      </c>
      <c r="U6" s="32">
        <f t="shared" si="3"/>
        <v>22.8</v>
      </c>
      <c r="V6" s="32">
        <f t="shared" si="3"/>
        <v>7203.07</v>
      </c>
      <c r="W6" s="33">
        <f>IF(W7="",NA(),W7)</f>
        <v>108.82</v>
      </c>
      <c r="X6" s="33">
        <f t="shared" ref="X6:AF6" si="4">IF(X7="",NA(),X7)</f>
        <v>108.54</v>
      </c>
      <c r="Y6" s="33">
        <f t="shared" si="4"/>
        <v>107.84</v>
      </c>
      <c r="Z6" s="33">
        <f t="shared" si="4"/>
        <v>106.35</v>
      </c>
      <c r="AA6" s="33">
        <f t="shared" si="4"/>
        <v>104.75</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1239.31</v>
      </c>
      <c r="AT6" s="33">
        <f t="shared" ref="AT6:BB6" si="6">IF(AT7="",NA(),AT7)</f>
        <v>1410.57</v>
      </c>
      <c r="AU6" s="33">
        <f t="shared" si="6"/>
        <v>1500.82</v>
      </c>
      <c r="AV6" s="33">
        <f t="shared" si="6"/>
        <v>581.66</v>
      </c>
      <c r="AW6" s="33">
        <f t="shared" si="6"/>
        <v>590.92999999999995</v>
      </c>
      <c r="AX6" s="33">
        <f t="shared" si="6"/>
        <v>602.73</v>
      </c>
      <c r="AY6" s="33">
        <f t="shared" si="6"/>
        <v>590.46</v>
      </c>
      <c r="AZ6" s="33">
        <f t="shared" si="6"/>
        <v>628.34</v>
      </c>
      <c r="BA6" s="33">
        <f t="shared" si="6"/>
        <v>289.8</v>
      </c>
      <c r="BB6" s="33">
        <f t="shared" si="6"/>
        <v>299.44</v>
      </c>
      <c r="BC6" s="32" t="str">
        <f>IF(BC7="","",IF(BC7="-","【-】","【"&amp;SUBSTITUTE(TEXT(BC7,"#,##0.00"),"-","△")&amp;"】"))</f>
        <v>【262.74】</v>
      </c>
      <c r="BD6" s="33">
        <f>IF(BD7="",NA(),BD7)</f>
        <v>140.82</v>
      </c>
      <c r="BE6" s="33">
        <f t="shared" ref="BE6:BM6" si="7">IF(BE7="",NA(),BE7)</f>
        <v>132.47</v>
      </c>
      <c r="BF6" s="33">
        <f t="shared" si="7"/>
        <v>135.30000000000001</v>
      </c>
      <c r="BG6" s="33">
        <f t="shared" si="7"/>
        <v>127.6</v>
      </c>
      <c r="BH6" s="33">
        <f t="shared" si="7"/>
        <v>118.15</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94.28</v>
      </c>
      <c r="BP6" s="33">
        <f t="shared" ref="BP6:BX6" si="8">IF(BP7="",NA(),BP7)</f>
        <v>93.63</v>
      </c>
      <c r="BQ6" s="33">
        <f t="shared" si="8"/>
        <v>93.61</v>
      </c>
      <c r="BR6" s="33">
        <f t="shared" si="8"/>
        <v>101.89</v>
      </c>
      <c r="BS6" s="33">
        <f t="shared" si="8"/>
        <v>100.53</v>
      </c>
      <c r="BT6" s="33">
        <f t="shared" si="8"/>
        <v>99</v>
      </c>
      <c r="BU6" s="33">
        <f t="shared" si="8"/>
        <v>99.91</v>
      </c>
      <c r="BV6" s="33">
        <f t="shared" si="8"/>
        <v>99.89</v>
      </c>
      <c r="BW6" s="33">
        <f t="shared" si="8"/>
        <v>107.05</v>
      </c>
      <c r="BX6" s="33">
        <f t="shared" si="8"/>
        <v>106.4</v>
      </c>
      <c r="BY6" s="32" t="str">
        <f>IF(BY7="","",IF(BY7="-","【-】","【"&amp;SUBSTITUTE(TEXT(BY7,"#,##0.00"),"-","△")&amp;"】"))</f>
        <v>【104.99】</v>
      </c>
      <c r="BZ6" s="33">
        <f>IF(BZ7="",NA(),BZ7)</f>
        <v>130.96</v>
      </c>
      <c r="CA6" s="33">
        <f t="shared" ref="CA6:CI6" si="9">IF(CA7="",NA(),CA7)</f>
        <v>132.16</v>
      </c>
      <c r="CB6" s="33">
        <f t="shared" si="9"/>
        <v>132.19999999999999</v>
      </c>
      <c r="CC6" s="33">
        <f t="shared" si="9"/>
        <v>121.97</v>
      </c>
      <c r="CD6" s="33">
        <f t="shared" si="9"/>
        <v>123.49</v>
      </c>
      <c r="CE6" s="33">
        <f t="shared" si="9"/>
        <v>164.03</v>
      </c>
      <c r="CF6" s="33">
        <f t="shared" si="9"/>
        <v>164.25</v>
      </c>
      <c r="CG6" s="33">
        <f t="shared" si="9"/>
        <v>165.34</v>
      </c>
      <c r="CH6" s="33">
        <f t="shared" si="9"/>
        <v>155.09</v>
      </c>
      <c r="CI6" s="33">
        <f t="shared" si="9"/>
        <v>156.29</v>
      </c>
      <c r="CJ6" s="32" t="str">
        <f>IF(CJ7="","",IF(CJ7="-","【-】","【"&amp;SUBSTITUTE(TEXT(CJ7,"#,##0.00"),"-","△")&amp;"】"))</f>
        <v>【163.72】</v>
      </c>
      <c r="CK6" s="33">
        <f>IF(CK7="",NA(),CK7)</f>
        <v>76.349999999999994</v>
      </c>
      <c r="CL6" s="33">
        <f t="shared" ref="CL6:CT6" si="10">IF(CL7="",NA(),CL7)</f>
        <v>76.400000000000006</v>
      </c>
      <c r="CM6" s="33">
        <f t="shared" si="10"/>
        <v>75.64</v>
      </c>
      <c r="CN6" s="33">
        <f t="shared" si="10"/>
        <v>75.14</v>
      </c>
      <c r="CO6" s="33">
        <f t="shared" si="10"/>
        <v>73.14</v>
      </c>
      <c r="CP6" s="33">
        <f t="shared" si="10"/>
        <v>63.07</v>
      </c>
      <c r="CQ6" s="33">
        <f t="shared" si="10"/>
        <v>62.71</v>
      </c>
      <c r="CR6" s="33">
        <f t="shared" si="10"/>
        <v>62.15</v>
      </c>
      <c r="CS6" s="33">
        <f t="shared" si="10"/>
        <v>61.61</v>
      </c>
      <c r="CT6" s="33">
        <f t="shared" si="10"/>
        <v>62.34</v>
      </c>
      <c r="CU6" s="32" t="str">
        <f>IF(CU7="","",IF(CU7="-","【-】","【"&amp;SUBSTITUTE(TEXT(CU7,"#,##0.00"),"-","△")&amp;"】"))</f>
        <v>【59.76】</v>
      </c>
      <c r="CV6" s="33">
        <f>IF(CV7="",NA(),CV7)</f>
        <v>94.25</v>
      </c>
      <c r="CW6" s="33">
        <f t="shared" ref="CW6:DE6" si="11">IF(CW7="",NA(),CW7)</f>
        <v>93.97</v>
      </c>
      <c r="CX6" s="33">
        <f t="shared" si="11"/>
        <v>94.88</v>
      </c>
      <c r="CY6" s="33">
        <f t="shared" si="11"/>
        <v>93.84</v>
      </c>
      <c r="CZ6" s="33">
        <f t="shared" si="11"/>
        <v>93.8</v>
      </c>
      <c r="DA6" s="33">
        <f t="shared" si="11"/>
        <v>89.96</v>
      </c>
      <c r="DB6" s="33">
        <f t="shared" si="11"/>
        <v>90.54</v>
      </c>
      <c r="DC6" s="33">
        <f t="shared" si="11"/>
        <v>90.64</v>
      </c>
      <c r="DD6" s="33">
        <f t="shared" si="11"/>
        <v>90.23</v>
      </c>
      <c r="DE6" s="33">
        <f t="shared" si="11"/>
        <v>90.15</v>
      </c>
      <c r="DF6" s="32" t="str">
        <f>IF(DF7="","",IF(DF7="-","【-】","【"&amp;SUBSTITUTE(TEXT(DF7,"#,##0.00"),"-","△")&amp;"】"))</f>
        <v>【89.95】</v>
      </c>
      <c r="DG6" s="33">
        <f>IF(DG7="",NA(),DG7)</f>
        <v>45.11</v>
      </c>
      <c r="DH6" s="33">
        <f t="shared" ref="DH6:DP6" si="12">IF(DH7="",NA(),DH7)</f>
        <v>46.84</v>
      </c>
      <c r="DI6" s="33">
        <f t="shared" si="12"/>
        <v>48.04</v>
      </c>
      <c r="DJ6" s="33">
        <f t="shared" si="12"/>
        <v>48.17</v>
      </c>
      <c r="DK6" s="33">
        <f t="shared" si="12"/>
        <v>49.32</v>
      </c>
      <c r="DL6" s="33">
        <f t="shared" si="12"/>
        <v>41.47</v>
      </c>
      <c r="DM6" s="33">
        <f t="shared" si="12"/>
        <v>42.43</v>
      </c>
      <c r="DN6" s="33">
        <f t="shared" si="12"/>
        <v>43.24</v>
      </c>
      <c r="DO6" s="33">
        <f t="shared" si="12"/>
        <v>46.36</v>
      </c>
      <c r="DP6" s="33">
        <f t="shared" si="12"/>
        <v>47.37</v>
      </c>
      <c r="DQ6" s="32" t="str">
        <f>IF(DQ7="","",IF(DQ7="-","【-】","【"&amp;SUBSTITUTE(TEXT(DQ7,"#,##0.00"),"-","△")&amp;"】"))</f>
        <v>【47.18】</v>
      </c>
      <c r="DR6" s="33">
        <f>IF(DR7="",NA(),DR7)</f>
        <v>1.32</v>
      </c>
      <c r="DS6" s="33">
        <f t="shared" ref="DS6:EA6" si="13">IF(DS7="",NA(),DS7)</f>
        <v>1.32</v>
      </c>
      <c r="DT6" s="33">
        <f t="shared" si="13"/>
        <v>1.31</v>
      </c>
      <c r="DU6" s="33">
        <f t="shared" si="13"/>
        <v>1.31</v>
      </c>
      <c r="DV6" s="33">
        <f t="shared" si="13"/>
        <v>6.18</v>
      </c>
      <c r="DW6" s="33">
        <f t="shared" si="13"/>
        <v>9.92</v>
      </c>
      <c r="DX6" s="33">
        <f t="shared" si="13"/>
        <v>11.07</v>
      </c>
      <c r="DY6" s="33">
        <f t="shared" si="13"/>
        <v>12.21</v>
      </c>
      <c r="DZ6" s="33">
        <f t="shared" si="13"/>
        <v>13.57</v>
      </c>
      <c r="EA6" s="33">
        <f t="shared" si="13"/>
        <v>14.27</v>
      </c>
      <c r="EB6" s="32" t="str">
        <f>IF(EB7="","",IF(EB7="-","【-】","【"&amp;SUBSTITUTE(TEXT(EB7,"#,##0.00"),"-","△")&amp;"】"))</f>
        <v>【13.18】</v>
      </c>
      <c r="EC6" s="33">
        <f>IF(EC7="",NA(),EC7)</f>
        <v>0.8</v>
      </c>
      <c r="ED6" s="33">
        <f t="shared" ref="ED6:EL6" si="14">IF(ED7="",NA(),ED7)</f>
        <v>0.47</v>
      </c>
      <c r="EE6" s="33">
        <f t="shared" si="14"/>
        <v>0.34</v>
      </c>
      <c r="EF6" s="33">
        <f t="shared" si="14"/>
        <v>0.31</v>
      </c>
      <c r="EG6" s="33">
        <f t="shared" si="14"/>
        <v>0.48</v>
      </c>
      <c r="EH6" s="33">
        <f t="shared" si="14"/>
        <v>0.82</v>
      </c>
      <c r="EI6" s="33">
        <f t="shared" si="14"/>
        <v>0.76</v>
      </c>
      <c r="EJ6" s="33">
        <f t="shared" si="14"/>
        <v>0.8</v>
      </c>
      <c r="EK6" s="33">
        <f t="shared" si="14"/>
        <v>0.72</v>
      </c>
      <c r="EL6" s="33">
        <f t="shared" si="14"/>
        <v>2.14</v>
      </c>
      <c r="EM6" s="32" t="str">
        <f>IF(EM7="","",IF(EM7="-","【-】","【"&amp;SUBSTITUTE(TEXT(EM7,"#,##0.00"),"-","△")&amp;"】"))</f>
        <v>【1.06】</v>
      </c>
    </row>
    <row r="7" spans="1:143" s="34" customFormat="1">
      <c r="A7" s="26"/>
      <c r="B7" s="35">
        <v>2015</v>
      </c>
      <c r="C7" s="35">
        <v>112305</v>
      </c>
      <c r="D7" s="35">
        <v>46</v>
      </c>
      <c r="E7" s="35">
        <v>1</v>
      </c>
      <c r="F7" s="35">
        <v>0</v>
      </c>
      <c r="G7" s="35">
        <v>1</v>
      </c>
      <c r="H7" s="35" t="s">
        <v>93</v>
      </c>
      <c r="I7" s="35" t="s">
        <v>94</v>
      </c>
      <c r="J7" s="35" t="s">
        <v>95</v>
      </c>
      <c r="K7" s="35" t="s">
        <v>96</v>
      </c>
      <c r="L7" s="35" t="s">
        <v>97</v>
      </c>
      <c r="M7" s="36" t="s">
        <v>98</v>
      </c>
      <c r="N7" s="36">
        <v>86.69</v>
      </c>
      <c r="O7" s="36">
        <v>99.91</v>
      </c>
      <c r="P7" s="36">
        <v>2106</v>
      </c>
      <c r="Q7" s="36">
        <v>164028</v>
      </c>
      <c r="R7" s="36">
        <v>22.78</v>
      </c>
      <c r="S7" s="36">
        <v>7200.53</v>
      </c>
      <c r="T7" s="36">
        <v>164230</v>
      </c>
      <c r="U7" s="36">
        <v>22.8</v>
      </c>
      <c r="V7" s="36">
        <v>7203.07</v>
      </c>
      <c r="W7" s="36">
        <v>108.82</v>
      </c>
      <c r="X7" s="36">
        <v>108.54</v>
      </c>
      <c r="Y7" s="36">
        <v>107.84</v>
      </c>
      <c r="Z7" s="36">
        <v>106.35</v>
      </c>
      <c r="AA7" s="36">
        <v>104.75</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1239.31</v>
      </c>
      <c r="AT7" s="36">
        <v>1410.57</v>
      </c>
      <c r="AU7" s="36">
        <v>1500.82</v>
      </c>
      <c r="AV7" s="36">
        <v>581.66</v>
      </c>
      <c r="AW7" s="36">
        <v>590.92999999999995</v>
      </c>
      <c r="AX7" s="36">
        <v>602.73</v>
      </c>
      <c r="AY7" s="36">
        <v>590.46</v>
      </c>
      <c r="AZ7" s="36">
        <v>628.34</v>
      </c>
      <c r="BA7" s="36">
        <v>289.8</v>
      </c>
      <c r="BB7" s="36">
        <v>299.44</v>
      </c>
      <c r="BC7" s="36">
        <v>262.74</v>
      </c>
      <c r="BD7" s="36">
        <v>140.82</v>
      </c>
      <c r="BE7" s="36">
        <v>132.47</v>
      </c>
      <c r="BF7" s="36">
        <v>135.30000000000001</v>
      </c>
      <c r="BG7" s="36">
        <v>127.6</v>
      </c>
      <c r="BH7" s="36">
        <v>118.15</v>
      </c>
      <c r="BI7" s="36">
        <v>310.79000000000002</v>
      </c>
      <c r="BJ7" s="36">
        <v>299.16000000000003</v>
      </c>
      <c r="BK7" s="36">
        <v>297.13</v>
      </c>
      <c r="BL7" s="36">
        <v>301.99</v>
      </c>
      <c r="BM7" s="36">
        <v>298.08999999999997</v>
      </c>
      <c r="BN7" s="36">
        <v>276.38</v>
      </c>
      <c r="BO7" s="36">
        <v>94.28</v>
      </c>
      <c r="BP7" s="36">
        <v>93.63</v>
      </c>
      <c r="BQ7" s="36">
        <v>93.61</v>
      </c>
      <c r="BR7" s="36">
        <v>101.89</v>
      </c>
      <c r="BS7" s="36">
        <v>100.53</v>
      </c>
      <c r="BT7" s="36">
        <v>99</v>
      </c>
      <c r="BU7" s="36">
        <v>99.91</v>
      </c>
      <c r="BV7" s="36">
        <v>99.89</v>
      </c>
      <c r="BW7" s="36">
        <v>107.05</v>
      </c>
      <c r="BX7" s="36">
        <v>106.4</v>
      </c>
      <c r="BY7" s="36">
        <v>104.99</v>
      </c>
      <c r="BZ7" s="36">
        <v>130.96</v>
      </c>
      <c r="CA7" s="36">
        <v>132.16</v>
      </c>
      <c r="CB7" s="36">
        <v>132.19999999999999</v>
      </c>
      <c r="CC7" s="36">
        <v>121.97</v>
      </c>
      <c r="CD7" s="36">
        <v>123.49</v>
      </c>
      <c r="CE7" s="36">
        <v>164.03</v>
      </c>
      <c r="CF7" s="36">
        <v>164.25</v>
      </c>
      <c r="CG7" s="36">
        <v>165.34</v>
      </c>
      <c r="CH7" s="36">
        <v>155.09</v>
      </c>
      <c r="CI7" s="36">
        <v>156.29</v>
      </c>
      <c r="CJ7" s="36">
        <v>163.72</v>
      </c>
      <c r="CK7" s="36">
        <v>76.349999999999994</v>
      </c>
      <c r="CL7" s="36">
        <v>76.400000000000006</v>
      </c>
      <c r="CM7" s="36">
        <v>75.64</v>
      </c>
      <c r="CN7" s="36">
        <v>75.14</v>
      </c>
      <c r="CO7" s="36">
        <v>73.14</v>
      </c>
      <c r="CP7" s="36">
        <v>63.07</v>
      </c>
      <c r="CQ7" s="36">
        <v>62.71</v>
      </c>
      <c r="CR7" s="36">
        <v>62.15</v>
      </c>
      <c r="CS7" s="36">
        <v>61.61</v>
      </c>
      <c r="CT7" s="36">
        <v>62.34</v>
      </c>
      <c r="CU7" s="36">
        <v>59.76</v>
      </c>
      <c r="CV7" s="36">
        <v>94.25</v>
      </c>
      <c r="CW7" s="36">
        <v>93.97</v>
      </c>
      <c r="CX7" s="36">
        <v>94.88</v>
      </c>
      <c r="CY7" s="36">
        <v>93.84</v>
      </c>
      <c r="CZ7" s="36">
        <v>93.8</v>
      </c>
      <c r="DA7" s="36">
        <v>89.96</v>
      </c>
      <c r="DB7" s="36">
        <v>90.54</v>
      </c>
      <c r="DC7" s="36">
        <v>90.64</v>
      </c>
      <c r="DD7" s="36">
        <v>90.23</v>
      </c>
      <c r="DE7" s="36">
        <v>90.15</v>
      </c>
      <c r="DF7" s="36">
        <v>89.95</v>
      </c>
      <c r="DG7" s="36">
        <v>45.11</v>
      </c>
      <c r="DH7" s="36">
        <v>46.84</v>
      </c>
      <c r="DI7" s="36">
        <v>48.04</v>
      </c>
      <c r="DJ7" s="36">
        <v>48.17</v>
      </c>
      <c r="DK7" s="36">
        <v>49.32</v>
      </c>
      <c r="DL7" s="36">
        <v>41.47</v>
      </c>
      <c r="DM7" s="36">
        <v>42.43</v>
      </c>
      <c r="DN7" s="36">
        <v>43.24</v>
      </c>
      <c r="DO7" s="36">
        <v>46.36</v>
      </c>
      <c r="DP7" s="36">
        <v>47.37</v>
      </c>
      <c r="DQ7" s="36">
        <v>47.18</v>
      </c>
      <c r="DR7" s="36">
        <v>1.32</v>
      </c>
      <c r="DS7" s="36">
        <v>1.32</v>
      </c>
      <c r="DT7" s="36">
        <v>1.31</v>
      </c>
      <c r="DU7" s="36">
        <v>1.31</v>
      </c>
      <c r="DV7" s="36">
        <v>6.18</v>
      </c>
      <c r="DW7" s="36">
        <v>9.92</v>
      </c>
      <c r="DX7" s="36">
        <v>11.07</v>
      </c>
      <c r="DY7" s="36">
        <v>12.21</v>
      </c>
      <c r="DZ7" s="36">
        <v>13.57</v>
      </c>
      <c r="EA7" s="36">
        <v>14.27</v>
      </c>
      <c r="EB7" s="36">
        <v>13.18</v>
      </c>
      <c r="EC7" s="36">
        <v>0.8</v>
      </c>
      <c r="ED7" s="36">
        <v>0.47</v>
      </c>
      <c r="EE7" s="36">
        <v>0.34</v>
      </c>
      <c r="EF7" s="36">
        <v>0.31</v>
      </c>
      <c r="EG7" s="36">
        <v>0.48</v>
      </c>
      <c r="EH7" s="36">
        <v>0.82</v>
      </c>
      <c r="EI7" s="36">
        <v>0.76</v>
      </c>
      <c r="EJ7" s="36">
        <v>0.8</v>
      </c>
      <c r="EK7" s="36">
        <v>0.72</v>
      </c>
      <c r="EL7" s="36">
        <v>2.14</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2017-02-14T01:44:25Z</cp:lastPrinted>
  <dcterms:created xsi:type="dcterms:W3CDTF">2016-12-02T01:59:45Z</dcterms:created>
  <dcterms:modified xsi:type="dcterms:W3CDTF">2017-02-20T02:15:30Z</dcterms:modified>
  <cp:category/>
</cp:coreProperties>
</file>