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<sst xmlns="http://schemas.openxmlformats.org/spreadsheetml/2006/main" count="217" uniqueCount="107">
  <si>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</si>
  <si>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</si>
  <si>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</si>
  <si>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</si>
  <si>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</si>
  <si>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</si>
  <si>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</si>
  <si>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</si>
  <si>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</si>
  <si>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</si>
  <si>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</si>
  <si>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</si>
  <si>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</si>
  <si>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</si>
  <si>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</si>
  <si>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</si>
  <si>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</si>
  <si>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</si>
  <si>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</si>
  <si>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</si>
  <si>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</si>
  <si>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</si>
  <si>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</si>
  <si>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</si>
  <si>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</si>
  <si>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</si>
  <si>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</si>
  <si>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</si>
  <si>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</si>
  <si>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</si>
  <si>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</si>
  <si>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</si>
  <si>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</si>
  <si>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</si>
  <si>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</si>
  <si>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</si>
  <si>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</si>
  <si>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</si>
  <si>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</si>
  <si>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</si>
  <si>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</si>
  <si>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</si>
  <si>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</si>
  <si>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</si>
  <si>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</si>
  <si>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</si>
  <si>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</si>
  <si>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</si>
  <si>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</si>
  <si>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</si>
  <si>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</si>
  <si>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</si>
  <si>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</si>
  <si>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</si>
  <si>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</si>
  <si>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</si>
  <si>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</si>
  <si>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</si>
  <si>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</si>
  <si>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</si>
  <si>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</si>
  <si>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</si>
  <si>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</si>
  <si>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</si>
  <si>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</si>
  <si>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</si>
  <si>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</si>
  <si>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</si>
  <si>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</si>
  <si>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</si>
  <si>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</si>
  <si>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</si>
  <si>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</si>
  <si>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</si>
  <si>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</si>
  <si>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</si>
  <si>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</si>
  <si>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</si>
  <si>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</si>
  <si>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</si>
  <si>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</si>
  <si>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</si>
  <si>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</si>
  <si>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</si>
  <si>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</si>
  <si>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</si>
  <si>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</si>
  <si>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</si>
  <si>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</si>
  <si>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</si>
  <si>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</si>
  <si>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</si>
  <si>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</si>
  <si>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志木市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</si>
  <si>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</si>
  <si>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</si>
  <si>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</si>
  <si>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</si>
  <si>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</si>
  <si>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</si>
  <si>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</si>
  <si>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</si>
  <si>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</si>
  <si>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</si>
  <si>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類似団体平均値より上回った数値を示しており、黒字を示す１００％を上回っている状況となっております。
②累積欠損金比率
当市は０％で累積欠損金は発生していないことを示しております。
③流動比率
類似団体平均値を上回る状況となっており、地方公営企業法の改正により資本の部に計上となっていた企業債（企業債償還金）が負債の部へ変更となったことにより、平成２６年度より比率の低下となっています。
④企業債残高比率
類似団体平均値を下回ってきており、減少傾向の状況となっています。これは新たな企業債の借入を行わず、水道料金等の収入において施設整備等を行っている状況となっています。
⑤料金回収率
類似団体平均値より下回っており、１００％を下回った数値による状況は、給水収益以外の収入により賄われている状況となっております。
⑥給水原価
類似団体平均値より下回っているのは、給水収益以外の収入にたよっている状況のため、業務の改善などにより人件費等の経費削減を行っている影響と思われます。
⑦施設利用率
類似団体平均値より上回っており、地域的に給水人口の微増による影響と考えられます。
⑧有収率
類似団体平均値より上回っている状況にあり、管路からの漏水等が少なく健全に保たれている状況となっています。</t>
    <rPh sb="1" eb="3">
      <t>ケイジョウ</t>
    </rPh>
    <rPh sb="3" eb="5">
      <t>シュウシ</t>
    </rPh>
    <rPh sb="5" eb="7">
      <t>ヒリツ</t>
    </rPh>
    <rPh sb="8" eb="10">
      <t>ルイジ</t>
    </rPh>
    <rPh sb="10" eb="12">
      <t>ダンタイ</t>
    </rPh>
    <rPh sb="12" eb="15">
      <t>ヘイキンチ</t>
    </rPh>
    <rPh sb="17" eb="19">
      <t>ウワマワ</t>
    </rPh>
    <rPh sb="21" eb="23">
      <t>スウチ</t>
    </rPh>
    <rPh sb="24" eb="25">
      <t>シメ</t>
    </rPh>
    <rPh sb="30" eb="32">
      <t>クロジ</t>
    </rPh>
    <rPh sb="33" eb="34">
      <t>シメ</t>
    </rPh>
    <rPh sb="40" eb="42">
      <t>ウワマワ</t>
    </rPh>
    <rPh sb="46" eb="48">
      <t>ジョウキョウ</t>
    </rPh>
    <rPh sb="59" eb="61">
      <t>ルイセキ</t>
    </rPh>
    <rPh sb="61" eb="64">
      <t>ケッソンキン</t>
    </rPh>
    <rPh sb="64" eb="66">
      <t>ヒリツ</t>
    </rPh>
    <rPh sb="67" eb="69">
      <t>トウシ</t>
    </rPh>
    <rPh sb="73" eb="75">
      <t>ルイセキ</t>
    </rPh>
    <rPh sb="75" eb="78">
      <t>ケッソンキン</t>
    </rPh>
    <rPh sb="79" eb="81">
      <t>ハッセイ</t>
    </rPh>
    <rPh sb="89" eb="90">
      <t>シメ</t>
    </rPh>
    <rPh sb="99" eb="101">
      <t>リュウドウ</t>
    </rPh>
    <rPh sb="101" eb="103">
      <t>ヒリツ</t>
    </rPh>
    <rPh sb="104" eb="106">
      <t>ルイジ</t>
    </rPh>
    <rPh sb="106" eb="108">
      <t>ダンタイ</t>
    </rPh>
    <rPh sb="108" eb="111">
      <t>ヘイキンチ</t>
    </rPh>
    <rPh sb="112" eb="114">
      <t>ウワマワ</t>
    </rPh>
    <rPh sb="115" eb="117">
      <t>ジョウキョウ</t>
    </rPh>
    <rPh sb="124" eb="126">
      <t>チホウ</t>
    </rPh>
    <rPh sb="126" eb="128">
      <t>コウエイ</t>
    </rPh>
    <rPh sb="128" eb="130">
      <t>キギョウ</t>
    </rPh>
    <rPh sb="130" eb="131">
      <t>ホウ</t>
    </rPh>
    <rPh sb="132" eb="134">
      <t>カイセイ</t>
    </rPh>
    <rPh sb="137" eb="139">
      <t>シホン</t>
    </rPh>
    <rPh sb="140" eb="141">
      <t>ブ</t>
    </rPh>
    <rPh sb="142" eb="144">
      <t>ケイジョウ</t>
    </rPh>
    <rPh sb="150" eb="152">
      <t>キギョウ</t>
    </rPh>
    <rPh sb="152" eb="153">
      <t>サイ</t>
    </rPh>
    <rPh sb="154" eb="156">
      <t>キギョウ</t>
    </rPh>
    <rPh sb="156" eb="157">
      <t>サイ</t>
    </rPh>
    <rPh sb="157" eb="160">
      <t>ショウカンキン</t>
    </rPh>
    <rPh sb="162" eb="164">
      <t>フサイ</t>
    </rPh>
    <rPh sb="165" eb="166">
      <t>ブ</t>
    </rPh>
    <rPh sb="167" eb="169">
      <t>ヘンコウ</t>
    </rPh>
    <rPh sb="179" eb="181">
      <t>ヘイセイ</t>
    </rPh>
    <rPh sb="183" eb="185">
      <t>ネンド</t>
    </rPh>
    <rPh sb="187" eb="189">
      <t>ヒリツ</t>
    </rPh>
    <rPh sb="190" eb="192">
      <t>テイカ</t>
    </rPh>
    <rPh sb="202" eb="204">
      <t>キギョウ</t>
    </rPh>
    <rPh sb="204" eb="205">
      <t>サイ</t>
    </rPh>
    <rPh sb="205" eb="207">
      <t>ザンダカ</t>
    </rPh>
    <rPh sb="207" eb="209">
      <t>ヒリツ</t>
    </rPh>
    <rPh sb="210" eb="212">
      <t>ルイジ</t>
    </rPh>
    <rPh sb="212" eb="214">
      <t>ダンタイ</t>
    </rPh>
    <rPh sb="214" eb="217">
      <t>ヘイキンチ</t>
    </rPh>
    <rPh sb="218" eb="220">
      <t>シタマワ</t>
    </rPh>
    <rPh sb="227" eb="229">
      <t>ゲンショウ</t>
    </rPh>
    <rPh sb="229" eb="231">
      <t>ケイコウ</t>
    </rPh>
    <rPh sb="232" eb="234">
      <t>ジョウキョウ</t>
    </rPh>
    <rPh sb="245" eb="246">
      <t>アラ</t>
    </rPh>
    <rPh sb="248" eb="250">
      <t>キギョウ</t>
    </rPh>
    <rPh sb="250" eb="251">
      <t>サイ</t>
    </rPh>
    <rPh sb="252" eb="254">
      <t>カリイレ</t>
    </rPh>
    <rPh sb="255" eb="256">
      <t>オコナ</t>
    </rPh>
    <rPh sb="259" eb="261">
      <t>スイドウ</t>
    </rPh>
    <rPh sb="261" eb="263">
      <t>リョウキン</t>
    </rPh>
    <rPh sb="263" eb="264">
      <t>トウ</t>
    </rPh>
    <rPh sb="265" eb="267">
      <t>シュウニュウ</t>
    </rPh>
    <rPh sb="271" eb="273">
      <t>シセツ</t>
    </rPh>
    <rPh sb="273" eb="275">
      <t>セイビ</t>
    </rPh>
    <rPh sb="275" eb="276">
      <t>トウ</t>
    </rPh>
    <rPh sb="277" eb="278">
      <t>オコナ</t>
    </rPh>
    <rPh sb="282" eb="284">
      <t>ジョウキョウ</t>
    </rPh>
    <rPh sb="294" eb="296">
      <t>リョウキン</t>
    </rPh>
    <rPh sb="296" eb="298">
      <t>カイシュウ</t>
    </rPh>
    <rPh sb="298" eb="299">
      <t>リツ</t>
    </rPh>
    <rPh sb="300" eb="302">
      <t>ルイジ</t>
    </rPh>
    <rPh sb="302" eb="304">
      <t>ダンタイ</t>
    </rPh>
    <rPh sb="304" eb="307">
      <t>ヘイキンチ</t>
    </rPh>
    <rPh sb="309" eb="311">
      <t>シタマワ</t>
    </rPh>
    <rPh sb="321" eb="323">
      <t>シタマワ</t>
    </rPh>
    <rPh sb="325" eb="327">
      <t>スウチ</t>
    </rPh>
    <rPh sb="330" eb="332">
      <t>ジョウキョウ</t>
    </rPh>
    <rPh sb="334" eb="336">
      <t>キュウスイ</t>
    </rPh>
    <rPh sb="336" eb="338">
      <t>シュウエキ</t>
    </rPh>
    <rPh sb="338" eb="340">
      <t>イガイ</t>
    </rPh>
    <rPh sb="341" eb="343">
      <t>シュウニュウ</t>
    </rPh>
    <rPh sb="346" eb="347">
      <t>マカナ</t>
    </rPh>
    <rPh sb="352" eb="354">
      <t>ジョウキョウ</t>
    </rPh>
    <rPh sb="365" eb="367">
      <t>キュウスイ</t>
    </rPh>
    <rPh sb="367" eb="369">
      <t>ゲンカ</t>
    </rPh>
    <rPh sb="370" eb="372">
      <t>ルイジ</t>
    </rPh>
    <rPh sb="372" eb="374">
      <t>ダンタイ</t>
    </rPh>
    <rPh sb="374" eb="377">
      <t>ヘイキンチ</t>
    </rPh>
    <rPh sb="379" eb="381">
      <t>シタマワ</t>
    </rPh>
    <rPh sb="388" eb="390">
      <t>キュウスイ</t>
    </rPh>
    <rPh sb="390" eb="392">
      <t>シュウエキ</t>
    </rPh>
    <rPh sb="392" eb="394">
      <t>イガイ</t>
    </rPh>
    <rPh sb="395" eb="397">
      <t>シュウニュウ</t>
    </rPh>
    <rPh sb="404" eb="406">
      <t>ジョウキョウ</t>
    </rPh>
    <rPh sb="410" eb="412">
      <t>ギョウム</t>
    </rPh>
    <rPh sb="413" eb="415">
      <t>カイゼン</t>
    </rPh>
    <rPh sb="420" eb="423">
      <t>ジンケンヒ</t>
    </rPh>
    <rPh sb="423" eb="424">
      <t>トウ</t>
    </rPh>
    <rPh sb="425" eb="427">
      <t>ケイヒ</t>
    </rPh>
    <rPh sb="427" eb="429">
      <t>サクゲン</t>
    </rPh>
    <rPh sb="430" eb="431">
      <t>オコナ</t>
    </rPh>
    <rPh sb="435" eb="437">
      <t>エイキョウ</t>
    </rPh>
    <rPh sb="438" eb="439">
      <t>オモ</t>
    </rPh>
    <rPh sb="446" eb="448">
      <t>シセツ</t>
    </rPh>
    <rPh sb="448" eb="451">
      <t>リヨウリツ</t>
    </rPh>
    <rPh sb="452" eb="454">
      <t>ルイジ</t>
    </rPh>
    <rPh sb="454" eb="456">
      <t>ダンタイ</t>
    </rPh>
    <rPh sb="456" eb="459">
      <t>ヘイキンチ</t>
    </rPh>
    <rPh sb="461" eb="463">
      <t>ウワマワ</t>
    </rPh>
    <rPh sb="468" eb="471">
      <t>チイキテキ</t>
    </rPh>
    <rPh sb="472" eb="474">
      <t>キュウスイ</t>
    </rPh>
    <rPh sb="474" eb="476">
      <t>ジンコウ</t>
    </rPh>
    <rPh sb="477" eb="479">
      <t>ビゾウ</t>
    </rPh>
    <rPh sb="482" eb="484">
      <t>エイキョウ</t>
    </rPh>
    <rPh sb="485" eb="486">
      <t>カンガ</t>
    </rPh>
    <rPh sb="494" eb="496">
      <t>ユウシュウ</t>
    </rPh>
    <rPh sb="496" eb="497">
      <t>リツ</t>
    </rPh>
    <rPh sb="498" eb="500">
      <t>ルイジ</t>
    </rPh>
    <rPh sb="500" eb="502">
      <t>ダンタイ</t>
    </rPh>
    <rPh sb="502" eb="505">
      <t>ヘイキンチ</t>
    </rPh>
    <rPh sb="507" eb="509">
      <t>ウワマワ</t>
    </rPh>
    <rPh sb="513" eb="515">
      <t>ジョウキョウ</t>
    </rPh>
    <rPh sb="519" eb="521">
      <t>カンロ</t>
    </rPh>
    <rPh sb="524" eb="526">
      <t>ロウスイ</t>
    </rPh>
    <rPh sb="526" eb="527">
      <t>トウ</t>
    </rPh>
    <rPh sb="528" eb="529">
      <t>スク</t>
    </rPh>
    <rPh sb="531" eb="533">
      <t>ケンゼン</t>
    </rPh>
    <rPh sb="534" eb="535">
      <t>タモ</t>
    </rPh>
    <rPh sb="540" eb="542">
      <t>ジョウキョウ</t>
    </rPh>
    <phoneticPr fontId="4"/>
  </si>
  <si>
    <t>志木市水道事業の現状としては、経営的には黒字で安定した状況となっているが、料金回収率で示すとおり給水収益では賄えず給水収益以外の収入に頼っている状況となっており、今後１０年においては管路の経年化が進む状況が見込まれるため、平成２８年度に水道ビジョンの策定を予定しており、施設設備・管路等の更新費用に対する財源確保が必用であるため、それら費用に係る財源のひとつである水道料金の適正な設定や企業債の借入時期（将来の負担）についての経営戦略が必要となっております。</t>
    <rPh sb="0" eb="3">
      <t>シキシ</t>
    </rPh>
    <rPh sb="3" eb="5">
      <t>スイドウ</t>
    </rPh>
    <rPh sb="5" eb="7">
      <t>ジギョウ</t>
    </rPh>
    <rPh sb="8" eb="10">
      <t>ゲンジョウ</t>
    </rPh>
    <rPh sb="15" eb="18">
      <t>ケイエイテキ</t>
    </rPh>
    <rPh sb="20" eb="22">
      <t>クロジ</t>
    </rPh>
    <rPh sb="23" eb="25">
      <t>アンテイ</t>
    </rPh>
    <rPh sb="27" eb="29">
      <t>ジョウキョウ</t>
    </rPh>
    <rPh sb="37" eb="39">
      <t>リョウキン</t>
    </rPh>
    <rPh sb="39" eb="41">
      <t>カイシュウ</t>
    </rPh>
    <rPh sb="41" eb="42">
      <t>リツ</t>
    </rPh>
    <rPh sb="43" eb="44">
      <t>シメ</t>
    </rPh>
    <rPh sb="48" eb="50">
      <t>キュウスイ</t>
    </rPh>
    <rPh sb="50" eb="52">
      <t>シュウエキ</t>
    </rPh>
    <rPh sb="54" eb="55">
      <t>マカナ</t>
    </rPh>
    <rPh sb="57" eb="59">
      <t>キュウスイ</t>
    </rPh>
    <rPh sb="59" eb="61">
      <t>シュウエキ</t>
    </rPh>
    <rPh sb="61" eb="63">
      <t>イガイ</t>
    </rPh>
    <rPh sb="64" eb="66">
      <t>シュウニュウ</t>
    </rPh>
    <rPh sb="67" eb="68">
      <t>タヨ</t>
    </rPh>
    <rPh sb="72" eb="74">
      <t>ジョウキョウ</t>
    </rPh>
    <rPh sb="81" eb="83">
      <t>コンゴ</t>
    </rPh>
    <rPh sb="85" eb="86">
      <t>ネン</t>
    </rPh>
    <rPh sb="91" eb="93">
      <t>カンロ</t>
    </rPh>
    <rPh sb="94" eb="97">
      <t>ケイネンカ</t>
    </rPh>
    <rPh sb="98" eb="99">
      <t>スス</t>
    </rPh>
    <rPh sb="100" eb="102">
      <t>ジョウキョウ</t>
    </rPh>
    <rPh sb="103" eb="105">
      <t>ミコ</t>
    </rPh>
    <rPh sb="111" eb="113">
      <t>ヘイセイ</t>
    </rPh>
    <rPh sb="115" eb="117">
      <t>ネンド</t>
    </rPh>
    <rPh sb="118" eb="120">
      <t>スイドウ</t>
    </rPh>
    <rPh sb="125" eb="127">
      <t>サクテイ</t>
    </rPh>
    <rPh sb="128" eb="130">
      <t>ヨテイ</t>
    </rPh>
    <rPh sb="135" eb="137">
      <t>シセツ</t>
    </rPh>
    <rPh sb="137" eb="139">
      <t>セツビ</t>
    </rPh>
    <rPh sb="140" eb="142">
      <t>カンロ</t>
    </rPh>
    <rPh sb="142" eb="143">
      <t>トウ</t>
    </rPh>
    <rPh sb="144" eb="146">
      <t>コウシン</t>
    </rPh>
    <rPh sb="146" eb="148">
      <t>ヒヨウ</t>
    </rPh>
    <rPh sb="149" eb="150">
      <t>タイ</t>
    </rPh>
    <rPh sb="152" eb="154">
      <t>ザイゲン</t>
    </rPh>
    <rPh sb="154" eb="156">
      <t>カクホ</t>
    </rPh>
    <rPh sb="157" eb="159">
      <t>ヒツヨウ</t>
    </rPh>
    <rPh sb="168" eb="170">
      <t>ヒヨウ</t>
    </rPh>
    <rPh sb="171" eb="172">
      <t>カカ</t>
    </rPh>
    <rPh sb="173" eb="175">
      <t>ザイゲン</t>
    </rPh>
    <rPh sb="182" eb="184">
      <t>スイドウ</t>
    </rPh>
    <rPh sb="184" eb="186">
      <t>リョウキン</t>
    </rPh>
    <rPh sb="187" eb="189">
      <t>テキセイ</t>
    </rPh>
    <rPh sb="190" eb="192">
      <t>セッテイ</t>
    </rPh>
    <rPh sb="193" eb="195">
      <t>キギョウ</t>
    </rPh>
    <rPh sb="195" eb="196">
      <t>サイ</t>
    </rPh>
    <rPh sb="197" eb="199">
      <t>カリイレ</t>
    </rPh>
    <rPh sb="199" eb="201">
      <t>ジキ</t>
    </rPh>
    <rPh sb="202" eb="204">
      <t>ショウライ</t>
    </rPh>
    <rPh sb="205" eb="207">
      <t>フタン</t>
    </rPh>
    <rPh sb="213" eb="215">
      <t>ケイエイ</t>
    </rPh>
    <rPh sb="215" eb="217">
      <t>センリャク</t>
    </rPh>
    <rPh sb="218" eb="220">
      <t>ヒツヨウ</t>
    </rPh>
    <phoneticPr fontId="4"/>
  </si>
  <si>
    <t>①有形固定資産減価償却率
類似団体における数値に対しては、ほぼ平均値を示している状況となっております。
②管路経年化率
平均値を下回った状況となっているのは、昭和５０年代に管路布設工事を多く行っているためで、今後１０年においては、管路の経年化が進む状況と見込まれております。
③管路更新率
類似団体を下回った数値となっているため、基幹管路・配水支管の更新計画を策定し、計画的に更新を進める計画ではありますが、管路更新については基幹管路の更新費用等が多大にかかるため、管路更新率のアップは難しい状況であります。</t>
    <rPh sb="21" eb="23">
      <t>スウチ</t>
    </rPh>
    <rPh sb="24" eb="25">
      <t>タイ</t>
    </rPh>
    <rPh sb="40" eb="42">
      <t>ジョウキョウ</t>
    </rPh>
    <rPh sb="53" eb="55">
      <t>カンロ</t>
    </rPh>
    <rPh sb="55" eb="58">
      <t>ケイネンカ</t>
    </rPh>
    <rPh sb="58" eb="59">
      <t>リツ</t>
    </rPh>
    <rPh sb="60" eb="63">
      <t>ヘイキンチ</t>
    </rPh>
    <rPh sb="64" eb="66">
      <t>シタマワ</t>
    </rPh>
    <rPh sb="68" eb="70">
      <t>ジョウキョウ</t>
    </rPh>
    <rPh sb="79" eb="81">
      <t>ショウワ</t>
    </rPh>
    <rPh sb="83" eb="85">
      <t>ネンダイ</t>
    </rPh>
    <rPh sb="86" eb="88">
      <t>カンロ</t>
    </rPh>
    <rPh sb="88" eb="90">
      <t>フセツ</t>
    </rPh>
    <rPh sb="90" eb="92">
      <t>コウジ</t>
    </rPh>
    <rPh sb="93" eb="94">
      <t>オオ</t>
    </rPh>
    <rPh sb="95" eb="96">
      <t>オコナ</t>
    </rPh>
    <rPh sb="104" eb="106">
      <t>コンゴ</t>
    </rPh>
    <rPh sb="108" eb="109">
      <t>ネン</t>
    </rPh>
    <rPh sb="115" eb="117">
      <t>カンロ</t>
    </rPh>
    <rPh sb="118" eb="121">
      <t>ケイネンカ</t>
    </rPh>
    <rPh sb="122" eb="123">
      <t>スス</t>
    </rPh>
    <rPh sb="124" eb="126">
      <t>ジョウキョウ</t>
    </rPh>
    <rPh sb="127" eb="129">
      <t>ミコ</t>
    </rPh>
    <rPh sb="139" eb="141">
      <t>カンロ</t>
    </rPh>
    <rPh sb="141" eb="143">
      <t>コウシン</t>
    </rPh>
    <rPh sb="143" eb="144">
      <t>リツ</t>
    </rPh>
    <rPh sb="165" eb="167">
      <t>キカン</t>
    </rPh>
    <rPh sb="167" eb="169">
      <t>カンロ</t>
    </rPh>
    <rPh sb="170" eb="172">
      <t>ハイスイ</t>
    </rPh>
    <rPh sb="172" eb="173">
      <t>シ</t>
    </rPh>
    <rPh sb="173" eb="174">
      <t>カン</t>
    </rPh>
    <rPh sb="175" eb="177">
      <t>コウシン</t>
    </rPh>
    <rPh sb="177" eb="179">
      <t>ケイカク</t>
    </rPh>
    <rPh sb="180" eb="182">
      <t>サクテイ</t>
    </rPh>
    <rPh sb="184" eb="186">
      <t>ケイカク</t>
    </rPh>
    <rPh sb="186" eb="187">
      <t>テキ</t>
    </rPh>
    <rPh sb="188" eb="190">
      <t>コウシン</t>
    </rPh>
    <rPh sb="191" eb="192">
      <t>スス</t>
    </rPh>
    <rPh sb="194" eb="196">
      <t>ケイカク</t>
    </rPh>
    <rPh sb="204" eb="206">
      <t>カンロ</t>
    </rPh>
    <rPh sb="206" eb="208">
      <t>コウシン</t>
    </rPh>
    <rPh sb="213" eb="215">
      <t>キカン</t>
    </rPh>
    <rPh sb="215" eb="217">
      <t>カンロ</t>
    </rPh>
    <rPh sb="218" eb="220">
      <t>コウシン</t>
    </rPh>
    <rPh sb="220" eb="222">
      <t>ヒヨウ</t>
    </rPh>
    <rPh sb="222" eb="223">
      <t>トウ</t>
    </rPh>
    <rPh sb="224" eb="226">
      <t>タダイ</t>
    </rPh>
    <rPh sb="233" eb="235">
      <t>カンロ</t>
    </rPh>
    <rPh sb="235" eb="237">
      <t>コウシン</t>
    </rPh>
    <rPh sb="237" eb="238">
      <t>リツ</t>
    </rPh>
    <rPh sb="243" eb="244">
      <t>ムズカ</t>
    </rPh>
    <rPh sb="246" eb="24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</si>
</sst>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1.81</c:v>
                </c:pt>
                <c:pt idx="1">
                  <c:v>0.4</c:v>
                </c:pt>
                <c:pt idx="2">
                  <c:v>0.81</c:v>
                </c:pt>
                <c:pt idx="3">
                  <c:v>0.21</c:v>
                </c:pt>
                <c:pt idx="4">
                  <c:v>0.22</c:v>
                </c:pt>
              </c:numCache>
            </c:numRef>
          </c:val>
        </c:ser>
        <c:dLbls>
          <c:showLegendKey val="0"/>
          <c:showVal val="0"/>
          <c:showCatName val="0"/>
          <c:showSerName val="0"/>
          <c:showPercent val="0"/>
          <c:showBubbleSize val="0"/>
        </c:dLbls>
        <c:gapWidth val="150"/>
        <c:axId val="91379584"/>
        <c:axId val="913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1379584"/>
        <c:axId val="91394048"/>
      </c:lineChart>
      <c:dateAx>
        <c:axId val="91379584"/>
        <c:scaling>
          <c:orientation val="minMax"/>
        </c:scaling>
        <c:delete val="1"/>
        <c:axPos val="b"/>
        <c:numFmt formatCode="ge" sourceLinked="1"/>
        <c:majorTickMark val="none"/>
        <c:minorTickMark val="none"/>
        <c:tickLblPos val="none"/>
        <c:crossAx val="91394048"/>
        <c:crosses val="autoZero"/>
        <c:auto val="1"/>
        <c:lblOffset val="100"/>
        <c:baseTimeUnit val="years"/>
      </c:dateAx>
      <c:valAx>
        <c:axId val="913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66.52</c:v>
                </c:pt>
                <c:pt idx="1">
                  <c:v>66.63</c:v>
                </c:pt>
                <c:pt idx="2">
                  <c:v>66.42</c:v>
                </c:pt>
                <c:pt idx="3">
                  <c:v>67.709999999999994</c:v>
                </c:pt>
                <c:pt idx="4">
                  <c:v>65.77</c:v>
                </c:pt>
              </c:numCache>
            </c:numRef>
          </c:val>
        </c:ser>
        <c:dLbls>
          <c:showLegendKey val="0"/>
          <c:showVal val="0"/>
          <c:showCatName val="0"/>
          <c:showSerName val="0"/>
          <c:showPercent val="0"/>
          <c:showBubbleSize val="0"/>
        </c:dLbls>
        <c:gapWidth val="150"/>
        <c:axId val="92641536"/>
        <c:axId val="926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2641536"/>
        <c:axId val="92664192"/>
      </c:lineChart>
      <c:dateAx>
        <c:axId val="92641536"/>
        <c:scaling>
          <c:orientation val="minMax"/>
        </c:scaling>
        <c:delete val="1"/>
        <c:axPos val="b"/>
        <c:numFmt formatCode="ge" sourceLinked="1"/>
        <c:majorTickMark val="none"/>
        <c:minorTickMark val="none"/>
        <c:tickLblPos val="none"/>
        <c:crossAx val="92664192"/>
        <c:crosses val="autoZero"/>
        <c:auto val="1"/>
        <c:lblOffset val="100"/>
        <c:baseTimeUnit val="years"/>
      </c:dateAx>
      <c:valAx>
        <c:axId val="926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93.57</c:v>
                </c:pt>
                <c:pt idx="1">
                  <c:v>92.45</c:v>
                </c:pt>
                <c:pt idx="2">
                  <c:v>93.53</c:v>
                </c:pt>
                <c:pt idx="3">
                  <c:v>89.76</c:v>
                </c:pt>
                <c:pt idx="4">
                  <c:v>92.72</c:v>
                </c:pt>
              </c:numCache>
            </c:numRef>
          </c:val>
        </c:ser>
        <c:dLbls>
          <c:showLegendKey val="0"/>
          <c:showVal val="0"/>
          <c:showCatName val="0"/>
          <c:showSerName val="0"/>
          <c:showPercent val="0"/>
          <c:showBubbleSize val="0"/>
        </c:dLbls>
        <c:gapWidth val="150"/>
        <c:axId val="92751744"/>
        <c:axId val="927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2751744"/>
        <c:axId val="92762112"/>
      </c:lineChart>
      <c:dateAx>
        <c:axId val="92751744"/>
        <c:scaling>
          <c:orientation val="minMax"/>
        </c:scaling>
        <c:delete val="1"/>
        <c:axPos val="b"/>
        <c:numFmt formatCode="ge" sourceLinked="1"/>
        <c:majorTickMark val="none"/>
        <c:minorTickMark val="none"/>
        <c:tickLblPos val="none"/>
        <c:crossAx val="92762112"/>
        <c:crosses val="autoZero"/>
        <c:auto val="1"/>
        <c:lblOffset val="100"/>
        <c:baseTimeUnit val="years"/>
      </c:dateAx>
      <c:valAx>
        <c:axId val="927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123.87</c:v>
                </c:pt>
                <c:pt idx="1">
                  <c:v>121.12</c:v>
                </c:pt>
                <c:pt idx="2">
                  <c:v>108.98</c:v>
                </c:pt>
                <c:pt idx="3">
                  <c:v>116.13</c:v>
                </c:pt>
                <c:pt idx="4">
                  <c:v>117.09</c:v>
                </c:pt>
              </c:numCache>
            </c:numRef>
          </c:val>
        </c:ser>
        <c:dLbls>
          <c:showLegendKey val="0"/>
          <c:showVal val="0"/>
          <c:showCatName val="0"/>
          <c:showSerName val="0"/>
          <c:showPercent val="0"/>
          <c:showBubbleSize val="0"/>
        </c:dLbls>
        <c:gapWidth val="150"/>
        <c:axId val="91239936"/>
        <c:axId val="912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1239936"/>
        <c:axId val="91241856"/>
      </c:lineChart>
      <c:dateAx>
        <c:axId val="91239936"/>
        <c:scaling>
          <c:orientation val="minMax"/>
        </c:scaling>
        <c:delete val="1"/>
        <c:axPos val="b"/>
        <c:numFmt formatCode="ge" sourceLinked="1"/>
        <c:majorTickMark val="none"/>
        <c:minorTickMark val="none"/>
        <c:tickLblPos val="none"/>
        <c:crossAx val="91241856"/>
        <c:crosses val="autoZero"/>
        <c:auto val="1"/>
        <c:lblOffset val="100"/>
        <c:baseTimeUnit val="years"/>
      </c:dateAx>
      <c:valAx>
        <c:axId val="9124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39.909999999999997</c:v>
                </c:pt>
                <c:pt idx="1">
                  <c:v>41.08</c:v>
                </c:pt>
                <c:pt idx="2">
                  <c:v>43.03</c:v>
                </c:pt>
                <c:pt idx="3">
                  <c:v>44.33</c:v>
                </c:pt>
                <c:pt idx="4">
                  <c:v>44.96</c:v>
                </c:pt>
              </c:numCache>
            </c:numRef>
          </c:val>
        </c:ser>
        <c:dLbls>
          <c:showLegendKey val="0"/>
          <c:showVal val="0"/>
          <c:showCatName val="0"/>
          <c:showSerName val="0"/>
          <c:showPercent val="0"/>
          <c:showBubbleSize val="0"/>
        </c:dLbls>
        <c:gapWidth val="150"/>
        <c:axId val="91268224"/>
        <c:axId val="912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1268224"/>
        <c:axId val="91270144"/>
      </c:lineChart>
      <c:dateAx>
        <c:axId val="91268224"/>
        <c:scaling>
          <c:orientation val="minMax"/>
        </c:scaling>
        <c:delete val="1"/>
        <c:axPos val="b"/>
        <c:numFmt formatCode="ge" sourceLinked="1"/>
        <c:majorTickMark val="none"/>
        <c:minorTickMark val="none"/>
        <c:tickLblPos val="none"/>
        <c:crossAx val="91270144"/>
        <c:crosses val="autoZero"/>
        <c:auto val="1"/>
        <c:lblOffset val="100"/>
        <c:baseTimeUnit val="years"/>
      </c:dateAx>
      <c:valAx>
        <c:axId val="912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3.82</c:v>
                </c:pt>
                <c:pt idx="1">
                  <c:v>5.03</c:v>
                </c:pt>
                <c:pt idx="2">
                  <c:v>4.38</c:v>
                </c:pt>
                <c:pt idx="3">
                  <c:v>4.2699999999999996</c:v>
                </c:pt>
                <c:pt idx="4">
                  <c:v>4.32</c:v>
                </c:pt>
              </c:numCache>
            </c:numRef>
          </c:val>
        </c:ser>
        <c:dLbls>
          <c:showLegendKey val="0"/>
          <c:showVal val="0"/>
          <c:showCatName val="0"/>
          <c:showSerName val="0"/>
          <c:showPercent val="0"/>
          <c:showBubbleSize val="0"/>
        </c:dLbls>
        <c:gapWidth val="150"/>
        <c:axId val="91321088"/>
        <c:axId val="913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1321088"/>
        <c:axId val="91323008"/>
      </c:lineChart>
      <c:dateAx>
        <c:axId val="91321088"/>
        <c:scaling>
          <c:orientation val="minMax"/>
        </c:scaling>
        <c:delete val="1"/>
        <c:axPos val="b"/>
        <c:numFmt formatCode="ge" sourceLinked="1"/>
        <c:majorTickMark val="none"/>
        <c:minorTickMark val="none"/>
        <c:tickLblPos val="none"/>
        <c:crossAx val="91323008"/>
        <c:crosses val="autoZero"/>
        <c:auto val="1"/>
        <c:lblOffset val="100"/>
        <c:baseTimeUnit val="years"/>
      </c:dateAx>
      <c:valAx>
        <c:axId val="913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489024"/>
        <c:axId val="914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1489024"/>
        <c:axId val="91490944"/>
      </c:lineChart>
      <c:dateAx>
        <c:axId val="91489024"/>
        <c:scaling>
          <c:orientation val="minMax"/>
        </c:scaling>
        <c:delete val="1"/>
        <c:axPos val="b"/>
        <c:numFmt formatCode="ge" sourceLinked="1"/>
        <c:majorTickMark val="none"/>
        <c:minorTickMark val="none"/>
        <c:tickLblPos val="none"/>
        <c:crossAx val="91490944"/>
        <c:crosses val="autoZero"/>
        <c:auto val="1"/>
        <c:lblOffset val="100"/>
        <c:baseTimeUnit val="years"/>
      </c:dateAx>
      <c:valAx>
        <c:axId val="9149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3449.29</c:v>
                </c:pt>
                <c:pt idx="1">
                  <c:v>9087.31</c:v>
                </c:pt>
                <c:pt idx="2">
                  <c:v>8724.6200000000008</c:v>
                </c:pt>
                <c:pt idx="3">
                  <c:v>791.75</c:v>
                </c:pt>
                <c:pt idx="4">
                  <c:v>643.88</c:v>
                </c:pt>
              </c:numCache>
            </c:numRef>
          </c:val>
        </c:ser>
        <c:dLbls>
          <c:showLegendKey val="0"/>
          <c:showVal val="0"/>
          <c:showCatName val="0"/>
          <c:showSerName val="0"/>
          <c:showPercent val="0"/>
          <c:showBubbleSize val="0"/>
        </c:dLbls>
        <c:gapWidth val="150"/>
        <c:axId val="91535616"/>
        <c:axId val="915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1535616"/>
        <c:axId val="91537792"/>
      </c:lineChart>
      <c:dateAx>
        <c:axId val="91535616"/>
        <c:scaling>
          <c:orientation val="minMax"/>
        </c:scaling>
        <c:delete val="1"/>
        <c:axPos val="b"/>
        <c:numFmt formatCode="ge" sourceLinked="1"/>
        <c:majorTickMark val="none"/>
        <c:minorTickMark val="none"/>
        <c:tickLblPos val="none"/>
        <c:crossAx val="91537792"/>
        <c:crosses val="autoZero"/>
        <c:auto val="1"/>
        <c:lblOffset val="100"/>
        <c:baseTimeUnit val="years"/>
      </c:dateAx>
      <c:valAx>
        <c:axId val="9153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362.29</c:v>
                </c:pt>
                <c:pt idx="1">
                  <c:v>344.21</c:v>
                </c:pt>
                <c:pt idx="2">
                  <c:v>322.16000000000003</c:v>
                </c:pt>
                <c:pt idx="3">
                  <c:v>308.39999999999998</c:v>
                </c:pt>
                <c:pt idx="4">
                  <c:v>286.76</c:v>
                </c:pt>
              </c:numCache>
            </c:numRef>
          </c:val>
        </c:ser>
        <c:dLbls>
          <c:showLegendKey val="0"/>
          <c:showVal val="0"/>
          <c:showCatName val="0"/>
          <c:showSerName val="0"/>
          <c:showPercent val="0"/>
          <c:showBubbleSize val="0"/>
        </c:dLbls>
        <c:gapWidth val="150"/>
        <c:axId val="93919104"/>
        <c:axId val="939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3919104"/>
        <c:axId val="93929472"/>
      </c:lineChart>
      <c:dateAx>
        <c:axId val="93919104"/>
        <c:scaling>
          <c:orientation val="minMax"/>
        </c:scaling>
        <c:delete val="1"/>
        <c:axPos val="b"/>
        <c:numFmt formatCode="ge" sourceLinked="1"/>
        <c:majorTickMark val="none"/>
        <c:minorTickMark val="none"/>
        <c:tickLblPos val="none"/>
        <c:crossAx val="93929472"/>
        <c:crosses val="autoZero"/>
        <c:auto val="1"/>
        <c:lblOffset val="100"/>
        <c:baseTimeUnit val="years"/>
      </c:dateAx>
      <c:valAx>
        <c:axId val="9392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c:v>
                </c:pt>
                <c:pt idx="1">
                  <c:v>92.67</c:v>
                </c:pt>
                <c:pt idx="2">
                  <c:v>89.47</c:v>
                </c:pt>
                <c:pt idx="3">
                  <c:v>96.27</c:v>
                </c:pt>
                <c:pt idx="4">
                  <c:v>92.62</c:v>
                </c:pt>
              </c:numCache>
            </c:numRef>
          </c:val>
        </c:ser>
        <c:dLbls>
          <c:showLegendKey val="0"/>
          <c:showVal val="0"/>
          <c:showCatName val="0"/>
          <c:showSerName val="0"/>
          <c:showPercent val="0"/>
          <c:showBubbleSize val="0"/>
        </c:dLbls>
        <c:gapWidth val="150"/>
        <c:axId val="93966336"/>
        <c:axId val="939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3966336"/>
        <c:axId val="93968256"/>
      </c:lineChart>
      <c:dateAx>
        <c:axId val="93966336"/>
        <c:scaling>
          <c:orientation val="minMax"/>
        </c:scaling>
        <c:delete val="1"/>
        <c:axPos val="b"/>
        <c:numFmt formatCode="ge" sourceLinked="1"/>
        <c:majorTickMark val="none"/>
        <c:minorTickMark val="none"/>
        <c:tickLblPos val="none"/>
        <c:crossAx val="93968256"/>
        <c:crosses val="autoZero"/>
        <c:auto val="1"/>
        <c:lblOffset val="100"/>
        <c:baseTimeUnit val="years"/>
      </c:dateAx>
      <c:valAx>
        <c:axId val="939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144.9</c:v>
                </c:pt>
                <c:pt idx="1">
                  <c:v>150.29</c:v>
                </c:pt>
                <c:pt idx="2">
                  <c:v>155.80000000000001</c:v>
                </c:pt>
                <c:pt idx="3">
                  <c:v>145.30000000000001</c:v>
                </c:pt>
                <c:pt idx="4">
                  <c:v>150.86000000000001</c:v>
                </c:pt>
              </c:numCache>
            </c:numRef>
          </c:val>
        </c:ser>
        <c:dLbls>
          <c:showLegendKey val="0"/>
          <c:showVal val="0"/>
          <c:showCatName val="0"/>
          <c:showSerName val="0"/>
          <c:showPercent val="0"/>
          <c:showBubbleSize val="0"/>
        </c:dLbls>
        <c:gapWidth val="150"/>
        <c:axId val="92621440"/>
        <c:axId val="926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2621440"/>
        <c:axId val="92623616"/>
      </c:lineChart>
      <c:dateAx>
        <c:axId val="92621440"/>
        <c:scaling>
          <c:orientation val="minMax"/>
        </c:scaling>
        <c:delete val="1"/>
        <c:axPos val="b"/>
        <c:numFmt formatCode="ge" sourceLinked="1"/>
        <c:majorTickMark val="none"/>
        <c:minorTickMark val="none"/>
        <c:tickLblPos val="none"/>
        <c:crossAx val="92623616"/>
        <c:crosses val="autoZero"/>
        <c:auto val="1"/>
        <c:lblOffset val="100"/>
        <c:baseTimeUnit val="years"/>
      </c:dateAx>
      <c:valAx>
        <c:axId val="926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志木市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74183</v>
      </c>
      <c r="AJ8" s="75"/>
      <c r="AK8" s="75"/>
      <c r="AL8" s="75"/>
      <c r="AM8" s="75"/>
      <c r="AN8" s="75"/>
      <c r="AO8" s="75"/>
      <c r="AP8" s="76"/>
      <c r="AQ8" s="57">
        <f>データ!R6</f>
        <v>9.0500000000000007</v>
      </c>
      <c r="AR8" s="57"/>
      <c r="AS8" s="57"/>
      <c r="AT8" s="57"/>
      <c r="AU8" s="57"/>
      <c r="AV8" s="57"/>
      <c r="AW8" s="57"/>
      <c r="AX8" s="57"/>
      <c r="AY8" s="57">
        <f>データ!S6</f>
        <v>8197.02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70.989999999999995</v>
      </c>
      <c r="K10" s="57"/>
      <c r="L10" s="57"/>
      <c r="M10" s="57"/>
      <c r="N10" s="57"/>
      <c r="O10" s="57"/>
      <c r="P10" s="57"/>
      <c r="Q10" s="57"/>
      <c r="R10" s="57">
        <f>データ!O6</f>
        <v>100</v>
      </c>
      <c r="S10" s="57"/>
      <c r="T10" s="57"/>
      <c r="U10" s="57"/>
      <c r="V10" s="57"/>
      <c r="W10" s="57"/>
      <c r="X10" s="57"/>
      <c r="Y10" s="57"/>
      <c r="Z10" s="65">
        <f>データ!P6</f>
        <v>2246</v>
      </c>
      <c r="AA10" s="65"/>
      <c r="AB10" s="65"/>
      <c r="AC10" s="65"/>
      <c r="AD10" s="65"/>
      <c r="AE10" s="65"/>
      <c r="AF10" s="65"/>
      <c r="AG10" s="65"/>
      <c r="AH10" s="2"/>
      <c r="AI10" s="65">
        <f>データ!T6</f>
        <v>74312</v>
      </c>
      <c r="AJ10" s="65"/>
      <c r="AK10" s="65"/>
      <c r="AL10" s="65"/>
      <c r="AM10" s="65"/>
      <c r="AN10" s="65"/>
      <c r="AO10" s="65"/>
      <c r="AP10" s="65"/>
      <c r="AQ10" s="57">
        <f>データ!U6</f>
        <v>9.0500000000000007</v>
      </c>
      <c r="AR10" s="57"/>
      <c r="AS10" s="57"/>
      <c r="AT10" s="57"/>
      <c r="AU10" s="57"/>
      <c r="AV10" s="57"/>
      <c r="AW10" s="57"/>
      <c r="AX10" s="57"/>
      <c r="AY10" s="57">
        <f>データ!V6</f>
        <v>8211.27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112283</v>
      </c>
      <c r="D6" s="31">
        <f t="shared" si="3"/>
        <v>46</v>
      </c>
      <c r="E6" s="31">
        <f t="shared" si="3"/>
        <v>1</v>
      </c>
      <c r="F6" s="31">
        <f t="shared" si="3"/>
        <v>0</v>
      </c>
      <c r="G6" s="31">
        <f t="shared" si="3"/>
        <v>1</v>
      </c>
      <c r="H6" s="31" t="str">
        <f t="shared" si="3"/>
        <v>埼玉県　志木市</v>
      </c>
      <c r="I6" s="31" t="str">
        <f t="shared" si="3"/>
        <v>法適用</v>
      </c>
      <c r="J6" s="31" t="str">
        <f t="shared" si="3"/>
        <v>水道事業</v>
      </c>
      <c r="K6" s="31" t="str">
        <f t="shared" si="3"/>
        <v>末端給水事業</v>
      </c>
      <c r="L6" s="31" t="str">
        <f t="shared" si="3"/>
        <v>A4</v>
      </c>
      <c r="M6" s="32" t="str">
        <f t="shared" si="3"/>
        <v>-</v>
      </c>
      <c r="N6" s="32">
        <f t="shared" si="3"/>
        <v>70.989999999999995</v>
      </c>
      <c r="O6" s="32">
        <f t="shared" si="3"/>
        <v>100</v>
      </c>
      <c r="P6" s="32">
        <f t="shared" si="3"/>
        <v>2246</v>
      </c>
      <c r="Q6" s="32">
        <f t="shared" si="3"/>
        <v>74183</v>
      </c>
      <c r="R6" s="32">
        <f t="shared" si="3"/>
        <v>9.0500000000000007</v>
      </c>
      <c r="S6" s="32">
        <f t="shared" si="3"/>
        <v>8197.02</v>
      </c>
      <c r="T6" s="32">
        <f t="shared" si="3"/>
        <v>74312</v>
      </c>
      <c r="U6" s="32">
        <f t="shared" si="3"/>
        <v>9.0500000000000007</v>
      </c>
      <c r="V6" s="32">
        <f t="shared" si="3"/>
        <v>8211.27</v>
      </c>
      <c r="W6" s="33">
        <f>IF(W7="",NA(),W7)</f>
        <v>123.87</v>
      </c>
      <c r="X6" s="33">
        <f t="shared" ref="X6:AF6" si="4">IF(X7="",NA(),X7)</f>
        <v>121.12</v>
      </c>
      <c r="Y6" s="33">
        <f t="shared" si="4"/>
        <v>108.98</v>
      </c>
      <c r="Z6" s="33">
        <f t="shared" si="4"/>
        <v>116.13</v>
      </c>
      <c r="AA6" s="33">
        <f t="shared" si="4"/>
        <v>117.09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3449.29</v>
      </c>
      <c r="AT6" s="33">
        <f t="shared" ref="AT6:BB6" si="6">IF(AT7="",NA(),AT7)</f>
        <v>9087.31</v>
      </c>
      <c r="AU6" s="33">
        <f t="shared" si="6"/>
        <v>8724.6200000000008</v>
      </c>
      <c r="AV6" s="33">
        <f t="shared" si="6"/>
        <v>791.75</v>
      </c>
      <c r="AW6" s="33">
        <f t="shared" si="6"/>
        <v>643.88</v>
      </c>
      <c r="AX6" s="33">
        <f t="shared" si="6"/>
        <v>695.41</v>
      </c>
      <c r="AY6" s="33">
        <f t="shared" si="6"/>
        <v>701</v>
      </c>
      <c r="AZ6" s="33">
        <f t="shared" si="6"/>
        <v>739.59</v>
      </c>
      <c r="BA6" s="33">
        <f t="shared" si="6"/>
        <v>335.95</v>
      </c>
      <c r="BB6" s="33">
        <f t="shared" si="6"/>
        <v>346.59</v>
      </c>
      <c r="BC6" s="32" t="str">
        <f>IF(BC7="","",IF(BC7="-","【-】","【"&amp;SUBSTITUTE(TEXT(BC7,"#,##0.00"),"-","△")&amp;"】"))</f>
        <v>【262.74】</v>
      </c>
      <c r="BD6" s="33">
        <f>IF(BD7="",NA(),BD7)</f>
        <v>362.29</v>
      </c>
      <c r="BE6" s="33">
        <f t="shared" ref="BE6:BM6" si="7">IF(BE7="",NA(),BE7)</f>
        <v>344.21</v>
      </c>
      <c r="BF6" s="33">
        <f t="shared" si="7"/>
        <v>322.16000000000003</v>
      </c>
      <c r="BG6" s="33">
        <f t="shared" si="7"/>
        <v>308.39999999999998</v>
      </c>
      <c r="BH6" s="33">
        <f t="shared" si="7"/>
        <v>286.76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95</v>
      </c>
      <c r="BP6" s="33">
        <f t="shared" ref="BP6:BX6" si="8">IF(BP7="",NA(),BP7)</f>
        <v>92.67</v>
      </c>
      <c r="BQ6" s="33">
        <f t="shared" si="8"/>
        <v>89.47</v>
      </c>
      <c r="BR6" s="33">
        <f t="shared" si="8"/>
        <v>96.27</v>
      </c>
      <c r="BS6" s="33">
        <f t="shared" si="8"/>
        <v>92.62</v>
      </c>
      <c r="BT6" s="33">
        <f t="shared" si="8"/>
        <v>99.61</v>
      </c>
      <c r="BU6" s="33">
        <f t="shared" si="8"/>
        <v>100.27</v>
      </c>
      <c r="BV6" s="33">
        <f t="shared" si="8"/>
        <v>99.46</v>
      </c>
      <c r="BW6" s="33">
        <f t="shared" si="8"/>
        <v>105.21</v>
      </c>
      <c r="BX6" s="33">
        <f t="shared" si="8"/>
        <v>105.71</v>
      </c>
      <c r="BY6" s="32" t="str">
        <f>IF(BY7="","",IF(BY7="-","【-】","【"&amp;SUBSTITUTE(TEXT(BY7,"#,##0.00"),"-","△")&amp;"】"))</f>
        <v>【104.99】</v>
      </c>
      <c r="BZ6" s="33">
        <f>IF(BZ7="",NA(),BZ7)</f>
        <v>144.9</v>
      </c>
      <c r="CA6" s="33">
        <f t="shared" ref="CA6:CI6" si="9">IF(CA7="",NA(),CA7)</f>
        <v>150.29</v>
      </c>
      <c r="CB6" s="33">
        <f t="shared" si="9"/>
        <v>155.80000000000001</v>
      </c>
      <c r="CC6" s="33">
        <f t="shared" si="9"/>
        <v>145.30000000000001</v>
      </c>
      <c r="CD6" s="33">
        <f t="shared" si="9"/>
        <v>150.86000000000001</v>
      </c>
      <c r="CE6" s="33">
        <f t="shared" si="9"/>
        <v>169.59</v>
      </c>
      <c r="CF6" s="33">
        <f t="shared" si="9"/>
        <v>169.62</v>
      </c>
      <c r="CG6" s="33">
        <f t="shared" si="9"/>
        <v>171.78</v>
      </c>
      <c r="CH6" s="33">
        <f t="shared" si="9"/>
        <v>162.59</v>
      </c>
      <c r="CI6" s="33">
        <f t="shared" si="9"/>
        <v>162.15</v>
      </c>
      <c r="CJ6" s="32" t="str">
        <f>IF(CJ7="","",IF(CJ7="-","【-】","【"&amp;SUBSTITUTE(TEXT(CJ7,"#,##0.00"),"-","△")&amp;"】"))</f>
        <v>【163.72】</v>
      </c>
      <c r="CK6" s="33">
        <f>IF(CK7="",NA(),CK7)</f>
        <v>66.52</v>
      </c>
      <c r="CL6" s="33">
        <f t="shared" ref="CL6:CT6" si="10">IF(CL7="",NA(),CL7)</f>
        <v>66.63</v>
      </c>
      <c r="CM6" s="33">
        <f t="shared" si="10"/>
        <v>66.42</v>
      </c>
      <c r="CN6" s="33">
        <f t="shared" si="10"/>
        <v>67.709999999999994</v>
      </c>
      <c r="CO6" s="33">
        <f t="shared" si="10"/>
        <v>65.77</v>
      </c>
      <c r="CP6" s="33">
        <f t="shared" si="10"/>
        <v>60.04</v>
      </c>
      <c r="CQ6" s="33">
        <f t="shared" si="10"/>
        <v>59.88</v>
      </c>
      <c r="CR6" s="33">
        <f t="shared" si="10"/>
        <v>59.68</v>
      </c>
      <c r="CS6" s="33">
        <f t="shared" si="10"/>
        <v>59.17</v>
      </c>
      <c r="CT6" s="33">
        <f t="shared" si="10"/>
        <v>59.34</v>
      </c>
      <c r="CU6" s="32" t="str">
        <f>IF(CU7="","",IF(CU7="-","【-】","【"&amp;SUBSTITUTE(TEXT(CU7,"#,##0.00"),"-","△")&amp;"】"))</f>
        <v>【59.76】</v>
      </c>
      <c r="CV6" s="33">
        <f>IF(CV7="",NA(),CV7)</f>
        <v>93.57</v>
      </c>
      <c r="CW6" s="33">
        <f t="shared" ref="CW6:DE6" si="11">IF(CW7="",NA(),CW7)</f>
        <v>92.45</v>
      </c>
      <c r="CX6" s="33">
        <f t="shared" si="11"/>
        <v>93.53</v>
      </c>
      <c r="CY6" s="33">
        <f t="shared" si="11"/>
        <v>89.76</v>
      </c>
      <c r="CZ6" s="33">
        <f t="shared" si="11"/>
        <v>92.72</v>
      </c>
      <c r="DA6" s="33">
        <f t="shared" si="11"/>
        <v>87.33</v>
      </c>
      <c r="DB6" s="33">
        <f t="shared" si="11"/>
        <v>87.65</v>
      </c>
      <c r="DC6" s="33">
        <f t="shared" si="11"/>
        <v>87.63</v>
      </c>
      <c r="DD6" s="33">
        <f t="shared" si="11"/>
        <v>87.6</v>
      </c>
      <c r="DE6" s="33">
        <f t="shared" si="11"/>
        <v>87.74</v>
      </c>
      <c r="DF6" s="32" t="str">
        <f>IF(DF7="","",IF(DF7="-","【-】","【"&amp;SUBSTITUTE(TEXT(DF7,"#,##0.00"),"-","△")&amp;"】"))</f>
        <v>【89.95】</v>
      </c>
      <c r="DG6" s="33">
        <f>IF(DG7="",NA(),DG7)</f>
        <v>39.909999999999997</v>
      </c>
      <c r="DH6" s="33">
        <f t="shared" ref="DH6:DP6" si="12">IF(DH7="",NA(),DH7)</f>
        <v>41.08</v>
      </c>
      <c r="DI6" s="33">
        <f t="shared" si="12"/>
        <v>43.03</v>
      </c>
      <c r="DJ6" s="33">
        <f t="shared" si="12"/>
        <v>44.33</v>
      </c>
      <c r="DK6" s="33">
        <f t="shared" si="12"/>
        <v>44.96</v>
      </c>
      <c r="DL6" s="33">
        <f t="shared" si="12"/>
        <v>37.71</v>
      </c>
      <c r="DM6" s="33">
        <f t="shared" si="12"/>
        <v>38.69</v>
      </c>
      <c r="DN6" s="33">
        <f t="shared" si="12"/>
        <v>39.65</v>
      </c>
      <c r="DO6" s="33">
        <f t="shared" si="12"/>
        <v>45.25</v>
      </c>
      <c r="DP6" s="33">
        <f t="shared" si="12"/>
        <v>46.27</v>
      </c>
      <c r="DQ6" s="32" t="str">
        <f>IF(DQ7="","",IF(DQ7="-","【-】","【"&amp;SUBSTITUTE(TEXT(DQ7,"#,##0.00"),"-","△")&amp;"】"))</f>
        <v>【47.18】</v>
      </c>
      <c r="DR6" s="33">
        <f>IF(DR7="",NA(),DR7)</f>
        <v>3.82</v>
      </c>
      <c r="DS6" s="33">
        <f t="shared" ref="DS6:EA6" si="13">IF(DS7="",NA(),DS7)</f>
        <v>5.03</v>
      </c>
      <c r="DT6" s="33">
        <f t="shared" si="13"/>
        <v>4.38</v>
      </c>
      <c r="DU6" s="33">
        <f t="shared" si="13"/>
        <v>4.2699999999999996</v>
      </c>
      <c r="DV6" s="33">
        <f t="shared" si="13"/>
        <v>4.32</v>
      </c>
      <c r="DW6" s="33">
        <f t="shared" si="13"/>
        <v>7.67</v>
      </c>
      <c r="DX6" s="33">
        <f t="shared" si="13"/>
        <v>8.4</v>
      </c>
      <c r="DY6" s="33">
        <f t="shared" si="13"/>
        <v>9.7100000000000009</v>
      </c>
      <c r="DZ6" s="33">
        <f t="shared" si="13"/>
        <v>10.71</v>
      </c>
      <c r="EA6" s="33">
        <f t="shared" si="13"/>
        <v>10.93</v>
      </c>
      <c r="EB6" s="32" t="str">
        <f>IF(EB7="","",IF(EB7="-","【-】","【"&amp;SUBSTITUTE(TEXT(EB7,"#,##0.00"),"-","△")&amp;"】"))</f>
        <v>【13.18】</v>
      </c>
      <c r="EC6" s="33">
        <f>IF(EC7="",NA(),EC7)</f>
        <v>1.81</v>
      </c>
      <c r="ED6" s="33">
        <f t="shared" ref="ED6:EL6" si="14">IF(ED7="",NA(),ED7)</f>
        <v>0.4</v>
      </c>
      <c r="EE6" s="33">
        <f t="shared" si="14"/>
        <v>0.81</v>
      </c>
      <c r="EF6" s="33">
        <f t="shared" si="14"/>
        <v>0.21</v>
      </c>
      <c r="EG6" s="33">
        <f t="shared" si="14"/>
        <v>0.22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112283</v>
      </c>
      <c r="D7" s="35">
        <v>46</v>
      </c>
      <c r="E7" s="35">
        <v>1</v>
      </c>
      <c r="F7" s="35">
        <v>0</v>
      </c>
      <c r="G7" s="35">
        <v>1</v>
      </c>
      <c r="H7" s="35" t="s">
        <v>93</v>
      </c>
      <c r="I7" s="35" t="s">
        <v>94</v>
      </c>
      <c r="J7" s="35" t="s">
        <v>95</v>
      </c>
      <c r="K7" s="35" t="s">
        <v>96</v>
      </c>
      <c r="L7" s="35" t="s">
        <v>97</v>
      </c>
      <c r="M7" s="36" t="s">
        <v>98</v>
      </c>
      <c r="N7" s="36">
        <v>70.989999999999995</v>
      </c>
      <c r="O7" s="36">
        <v>100</v>
      </c>
      <c r="P7" s="36">
        <v>2246</v>
      </c>
      <c r="Q7" s="36">
        <v>74183</v>
      </c>
      <c r="R7" s="36">
        <v>9.0500000000000007</v>
      </c>
      <c r="S7" s="36">
        <v>8197.02</v>
      </c>
      <c r="T7" s="36">
        <v>74312</v>
      </c>
      <c r="U7" s="36">
        <v>9.0500000000000007</v>
      </c>
      <c r="V7" s="36">
        <v>8211.27</v>
      </c>
      <c r="W7" s="36">
        <v>123.87</v>
      </c>
      <c r="X7" s="36">
        <v>121.12</v>
      </c>
      <c r="Y7" s="36">
        <v>108.98</v>
      </c>
      <c r="Z7" s="36">
        <v>116.13</v>
      </c>
      <c r="AA7" s="36">
        <v>117.09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3449.29</v>
      </c>
      <c r="AT7" s="36">
        <v>9087.31</v>
      </c>
      <c r="AU7" s="36">
        <v>8724.6200000000008</v>
      </c>
      <c r="AV7" s="36">
        <v>791.75</v>
      </c>
      <c r="AW7" s="36">
        <v>643.88</v>
      </c>
      <c r="AX7" s="36">
        <v>695.41</v>
      </c>
      <c r="AY7" s="36">
        <v>701</v>
      </c>
      <c r="AZ7" s="36">
        <v>739.59</v>
      </c>
      <c r="BA7" s="36">
        <v>335.95</v>
      </c>
      <c r="BB7" s="36">
        <v>346.59</v>
      </c>
      <c r="BC7" s="36">
        <v>262.74</v>
      </c>
      <c r="BD7" s="36">
        <v>362.29</v>
      </c>
      <c r="BE7" s="36">
        <v>344.21</v>
      </c>
      <c r="BF7" s="36">
        <v>322.16000000000003</v>
      </c>
      <c r="BG7" s="36">
        <v>308.39999999999998</v>
      </c>
      <c r="BH7" s="36">
        <v>286.76</v>
      </c>
      <c r="BI7" s="36">
        <v>343.45</v>
      </c>
      <c r="BJ7" s="36">
        <v>330.99</v>
      </c>
      <c r="BK7" s="36">
        <v>324.08999999999997</v>
      </c>
      <c r="BL7" s="36">
        <v>319.82</v>
      </c>
      <c r="BM7" s="36">
        <v>312.02999999999997</v>
      </c>
      <c r="BN7" s="36">
        <v>276.38</v>
      </c>
      <c r="BO7" s="36">
        <v>95</v>
      </c>
      <c r="BP7" s="36">
        <v>92.67</v>
      </c>
      <c r="BQ7" s="36">
        <v>89.47</v>
      </c>
      <c r="BR7" s="36">
        <v>96.27</v>
      </c>
      <c r="BS7" s="36">
        <v>92.62</v>
      </c>
      <c r="BT7" s="36">
        <v>99.61</v>
      </c>
      <c r="BU7" s="36">
        <v>100.27</v>
      </c>
      <c r="BV7" s="36">
        <v>99.46</v>
      </c>
      <c r="BW7" s="36">
        <v>105.21</v>
      </c>
      <c r="BX7" s="36">
        <v>105.71</v>
      </c>
      <c r="BY7" s="36">
        <v>104.99</v>
      </c>
      <c r="BZ7" s="36">
        <v>144.9</v>
      </c>
      <c r="CA7" s="36">
        <v>150.29</v>
      </c>
      <c r="CB7" s="36">
        <v>155.80000000000001</v>
      </c>
      <c r="CC7" s="36">
        <v>145.30000000000001</v>
      </c>
      <c r="CD7" s="36">
        <v>150.86000000000001</v>
      </c>
      <c r="CE7" s="36">
        <v>169.59</v>
      </c>
      <c r="CF7" s="36">
        <v>169.62</v>
      </c>
      <c r="CG7" s="36">
        <v>171.78</v>
      </c>
      <c r="CH7" s="36">
        <v>162.59</v>
      </c>
      <c r="CI7" s="36">
        <v>162.15</v>
      </c>
      <c r="CJ7" s="36">
        <v>163.72</v>
      </c>
      <c r="CK7" s="36">
        <v>66.52</v>
      </c>
      <c r="CL7" s="36">
        <v>66.63</v>
      </c>
      <c r="CM7" s="36">
        <v>66.42</v>
      </c>
      <c r="CN7" s="36">
        <v>67.709999999999994</v>
      </c>
      <c r="CO7" s="36">
        <v>65.77</v>
      </c>
      <c r="CP7" s="36">
        <v>60.04</v>
      </c>
      <c r="CQ7" s="36">
        <v>59.88</v>
      </c>
      <c r="CR7" s="36">
        <v>59.68</v>
      </c>
      <c r="CS7" s="36">
        <v>59.17</v>
      </c>
      <c r="CT7" s="36">
        <v>59.34</v>
      </c>
      <c r="CU7" s="36">
        <v>59.76</v>
      </c>
      <c r="CV7" s="36">
        <v>93.57</v>
      </c>
      <c r="CW7" s="36">
        <v>92.45</v>
      </c>
      <c r="CX7" s="36">
        <v>93.53</v>
      </c>
      <c r="CY7" s="36">
        <v>89.76</v>
      </c>
      <c r="CZ7" s="36">
        <v>92.72</v>
      </c>
      <c r="DA7" s="36">
        <v>87.33</v>
      </c>
      <c r="DB7" s="36">
        <v>87.65</v>
      </c>
      <c r="DC7" s="36">
        <v>87.63</v>
      </c>
      <c r="DD7" s="36">
        <v>87.6</v>
      </c>
      <c r="DE7" s="36">
        <v>87.74</v>
      </c>
      <c r="DF7" s="36">
        <v>89.95</v>
      </c>
      <c r="DG7" s="36">
        <v>39.909999999999997</v>
      </c>
      <c r="DH7" s="36">
        <v>41.08</v>
      </c>
      <c r="DI7" s="36">
        <v>43.03</v>
      </c>
      <c r="DJ7" s="36">
        <v>44.33</v>
      </c>
      <c r="DK7" s="36">
        <v>44.96</v>
      </c>
      <c r="DL7" s="36">
        <v>37.71</v>
      </c>
      <c r="DM7" s="36">
        <v>38.69</v>
      </c>
      <c r="DN7" s="36">
        <v>39.65</v>
      </c>
      <c r="DO7" s="36">
        <v>45.25</v>
      </c>
      <c r="DP7" s="36">
        <v>46.27</v>
      </c>
      <c r="DQ7" s="36">
        <v>47.18</v>
      </c>
      <c r="DR7" s="36">
        <v>3.82</v>
      </c>
      <c r="DS7" s="36">
        <v>5.03</v>
      </c>
      <c r="DT7" s="36">
        <v>4.38</v>
      </c>
      <c r="DU7" s="36">
        <v>4.2699999999999996</v>
      </c>
      <c r="DV7" s="36">
        <v>4.32</v>
      </c>
      <c r="DW7" s="36">
        <v>7.67</v>
      </c>
      <c r="DX7" s="36">
        <v>8.4</v>
      </c>
      <c r="DY7" s="36">
        <v>9.7100000000000009</v>
      </c>
      <c r="DZ7" s="36">
        <v>10.71</v>
      </c>
      <c r="EA7" s="36">
        <v>10.93</v>
      </c>
      <c r="EB7" s="36">
        <v>13.18</v>
      </c>
      <c r="EC7" s="36">
        <v>1.81</v>
      </c>
      <c r="ED7" s="36">
        <v>0.4</v>
      </c>
      <c r="EE7" s="36">
        <v>0.81</v>
      </c>
      <c r="EF7" s="36">
        <v>0.21</v>
      </c>
      <c r="EG7" s="36">
        <v>0.22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2017-02-06T02:45:30Z</cp:lastPrinted>
  <dcterms:created xsi:type="dcterms:W3CDTF">2017-02-01T08:37:52Z</dcterms:created>
  <dcterms:modified xsi:type="dcterms:W3CDTF">2017-02-20T00:55:32Z</dcterms:modified>
  <cp:category/>
</cp:coreProperties>
</file>