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45" yWindow="-15" windowWidth="10290" windowHeight="81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<sst xmlns="http://schemas.openxmlformats.org/spreadsheetml/2006/main" count="217" uniqueCount="106">
  <si>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</si>
  <si>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</si>
  <si>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</si>
  <si>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</si>
  <si>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</si>
  <si>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</si>
  <si>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</si>
  <si>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</si>
  <si>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</si>
  <si>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</si>
  <si>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</si>
  <si>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</si>
  <si>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</si>
  <si>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</si>
  <si>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</si>
  <si>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</si>
  <si>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</si>
  <si>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</si>
  <si>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</si>
  <si>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</si>
  <si>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</si>
  <si>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</si>
  <si>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</si>
  <si>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</si>
  <si>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</si>
  <si>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</si>
  <si>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</si>
  <si>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</si>
  <si>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</si>
  <si>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</si>
  <si>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</si>
  <si>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</si>
  <si>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</si>
  <si>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</si>
  <si>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</si>
  <si>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</si>
  <si>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</si>
  <si>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</si>
  <si>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</si>
  <si>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</si>
  <si>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</si>
  <si>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</si>
  <si>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</si>
  <si>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</si>
  <si>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</si>
  <si>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</si>
  <si>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</si>
  <si>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</si>
  <si>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</si>
  <si>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</si>
  <si>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</si>
  <si>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</si>
  <si>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</si>
  <si>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</si>
  <si>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</si>
  <si>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</si>
  <si>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</si>
  <si>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</si>
  <si>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</si>
  <si>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</si>
  <si>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</si>
  <si>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</si>
  <si>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</si>
  <si>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</si>
  <si>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</si>
  <si>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</si>
  <si>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</si>
  <si>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</si>
  <si>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</si>
  <si>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</si>
  <si>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</si>
  <si>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</si>
  <si>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</si>
  <si>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</si>
  <si>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</si>
  <si>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</si>
  <si>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</si>
  <si>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</si>
  <si>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</si>
  <si>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</si>
  <si>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</si>
  <si>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</si>
  <si>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</si>
  <si>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</si>
  <si>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</si>
  <si>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</si>
  <si>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</si>
  <si>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</si>
  <si>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</si>
  <si>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</si>
  <si>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</si>
  <si>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</si>
  <si>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羽生市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</si>
  <si>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</si>
  <si>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</si>
  <si>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</si>
  <si>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</si>
  <si>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</si>
  <si>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</si>
  <si>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</si>
  <si>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</si>
  <si>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</si>
  <si>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</si>
  <si>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①経常収支比率
　⇒指標が100％を上回っており、健全な経営が行われています。
②累積欠損比率
　⇒累積欠損金はありません。
③流動比率
　⇒指標は100％を上回っており、支払いに要する現金の確保が図られています。平成26年度より会計基準が見直され、借入資本金を負債に計上することになったために指標が大幅に下がりました。
④企業債残高対給水収益比率
　⇒ほぼ一定の比率で推移していますが、将来的負担の軽減を図るため、今後の企業債借入額の縮小に努める必要があります。
⑤料金回収率
　⇒指標が100％を上回っており、給水に係る費用が給水収益で賄われています。
⑥給水原価
　⇒ここ数年は、費用の削減により給水原価が低減傾向にあります。
</t>
    </r>
    <r>
      <rPr>
        <sz val="11"/>
        <rFont val="ＭＳ ゴシック"/>
        <family val="3"/>
        <charset val="128"/>
      </rPr>
      <t>⑦施設利用率
　⇒配水量が年々減少傾向にあり、施設利用率も減少しています。</t>
    </r>
    <r>
      <rPr>
        <sz val="11"/>
        <color theme="1"/>
        <rFont val="ＭＳ ゴシック"/>
        <family val="3"/>
        <charset val="128"/>
      </rPr>
      <t xml:space="preserve">
⑧有収率
　⇒老朽管更新事業の推進により、前年度に比べて多少、向上しました。過去5年間においては、概ね88％程度の値で推移しています。</t>
    </r>
    <rPh sb="1" eb="3">
      <t>ケイジョウ</t>
    </rPh>
    <rPh sb="3" eb="5">
      <t>シュウシ</t>
    </rPh>
    <rPh sb="5" eb="7">
      <t>ヒリツ</t>
    </rPh>
    <rPh sb="10" eb="12">
      <t>シヒョウ</t>
    </rPh>
    <rPh sb="18" eb="20">
      <t>ウワマワ</t>
    </rPh>
    <rPh sb="25" eb="27">
      <t>ケンゼン</t>
    </rPh>
    <rPh sb="28" eb="30">
      <t>ケイエイ</t>
    </rPh>
    <rPh sb="31" eb="32">
      <t>オコナ</t>
    </rPh>
    <rPh sb="41" eb="43">
      <t>ルイセキ</t>
    </rPh>
    <rPh sb="43" eb="45">
      <t>ケッソン</t>
    </rPh>
    <rPh sb="45" eb="47">
      <t>ヒリツ</t>
    </rPh>
    <rPh sb="50" eb="52">
      <t>ルイセキ</t>
    </rPh>
    <rPh sb="52" eb="55">
      <t>ケッソンキン</t>
    </rPh>
    <rPh sb="64" eb="66">
      <t>リュウドウ</t>
    </rPh>
    <rPh sb="66" eb="68">
      <t>ヒリツ</t>
    </rPh>
    <rPh sb="71" eb="73">
      <t>シヒョウ</t>
    </rPh>
    <rPh sb="79" eb="81">
      <t>ウワマワ</t>
    </rPh>
    <rPh sb="86" eb="88">
      <t>シハラ</t>
    </rPh>
    <rPh sb="90" eb="91">
      <t>ヨウ</t>
    </rPh>
    <rPh sb="93" eb="95">
      <t>ゲンキン</t>
    </rPh>
    <rPh sb="96" eb="98">
      <t>カクホ</t>
    </rPh>
    <rPh sb="99" eb="100">
      <t>ハカ</t>
    </rPh>
    <rPh sb="107" eb="109">
      <t>ヘイセイ</t>
    </rPh>
    <rPh sb="111" eb="113">
      <t>ネンド</t>
    </rPh>
    <rPh sb="115" eb="117">
      <t>カイケイ</t>
    </rPh>
    <rPh sb="117" eb="119">
      <t>キジュン</t>
    </rPh>
    <rPh sb="120" eb="122">
      <t>ミナオ</t>
    </rPh>
    <rPh sb="125" eb="127">
      <t>カリイレ</t>
    </rPh>
    <rPh sb="127" eb="130">
      <t>シホンキン</t>
    </rPh>
    <rPh sb="131" eb="133">
      <t>フサイ</t>
    </rPh>
    <rPh sb="134" eb="136">
      <t>ケイジョウ</t>
    </rPh>
    <rPh sb="147" eb="149">
      <t>シヒョウ</t>
    </rPh>
    <rPh sb="150" eb="152">
      <t>オオハバ</t>
    </rPh>
    <rPh sb="153" eb="154">
      <t>サ</t>
    </rPh>
    <rPh sb="162" eb="164">
      <t>キギョウ</t>
    </rPh>
    <rPh sb="164" eb="165">
      <t>サイ</t>
    </rPh>
    <rPh sb="165" eb="167">
      <t>ザンダカ</t>
    </rPh>
    <rPh sb="167" eb="168">
      <t>タイ</t>
    </rPh>
    <rPh sb="168" eb="170">
      <t>キュウスイ</t>
    </rPh>
    <rPh sb="170" eb="172">
      <t>シュウエキ</t>
    </rPh>
    <rPh sb="172" eb="174">
      <t>ヒリツ</t>
    </rPh>
    <rPh sb="179" eb="181">
      <t>イッテイ</t>
    </rPh>
    <rPh sb="182" eb="184">
      <t>ヒリツ</t>
    </rPh>
    <rPh sb="185" eb="187">
      <t>スイイ</t>
    </rPh>
    <rPh sb="194" eb="197">
      <t>ショウライテキ</t>
    </rPh>
    <rPh sb="197" eb="199">
      <t>フタン</t>
    </rPh>
    <rPh sb="200" eb="202">
      <t>ケイゲン</t>
    </rPh>
    <rPh sb="203" eb="204">
      <t>ハカ</t>
    </rPh>
    <rPh sb="208" eb="210">
      <t>コンゴ</t>
    </rPh>
    <rPh sb="211" eb="213">
      <t>キギョウ</t>
    </rPh>
    <rPh sb="213" eb="214">
      <t>サイ</t>
    </rPh>
    <rPh sb="214" eb="216">
      <t>カリイレ</t>
    </rPh>
    <rPh sb="216" eb="217">
      <t>ガク</t>
    </rPh>
    <rPh sb="218" eb="220">
      <t>シュクショウ</t>
    </rPh>
    <rPh sb="221" eb="222">
      <t>ツト</t>
    </rPh>
    <rPh sb="224" eb="226">
      <t>ヒツヨウ</t>
    </rPh>
    <rPh sb="234" eb="236">
      <t>リョウキン</t>
    </rPh>
    <rPh sb="236" eb="238">
      <t>カイシュウ</t>
    </rPh>
    <rPh sb="238" eb="239">
      <t>リツ</t>
    </rPh>
    <rPh sb="242" eb="244">
      <t>シヒョウ</t>
    </rPh>
    <rPh sb="250" eb="252">
      <t>ウワマワ</t>
    </rPh>
    <rPh sb="257" eb="259">
      <t>キュウスイ</t>
    </rPh>
    <rPh sb="260" eb="261">
      <t>カカ</t>
    </rPh>
    <rPh sb="262" eb="264">
      <t>ヒヨウ</t>
    </rPh>
    <rPh sb="265" eb="267">
      <t>キュウスイ</t>
    </rPh>
    <rPh sb="267" eb="269">
      <t>シュウエキ</t>
    </rPh>
    <rPh sb="270" eb="271">
      <t>マカナ</t>
    </rPh>
    <rPh sb="280" eb="282">
      <t>キュウスイ</t>
    </rPh>
    <rPh sb="282" eb="284">
      <t>ゲンカ</t>
    </rPh>
    <rPh sb="289" eb="291">
      <t>スウネン</t>
    </rPh>
    <rPh sb="293" eb="295">
      <t>ヒヨウ</t>
    </rPh>
    <rPh sb="296" eb="298">
      <t>サクゲン</t>
    </rPh>
    <rPh sb="301" eb="303">
      <t>キュウスイ</t>
    </rPh>
    <rPh sb="303" eb="305">
      <t>ゲンカ</t>
    </rPh>
    <rPh sb="306" eb="308">
      <t>テイゲン</t>
    </rPh>
    <rPh sb="308" eb="310">
      <t>ケイコウ</t>
    </rPh>
    <rPh sb="318" eb="320">
      <t>シセツ</t>
    </rPh>
    <rPh sb="320" eb="323">
      <t>リヨウリツ</t>
    </rPh>
    <rPh sb="326" eb="328">
      <t>ハイスイ</t>
    </rPh>
    <rPh sb="328" eb="329">
      <t>リョウ</t>
    </rPh>
    <rPh sb="330" eb="332">
      <t>ネンネン</t>
    </rPh>
    <rPh sb="332" eb="334">
      <t>ゲンショウ</t>
    </rPh>
    <rPh sb="334" eb="336">
      <t>ケイコウ</t>
    </rPh>
    <rPh sb="340" eb="342">
      <t>シセツ</t>
    </rPh>
    <rPh sb="342" eb="345">
      <t>リヨウリツ</t>
    </rPh>
    <rPh sb="346" eb="348">
      <t>ゲンショウ</t>
    </rPh>
    <rPh sb="404" eb="405">
      <t>オオム</t>
    </rPh>
    <phoneticPr fontId="4"/>
  </si>
  <si>
    <t xml:space="preserve">　経営状況的には、「経常収支比率」,「流動比率」及び「料金回収率」ともに100％を超えており、黒字経営による健全な経営を行っています。
　但し、施設については、老朽化が進んでいるため、経年化率等による優先順位に基づき、また、将来的な経営状況を鑑み、計画的に施設の更新を進めていく必要があります。
</t>
    <rPh sb="1" eb="3">
      <t>ケイエイ</t>
    </rPh>
    <rPh sb="3" eb="5">
      <t>ジョウキョウ</t>
    </rPh>
    <rPh sb="5" eb="6">
      <t>テキ</t>
    </rPh>
    <rPh sb="10" eb="12">
      <t>ケイジョウ</t>
    </rPh>
    <rPh sb="12" eb="14">
      <t>シュウシ</t>
    </rPh>
    <rPh sb="14" eb="16">
      <t>ヒリツ</t>
    </rPh>
    <rPh sb="19" eb="21">
      <t>リュウドウ</t>
    </rPh>
    <rPh sb="21" eb="23">
      <t>ヒリツ</t>
    </rPh>
    <rPh sb="24" eb="25">
      <t>オヨ</t>
    </rPh>
    <rPh sb="27" eb="29">
      <t>リョウキン</t>
    </rPh>
    <rPh sb="29" eb="31">
      <t>カイシュウ</t>
    </rPh>
    <rPh sb="31" eb="32">
      <t>リツ</t>
    </rPh>
    <rPh sb="41" eb="42">
      <t>コ</t>
    </rPh>
    <rPh sb="47" eb="49">
      <t>クロジ</t>
    </rPh>
    <rPh sb="49" eb="51">
      <t>ケイエイ</t>
    </rPh>
    <rPh sb="54" eb="56">
      <t>ケンゼン</t>
    </rPh>
    <rPh sb="57" eb="59">
      <t>ケイエイ</t>
    </rPh>
    <rPh sb="60" eb="61">
      <t>オコナ</t>
    </rPh>
    <rPh sb="69" eb="70">
      <t>タダ</t>
    </rPh>
    <rPh sb="72" eb="74">
      <t>シセツ</t>
    </rPh>
    <rPh sb="80" eb="83">
      <t>ロウキュウカ</t>
    </rPh>
    <rPh sb="84" eb="85">
      <t>スス</t>
    </rPh>
    <rPh sb="92" eb="95">
      <t>ケイネンカ</t>
    </rPh>
    <rPh sb="95" eb="96">
      <t>リツ</t>
    </rPh>
    <rPh sb="96" eb="97">
      <t>トウ</t>
    </rPh>
    <rPh sb="100" eb="102">
      <t>ユウセン</t>
    </rPh>
    <rPh sb="102" eb="104">
      <t>ジュンイ</t>
    </rPh>
    <rPh sb="105" eb="106">
      <t>モト</t>
    </rPh>
    <rPh sb="112" eb="115">
      <t>ショウライテキ</t>
    </rPh>
    <rPh sb="116" eb="118">
      <t>ケイエイ</t>
    </rPh>
    <rPh sb="118" eb="120">
      <t>ジョウキョウ</t>
    </rPh>
    <rPh sb="121" eb="122">
      <t>カンガ</t>
    </rPh>
    <rPh sb="124" eb="127">
      <t>ケイカクテキ</t>
    </rPh>
    <rPh sb="128" eb="130">
      <t>シセツ</t>
    </rPh>
    <rPh sb="131" eb="133">
      <t>コウシン</t>
    </rPh>
    <rPh sb="134" eb="135">
      <t>スス</t>
    </rPh>
    <rPh sb="139" eb="141">
      <t>ヒツヨウ</t>
    </rPh>
    <phoneticPr fontId="23"/>
  </si>
  <si>
    <r>
      <rPr>
        <sz val="11"/>
        <rFont val="ＭＳ ゴシック"/>
        <family val="3"/>
        <charset val="128"/>
      </rPr>
      <t>①有形固定資産減価償却率
　⇒保有資産の耐用年数が近付いており、施設の老朽化が進んでいるため、計画的な施設の更新が必要となります。</t>
    </r>
    <r>
      <rPr>
        <sz val="11"/>
        <color rgb="FFFF0000"/>
        <rFont val="ＭＳ ゴシック"/>
        <family val="3"/>
        <charset val="128"/>
      </rPr>
      <t xml:space="preserve">
</t>
    </r>
    <r>
      <rPr>
        <sz val="11"/>
        <rFont val="ＭＳ ゴシック"/>
        <family val="3"/>
        <charset val="128"/>
      </rPr>
      <t>②管路経年化率
　⇒類似比較団体より低い水準にあり、法定耐用年数を経過した管路は少ない状況にあるものの、管路の更新を継続して行い、施設の維持管理に努めていく必要があります。
③管路更新率
　⇒計画的に老朽管の更新事業を進めてきていますが、近年は老朽管更新対象地区が市街地になったために費用がかさみ、更新率が低下しています。</t>
    </r>
    <rPh sb="1" eb="3">
      <t>ユウケイ</t>
    </rPh>
    <rPh sb="3" eb="5">
      <t>コテイ</t>
    </rPh>
    <rPh sb="5" eb="7">
      <t>シサン</t>
    </rPh>
    <rPh sb="7" eb="9">
      <t>ゲンカ</t>
    </rPh>
    <rPh sb="9" eb="11">
      <t>ショウキャク</t>
    </rPh>
    <rPh sb="11" eb="12">
      <t>リツ</t>
    </rPh>
    <rPh sb="15" eb="17">
      <t>ホユウ</t>
    </rPh>
    <rPh sb="17" eb="19">
      <t>シサン</t>
    </rPh>
    <rPh sb="20" eb="22">
      <t>タイヨウ</t>
    </rPh>
    <rPh sb="22" eb="24">
      <t>ネンスウ</t>
    </rPh>
    <rPh sb="25" eb="27">
      <t>チカヅ</t>
    </rPh>
    <rPh sb="32" eb="34">
      <t>シセツ</t>
    </rPh>
    <rPh sb="35" eb="38">
      <t>ロウキュウカ</t>
    </rPh>
    <rPh sb="39" eb="40">
      <t>スス</t>
    </rPh>
    <rPh sb="47" eb="50">
      <t>ケイカクテキ</t>
    </rPh>
    <rPh sb="51" eb="53">
      <t>シセツ</t>
    </rPh>
    <rPh sb="54" eb="56">
      <t>コウシン</t>
    </rPh>
    <rPh sb="57" eb="59">
      <t>ヒツヨウ</t>
    </rPh>
    <rPh sb="67" eb="69">
      <t>カンロ</t>
    </rPh>
    <rPh sb="69" eb="72">
      <t>ケイネンカ</t>
    </rPh>
    <rPh sb="72" eb="73">
      <t>リツ</t>
    </rPh>
    <rPh sb="76" eb="78">
      <t>ルイジ</t>
    </rPh>
    <rPh sb="78" eb="80">
      <t>ヒカク</t>
    </rPh>
    <rPh sb="80" eb="82">
      <t>ダンタイ</t>
    </rPh>
    <rPh sb="84" eb="85">
      <t>ヒク</t>
    </rPh>
    <rPh sb="86" eb="88">
      <t>スイジュン</t>
    </rPh>
    <rPh sb="92" eb="94">
      <t>ホウテイ</t>
    </rPh>
    <rPh sb="94" eb="96">
      <t>タイヨウ</t>
    </rPh>
    <rPh sb="96" eb="98">
      <t>ネンスウ</t>
    </rPh>
    <rPh sb="99" eb="101">
      <t>ケイカ</t>
    </rPh>
    <rPh sb="103" eb="105">
      <t>カンロ</t>
    </rPh>
    <rPh sb="106" eb="107">
      <t>スク</t>
    </rPh>
    <rPh sb="109" eb="111">
      <t>ジョウキョウ</t>
    </rPh>
    <rPh sb="118" eb="120">
      <t>カンロ</t>
    </rPh>
    <rPh sb="121" eb="123">
      <t>コウシン</t>
    </rPh>
    <rPh sb="124" eb="126">
      <t>ケイゾク</t>
    </rPh>
    <rPh sb="128" eb="129">
      <t>オコナ</t>
    </rPh>
    <rPh sb="131" eb="133">
      <t>シセツ</t>
    </rPh>
    <rPh sb="134" eb="136">
      <t>イジ</t>
    </rPh>
    <rPh sb="136" eb="138">
      <t>カンリ</t>
    </rPh>
    <rPh sb="139" eb="140">
      <t>ツト</t>
    </rPh>
    <rPh sb="144" eb="146">
      <t>ヒツヨウ</t>
    </rPh>
    <rPh sb="154" eb="155">
      <t>カン</t>
    </rPh>
    <rPh sb="155" eb="156">
      <t>ロ</t>
    </rPh>
    <rPh sb="156" eb="158">
      <t>コウシン</t>
    </rPh>
    <rPh sb="158" eb="159">
      <t>リツ</t>
    </rPh>
    <rPh sb="162" eb="164">
      <t>ケイカク</t>
    </rPh>
    <rPh sb="164" eb="165">
      <t>テキ</t>
    </rPh>
    <rPh sb="166" eb="168">
      <t>ロウキュウ</t>
    </rPh>
    <rPh sb="168" eb="169">
      <t>カン</t>
    </rPh>
    <rPh sb="170" eb="172">
      <t>コウシン</t>
    </rPh>
    <rPh sb="172" eb="174">
      <t>ジギョウ</t>
    </rPh>
    <rPh sb="175" eb="176">
      <t>スス</t>
    </rPh>
    <rPh sb="185" eb="187">
      <t>キンネン</t>
    </rPh>
    <rPh sb="188" eb="190">
      <t>ロウキュウ</t>
    </rPh>
    <rPh sb="190" eb="191">
      <t>カン</t>
    </rPh>
    <rPh sb="191" eb="193">
      <t>コウシン</t>
    </rPh>
    <rPh sb="193" eb="195">
      <t>タイショウ</t>
    </rPh>
    <rPh sb="195" eb="197">
      <t>チク</t>
    </rPh>
    <rPh sb="198" eb="201">
      <t>シガイチ</t>
    </rPh>
    <rPh sb="208" eb="210">
      <t>ヒヨウ</t>
    </rPh>
    <rPh sb="215" eb="217">
      <t>コウシン</t>
    </rPh>
    <rPh sb="217" eb="218">
      <t>リツ</t>
    </rPh>
    <rPh sb="219" eb="221">
      <t>テイカ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</si>
</sst>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1.22</c:v>
                </c:pt>
                <c:pt idx="1">
                  <c:v>1.18</c:v>
                </c:pt>
                <c:pt idx="2">
                  <c:v>0.78</c:v>
                </c:pt>
                <c:pt idx="3">
                  <c:v>0.75</c:v>
                </c:pt>
                <c:pt idx="4">
                  <c:v>0.62</c:v>
                </c:pt>
              </c:numCache>
            </c:numRef>
          </c:val>
        </c:ser>
        <c:dLbls>
          <c:showLegendKey val="0"/>
          <c:showVal val="0"/>
          <c:showCatName val="0"/>
          <c:showSerName val="0"/>
          <c:showPercent val="0"/>
          <c:showBubbleSize val="0"/>
        </c:dLbls>
        <c:gapWidth val="150"/>
        <c:axId val="105068032"/>
        <c:axId val="105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5068032"/>
        <c:axId val="105069952"/>
      </c:lineChart>
      <c:dateAx>
        <c:axId val="105068032"/>
        <c:scaling>
          <c:orientation val="minMax"/>
        </c:scaling>
        <c:delete val="1"/>
        <c:axPos val="b"/>
        <c:numFmt formatCode="ge" sourceLinked="1"/>
        <c:majorTickMark val="none"/>
        <c:minorTickMark val="none"/>
        <c:tickLblPos val="none"/>
        <c:crossAx val="105069952"/>
        <c:crosses val="autoZero"/>
        <c:auto val="1"/>
        <c:lblOffset val="100"/>
        <c:baseTimeUnit val="years"/>
      </c:dateAx>
      <c:valAx>
        <c:axId val="1050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c:v>
                </c:pt>
                <c:pt idx="1">
                  <c:v>64.62</c:v>
                </c:pt>
                <c:pt idx="2">
                  <c:v>64.14</c:v>
                </c:pt>
                <c:pt idx="3">
                  <c:v>63.44</c:v>
                </c:pt>
                <c:pt idx="4">
                  <c:v>62.95</c:v>
                </c:pt>
              </c:numCache>
            </c:numRef>
          </c:val>
        </c:ser>
        <c:dLbls>
          <c:showLegendKey val="0"/>
          <c:showVal val="0"/>
          <c:showCatName val="0"/>
          <c:showSerName val="0"/>
          <c:showPercent val="0"/>
          <c:showBubbleSize val="0"/>
        </c:dLbls>
        <c:gapWidth val="150"/>
        <c:axId val="105617280"/>
        <c:axId val="105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5617280"/>
        <c:axId val="105631744"/>
      </c:lineChart>
      <c:dateAx>
        <c:axId val="105617280"/>
        <c:scaling>
          <c:orientation val="minMax"/>
        </c:scaling>
        <c:delete val="1"/>
        <c:axPos val="b"/>
        <c:numFmt formatCode="ge" sourceLinked="1"/>
        <c:majorTickMark val="none"/>
        <c:minorTickMark val="none"/>
        <c:tickLblPos val="none"/>
        <c:crossAx val="105631744"/>
        <c:crosses val="autoZero"/>
        <c:auto val="1"/>
        <c:lblOffset val="100"/>
        <c:baseTimeUnit val="years"/>
      </c:dateAx>
      <c:valAx>
        <c:axId val="105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88.28</c:v>
                </c:pt>
                <c:pt idx="1">
                  <c:v>89.27</c:v>
                </c:pt>
                <c:pt idx="2">
                  <c:v>89.66</c:v>
                </c:pt>
                <c:pt idx="3">
                  <c:v>87.91</c:v>
                </c:pt>
                <c:pt idx="4">
                  <c:v>88.01</c:v>
                </c:pt>
              </c:numCache>
            </c:numRef>
          </c:val>
        </c:ser>
        <c:dLbls>
          <c:showLegendKey val="0"/>
          <c:showVal val="0"/>
          <c:showCatName val="0"/>
          <c:showSerName val="0"/>
          <c:showPercent val="0"/>
          <c:showBubbleSize val="0"/>
        </c:dLbls>
        <c:gapWidth val="150"/>
        <c:axId val="105985536"/>
        <c:axId val="1059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5985536"/>
        <c:axId val="105987456"/>
      </c:lineChart>
      <c:dateAx>
        <c:axId val="105985536"/>
        <c:scaling>
          <c:orientation val="minMax"/>
        </c:scaling>
        <c:delete val="1"/>
        <c:axPos val="b"/>
        <c:numFmt formatCode="ge" sourceLinked="1"/>
        <c:majorTickMark val="none"/>
        <c:minorTickMark val="none"/>
        <c:tickLblPos val="none"/>
        <c:crossAx val="105987456"/>
        <c:crosses val="autoZero"/>
        <c:auto val="1"/>
        <c:lblOffset val="100"/>
        <c:baseTimeUnit val="years"/>
      </c:dateAx>
      <c:valAx>
        <c:axId val="1059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110.11</c:v>
                </c:pt>
                <c:pt idx="1">
                  <c:v>107.67</c:v>
                </c:pt>
                <c:pt idx="2">
                  <c:v>114.66</c:v>
                </c:pt>
                <c:pt idx="3">
                  <c:v>116.69</c:v>
                </c:pt>
                <c:pt idx="4">
                  <c:v>115.88</c:v>
                </c:pt>
              </c:numCache>
            </c:numRef>
          </c:val>
        </c:ser>
        <c:dLbls>
          <c:showLegendKey val="0"/>
          <c:showVal val="0"/>
          <c:showCatName val="0"/>
          <c:showSerName val="0"/>
          <c:showPercent val="0"/>
          <c:showBubbleSize val="0"/>
        </c:dLbls>
        <c:gapWidth val="150"/>
        <c:axId val="105260160"/>
        <c:axId val="105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5260160"/>
        <c:axId val="105262080"/>
      </c:lineChart>
      <c:dateAx>
        <c:axId val="105260160"/>
        <c:scaling>
          <c:orientation val="minMax"/>
        </c:scaling>
        <c:delete val="1"/>
        <c:axPos val="b"/>
        <c:numFmt formatCode="ge" sourceLinked="1"/>
        <c:majorTickMark val="none"/>
        <c:minorTickMark val="none"/>
        <c:tickLblPos val="none"/>
        <c:crossAx val="105262080"/>
        <c:crosses val="autoZero"/>
        <c:auto val="1"/>
        <c:lblOffset val="100"/>
        <c:baseTimeUnit val="years"/>
      </c:dateAx>
      <c:valAx>
        <c:axId val="10526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44.85</c:v>
                </c:pt>
                <c:pt idx="1">
                  <c:v>45.95</c:v>
                </c:pt>
                <c:pt idx="2">
                  <c:v>46.65</c:v>
                </c:pt>
                <c:pt idx="3">
                  <c:v>47.73</c:v>
                </c:pt>
                <c:pt idx="4">
                  <c:v>47.59</c:v>
                </c:pt>
              </c:numCache>
            </c:numRef>
          </c:val>
        </c:ser>
        <c:dLbls>
          <c:showLegendKey val="0"/>
          <c:showVal val="0"/>
          <c:showCatName val="0"/>
          <c:showSerName val="0"/>
          <c:showPercent val="0"/>
          <c:showBubbleSize val="0"/>
        </c:dLbls>
        <c:gapWidth val="150"/>
        <c:axId val="105280256"/>
        <c:axId val="1052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5280256"/>
        <c:axId val="105282176"/>
      </c:lineChart>
      <c:dateAx>
        <c:axId val="105280256"/>
        <c:scaling>
          <c:orientation val="minMax"/>
        </c:scaling>
        <c:delete val="1"/>
        <c:axPos val="b"/>
        <c:numFmt formatCode="ge" sourceLinked="1"/>
        <c:majorTickMark val="none"/>
        <c:minorTickMark val="none"/>
        <c:tickLblPos val="none"/>
        <c:crossAx val="105282176"/>
        <c:crosses val="autoZero"/>
        <c:auto val="1"/>
        <c:lblOffset val="100"/>
        <c:baseTimeUnit val="years"/>
      </c:dateAx>
      <c:valAx>
        <c:axId val="1052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4.4400000000000004</c:v>
                </c:pt>
              </c:numCache>
            </c:numRef>
          </c:val>
        </c:ser>
        <c:dLbls>
          <c:showLegendKey val="0"/>
          <c:showVal val="0"/>
          <c:showCatName val="0"/>
          <c:showSerName val="0"/>
          <c:showPercent val="0"/>
          <c:showBubbleSize val="0"/>
        </c:dLbls>
        <c:gapWidth val="150"/>
        <c:axId val="105333120"/>
        <c:axId val="1053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5333120"/>
        <c:axId val="105335040"/>
      </c:lineChart>
      <c:dateAx>
        <c:axId val="105333120"/>
        <c:scaling>
          <c:orientation val="minMax"/>
        </c:scaling>
        <c:delete val="1"/>
        <c:axPos val="b"/>
        <c:numFmt formatCode="ge" sourceLinked="1"/>
        <c:majorTickMark val="none"/>
        <c:minorTickMark val="none"/>
        <c:tickLblPos val="none"/>
        <c:crossAx val="105335040"/>
        <c:crosses val="autoZero"/>
        <c:auto val="1"/>
        <c:lblOffset val="100"/>
        <c:baseTimeUnit val="years"/>
      </c:dateAx>
      <c:valAx>
        <c:axId val="1053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67424"/>
        <c:axId val="105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5367424"/>
        <c:axId val="105381888"/>
      </c:lineChart>
      <c:dateAx>
        <c:axId val="105367424"/>
        <c:scaling>
          <c:orientation val="minMax"/>
        </c:scaling>
        <c:delete val="1"/>
        <c:axPos val="b"/>
        <c:numFmt formatCode="ge" sourceLinked="1"/>
        <c:majorTickMark val="none"/>
        <c:minorTickMark val="none"/>
        <c:tickLblPos val="none"/>
        <c:crossAx val="105381888"/>
        <c:crosses val="autoZero"/>
        <c:auto val="1"/>
        <c:lblOffset val="100"/>
        <c:baseTimeUnit val="years"/>
      </c:dateAx>
      <c:valAx>
        <c:axId val="1053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995.3</c:v>
                </c:pt>
                <c:pt idx="1">
                  <c:v>1036.73</c:v>
                </c:pt>
                <c:pt idx="2">
                  <c:v>1059.4000000000001</c:v>
                </c:pt>
                <c:pt idx="3">
                  <c:v>327.44</c:v>
                </c:pt>
                <c:pt idx="4">
                  <c:v>286.47000000000003</c:v>
                </c:pt>
              </c:numCache>
            </c:numRef>
          </c:val>
        </c:ser>
        <c:dLbls>
          <c:showLegendKey val="0"/>
          <c:showVal val="0"/>
          <c:showCatName val="0"/>
          <c:showSerName val="0"/>
          <c:showPercent val="0"/>
          <c:showBubbleSize val="0"/>
        </c:dLbls>
        <c:gapWidth val="150"/>
        <c:axId val="105420672"/>
        <c:axId val="105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5420672"/>
        <c:axId val="105426944"/>
      </c:lineChart>
      <c:dateAx>
        <c:axId val="105420672"/>
        <c:scaling>
          <c:orientation val="minMax"/>
        </c:scaling>
        <c:delete val="1"/>
        <c:axPos val="b"/>
        <c:numFmt formatCode="ge" sourceLinked="1"/>
        <c:majorTickMark val="none"/>
        <c:minorTickMark val="none"/>
        <c:tickLblPos val="none"/>
        <c:crossAx val="105426944"/>
        <c:crosses val="autoZero"/>
        <c:auto val="1"/>
        <c:lblOffset val="100"/>
        <c:baseTimeUnit val="years"/>
      </c:dateAx>
      <c:valAx>
        <c:axId val="10542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329.53</c:v>
                </c:pt>
                <c:pt idx="1">
                  <c:v>327.87</c:v>
                </c:pt>
                <c:pt idx="2">
                  <c:v>327.84</c:v>
                </c:pt>
                <c:pt idx="3">
                  <c:v>341.02</c:v>
                </c:pt>
                <c:pt idx="4">
                  <c:v>349.7</c:v>
                </c:pt>
              </c:numCache>
            </c:numRef>
          </c:val>
        </c:ser>
        <c:dLbls>
          <c:showLegendKey val="0"/>
          <c:showVal val="0"/>
          <c:showCatName val="0"/>
          <c:showSerName val="0"/>
          <c:showPercent val="0"/>
          <c:showBubbleSize val="0"/>
        </c:dLbls>
        <c:gapWidth val="150"/>
        <c:axId val="105440768"/>
        <c:axId val="105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5440768"/>
        <c:axId val="105442688"/>
      </c:lineChart>
      <c:dateAx>
        <c:axId val="105440768"/>
        <c:scaling>
          <c:orientation val="minMax"/>
        </c:scaling>
        <c:delete val="1"/>
        <c:axPos val="b"/>
        <c:numFmt formatCode="ge" sourceLinked="1"/>
        <c:majorTickMark val="none"/>
        <c:minorTickMark val="none"/>
        <c:tickLblPos val="none"/>
        <c:crossAx val="105442688"/>
        <c:crosses val="autoZero"/>
        <c:auto val="1"/>
        <c:lblOffset val="100"/>
        <c:baseTimeUnit val="years"/>
      </c:dateAx>
      <c:valAx>
        <c:axId val="10544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103.71</c:v>
                </c:pt>
                <c:pt idx="1">
                  <c:v>101.67</c:v>
                </c:pt>
                <c:pt idx="2">
                  <c:v>108.12</c:v>
                </c:pt>
                <c:pt idx="3">
                  <c:v>108.5</c:v>
                </c:pt>
                <c:pt idx="4">
                  <c:v>108.85</c:v>
                </c:pt>
              </c:numCache>
            </c:numRef>
          </c:val>
        </c:ser>
        <c:dLbls>
          <c:showLegendKey val="0"/>
          <c:showVal val="0"/>
          <c:showCatName val="0"/>
          <c:showSerName val="0"/>
          <c:showPercent val="0"/>
          <c:showBubbleSize val="0"/>
        </c:dLbls>
        <c:gapWidth val="150"/>
        <c:axId val="105459072"/>
        <c:axId val="1054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5459072"/>
        <c:axId val="105489920"/>
      </c:lineChart>
      <c:dateAx>
        <c:axId val="105459072"/>
        <c:scaling>
          <c:orientation val="minMax"/>
        </c:scaling>
        <c:delete val="1"/>
        <c:axPos val="b"/>
        <c:numFmt formatCode="ge" sourceLinked="1"/>
        <c:majorTickMark val="none"/>
        <c:minorTickMark val="none"/>
        <c:tickLblPos val="none"/>
        <c:crossAx val="105489920"/>
        <c:crosses val="autoZero"/>
        <c:auto val="1"/>
        <c:lblOffset val="100"/>
        <c:baseTimeUnit val="years"/>
      </c:dateAx>
      <c:valAx>
        <c:axId val="1054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145.85</c:v>
                </c:pt>
                <c:pt idx="1">
                  <c:v>149.93</c:v>
                </c:pt>
                <c:pt idx="2">
                  <c:v>140.77000000000001</c:v>
                </c:pt>
                <c:pt idx="3">
                  <c:v>139.94</c:v>
                </c:pt>
                <c:pt idx="4">
                  <c:v>138.63</c:v>
                </c:pt>
              </c:numCache>
            </c:numRef>
          </c:val>
        </c:ser>
        <c:dLbls>
          <c:showLegendKey val="0"/>
          <c:showVal val="0"/>
          <c:showCatName val="0"/>
          <c:showSerName val="0"/>
          <c:showPercent val="0"/>
          <c:showBubbleSize val="0"/>
        </c:dLbls>
        <c:gapWidth val="150"/>
        <c:axId val="105588992"/>
        <c:axId val="105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5588992"/>
        <c:axId val="105591168"/>
      </c:lineChart>
      <c:dateAx>
        <c:axId val="105588992"/>
        <c:scaling>
          <c:orientation val="minMax"/>
        </c:scaling>
        <c:delete val="1"/>
        <c:axPos val="b"/>
        <c:numFmt formatCode="ge" sourceLinked="1"/>
        <c:majorTickMark val="none"/>
        <c:minorTickMark val="none"/>
        <c:tickLblPos val="none"/>
        <c:crossAx val="105591168"/>
        <c:crosses val="autoZero"/>
        <c:auto val="1"/>
        <c:lblOffset val="100"/>
        <c:baseTimeUnit val="years"/>
      </c:dateAx>
      <c:valAx>
        <c:axId val="105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羽生市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A4</v>
      </c>
      <c r="AA8" s="78"/>
      <c r="AB8" s="78"/>
      <c r="AC8" s="78"/>
      <c r="AD8" s="78"/>
      <c r="AE8" s="78"/>
      <c r="AF8" s="78"/>
      <c r="AG8" s="79"/>
      <c r="AH8" s="3"/>
      <c r="AI8" s="80">
        <f>データ!Q6</f>
        <v>55677</v>
      </c>
      <c r="AJ8" s="81"/>
      <c r="AK8" s="81"/>
      <c r="AL8" s="81"/>
      <c r="AM8" s="81"/>
      <c r="AN8" s="81"/>
      <c r="AO8" s="81"/>
      <c r="AP8" s="82"/>
      <c r="AQ8" s="60">
        <f>データ!R6</f>
        <v>58.64</v>
      </c>
      <c r="AR8" s="60"/>
      <c r="AS8" s="60"/>
      <c r="AT8" s="60"/>
      <c r="AU8" s="60"/>
      <c r="AV8" s="60"/>
      <c r="AW8" s="60"/>
      <c r="AX8" s="60"/>
      <c r="AY8" s="60">
        <f>データ!S6</f>
        <v>949.47</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54.85</v>
      </c>
      <c r="K10" s="60"/>
      <c r="L10" s="60"/>
      <c r="M10" s="60"/>
      <c r="N10" s="60"/>
      <c r="O10" s="60"/>
      <c r="P10" s="60"/>
      <c r="Q10" s="60"/>
      <c r="R10" s="60">
        <f>データ!O6</f>
        <v>99.98</v>
      </c>
      <c r="S10" s="60"/>
      <c r="T10" s="60"/>
      <c r="U10" s="60"/>
      <c r="V10" s="60"/>
      <c r="W10" s="60"/>
      <c r="X10" s="60"/>
      <c r="Y10" s="60"/>
      <c r="Z10" s="68">
        <f>データ!P6</f>
        <v>2370</v>
      </c>
      <c r="AA10" s="68"/>
      <c r="AB10" s="68"/>
      <c r="AC10" s="68"/>
      <c r="AD10" s="68"/>
      <c r="AE10" s="68"/>
      <c r="AF10" s="68"/>
      <c r="AG10" s="68"/>
      <c r="AH10" s="2"/>
      <c r="AI10" s="68">
        <f>データ!T6</f>
        <v>55577</v>
      </c>
      <c r="AJ10" s="68"/>
      <c r="AK10" s="68"/>
      <c r="AL10" s="68"/>
      <c r="AM10" s="68"/>
      <c r="AN10" s="68"/>
      <c r="AO10" s="68"/>
      <c r="AP10" s="68"/>
      <c r="AQ10" s="60">
        <f>データ!U6</f>
        <v>58.64</v>
      </c>
      <c r="AR10" s="60"/>
      <c r="AS10" s="60"/>
      <c r="AT10" s="60"/>
      <c r="AU10" s="60"/>
      <c r="AV10" s="60"/>
      <c r="AW10" s="60"/>
      <c r="AX10" s="60"/>
      <c r="AY10" s="60">
        <f>データ!V6</f>
        <v>947.77</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103</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34</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51</v>
      </c>
      <c r="B4" s="28"/>
      <c r="C4" s="28"/>
      <c r="D4" s="28"/>
      <c r="E4" s="28"/>
      <c r="F4" s="28"/>
      <c r="G4" s="28"/>
      <c r="H4" s="92"/>
      <c r="I4" s="93"/>
      <c r="J4" s="93"/>
      <c r="K4" s="93"/>
      <c r="L4" s="93"/>
      <c r="M4" s="93"/>
      <c r="N4" s="93"/>
      <c r="O4" s="93"/>
      <c r="P4" s="93"/>
      <c r="Q4" s="93"/>
      <c r="R4" s="93"/>
      <c r="S4" s="93"/>
      <c r="T4" s="93"/>
      <c r="U4" s="93"/>
      <c r="V4" s="94"/>
      <c r="W4" s="88" t="s">
        <v>52</v>
      </c>
      <c r="X4" s="88"/>
      <c r="Y4" s="88"/>
      <c r="Z4" s="88"/>
      <c r="AA4" s="88"/>
      <c r="AB4" s="88"/>
      <c r="AC4" s="88"/>
      <c r="AD4" s="88"/>
      <c r="AE4" s="88"/>
      <c r="AF4" s="88"/>
      <c r="AG4" s="88"/>
      <c r="AH4" s="88" t="s">
        <v>53</v>
      </c>
      <c r="AI4" s="88"/>
      <c r="AJ4" s="88"/>
      <c r="AK4" s="88"/>
      <c r="AL4" s="88"/>
      <c r="AM4" s="88"/>
      <c r="AN4" s="88"/>
      <c r="AO4" s="88"/>
      <c r="AP4" s="88"/>
      <c r="AQ4" s="88"/>
      <c r="AR4" s="88"/>
      <c r="AS4" s="88" t="s">
        <v>54</v>
      </c>
      <c r="AT4" s="88"/>
      <c r="AU4" s="88"/>
      <c r="AV4" s="88"/>
      <c r="AW4" s="88"/>
      <c r="AX4" s="88"/>
      <c r="AY4" s="88"/>
      <c r="AZ4" s="88"/>
      <c r="BA4" s="88"/>
      <c r="BB4" s="88"/>
      <c r="BC4" s="88"/>
      <c r="BD4" s="88" t="s">
        <v>55</v>
      </c>
      <c r="BE4" s="88"/>
      <c r="BF4" s="88"/>
      <c r="BG4" s="88"/>
      <c r="BH4" s="88"/>
      <c r="BI4" s="88"/>
      <c r="BJ4" s="88"/>
      <c r="BK4" s="88"/>
      <c r="BL4" s="88"/>
      <c r="BM4" s="88"/>
      <c r="BN4" s="88"/>
      <c r="BO4" s="88" t="s">
        <v>56</v>
      </c>
      <c r="BP4" s="88"/>
      <c r="BQ4" s="88"/>
      <c r="BR4" s="88"/>
      <c r="BS4" s="88"/>
      <c r="BT4" s="88"/>
      <c r="BU4" s="88"/>
      <c r="BV4" s="88"/>
      <c r="BW4" s="88"/>
      <c r="BX4" s="88"/>
      <c r="BY4" s="88"/>
      <c r="BZ4" s="88" t="s">
        <v>57</v>
      </c>
      <c r="CA4" s="88"/>
      <c r="CB4" s="88"/>
      <c r="CC4" s="88"/>
      <c r="CD4" s="88"/>
      <c r="CE4" s="88"/>
      <c r="CF4" s="88"/>
      <c r="CG4" s="88"/>
      <c r="CH4" s="88"/>
      <c r="CI4" s="88"/>
      <c r="CJ4" s="88"/>
      <c r="CK4" s="88" t="s">
        <v>58</v>
      </c>
      <c r="CL4" s="88"/>
      <c r="CM4" s="88"/>
      <c r="CN4" s="88"/>
      <c r="CO4" s="88"/>
      <c r="CP4" s="88"/>
      <c r="CQ4" s="88"/>
      <c r="CR4" s="88"/>
      <c r="CS4" s="88"/>
      <c r="CT4" s="88"/>
      <c r="CU4" s="88"/>
      <c r="CV4" s="88" t="s">
        <v>59</v>
      </c>
      <c r="CW4" s="88"/>
      <c r="CX4" s="88"/>
      <c r="CY4" s="88"/>
      <c r="CZ4" s="88"/>
      <c r="DA4" s="88"/>
      <c r="DB4" s="88"/>
      <c r="DC4" s="88"/>
      <c r="DD4" s="88"/>
      <c r="DE4" s="88"/>
      <c r="DF4" s="88"/>
      <c r="DG4" s="88" t="s">
        <v>60</v>
      </c>
      <c r="DH4" s="88"/>
      <c r="DI4" s="88"/>
      <c r="DJ4" s="88"/>
      <c r="DK4" s="88"/>
      <c r="DL4" s="88"/>
      <c r="DM4" s="88"/>
      <c r="DN4" s="88"/>
      <c r="DO4" s="88"/>
      <c r="DP4" s="88"/>
      <c r="DQ4" s="88"/>
      <c r="DR4" s="88" t="s">
        <v>61</v>
      </c>
      <c r="DS4" s="88"/>
      <c r="DT4" s="88"/>
      <c r="DU4" s="88"/>
      <c r="DV4" s="88"/>
      <c r="DW4" s="88"/>
      <c r="DX4" s="88"/>
      <c r="DY4" s="88"/>
      <c r="DZ4" s="88"/>
      <c r="EA4" s="88"/>
      <c r="EB4" s="88"/>
      <c r="EC4" s="88" t="s">
        <v>62</v>
      </c>
      <c r="ED4" s="88"/>
      <c r="EE4" s="88"/>
      <c r="EF4" s="88"/>
      <c r="EG4" s="88"/>
      <c r="EH4" s="88"/>
      <c r="EI4" s="88"/>
      <c r="EJ4" s="88"/>
      <c r="EK4" s="88"/>
      <c r="EL4" s="88"/>
      <c r="EM4" s="88"/>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112160</v>
      </c>
      <c r="D6" s="31">
        <f t="shared" si="3"/>
        <v>46</v>
      </c>
      <c r="E6" s="31">
        <f t="shared" si="3"/>
        <v>1</v>
      </c>
      <c r="F6" s="31">
        <f t="shared" si="3"/>
        <v>0</v>
      </c>
      <c r="G6" s="31">
        <f t="shared" si="3"/>
        <v>1</v>
      </c>
      <c r="H6" s="31" t="str">
        <f t="shared" si="3"/>
        <v>埼玉県　羽生市</v>
      </c>
      <c r="I6" s="31" t="str">
        <f t="shared" si="3"/>
        <v>法適用</v>
      </c>
      <c r="J6" s="31" t="str">
        <f t="shared" si="3"/>
        <v>水道事業</v>
      </c>
      <c r="K6" s="31" t="str">
        <f t="shared" si="3"/>
        <v>末端給水事業</v>
      </c>
      <c r="L6" s="31" t="str">
        <f t="shared" si="3"/>
        <v>A4</v>
      </c>
      <c r="M6" s="32" t="str">
        <f t="shared" si="3"/>
        <v>-</v>
      </c>
      <c r="N6" s="32">
        <f t="shared" si="3"/>
        <v>54.85</v>
      </c>
      <c r="O6" s="32">
        <f t="shared" si="3"/>
        <v>99.98</v>
      </c>
      <c r="P6" s="32">
        <f t="shared" si="3"/>
        <v>2370</v>
      </c>
      <c r="Q6" s="32">
        <f t="shared" si="3"/>
        <v>55677</v>
      </c>
      <c r="R6" s="32">
        <f t="shared" si="3"/>
        <v>58.64</v>
      </c>
      <c r="S6" s="32">
        <f t="shared" si="3"/>
        <v>949.47</v>
      </c>
      <c r="T6" s="32">
        <f t="shared" si="3"/>
        <v>55577</v>
      </c>
      <c r="U6" s="32">
        <f t="shared" si="3"/>
        <v>58.64</v>
      </c>
      <c r="V6" s="32">
        <f t="shared" si="3"/>
        <v>947.77</v>
      </c>
      <c r="W6" s="33">
        <f>IF(W7="",NA(),W7)</f>
        <v>110.11</v>
      </c>
      <c r="X6" s="33">
        <f t="shared" ref="X6:AF6" si="4">IF(X7="",NA(),X7)</f>
        <v>107.67</v>
      </c>
      <c r="Y6" s="33">
        <f t="shared" si="4"/>
        <v>114.66</v>
      </c>
      <c r="Z6" s="33">
        <f t="shared" si="4"/>
        <v>116.69</v>
      </c>
      <c r="AA6" s="33">
        <f t="shared" si="4"/>
        <v>115.88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995.3</v>
      </c>
      <c r="AT6" s="33">
        <f t="shared" ref="AT6:BB6" si="6">IF(AT7="",NA(),AT7)</f>
        <v>1036.73</v>
      </c>
      <c r="AU6" s="33">
        <f t="shared" si="6"/>
        <v>1059.4000000000001</v>
      </c>
      <c r="AV6" s="33">
        <f t="shared" si="6"/>
        <v>327.44</v>
      </c>
      <c r="AW6" s="33">
        <f t="shared" si="6"/>
        <v>286.47000000000003</v>
      </c>
      <c r="AX6" s="33">
        <f t="shared" si="6"/>
        <v>695.41</v>
      </c>
      <c r="AY6" s="33">
        <f t="shared" si="6"/>
        <v>701</v>
      </c>
      <c r="AZ6" s="33">
        <f t="shared" si="6"/>
        <v>739.59</v>
      </c>
      <c r="BA6" s="33">
        <f t="shared" si="6"/>
        <v>335.95</v>
      </c>
      <c r="BB6" s="33">
        <f t="shared" si="6"/>
        <v>346.59</v>
      </c>
      <c r="BC6" s="32" t="str">
        <f>IF(BC7="","",IF(BC7="-","【-】","【"&amp;SUBSTITUTE(TEXT(BC7,"#,##0.00"),"-","△")&amp;"】"))</f>
        <v>【262.74】</v>
      </c>
      <c r="BD6" s="33">
        <f>IF(BD7="",NA(),BD7)</f>
        <v>329.53</v>
      </c>
      <c r="BE6" s="33">
        <f t="shared" ref="BE6:BM6" si="7">IF(BE7="",NA(),BE7)</f>
        <v>327.87</v>
      </c>
      <c r="BF6" s="33">
        <f t="shared" si="7"/>
        <v>327.84</v>
      </c>
      <c r="BG6" s="33">
        <f t="shared" si="7"/>
        <v>341.02</v>
      </c>
      <c r="BH6" s="33">
        <f t="shared" si="7"/>
        <v>349.7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103.71</v>
      </c>
      <c r="BP6" s="33">
        <f t="shared" ref="BP6:BX6" si="8">IF(BP7="",NA(),BP7)</f>
        <v>101.67</v>
      </c>
      <c r="BQ6" s="33">
        <f t="shared" si="8"/>
        <v>108.12</v>
      </c>
      <c r="BR6" s="33">
        <f t="shared" si="8"/>
        <v>108.5</v>
      </c>
      <c r="BS6" s="33">
        <f t="shared" si="8"/>
        <v>108.85</v>
      </c>
      <c r="BT6" s="33">
        <f t="shared" si="8"/>
        <v>99.61</v>
      </c>
      <c r="BU6" s="33">
        <f t="shared" si="8"/>
        <v>100.27</v>
      </c>
      <c r="BV6" s="33">
        <f t="shared" si="8"/>
        <v>99.46</v>
      </c>
      <c r="BW6" s="33">
        <f t="shared" si="8"/>
        <v>105.21</v>
      </c>
      <c r="BX6" s="33">
        <f t="shared" si="8"/>
        <v>105.71</v>
      </c>
      <c r="BY6" s="32" t="str">
        <f>IF(BY7="","",IF(BY7="-","【-】","【"&amp;SUBSTITUTE(TEXT(BY7,"#,##0.00"),"-","△")&amp;"】"))</f>
        <v>【104.99】</v>
      </c>
      <c r="BZ6" s="33">
        <f>IF(BZ7="",NA(),BZ7)</f>
        <v>145.85</v>
      </c>
      <c r="CA6" s="33">
        <f t="shared" ref="CA6:CI6" si="9">IF(CA7="",NA(),CA7)</f>
        <v>149.93</v>
      </c>
      <c r="CB6" s="33">
        <f t="shared" si="9"/>
        <v>140.77000000000001</v>
      </c>
      <c r="CC6" s="33">
        <f t="shared" si="9"/>
        <v>139.94</v>
      </c>
      <c r="CD6" s="33">
        <f t="shared" si="9"/>
        <v>138.63</v>
      </c>
      <c r="CE6" s="33">
        <f t="shared" si="9"/>
        <v>169.59</v>
      </c>
      <c r="CF6" s="33">
        <f t="shared" si="9"/>
        <v>169.62</v>
      </c>
      <c r="CG6" s="33">
        <f t="shared" si="9"/>
        <v>171.78</v>
      </c>
      <c r="CH6" s="33">
        <f t="shared" si="9"/>
        <v>162.59</v>
      </c>
      <c r="CI6" s="33">
        <f t="shared" si="9"/>
        <v>162.15</v>
      </c>
      <c r="CJ6" s="32" t="str">
        <f>IF(CJ7="","",IF(CJ7="-","【-】","【"&amp;SUBSTITUTE(TEXT(CJ7,"#,##0.00"),"-","△")&amp;"】"))</f>
        <v>【163.72】</v>
      </c>
      <c r="CK6" s="33">
        <f>IF(CK7="",NA(),CK7)</f>
        <v>65</v>
      </c>
      <c r="CL6" s="33">
        <f t="shared" ref="CL6:CT6" si="10">IF(CL7="",NA(),CL7)</f>
        <v>64.62</v>
      </c>
      <c r="CM6" s="33">
        <f t="shared" si="10"/>
        <v>64.14</v>
      </c>
      <c r="CN6" s="33">
        <f t="shared" si="10"/>
        <v>63.44</v>
      </c>
      <c r="CO6" s="33">
        <f t="shared" si="10"/>
        <v>62.95</v>
      </c>
      <c r="CP6" s="33">
        <f t="shared" si="10"/>
        <v>60.04</v>
      </c>
      <c r="CQ6" s="33">
        <f t="shared" si="10"/>
        <v>59.88</v>
      </c>
      <c r="CR6" s="33">
        <f t="shared" si="10"/>
        <v>59.68</v>
      </c>
      <c r="CS6" s="33">
        <f t="shared" si="10"/>
        <v>59.17</v>
      </c>
      <c r="CT6" s="33">
        <f t="shared" si="10"/>
        <v>59.34</v>
      </c>
      <c r="CU6" s="32" t="str">
        <f>IF(CU7="","",IF(CU7="-","【-】","【"&amp;SUBSTITUTE(TEXT(CU7,"#,##0.00"),"-","△")&amp;"】"))</f>
        <v>【59.76】</v>
      </c>
      <c r="CV6" s="33">
        <f>IF(CV7="",NA(),CV7)</f>
        <v>88.28</v>
      </c>
      <c r="CW6" s="33">
        <f t="shared" ref="CW6:DE6" si="11">IF(CW7="",NA(),CW7)</f>
        <v>89.27</v>
      </c>
      <c r="CX6" s="33">
        <f t="shared" si="11"/>
        <v>89.66</v>
      </c>
      <c r="CY6" s="33">
        <f t="shared" si="11"/>
        <v>87.91</v>
      </c>
      <c r="CZ6" s="33">
        <f t="shared" si="11"/>
        <v>88.01</v>
      </c>
      <c r="DA6" s="33">
        <f t="shared" si="11"/>
        <v>87.33</v>
      </c>
      <c r="DB6" s="33">
        <f t="shared" si="11"/>
        <v>87.65</v>
      </c>
      <c r="DC6" s="33">
        <f t="shared" si="11"/>
        <v>87.63</v>
      </c>
      <c r="DD6" s="33">
        <f t="shared" si="11"/>
        <v>87.6</v>
      </c>
      <c r="DE6" s="33">
        <f t="shared" si="11"/>
        <v>87.74</v>
      </c>
      <c r="DF6" s="32" t="str">
        <f>IF(DF7="","",IF(DF7="-","【-】","【"&amp;SUBSTITUTE(TEXT(DF7,"#,##0.00"),"-","△")&amp;"】"))</f>
        <v>【89.95】</v>
      </c>
      <c r="DG6" s="33">
        <f>IF(DG7="",NA(),DG7)</f>
        <v>44.85</v>
      </c>
      <c r="DH6" s="33">
        <f t="shared" ref="DH6:DP6" si="12">IF(DH7="",NA(),DH7)</f>
        <v>45.95</v>
      </c>
      <c r="DI6" s="33">
        <f t="shared" si="12"/>
        <v>46.65</v>
      </c>
      <c r="DJ6" s="33">
        <f t="shared" si="12"/>
        <v>47.73</v>
      </c>
      <c r="DK6" s="33">
        <f t="shared" si="12"/>
        <v>47.59</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3">
        <f t="shared" si="13"/>
        <v>4.4400000000000004</v>
      </c>
      <c r="DW6" s="33">
        <f t="shared" si="13"/>
        <v>7.67</v>
      </c>
      <c r="DX6" s="33">
        <f t="shared" si="13"/>
        <v>8.4</v>
      </c>
      <c r="DY6" s="33">
        <f t="shared" si="13"/>
        <v>9.7100000000000009</v>
      </c>
      <c r="DZ6" s="33">
        <f t="shared" si="13"/>
        <v>10.71</v>
      </c>
      <c r="EA6" s="33">
        <f t="shared" si="13"/>
        <v>10.93</v>
      </c>
      <c r="EB6" s="32" t="str">
        <f>IF(EB7="","",IF(EB7="-","【-】","【"&amp;SUBSTITUTE(TEXT(EB7,"#,##0.00"),"-","△")&amp;"】"))</f>
        <v>【13.18】</v>
      </c>
      <c r="EC6" s="33">
        <f>IF(EC7="",NA(),EC7)</f>
        <v>1.22</v>
      </c>
      <c r="ED6" s="33">
        <f t="shared" ref="ED6:EL6" si="14">IF(ED7="",NA(),ED7)</f>
        <v>1.18</v>
      </c>
      <c r="EE6" s="33">
        <f t="shared" si="14"/>
        <v>0.78</v>
      </c>
      <c r="EF6" s="33">
        <f t="shared" si="14"/>
        <v>0.75</v>
      </c>
      <c r="EG6" s="33">
        <f t="shared" si="14"/>
        <v>0.62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112160</v>
      </c>
      <c r="D7" s="35">
        <v>46</v>
      </c>
      <c r="E7" s="35">
        <v>1</v>
      </c>
      <c r="F7" s="35">
        <v>0</v>
      </c>
      <c r="G7" s="35">
        <v>1</v>
      </c>
      <c r="H7" s="35" t="s">
        <v>92</v>
      </c>
      <c r="I7" s="35" t="s">
        <v>93</v>
      </c>
      <c r="J7" s="35" t="s">
        <v>94</v>
      </c>
      <c r="K7" s="35" t="s">
        <v>95</v>
      </c>
      <c r="L7" s="35" t="s">
        <v>96</v>
      </c>
      <c r="M7" s="36" t="s">
        <v>97</v>
      </c>
      <c r="N7" s="36">
        <v>54.85</v>
      </c>
      <c r="O7" s="36">
        <v>99.98</v>
      </c>
      <c r="P7" s="36">
        <v>2370</v>
      </c>
      <c r="Q7" s="36">
        <v>55677</v>
      </c>
      <c r="R7" s="36">
        <v>58.64</v>
      </c>
      <c r="S7" s="36">
        <v>949.47</v>
      </c>
      <c r="T7" s="36">
        <v>55577</v>
      </c>
      <c r="U7" s="36">
        <v>58.64</v>
      </c>
      <c r="V7" s="36">
        <v>947.77</v>
      </c>
      <c r="W7" s="36">
        <v>110.11</v>
      </c>
      <c r="X7" s="36">
        <v>107.67</v>
      </c>
      <c r="Y7" s="36">
        <v>114.66</v>
      </c>
      <c r="Z7" s="36">
        <v>116.69</v>
      </c>
      <c r="AA7" s="36">
        <v>115.88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995.3</v>
      </c>
      <c r="AT7" s="36">
        <v>1036.73</v>
      </c>
      <c r="AU7" s="36">
        <v>1059.4000000000001</v>
      </c>
      <c r="AV7" s="36">
        <v>327.44</v>
      </c>
      <c r="AW7" s="36">
        <v>286.47000000000003</v>
      </c>
      <c r="AX7" s="36">
        <v>695.41</v>
      </c>
      <c r="AY7" s="36">
        <v>701</v>
      </c>
      <c r="AZ7" s="36">
        <v>739.59</v>
      </c>
      <c r="BA7" s="36">
        <v>335.95</v>
      </c>
      <c r="BB7" s="36">
        <v>346.59</v>
      </c>
      <c r="BC7" s="36">
        <v>262.74</v>
      </c>
      <c r="BD7" s="36">
        <v>329.53</v>
      </c>
      <c r="BE7" s="36">
        <v>327.87</v>
      </c>
      <c r="BF7" s="36">
        <v>327.84</v>
      </c>
      <c r="BG7" s="36">
        <v>341.02</v>
      </c>
      <c r="BH7" s="36">
        <v>349.7</v>
      </c>
      <c r="BI7" s="36">
        <v>343.45</v>
      </c>
      <c r="BJ7" s="36">
        <v>330.99</v>
      </c>
      <c r="BK7" s="36">
        <v>324.08999999999997</v>
      </c>
      <c r="BL7" s="36">
        <v>319.82</v>
      </c>
      <c r="BM7" s="36">
        <v>312.02999999999997</v>
      </c>
      <c r="BN7" s="36">
        <v>276.38</v>
      </c>
      <c r="BO7" s="36">
        <v>103.71</v>
      </c>
      <c r="BP7" s="36">
        <v>101.67</v>
      </c>
      <c r="BQ7" s="36">
        <v>108.12</v>
      </c>
      <c r="BR7" s="36">
        <v>108.5</v>
      </c>
      <c r="BS7" s="36">
        <v>108.85</v>
      </c>
      <c r="BT7" s="36">
        <v>99.61</v>
      </c>
      <c r="BU7" s="36">
        <v>100.27</v>
      </c>
      <c r="BV7" s="36">
        <v>99.46</v>
      </c>
      <c r="BW7" s="36">
        <v>105.21</v>
      </c>
      <c r="BX7" s="36">
        <v>105.71</v>
      </c>
      <c r="BY7" s="36">
        <v>104.99</v>
      </c>
      <c r="BZ7" s="36">
        <v>145.85</v>
      </c>
      <c r="CA7" s="36">
        <v>149.93</v>
      </c>
      <c r="CB7" s="36">
        <v>140.77000000000001</v>
      </c>
      <c r="CC7" s="36">
        <v>139.94</v>
      </c>
      <c r="CD7" s="36">
        <v>138.63</v>
      </c>
      <c r="CE7" s="36">
        <v>169.59</v>
      </c>
      <c r="CF7" s="36">
        <v>169.62</v>
      </c>
      <c r="CG7" s="36">
        <v>171.78</v>
      </c>
      <c r="CH7" s="36">
        <v>162.59</v>
      </c>
      <c r="CI7" s="36">
        <v>162.15</v>
      </c>
      <c r="CJ7" s="36">
        <v>163.72</v>
      </c>
      <c r="CK7" s="36">
        <v>65</v>
      </c>
      <c r="CL7" s="36">
        <v>64.62</v>
      </c>
      <c r="CM7" s="36">
        <v>64.14</v>
      </c>
      <c r="CN7" s="36">
        <v>63.44</v>
      </c>
      <c r="CO7" s="36">
        <v>62.95</v>
      </c>
      <c r="CP7" s="36">
        <v>60.04</v>
      </c>
      <c r="CQ7" s="36">
        <v>59.88</v>
      </c>
      <c r="CR7" s="36">
        <v>59.68</v>
      </c>
      <c r="CS7" s="36">
        <v>59.17</v>
      </c>
      <c r="CT7" s="36">
        <v>59.34</v>
      </c>
      <c r="CU7" s="36">
        <v>59.76</v>
      </c>
      <c r="CV7" s="36">
        <v>88.28</v>
      </c>
      <c r="CW7" s="36">
        <v>89.27</v>
      </c>
      <c r="CX7" s="36">
        <v>89.66</v>
      </c>
      <c r="CY7" s="36">
        <v>87.91</v>
      </c>
      <c r="CZ7" s="36">
        <v>88.01</v>
      </c>
      <c r="DA7" s="36">
        <v>87.33</v>
      </c>
      <c r="DB7" s="36">
        <v>87.65</v>
      </c>
      <c r="DC7" s="36">
        <v>87.63</v>
      </c>
      <c r="DD7" s="36">
        <v>87.6</v>
      </c>
      <c r="DE7" s="36">
        <v>87.74</v>
      </c>
      <c r="DF7" s="36">
        <v>89.95</v>
      </c>
      <c r="DG7" s="36">
        <v>44.85</v>
      </c>
      <c r="DH7" s="36">
        <v>45.95</v>
      </c>
      <c r="DI7" s="36">
        <v>46.65</v>
      </c>
      <c r="DJ7" s="36">
        <v>47.73</v>
      </c>
      <c r="DK7" s="36">
        <v>47.59</v>
      </c>
      <c r="DL7" s="36">
        <v>37.71</v>
      </c>
      <c r="DM7" s="36">
        <v>38.69</v>
      </c>
      <c r="DN7" s="36">
        <v>39.65</v>
      </c>
      <c r="DO7" s="36">
        <v>45.25</v>
      </c>
      <c r="DP7" s="36">
        <v>46.27</v>
      </c>
      <c r="DQ7" s="36">
        <v>47.18</v>
      </c>
      <c r="DR7" s="36">
        <v>0</v>
      </c>
      <c r="DS7" s="36">
        <v>0</v>
      </c>
      <c r="DT7" s="36">
        <v>0</v>
      </c>
      <c r="DU7" s="36">
        <v>0</v>
      </c>
      <c r="DV7" s="36">
        <v>4.4400000000000004</v>
      </c>
      <c r="DW7" s="36">
        <v>7.67</v>
      </c>
      <c r="DX7" s="36">
        <v>8.4</v>
      </c>
      <c r="DY7" s="36">
        <v>9.7100000000000009</v>
      </c>
      <c r="DZ7" s="36">
        <v>10.71</v>
      </c>
      <c r="EA7" s="36">
        <v>10.93</v>
      </c>
      <c r="EB7" s="36">
        <v>13.18</v>
      </c>
      <c r="EC7" s="36">
        <v>1.22</v>
      </c>
      <c r="ED7" s="36">
        <v>1.18</v>
      </c>
      <c r="EE7" s="36">
        <v>0.78</v>
      </c>
      <c r="EF7" s="36">
        <v>0.75</v>
      </c>
      <c r="EG7" s="36">
        <v>0.62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2017-02-14T23:59:55Z</cp:lastPrinted>
  <dcterms:created xsi:type="dcterms:W3CDTF">2017-02-01T08:37:44Z</dcterms:created>
  <dcterms:modified xsi:type="dcterms:W3CDTF">2017-02-17T05:17:01Z</dcterms:modified>
  <cp:category/>
</cp:coreProperties>
</file>