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AQ8" i="4" s="1"/>
  <c r="Q6" i="5"/>
  <c r="P6" i="5"/>
  <c r="O6" i="5"/>
  <c r="N6" i="5"/>
  <c r="M6" i="5"/>
  <c r="L6" i="5"/>
  <c r="Z8" i="4" s="1"/>
  <c r="K6" i="5"/>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Y8" i="4"/>
  <c r="AI8" i="4"/>
  <c r="R8" i="4"/>
  <c r="B8"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<sst xmlns="http://schemas.openxmlformats.org/spreadsheetml/2006/main" count="217" uniqueCount="106">
  <si>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</si>
  <si>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</si>
  <si>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</si>
  <si>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</si>
  <si>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</si>
  <si>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</si>
  <si>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</si>
  <si>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</si>
  <si>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</si>
  <si>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</si>
  <si>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</si>
  <si>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</si>
  <si>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</si>
  <si>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</si>
  <si>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</si>
  <si>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</si>
  <si>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</si>
  <si>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</si>
  <si>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</si>
  <si>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</si>
  <si>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</si>
  <si>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</si>
  <si>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</si>
  <si>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</si>
  <si>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</si>
  <si>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</si>
  <si>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</si>
  <si>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</si>
  <si>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</si>
  <si>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</si>
  <si>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</si>
  <si>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</si>
  <si>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</si>
  <si>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</si>
  <si>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</si>
  <si>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</si>
  <si>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</si>
  <si>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</si>
  <si>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</si>
  <si>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</si>
  <si>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</si>
  <si>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</si>
  <si>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</si>
  <si>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</si>
  <si>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</si>
  <si>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</si>
  <si>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</si>
  <si>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</si>
  <si>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</si>
  <si>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</si>
  <si>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</si>
  <si>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</si>
  <si>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</si>
  <si>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</si>
  <si>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</si>
  <si>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</si>
  <si>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</si>
  <si>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</si>
  <si>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</si>
  <si>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</si>
  <si>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</si>
  <si>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</si>
  <si>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</si>
  <si>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</si>
  <si>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</si>
  <si>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</si>
  <si>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</si>
  <si>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</si>
  <si>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</si>
  <si>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</si>
  <si>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</si>
  <si>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</si>
  <si>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</si>
  <si>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</si>
  <si>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</si>
  <si>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</si>
  <si>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</si>
  <si>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</si>
  <si>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</si>
  <si>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</si>
  <si>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</si>
  <si>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</si>
  <si>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</si>
  <si>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</si>
  <si>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</si>
  <si>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</si>
  <si>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</si>
  <si>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</si>
  <si>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</si>
  <si>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</si>
  <si>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</si>
  <si>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</si>
  <si>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東松山市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</si>
  <si>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</si>
  <si>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</si>
  <si>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</si>
  <si>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</si>
  <si>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</si>
  <si>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</si>
  <si>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</si>
  <si>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</si>
  <si>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</si>
  <si>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</si>
  <si>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単年度の収支が黒字であることを示す100％を上回っており、類似団体の平均値を上回っている。
②累積欠損金比率
該当なし
③流動比率
１年以内に支払うべき債務に対して支払うことができる現金等がある状況を示す100％を大きく上回っている。管路の更新を進めており、現金といった流動資産が減少傾向である。
④企業債残高対給水収益比率
類似団体の平均値を下回っている。
⑤料金回収率
給水に係る費用が、給水収益で賄えていることを示す100％を上回っており、類似団体の平均値を上回っている。
⑥給水原価
類似団体の平均値を下回っている。
※当分析表では、給水原価を求めるにあたり、経常費用から「長期前受金戻入」を差し引いているため、市公表の給水原価（135.85円）と異なる。また、⑤料金回収率の分母も同様である。
⑦施設利用率
一般的には高い数値であることが望まれ、類似団体の平均値を上回っている。
⑧有収率
類似団体の平均値を上回っているが、減少傾向である。</t>
    <phoneticPr fontId="4"/>
  </si>
  <si>
    <t>①有形固定資産減価償却率
有形固定資産のうち償却対象資産の減価償却がどの程度進んでいるかを表す指標で、類似団体の平均値を上回っている。また、上昇傾向である。
②管路経年化率
法定耐用年数を超えた管路延長の割合を表す指標で、類似団体の平均値を上回っている。
③管路更新率
当該年度に更新した管路延長の割合を表す指標で、平成２５年度より類似団体の平均値を上回っている。</t>
    <phoneticPr fontId="4"/>
  </si>
  <si>
    <t>経営の健全性・効率性の分析から、当水道事業は適正な事業運営であると判断できるものの、有収率の減少傾向は将来の収益を確保に対する懸念材料である。老朽化の状況から分かるように、施設の老朽化が進んで来ており、当水道事業では管路更新を積極的に実施し、安定給水の継続及び有収率の向上のための事業展開を行っ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</si>
</sst>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0.86</c:v>
                </c:pt>
                <c:pt idx="1">
                  <c:v>0.7</c:v>
                </c:pt>
                <c:pt idx="2">
                  <c:v>1.46</c:v>
                </c:pt>
                <c:pt idx="3">
                  <c:v>2.11</c:v>
                </c:pt>
                <c:pt idx="4">
                  <c:v>2.13</c:v>
                </c:pt>
              </c:numCache>
            </c:numRef>
          </c:val>
        </c:ser>
        <c:dLbls>
          <c:showLegendKey val="0"/>
          <c:showVal val="0"/>
          <c:showCatName val="0"/>
          <c:showSerName val="0"/>
          <c:showPercent val="0"/>
          <c:showBubbleSize val="0"/>
        </c:dLbls>
        <c:gapWidth val="150"/>
        <c:axId val="100488704"/>
        <c:axId val="10049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100488704"/>
        <c:axId val="100490624"/>
      </c:lineChart>
      <c:dateAx>
        <c:axId val="100488704"/>
        <c:scaling>
          <c:orientation val="minMax"/>
        </c:scaling>
        <c:delete val="1"/>
        <c:axPos val="b"/>
        <c:numFmt formatCode="ge" sourceLinked="1"/>
        <c:majorTickMark val="none"/>
        <c:minorTickMark val="none"/>
        <c:tickLblPos val="none"/>
        <c:crossAx val="100490624"/>
        <c:crosses val="autoZero"/>
        <c:auto val="1"/>
        <c:lblOffset val="100"/>
        <c:baseTimeUnit val="years"/>
      </c:dateAx>
      <c:valAx>
        <c:axId val="10049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8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65.45</c:v>
                </c:pt>
                <c:pt idx="1">
                  <c:v>65.98</c:v>
                </c:pt>
                <c:pt idx="2">
                  <c:v>66.08</c:v>
                </c:pt>
                <c:pt idx="3">
                  <c:v>65.400000000000006</c:v>
                </c:pt>
                <c:pt idx="4">
                  <c:v>66.069999999999993</c:v>
                </c:pt>
              </c:numCache>
            </c:numRef>
          </c:val>
        </c:ser>
        <c:dLbls>
          <c:showLegendKey val="0"/>
          <c:showVal val="0"/>
          <c:showCatName val="0"/>
          <c:showSerName val="0"/>
          <c:showPercent val="0"/>
          <c:showBubbleSize val="0"/>
        </c:dLbls>
        <c:gapWidth val="150"/>
        <c:axId val="101304192"/>
        <c:axId val="10138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101304192"/>
        <c:axId val="101384192"/>
      </c:lineChart>
      <c:dateAx>
        <c:axId val="101304192"/>
        <c:scaling>
          <c:orientation val="minMax"/>
        </c:scaling>
        <c:delete val="1"/>
        <c:axPos val="b"/>
        <c:numFmt formatCode="ge" sourceLinked="1"/>
        <c:majorTickMark val="none"/>
        <c:minorTickMark val="none"/>
        <c:tickLblPos val="none"/>
        <c:crossAx val="101384192"/>
        <c:crosses val="autoZero"/>
        <c:auto val="1"/>
        <c:lblOffset val="100"/>
        <c:baseTimeUnit val="years"/>
      </c:dateAx>
      <c:valAx>
        <c:axId val="10138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0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90.18</c:v>
                </c:pt>
                <c:pt idx="1">
                  <c:v>90.98</c:v>
                </c:pt>
                <c:pt idx="2">
                  <c:v>90.28</c:v>
                </c:pt>
                <c:pt idx="3">
                  <c:v>89.22</c:v>
                </c:pt>
                <c:pt idx="4">
                  <c:v>89.1</c:v>
                </c:pt>
              </c:numCache>
            </c:numRef>
          </c:val>
        </c:ser>
        <c:dLbls>
          <c:showLegendKey val="0"/>
          <c:showVal val="0"/>
          <c:showCatName val="0"/>
          <c:showSerName val="0"/>
          <c:showPercent val="0"/>
          <c:showBubbleSize val="0"/>
        </c:dLbls>
        <c:gapWidth val="150"/>
        <c:axId val="101406208"/>
        <c:axId val="10140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101406208"/>
        <c:axId val="101408128"/>
      </c:lineChart>
      <c:dateAx>
        <c:axId val="101406208"/>
        <c:scaling>
          <c:orientation val="minMax"/>
        </c:scaling>
        <c:delete val="1"/>
        <c:axPos val="b"/>
        <c:numFmt formatCode="ge" sourceLinked="1"/>
        <c:majorTickMark val="none"/>
        <c:minorTickMark val="none"/>
        <c:tickLblPos val="none"/>
        <c:crossAx val="101408128"/>
        <c:crosses val="autoZero"/>
        <c:auto val="1"/>
        <c:lblOffset val="100"/>
        <c:baseTimeUnit val="years"/>
      </c:dateAx>
      <c:valAx>
        <c:axId val="10140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0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110.91</c:v>
                </c:pt>
                <c:pt idx="1">
                  <c:v>110.21</c:v>
                </c:pt>
                <c:pt idx="2">
                  <c:v>109.92</c:v>
                </c:pt>
                <c:pt idx="3">
                  <c:v>117.84</c:v>
                </c:pt>
                <c:pt idx="4">
                  <c:v>118.45</c:v>
                </c:pt>
              </c:numCache>
            </c:numRef>
          </c:val>
        </c:ser>
        <c:dLbls>
          <c:showLegendKey val="0"/>
          <c:showVal val="0"/>
          <c:showCatName val="0"/>
          <c:showSerName val="0"/>
          <c:showPercent val="0"/>
          <c:showBubbleSize val="0"/>
        </c:dLbls>
        <c:gapWidth val="150"/>
        <c:axId val="100938880"/>
        <c:axId val="10094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100938880"/>
        <c:axId val="100940800"/>
      </c:lineChart>
      <c:dateAx>
        <c:axId val="100938880"/>
        <c:scaling>
          <c:orientation val="minMax"/>
        </c:scaling>
        <c:delete val="1"/>
        <c:axPos val="b"/>
        <c:numFmt formatCode="ge" sourceLinked="1"/>
        <c:majorTickMark val="none"/>
        <c:minorTickMark val="none"/>
        <c:tickLblPos val="none"/>
        <c:crossAx val="100940800"/>
        <c:crosses val="autoZero"/>
        <c:auto val="1"/>
        <c:lblOffset val="100"/>
        <c:baseTimeUnit val="years"/>
      </c:dateAx>
      <c:valAx>
        <c:axId val="100940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93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46.64</c:v>
                </c:pt>
                <c:pt idx="1">
                  <c:v>48.11</c:v>
                </c:pt>
                <c:pt idx="2">
                  <c:v>49.21</c:v>
                </c:pt>
                <c:pt idx="3">
                  <c:v>49.32</c:v>
                </c:pt>
                <c:pt idx="4">
                  <c:v>49.65</c:v>
                </c:pt>
              </c:numCache>
            </c:numRef>
          </c:val>
        </c:ser>
        <c:dLbls>
          <c:showLegendKey val="0"/>
          <c:showVal val="0"/>
          <c:showCatName val="0"/>
          <c:showSerName val="0"/>
          <c:showPercent val="0"/>
          <c:showBubbleSize val="0"/>
        </c:dLbls>
        <c:gapWidth val="150"/>
        <c:axId val="100967168"/>
        <c:axId val="10096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100967168"/>
        <c:axId val="100969088"/>
      </c:lineChart>
      <c:dateAx>
        <c:axId val="100967168"/>
        <c:scaling>
          <c:orientation val="minMax"/>
        </c:scaling>
        <c:delete val="1"/>
        <c:axPos val="b"/>
        <c:numFmt formatCode="ge" sourceLinked="1"/>
        <c:majorTickMark val="none"/>
        <c:minorTickMark val="none"/>
        <c:tickLblPos val="none"/>
        <c:crossAx val="100969088"/>
        <c:crosses val="autoZero"/>
        <c:auto val="1"/>
        <c:lblOffset val="100"/>
        <c:baseTimeUnit val="years"/>
      </c:dateAx>
      <c:valAx>
        <c:axId val="10096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6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13.11</c:v>
                </c:pt>
                <c:pt idx="1">
                  <c:v>14.04</c:v>
                </c:pt>
                <c:pt idx="2">
                  <c:v>14.08</c:v>
                </c:pt>
                <c:pt idx="3">
                  <c:v>13.74</c:v>
                </c:pt>
                <c:pt idx="4">
                  <c:v>13.48</c:v>
                </c:pt>
              </c:numCache>
            </c:numRef>
          </c:val>
        </c:ser>
        <c:dLbls>
          <c:showLegendKey val="0"/>
          <c:showVal val="0"/>
          <c:showCatName val="0"/>
          <c:showSerName val="0"/>
          <c:showPercent val="0"/>
          <c:showBubbleSize val="0"/>
        </c:dLbls>
        <c:gapWidth val="150"/>
        <c:axId val="101020032"/>
        <c:axId val="10102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101020032"/>
        <c:axId val="101021952"/>
      </c:lineChart>
      <c:dateAx>
        <c:axId val="101020032"/>
        <c:scaling>
          <c:orientation val="minMax"/>
        </c:scaling>
        <c:delete val="1"/>
        <c:axPos val="b"/>
        <c:numFmt formatCode="ge" sourceLinked="1"/>
        <c:majorTickMark val="none"/>
        <c:minorTickMark val="none"/>
        <c:tickLblPos val="none"/>
        <c:crossAx val="101021952"/>
        <c:crosses val="autoZero"/>
        <c:auto val="1"/>
        <c:lblOffset val="100"/>
        <c:baseTimeUnit val="years"/>
      </c:dateAx>
      <c:valAx>
        <c:axId val="10102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2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054720"/>
        <c:axId val="10113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101054720"/>
        <c:axId val="101130624"/>
      </c:lineChart>
      <c:dateAx>
        <c:axId val="101054720"/>
        <c:scaling>
          <c:orientation val="minMax"/>
        </c:scaling>
        <c:delete val="1"/>
        <c:axPos val="b"/>
        <c:numFmt formatCode="ge" sourceLinked="1"/>
        <c:majorTickMark val="none"/>
        <c:minorTickMark val="none"/>
        <c:tickLblPos val="none"/>
        <c:crossAx val="101130624"/>
        <c:crosses val="autoZero"/>
        <c:auto val="1"/>
        <c:lblOffset val="100"/>
        <c:baseTimeUnit val="years"/>
      </c:dateAx>
      <c:valAx>
        <c:axId val="101130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1024.5899999999999</c:v>
                </c:pt>
                <c:pt idx="1">
                  <c:v>1144.2</c:v>
                </c:pt>
                <c:pt idx="2">
                  <c:v>965.09</c:v>
                </c:pt>
                <c:pt idx="3">
                  <c:v>740.52</c:v>
                </c:pt>
                <c:pt idx="4">
                  <c:v>642.28</c:v>
                </c:pt>
              </c:numCache>
            </c:numRef>
          </c:val>
        </c:ser>
        <c:dLbls>
          <c:showLegendKey val="0"/>
          <c:showVal val="0"/>
          <c:showCatName val="0"/>
          <c:showSerName val="0"/>
          <c:showPercent val="0"/>
          <c:showBubbleSize val="0"/>
        </c:dLbls>
        <c:gapWidth val="150"/>
        <c:axId val="101169024"/>
        <c:axId val="10117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101169024"/>
        <c:axId val="101175296"/>
      </c:lineChart>
      <c:dateAx>
        <c:axId val="101169024"/>
        <c:scaling>
          <c:orientation val="minMax"/>
        </c:scaling>
        <c:delete val="1"/>
        <c:axPos val="b"/>
        <c:numFmt formatCode="ge" sourceLinked="1"/>
        <c:majorTickMark val="none"/>
        <c:minorTickMark val="none"/>
        <c:tickLblPos val="none"/>
        <c:crossAx val="101175296"/>
        <c:crosses val="autoZero"/>
        <c:auto val="1"/>
        <c:lblOffset val="100"/>
        <c:baseTimeUnit val="years"/>
      </c:dateAx>
      <c:valAx>
        <c:axId val="101175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16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79.010000000000005</c:v>
                </c:pt>
                <c:pt idx="1">
                  <c:v>73.25</c:v>
                </c:pt>
                <c:pt idx="2">
                  <c:v>69.73</c:v>
                </c:pt>
                <c:pt idx="3">
                  <c:v>66.02</c:v>
                </c:pt>
                <c:pt idx="4">
                  <c:v>59.98</c:v>
                </c:pt>
              </c:numCache>
            </c:numRef>
          </c:val>
        </c:ser>
        <c:dLbls>
          <c:showLegendKey val="0"/>
          <c:showVal val="0"/>
          <c:showCatName val="0"/>
          <c:showSerName val="0"/>
          <c:showPercent val="0"/>
          <c:showBubbleSize val="0"/>
        </c:dLbls>
        <c:gapWidth val="150"/>
        <c:axId val="101193216"/>
        <c:axId val="10119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101193216"/>
        <c:axId val="101195136"/>
      </c:lineChart>
      <c:dateAx>
        <c:axId val="101193216"/>
        <c:scaling>
          <c:orientation val="minMax"/>
        </c:scaling>
        <c:delete val="1"/>
        <c:axPos val="b"/>
        <c:numFmt formatCode="ge" sourceLinked="1"/>
        <c:majorTickMark val="none"/>
        <c:minorTickMark val="none"/>
        <c:tickLblPos val="none"/>
        <c:crossAx val="101195136"/>
        <c:crosses val="autoZero"/>
        <c:auto val="1"/>
        <c:lblOffset val="100"/>
        <c:baseTimeUnit val="years"/>
      </c:dateAx>
      <c:valAx>
        <c:axId val="101195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19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105.5</c:v>
                </c:pt>
                <c:pt idx="1">
                  <c:v>105.29</c:v>
                </c:pt>
                <c:pt idx="2">
                  <c:v>105.21</c:v>
                </c:pt>
                <c:pt idx="3">
                  <c:v>115.59</c:v>
                </c:pt>
                <c:pt idx="4">
                  <c:v>116.35</c:v>
                </c:pt>
              </c:numCache>
            </c:numRef>
          </c:val>
        </c:ser>
        <c:dLbls>
          <c:showLegendKey val="0"/>
          <c:showVal val="0"/>
          <c:showCatName val="0"/>
          <c:showSerName val="0"/>
          <c:showPercent val="0"/>
          <c:showBubbleSize val="0"/>
        </c:dLbls>
        <c:gapWidth val="150"/>
        <c:axId val="101211136"/>
        <c:axId val="10124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101211136"/>
        <c:axId val="101246080"/>
      </c:lineChart>
      <c:dateAx>
        <c:axId val="101211136"/>
        <c:scaling>
          <c:orientation val="minMax"/>
        </c:scaling>
        <c:delete val="1"/>
        <c:axPos val="b"/>
        <c:numFmt formatCode="ge" sourceLinked="1"/>
        <c:majorTickMark val="none"/>
        <c:minorTickMark val="none"/>
        <c:tickLblPos val="none"/>
        <c:crossAx val="101246080"/>
        <c:crosses val="autoZero"/>
        <c:auto val="1"/>
        <c:lblOffset val="100"/>
        <c:baseTimeUnit val="years"/>
      </c:dateAx>
      <c:valAx>
        <c:axId val="10124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1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131.46</c:v>
                </c:pt>
                <c:pt idx="1">
                  <c:v>132.29</c:v>
                </c:pt>
                <c:pt idx="2">
                  <c:v>131.49</c:v>
                </c:pt>
                <c:pt idx="3">
                  <c:v>120.79</c:v>
                </c:pt>
                <c:pt idx="4">
                  <c:v>121.22</c:v>
                </c:pt>
              </c:numCache>
            </c:numRef>
          </c:val>
        </c:ser>
        <c:dLbls>
          <c:showLegendKey val="0"/>
          <c:showVal val="0"/>
          <c:showCatName val="0"/>
          <c:showSerName val="0"/>
          <c:showPercent val="0"/>
          <c:showBubbleSize val="0"/>
        </c:dLbls>
        <c:gapWidth val="150"/>
        <c:axId val="101275904"/>
        <c:axId val="10128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101275904"/>
        <c:axId val="101282176"/>
      </c:lineChart>
      <c:dateAx>
        <c:axId val="101275904"/>
        <c:scaling>
          <c:orientation val="minMax"/>
        </c:scaling>
        <c:delete val="1"/>
        <c:axPos val="b"/>
        <c:numFmt formatCode="ge" sourceLinked="1"/>
        <c:majorTickMark val="none"/>
        <c:minorTickMark val="none"/>
        <c:tickLblPos val="none"/>
        <c:crossAx val="101282176"/>
        <c:crosses val="autoZero"/>
        <c:auto val="1"/>
        <c:lblOffset val="100"/>
        <c:baseTimeUnit val="years"/>
      </c:dateAx>
      <c:valAx>
        <c:axId val="10128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7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election activeCell="B60" sqref="B60:BJ6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埼玉県　東松山市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89574</v>
      </c>
      <c r="AJ8" s="56"/>
      <c r="AK8" s="56"/>
      <c r="AL8" s="56"/>
      <c r="AM8" s="56"/>
      <c r="AN8" s="56"/>
      <c r="AO8" s="56"/>
      <c r="AP8" s="57"/>
      <c r="AQ8" s="47">
        <f>データ!R6</f>
        <v>65.349999999999994</v>
      </c>
      <c r="AR8" s="47"/>
      <c r="AS8" s="47"/>
      <c r="AT8" s="47"/>
      <c r="AU8" s="47"/>
      <c r="AV8" s="47"/>
      <c r="AW8" s="47"/>
      <c r="AX8" s="47"/>
      <c r="AY8" s="47">
        <f>データ!S6</f>
        <v>1370.68</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89.62</v>
      </c>
      <c r="K10" s="47"/>
      <c r="L10" s="47"/>
      <c r="M10" s="47"/>
      <c r="N10" s="47"/>
      <c r="O10" s="47"/>
      <c r="P10" s="47"/>
      <c r="Q10" s="47"/>
      <c r="R10" s="47">
        <f>データ!O6</f>
        <v>99.83</v>
      </c>
      <c r="S10" s="47"/>
      <c r="T10" s="47"/>
      <c r="U10" s="47"/>
      <c r="V10" s="47"/>
      <c r="W10" s="47"/>
      <c r="X10" s="47"/>
      <c r="Y10" s="47"/>
      <c r="Z10" s="78">
        <f>データ!P6</f>
        <v>1890</v>
      </c>
      <c r="AA10" s="78"/>
      <c r="AB10" s="78"/>
      <c r="AC10" s="78"/>
      <c r="AD10" s="78"/>
      <c r="AE10" s="78"/>
      <c r="AF10" s="78"/>
      <c r="AG10" s="78"/>
      <c r="AH10" s="2"/>
      <c r="AI10" s="78">
        <f>データ!T6</f>
        <v>89500</v>
      </c>
      <c r="AJ10" s="78"/>
      <c r="AK10" s="78"/>
      <c r="AL10" s="78"/>
      <c r="AM10" s="78"/>
      <c r="AN10" s="78"/>
      <c r="AO10" s="78"/>
      <c r="AP10" s="78"/>
      <c r="AQ10" s="47">
        <f>データ!U6</f>
        <v>65.69</v>
      </c>
      <c r="AR10" s="47"/>
      <c r="AS10" s="47"/>
      <c r="AT10" s="47"/>
      <c r="AU10" s="47"/>
      <c r="AV10" s="47"/>
      <c r="AW10" s="47"/>
      <c r="AX10" s="47"/>
      <c r="AY10" s="47">
        <f>データ!V6</f>
        <v>1362.46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103</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112127</v>
      </c>
      <c r="D6" s="31">
        <f t="shared" si="3"/>
        <v>46</v>
      </c>
      <c r="E6" s="31">
        <f t="shared" si="3"/>
        <v>1</v>
      </c>
      <c r="F6" s="31">
        <f t="shared" si="3"/>
        <v>0</v>
      </c>
      <c r="G6" s="31">
        <f t="shared" si="3"/>
        <v>1</v>
      </c>
      <c r="H6" s="31" t="str">
        <f t="shared" si="3"/>
        <v>埼玉県　東松山市</v>
      </c>
      <c r="I6" s="31" t="str">
        <f t="shared" si="3"/>
        <v>法適用</v>
      </c>
      <c r="J6" s="31" t="str">
        <f t="shared" si="3"/>
        <v>水道事業</v>
      </c>
      <c r="K6" s="31" t="str">
        <f t="shared" si="3"/>
        <v>末端給水事業</v>
      </c>
      <c r="L6" s="31" t="str">
        <f t="shared" si="3"/>
        <v>A4</v>
      </c>
      <c r="M6" s="32" t="str">
        <f t="shared" si="3"/>
        <v>-</v>
      </c>
      <c r="N6" s="32">
        <f t="shared" si="3"/>
        <v>89.62</v>
      </c>
      <c r="O6" s="32">
        <f t="shared" si="3"/>
        <v>99.83</v>
      </c>
      <c r="P6" s="32">
        <f t="shared" si="3"/>
        <v>1890</v>
      </c>
      <c r="Q6" s="32">
        <f t="shared" si="3"/>
        <v>89574</v>
      </c>
      <c r="R6" s="32">
        <f t="shared" si="3"/>
        <v>65.349999999999994</v>
      </c>
      <c r="S6" s="32">
        <f t="shared" si="3"/>
        <v>1370.68</v>
      </c>
      <c r="T6" s="32">
        <f t="shared" si="3"/>
        <v>89500</v>
      </c>
      <c r="U6" s="32">
        <f t="shared" si="3"/>
        <v>65.69</v>
      </c>
      <c r="V6" s="32">
        <f t="shared" si="3"/>
        <v>1362.46</v>
      </c>
      <c r="W6" s="33">
        <f>IF(W7="",NA(),W7)</f>
        <v>110.91</v>
      </c>
      <c r="X6" s="33">
        <f t="shared" ref="X6:AF6" si="4">IF(X7="",NA(),X7)</f>
        <v>110.21</v>
      </c>
      <c r="Y6" s="33">
        <f t="shared" si="4"/>
        <v>109.92</v>
      </c>
      <c r="Z6" s="33">
        <f t="shared" si="4"/>
        <v>117.84</v>
      </c>
      <c r="AA6" s="33">
        <f t="shared" si="4"/>
        <v>118.45</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1024.5899999999999</v>
      </c>
      <c r="AT6" s="33">
        <f t="shared" ref="AT6:BB6" si="6">IF(AT7="",NA(),AT7)</f>
        <v>1144.2</v>
      </c>
      <c r="AU6" s="33">
        <f t="shared" si="6"/>
        <v>965.09</v>
      </c>
      <c r="AV6" s="33">
        <f t="shared" si="6"/>
        <v>740.52</v>
      </c>
      <c r="AW6" s="33">
        <f t="shared" si="6"/>
        <v>642.28</v>
      </c>
      <c r="AX6" s="33">
        <f t="shared" si="6"/>
        <v>695.41</v>
      </c>
      <c r="AY6" s="33">
        <f t="shared" si="6"/>
        <v>701</v>
      </c>
      <c r="AZ6" s="33">
        <f t="shared" si="6"/>
        <v>739.59</v>
      </c>
      <c r="BA6" s="33">
        <f t="shared" si="6"/>
        <v>335.95</v>
      </c>
      <c r="BB6" s="33">
        <f t="shared" si="6"/>
        <v>346.59</v>
      </c>
      <c r="BC6" s="32" t="str">
        <f>IF(BC7="","",IF(BC7="-","【-】","【"&amp;SUBSTITUTE(TEXT(BC7,"#,##0.00"),"-","△")&amp;"】"))</f>
        <v>【262.74】</v>
      </c>
      <c r="BD6" s="33">
        <f>IF(BD7="",NA(),BD7)</f>
        <v>79.010000000000005</v>
      </c>
      <c r="BE6" s="33">
        <f t="shared" ref="BE6:BM6" si="7">IF(BE7="",NA(),BE7)</f>
        <v>73.25</v>
      </c>
      <c r="BF6" s="33">
        <f t="shared" si="7"/>
        <v>69.73</v>
      </c>
      <c r="BG6" s="33">
        <f t="shared" si="7"/>
        <v>66.02</v>
      </c>
      <c r="BH6" s="33">
        <f t="shared" si="7"/>
        <v>59.98</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105.5</v>
      </c>
      <c r="BP6" s="33">
        <f t="shared" ref="BP6:BX6" si="8">IF(BP7="",NA(),BP7)</f>
        <v>105.29</v>
      </c>
      <c r="BQ6" s="33">
        <f t="shared" si="8"/>
        <v>105.21</v>
      </c>
      <c r="BR6" s="33">
        <f t="shared" si="8"/>
        <v>115.59</v>
      </c>
      <c r="BS6" s="33">
        <f t="shared" si="8"/>
        <v>116.35</v>
      </c>
      <c r="BT6" s="33">
        <f t="shared" si="8"/>
        <v>99.61</v>
      </c>
      <c r="BU6" s="33">
        <f t="shared" si="8"/>
        <v>100.27</v>
      </c>
      <c r="BV6" s="33">
        <f t="shared" si="8"/>
        <v>99.46</v>
      </c>
      <c r="BW6" s="33">
        <f t="shared" si="8"/>
        <v>105.21</v>
      </c>
      <c r="BX6" s="33">
        <f t="shared" si="8"/>
        <v>105.71</v>
      </c>
      <c r="BY6" s="32" t="str">
        <f>IF(BY7="","",IF(BY7="-","【-】","【"&amp;SUBSTITUTE(TEXT(BY7,"#,##0.00"),"-","△")&amp;"】"))</f>
        <v>【104.99】</v>
      </c>
      <c r="BZ6" s="33">
        <f>IF(BZ7="",NA(),BZ7)</f>
        <v>131.46</v>
      </c>
      <c r="CA6" s="33">
        <f t="shared" ref="CA6:CI6" si="9">IF(CA7="",NA(),CA7)</f>
        <v>132.29</v>
      </c>
      <c r="CB6" s="33">
        <f t="shared" si="9"/>
        <v>131.49</v>
      </c>
      <c r="CC6" s="33">
        <f t="shared" si="9"/>
        <v>120.79</v>
      </c>
      <c r="CD6" s="33">
        <f t="shared" si="9"/>
        <v>121.22</v>
      </c>
      <c r="CE6" s="33">
        <f t="shared" si="9"/>
        <v>169.59</v>
      </c>
      <c r="CF6" s="33">
        <f t="shared" si="9"/>
        <v>169.62</v>
      </c>
      <c r="CG6" s="33">
        <f t="shared" si="9"/>
        <v>171.78</v>
      </c>
      <c r="CH6" s="33">
        <f t="shared" si="9"/>
        <v>162.59</v>
      </c>
      <c r="CI6" s="33">
        <f t="shared" si="9"/>
        <v>162.15</v>
      </c>
      <c r="CJ6" s="32" t="str">
        <f>IF(CJ7="","",IF(CJ7="-","【-】","【"&amp;SUBSTITUTE(TEXT(CJ7,"#,##0.00"),"-","△")&amp;"】"))</f>
        <v>【163.72】</v>
      </c>
      <c r="CK6" s="33">
        <f>IF(CK7="",NA(),CK7)</f>
        <v>65.45</v>
      </c>
      <c r="CL6" s="33">
        <f t="shared" ref="CL6:CT6" si="10">IF(CL7="",NA(),CL7)</f>
        <v>65.98</v>
      </c>
      <c r="CM6" s="33">
        <f t="shared" si="10"/>
        <v>66.08</v>
      </c>
      <c r="CN6" s="33">
        <f t="shared" si="10"/>
        <v>65.400000000000006</v>
      </c>
      <c r="CO6" s="33">
        <f t="shared" si="10"/>
        <v>66.069999999999993</v>
      </c>
      <c r="CP6" s="33">
        <f t="shared" si="10"/>
        <v>60.04</v>
      </c>
      <c r="CQ6" s="33">
        <f t="shared" si="10"/>
        <v>59.88</v>
      </c>
      <c r="CR6" s="33">
        <f t="shared" si="10"/>
        <v>59.68</v>
      </c>
      <c r="CS6" s="33">
        <f t="shared" si="10"/>
        <v>59.17</v>
      </c>
      <c r="CT6" s="33">
        <f t="shared" si="10"/>
        <v>59.34</v>
      </c>
      <c r="CU6" s="32" t="str">
        <f>IF(CU7="","",IF(CU7="-","【-】","【"&amp;SUBSTITUTE(TEXT(CU7,"#,##0.00"),"-","△")&amp;"】"))</f>
        <v>【59.76】</v>
      </c>
      <c r="CV6" s="33">
        <f>IF(CV7="",NA(),CV7)</f>
        <v>90.18</v>
      </c>
      <c r="CW6" s="33">
        <f t="shared" ref="CW6:DE6" si="11">IF(CW7="",NA(),CW7)</f>
        <v>90.98</v>
      </c>
      <c r="CX6" s="33">
        <f t="shared" si="11"/>
        <v>90.28</v>
      </c>
      <c r="CY6" s="33">
        <f t="shared" si="11"/>
        <v>89.22</v>
      </c>
      <c r="CZ6" s="33">
        <f t="shared" si="11"/>
        <v>89.1</v>
      </c>
      <c r="DA6" s="33">
        <f t="shared" si="11"/>
        <v>87.33</v>
      </c>
      <c r="DB6" s="33">
        <f t="shared" si="11"/>
        <v>87.65</v>
      </c>
      <c r="DC6" s="33">
        <f t="shared" si="11"/>
        <v>87.63</v>
      </c>
      <c r="DD6" s="33">
        <f t="shared" si="11"/>
        <v>87.6</v>
      </c>
      <c r="DE6" s="33">
        <f t="shared" si="11"/>
        <v>87.74</v>
      </c>
      <c r="DF6" s="32" t="str">
        <f>IF(DF7="","",IF(DF7="-","【-】","【"&amp;SUBSTITUTE(TEXT(DF7,"#,##0.00"),"-","△")&amp;"】"))</f>
        <v>【89.95】</v>
      </c>
      <c r="DG6" s="33">
        <f>IF(DG7="",NA(),DG7)</f>
        <v>46.64</v>
      </c>
      <c r="DH6" s="33">
        <f t="shared" ref="DH6:DP6" si="12">IF(DH7="",NA(),DH7)</f>
        <v>48.11</v>
      </c>
      <c r="DI6" s="33">
        <f t="shared" si="12"/>
        <v>49.21</v>
      </c>
      <c r="DJ6" s="33">
        <f t="shared" si="12"/>
        <v>49.32</v>
      </c>
      <c r="DK6" s="33">
        <f t="shared" si="12"/>
        <v>49.65</v>
      </c>
      <c r="DL6" s="33">
        <f t="shared" si="12"/>
        <v>37.71</v>
      </c>
      <c r="DM6" s="33">
        <f t="shared" si="12"/>
        <v>38.69</v>
      </c>
      <c r="DN6" s="33">
        <f t="shared" si="12"/>
        <v>39.65</v>
      </c>
      <c r="DO6" s="33">
        <f t="shared" si="12"/>
        <v>45.25</v>
      </c>
      <c r="DP6" s="33">
        <f t="shared" si="12"/>
        <v>46.27</v>
      </c>
      <c r="DQ6" s="32" t="str">
        <f>IF(DQ7="","",IF(DQ7="-","【-】","【"&amp;SUBSTITUTE(TEXT(DQ7,"#,##0.00"),"-","△")&amp;"】"))</f>
        <v>【47.18】</v>
      </c>
      <c r="DR6" s="33">
        <f>IF(DR7="",NA(),DR7)</f>
        <v>13.11</v>
      </c>
      <c r="DS6" s="33">
        <f t="shared" ref="DS6:EA6" si="13">IF(DS7="",NA(),DS7)</f>
        <v>14.04</v>
      </c>
      <c r="DT6" s="33">
        <f t="shared" si="13"/>
        <v>14.08</v>
      </c>
      <c r="DU6" s="33">
        <f t="shared" si="13"/>
        <v>13.74</v>
      </c>
      <c r="DV6" s="33">
        <f t="shared" si="13"/>
        <v>13.48</v>
      </c>
      <c r="DW6" s="33">
        <f t="shared" si="13"/>
        <v>7.67</v>
      </c>
      <c r="DX6" s="33">
        <f t="shared" si="13"/>
        <v>8.4</v>
      </c>
      <c r="DY6" s="33">
        <f t="shared" si="13"/>
        <v>9.7100000000000009</v>
      </c>
      <c r="DZ6" s="33">
        <f t="shared" si="13"/>
        <v>10.71</v>
      </c>
      <c r="EA6" s="33">
        <f t="shared" si="13"/>
        <v>10.93</v>
      </c>
      <c r="EB6" s="32" t="str">
        <f>IF(EB7="","",IF(EB7="-","【-】","【"&amp;SUBSTITUTE(TEXT(EB7,"#,##0.00"),"-","△")&amp;"】"))</f>
        <v>【13.18】</v>
      </c>
      <c r="EC6" s="33">
        <f>IF(EC7="",NA(),EC7)</f>
        <v>0.86</v>
      </c>
      <c r="ED6" s="33">
        <f t="shared" ref="ED6:EL6" si="14">IF(ED7="",NA(),ED7)</f>
        <v>0.7</v>
      </c>
      <c r="EE6" s="33">
        <f t="shared" si="14"/>
        <v>1.46</v>
      </c>
      <c r="EF6" s="33">
        <f t="shared" si="14"/>
        <v>2.11</v>
      </c>
      <c r="EG6" s="33">
        <f t="shared" si="14"/>
        <v>2.13</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112127</v>
      </c>
      <c r="D7" s="35">
        <v>46</v>
      </c>
      <c r="E7" s="35">
        <v>1</v>
      </c>
      <c r="F7" s="35">
        <v>0</v>
      </c>
      <c r="G7" s="35">
        <v>1</v>
      </c>
      <c r="H7" s="35" t="s">
        <v>92</v>
      </c>
      <c r="I7" s="35" t="s">
        <v>93</v>
      </c>
      <c r="J7" s="35" t="s">
        <v>94</v>
      </c>
      <c r="K7" s="35" t="s">
        <v>95</v>
      </c>
      <c r="L7" s="35" t="s">
        <v>96</v>
      </c>
      <c r="M7" s="36" t="s">
        <v>97</v>
      </c>
      <c r="N7" s="36">
        <v>89.62</v>
      </c>
      <c r="O7" s="36">
        <v>99.83</v>
      </c>
      <c r="P7" s="36">
        <v>1890</v>
      </c>
      <c r="Q7" s="36">
        <v>89574</v>
      </c>
      <c r="R7" s="36">
        <v>65.349999999999994</v>
      </c>
      <c r="S7" s="36">
        <v>1370.68</v>
      </c>
      <c r="T7" s="36">
        <v>89500</v>
      </c>
      <c r="U7" s="36">
        <v>65.69</v>
      </c>
      <c r="V7" s="36">
        <v>1362.46</v>
      </c>
      <c r="W7" s="36">
        <v>110.91</v>
      </c>
      <c r="X7" s="36">
        <v>110.21</v>
      </c>
      <c r="Y7" s="36">
        <v>109.92</v>
      </c>
      <c r="Z7" s="36">
        <v>117.84</v>
      </c>
      <c r="AA7" s="36">
        <v>118.45</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1024.5899999999999</v>
      </c>
      <c r="AT7" s="36">
        <v>1144.2</v>
      </c>
      <c r="AU7" s="36">
        <v>965.09</v>
      </c>
      <c r="AV7" s="36">
        <v>740.52</v>
      </c>
      <c r="AW7" s="36">
        <v>642.28</v>
      </c>
      <c r="AX7" s="36">
        <v>695.41</v>
      </c>
      <c r="AY7" s="36">
        <v>701</v>
      </c>
      <c r="AZ7" s="36">
        <v>739.59</v>
      </c>
      <c r="BA7" s="36">
        <v>335.95</v>
      </c>
      <c r="BB7" s="36">
        <v>346.59</v>
      </c>
      <c r="BC7" s="36">
        <v>262.74</v>
      </c>
      <c r="BD7" s="36">
        <v>79.010000000000005</v>
      </c>
      <c r="BE7" s="36">
        <v>73.25</v>
      </c>
      <c r="BF7" s="36">
        <v>69.73</v>
      </c>
      <c r="BG7" s="36">
        <v>66.02</v>
      </c>
      <c r="BH7" s="36">
        <v>59.98</v>
      </c>
      <c r="BI7" s="36">
        <v>343.45</v>
      </c>
      <c r="BJ7" s="36">
        <v>330.99</v>
      </c>
      <c r="BK7" s="36">
        <v>324.08999999999997</v>
      </c>
      <c r="BL7" s="36">
        <v>319.82</v>
      </c>
      <c r="BM7" s="36">
        <v>312.02999999999997</v>
      </c>
      <c r="BN7" s="36">
        <v>276.38</v>
      </c>
      <c r="BO7" s="36">
        <v>105.5</v>
      </c>
      <c r="BP7" s="36">
        <v>105.29</v>
      </c>
      <c r="BQ7" s="36">
        <v>105.21</v>
      </c>
      <c r="BR7" s="36">
        <v>115.59</v>
      </c>
      <c r="BS7" s="36">
        <v>116.35</v>
      </c>
      <c r="BT7" s="36">
        <v>99.61</v>
      </c>
      <c r="BU7" s="36">
        <v>100.27</v>
      </c>
      <c r="BV7" s="36">
        <v>99.46</v>
      </c>
      <c r="BW7" s="36">
        <v>105.21</v>
      </c>
      <c r="BX7" s="36">
        <v>105.71</v>
      </c>
      <c r="BY7" s="36">
        <v>104.99</v>
      </c>
      <c r="BZ7" s="36">
        <v>131.46</v>
      </c>
      <c r="CA7" s="36">
        <v>132.29</v>
      </c>
      <c r="CB7" s="36">
        <v>131.49</v>
      </c>
      <c r="CC7" s="36">
        <v>120.79</v>
      </c>
      <c r="CD7" s="36">
        <v>121.22</v>
      </c>
      <c r="CE7" s="36">
        <v>169.59</v>
      </c>
      <c r="CF7" s="36">
        <v>169.62</v>
      </c>
      <c r="CG7" s="36">
        <v>171.78</v>
      </c>
      <c r="CH7" s="36">
        <v>162.59</v>
      </c>
      <c r="CI7" s="36">
        <v>162.15</v>
      </c>
      <c r="CJ7" s="36">
        <v>163.72</v>
      </c>
      <c r="CK7" s="36">
        <v>65.45</v>
      </c>
      <c r="CL7" s="36">
        <v>65.98</v>
      </c>
      <c r="CM7" s="36">
        <v>66.08</v>
      </c>
      <c r="CN7" s="36">
        <v>65.400000000000006</v>
      </c>
      <c r="CO7" s="36">
        <v>66.069999999999993</v>
      </c>
      <c r="CP7" s="36">
        <v>60.04</v>
      </c>
      <c r="CQ7" s="36">
        <v>59.88</v>
      </c>
      <c r="CR7" s="36">
        <v>59.68</v>
      </c>
      <c r="CS7" s="36">
        <v>59.17</v>
      </c>
      <c r="CT7" s="36">
        <v>59.34</v>
      </c>
      <c r="CU7" s="36">
        <v>59.76</v>
      </c>
      <c r="CV7" s="36">
        <v>90.18</v>
      </c>
      <c r="CW7" s="36">
        <v>90.98</v>
      </c>
      <c r="CX7" s="36">
        <v>90.28</v>
      </c>
      <c r="CY7" s="36">
        <v>89.22</v>
      </c>
      <c r="CZ7" s="36">
        <v>89.1</v>
      </c>
      <c r="DA7" s="36">
        <v>87.33</v>
      </c>
      <c r="DB7" s="36">
        <v>87.65</v>
      </c>
      <c r="DC7" s="36">
        <v>87.63</v>
      </c>
      <c r="DD7" s="36">
        <v>87.6</v>
      </c>
      <c r="DE7" s="36">
        <v>87.74</v>
      </c>
      <c r="DF7" s="36">
        <v>89.95</v>
      </c>
      <c r="DG7" s="36">
        <v>46.64</v>
      </c>
      <c r="DH7" s="36">
        <v>48.11</v>
      </c>
      <c r="DI7" s="36">
        <v>49.21</v>
      </c>
      <c r="DJ7" s="36">
        <v>49.32</v>
      </c>
      <c r="DK7" s="36">
        <v>49.65</v>
      </c>
      <c r="DL7" s="36">
        <v>37.71</v>
      </c>
      <c r="DM7" s="36">
        <v>38.69</v>
      </c>
      <c r="DN7" s="36">
        <v>39.65</v>
      </c>
      <c r="DO7" s="36">
        <v>45.25</v>
      </c>
      <c r="DP7" s="36">
        <v>46.27</v>
      </c>
      <c r="DQ7" s="36">
        <v>47.18</v>
      </c>
      <c r="DR7" s="36">
        <v>13.11</v>
      </c>
      <c r="DS7" s="36">
        <v>14.04</v>
      </c>
      <c r="DT7" s="36">
        <v>14.08</v>
      </c>
      <c r="DU7" s="36">
        <v>13.74</v>
      </c>
      <c r="DV7" s="36">
        <v>13.48</v>
      </c>
      <c r="DW7" s="36">
        <v>7.67</v>
      </c>
      <c r="DX7" s="36">
        <v>8.4</v>
      </c>
      <c r="DY7" s="36">
        <v>9.7100000000000009</v>
      </c>
      <c r="DZ7" s="36">
        <v>10.71</v>
      </c>
      <c r="EA7" s="36">
        <v>10.93</v>
      </c>
      <c r="EB7" s="36">
        <v>13.18</v>
      </c>
      <c r="EC7" s="36">
        <v>0.86</v>
      </c>
      <c r="ED7" s="36">
        <v>0.7</v>
      </c>
      <c r="EE7" s="36">
        <v>1.46</v>
      </c>
      <c r="EF7" s="36">
        <v>2.11</v>
      </c>
      <c r="EG7" s="36">
        <v>2.13</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2017-02-03T01:50:12Z</cp:lastPrinted>
  <dcterms:created xsi:type="dcterms:W3CDTF">2017-02-01T08:37:41Z</dcterms:created>
  <dcterms:modified xsi:type="dcterms:W3CDTF">2017-02-17T05:09:14Z</dcterms:modified>
  <cp:category/>
</cp:coreProperties>
</file>