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P6" i="5"/>
  <c r="O6" i="5"/>
  <c r="R10" i="4" s="1"/>
  <c r="N6" i="5"/>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J10" i="4"/>
  <c r="AY8" i="4"/>
  <c r="AQ8" i="4"/>
  <c r="AI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<sst xmlns="http://schemas.openxmlformats.org/spreadsheetml/2006/main" count="217" uniqueCount="107">
  <si>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</si>
  <si>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</si>
  <si>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</si>
  <si>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</si>
  <si>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</si>
  <si>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</si>
  <si>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</si>
  <si>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</si>
  <si>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</si>
  <si>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</si>
  <si>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</si>
  <si>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</si>
  <si>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</si>
  <si>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</si>
  <si>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</si>
  <si>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</si>
  <si>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</si>
  <si>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</si>
  <si>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</si>
  <si>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</si>
  <si>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</si>
  <si>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</si>
  <si>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</si>
  <si>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</si>
  <si>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</si>
  <si>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</si>
  <si>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</si>
  <si>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</si>
  <si>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</si>
  <si>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</si>
  <si>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</si>
  <si>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</si>
  <si>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</si>
  <si>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</si>
  <si>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</si>
  <si>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</si>
  <si>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</si>
  <si>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</si>
  <si>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</si>
  <si>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</si>
  <si>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</si>
  <si>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</si>
  <si>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</si>
  <si>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</si>
  <si>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</si>
  <si>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</si>
  <si>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</si>
  <si>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</si>
  <si>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</si>
  <si>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</si>
  <si>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</si>
  <si>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</si>
  <si>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</si>
  <si>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</si>
  <si>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</si>
  <si>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</si>
  <si>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</si>
  <si>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</si>
  <si>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</si>
  <si>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</si>
  <si>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</si>
  <si>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</si>
  <si>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</si>
  <si>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</si>
  <si>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</si>
  <si>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</si>
  <si>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</si>
  <si>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</si>
  <si>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</si>
  <si>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</si>
  <si>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</si>
  <si>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</si>
  <si>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</si>
  <si>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</si>
  <si>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</si>
  <si>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</si>
  <si>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</si>
  <si>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</si>
  <si>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</si>
  <si>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</si>
  <si>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</si>
  <si>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</si>
  <si>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</si>
  <si>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</si>
  <si>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</si>
  <si>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</si>
  <si>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</si>
  <si>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</si>
  <si>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</si>
  <si>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</si>
  <si>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</si>
  <si>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</si>
  <si>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</si>
  <si>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所沢市</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</si>
  <si>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</si>
  <si>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</si>
  <si>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</si>
  <si>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</si>
  <si>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</si>
  <si>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</si>
  <si>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</si>
  <si>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</si>
  <si>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</si>
  <si>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</si>
  <si>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現状では健全な事業経営が行われており、支払能力も十分にあるといえます。しかし、収益性の向上に関しては引き続き経営改善の余地があると考えます。
　施設については、水需要の減少、施設の経年化が徐々に進んできていることから、施設規模を見直すとともに、計画的に更新を進めていく必要があります。
　また、今後の施設更新に対する財源の確保が課題と考えます。</t>
  </si>
  <si>
    <t xml:space="preserve">①有形固定資産減価償却率
　使用年数が耐用年数の5割程度を経過している状況です。事業費の平準化を図り、計画的に更新していく必要があります。
②管路経年化率
　類似団体と比べ老朽化の度合いは低い状況といえます。しかし、値は増加傾向にあるため、計画的に更新していく必要があります。
③管路更新率
　類似団体と同程度の更新状況であるといえます。しかし、①有形固定資産減価償却率・②管路経年化率は増加傾向にあり、経年化・老朽化が進行しています。ダウンサイジングなどを考慮した計画的な取り組みが求められます。
</t>
    <phoneticPr fontId="4"/>
  </si>
  <si>
    <t xml:space="preserve">①経常収支比率
　健全な状況であり、今後も100％超を継続していく必要があります。
③流動比率
　望ましいとされる200％を大きく超えており、支払能力は十分にあるといえます。
④企業債残高対給水収益比率
　平成18年度から企業債の借入れをせず、順調に償還が進んだため、値は低く、類似団体と比べ健全性は高いといえます。
⑤料金回収率・⑥給水原価
　会計基準の見直しの影響で給水原価が下がり、料金回収率は100％を超えているものの、類似団体平均値を下回る水準です。引き続き収益性の向上を図る必要があります。
⑦施設利用率
　類似団体と比べ低い水準です。人口の推移を考慮した施設規模の適正化に取り組んでいく必要があります。
⑧有収率
　類似団体と比べ高い有収率を保っています。管路の布設替えなどにより漏水件数が減少傾向にあることが要因と考えられます。引き続き維持していく取り組みが必要です。
</t>
    <rPh sb="185" eb="187">
      <t>エイキョウ</t>
    </rPh>
    <rPh sb="188" eb="190">
      <t>キュウスイ</t>
    </rPh>
    <rPh sb="190" eb="192">
      <t>ゲンカ</t>
    </rPh>
    <rPh sb="193" eb="194">
      <t>サ</t>
    </rPh>
    <rPh sb="221" eb="224">
      <t>ヘイキンチ</t>
    </rPh>
    <rPh sb="228" eb="230">
      <t>スイジュン</t>
    </rPh>
    <rPh sb="288" eb="290">
      <t>シセツ</t>
    </rPh>
    <rPh sb="290" eb="292">
      <t>キボ</t>
    </rPh>
    <rPh sb="293" eb="296">
      <t>テキセイカ</t>
    </rPh>
    <rPh sb="297" eb="298">
      <t>ト</t>
    </rPh>
    <rPh sb="299" eb="300">
      <t>ク</t>
    </rPh>
    <rPh sb="359" eb="361">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</si>
</sst>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2" fillId="0" borderId="9" xfId="0" applyFont="1" applyBorder="1" applyAlignment="1" applyProtection="1">
      <alignment horizontal="left" vertical="center" wrapText="1"/>
      <protection locked="0"/>
    </xf>
    <xf numFmtId="0" fontId="22" fillId="0" borderId="0" xfId="0" applyFont="1" applyBorder="1" applyAlignment="1" applyProtection="1">
      <alignment horizontal="left" vertical="center" wrapText="1"/>
      <protection locked="0"/>
    </xf>
    <xf numFmtId="0" fontId="22" fillId="0" borderId="10" xfId="0" applyFont="1" applyBorder="1" applyAlignment="1" applyProtection="1">
      <alignment horizontal="left" vertical="center" wrapText="1"/>
      <protection locked="0"/>
    </xf>
    <xf numFmtId="0" fontId="22" fillId="0" borderId="1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22" fillId="0" borderId="12" xfId="0" applyFont="1" applyBorder="1" applyAlignment="1" applyProtection="1">
      <alignment horizontal="left" vertical="center"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1.05</c:v>
                </c:pt>
                <c:pt idx="1">
                  <c:v>0.8</c:v>
                </c:pt>
                <c:pt idx="2">
                  <c:v>0.67</c:v>
                </c:pt>
                <c:pt idx="3">
                  <c:v>0.98</c:v>
                </c:pt>
                <c:pt idx="4">
                  <c:v>1.1399999999999999</c:v>
                </c:pt>
              </c:numCache>
            </c:numRef>
          </c:val>
        </c:ser>
        <c:dLbls>
          <c:showLegendKey val="0"/>
          <c:showVal val="0"/>
          <c:showCatName val="0"/>
          <c:showSerName val="0"/>
          <c:showPercent val="0"/>
          <c:showBubbleSize val="0"/>
        </c:dLbls>
        <c:gapWidth val="150"/>
        <c:axId val="90920448"/>
        <c:axId val="9092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c:v>
                </c:pt>
                <c:pt idx="1">
                  <c:v>0.74</c:v>
                </c:pt>
                <c:pt idx="2">
                  <c:v>0.76</c:v>
                </c:pt>
                <c:pt idx="3">
                  <c:v>0.69</c:v>
                </c:pt>
                <c:pt idx="4">
                  <c:v>0.74</c:v>
                </c:pt>
              </c:numCache>
            </c:numRef>
          </c:val>
          <c:smooth val="0"/>
        </c:ser>
        <c:dLbls>
          <c:showLegendKey val="0"/>
          <c:showVal val="0"/>
          <c:showCatName val="0"/>
          <c:showSerName val="0"/>
          <c:showPercent val="0"/>
          <c:showBubbleSize val="0"/>
        </c:dLbls>
        <c:marker val="1"/>
        <c:smooth val="0"/>
        <c:axId val="90920448"/>
        <c:axId val="90922368"/>
      </c:lineChart>
      <c:dateAx>
        <c:axId val="90920448"/>
        <c:scaling>
          <c:orientation val="minMax"/>
        </c:scaling>
        <c:delete val="1"/>
        <c:axPos val="b"/>
        <c:numFmt formatCode="ge" sourceLinked="1"/>
        <c:majorTickMark val="none"/>
        <c:minorTickMark val="none"/>
        <c:tickLblPos val="none"/>
        <c:crossAx val="90922368"/>
        <c:crosses val="autoZero"/>
        <c:auto val="1"/>
        <c:lblOffset val="100"/>
        <c:baseTimeUnit val="years"/>
      </c:dateAx>
      <c:valAx>
        <c:axId val="9092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2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59.3</c:v>
                </c:pt>
                <c:pt idx="1">
                  <c:v>59.49</c:v>
                </c:pt>
                <c:pt idx="2">
                  <c:v>59.05</c:v>
                </c:pt>
                <c:pt idx="3">
                  <c:v>57.82</c:v>
                </c:pt>
                <c:pt idx="4">
                  <c:v>57.87</c:v>
                </c:pt>
              </c:numCache>
            </c:numRef>
          </c:val>
        </c:ser>
        <c:dLbls>
          <c:showLegendKey val="0"/>
          <c:showVal val="0"/>
          <c:showCatName val="0"/>
          <c:showSerName val="0"/>
          <c:showPercent val="0"/>
          <c:showBubbleSize val="0"/>
        </c:dLbls>
        <c:gapWidth val="150"/>
        <c:axId val="94095232"/>
        <c:axId val="9410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64.66</c:v>
                </c:pt>
                <c:pt idx="1">
                  <c:v>64.09</c:v>
                </c:pt>
                <c:pt idx="2">
                  <c:v>63.91</c:v>
                </c:pt>
                <c:pt idx="3">
                  <c:v>63.25</c:v>
                </c:pt>
                <c:pt idx="4">
                  <c:v>63.03</c:v>
                </c:pt>
              </c:numCache>
            </c:numRef>
          </c:val>
          <c:smooth val="0"/>
        </c:ser>
        <c:dLbls>
          <c:showLegendKey val="0"/>
          <c:showVal val="0"/>
          <c:showCatName val="0"/>
          <c:showSerName val="0"/>
          <c:showPercent val="0"/>
          <c:showBubbleSize val="0"/>
        </c:dLbls>
        <c:marker val="1"/>
        <c:smooth val="0"/>
        <c:axId val="94095232"/>
        <c:axId val="94105600"/>
      </c:lineChart>
      <c:dateAx>
        <c:axId val="94095232"/>
        <c:scaling>
          <c:orientation val="minMax"/>
        </c:scaling>
        <c:delete val="1"/>
        <c:axPos val="b"/>
        <c:numFmt formatCode="ge" sourceLinked="1"/>
        <c:majorTickMark val="none"/>
        <c:minorTickMark val="none"/>
        <c:tickLblPos val="none"/>
        <c:crossAx val="94105600"/>
        <c:crosses val="autoZero"/>
        <c:auto val="1"/>
        <c:lblOffset val="100"/>
        <c:baseTimeUnit val="years"/>
      </c:dateAx>
      <c:valAx>
        <c:axId val="9410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9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96.52</c:v>
                </c:pt>
                <c:pt idx="1">
                  <c:v>96.89</c:v>
                </c:pt>
                <c:pt idx="2">
                  <c:v>97.04</c:v>
                </c:pt>
                <c:pt idx="3">
                  <c:v>97.45</c:v>
                </c:pt>
                <c:pt idx="4">
                  <c:v>97.14</c:v>
                </c:pt>
              </c:numCache>
            </c:numRef>
          </c:val>
        </c:ser>
        <c:dLbls>
          <c:showLegendKey val="0"/>
          <c:showVal val="0"/>
          <c:showCatName val="0"/>
          <c:showSerName val="0"/>
          <c:showPercent val="0"/>
          <c:showBubbleSize val="0"/>
        </c:dLbls>
        <c:gapWidth val="150"/>
        <c:axId val="100423168"/>
        <c:axId val="10042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90.63</c:v>
                </c:pt>
                <c:pt idx="1">
                  <c:v>91.19</c:v>
                </c:pt>
                <c:pt idx="2">
                  <c:v>91.45</c:v>
                </c:pt>
                <c:pt idx="3">
                  <c:v>91.07</c:v>
                </c:pt>
                <c:pt idx="4">
                  <c:v>91.21</c:v>
                </c:pt>
              </c:numCache>
            </c:numRef>
          </c:val>
          <c:smooth val="0"/>
        </c:ser>
        <c:dLbls>
          <c:showLegendKey val="0"/>
          <c:showVal val="0"/>
          <c:showCatName val="0"/>
          <c:showSerName val="0"/>
          <c:showPercent val="0"/>
          <c:showBubbleSize val="0"/>
        </c:dLbls>
        <c:marker val="1"/>
        <c:smooth val="0"/>
        <c:axId val="100423168"/>
        <c:axId val="100425088"/>
      </c:lineChart>
      <c:dateAx>
        <c:axId val="100423168"/>
        <c:scaling>
          <c:orientation val="minMax"/>
        </c:scaling>
        <c:delete val="1"/>
        <c:axPos val="b"/>
        <c:numFmt formatCode="ge" sourceLinked="1"/>
        <c:majorTickMark val="none"/>
        <c:minorTickMark val="none"/>
        <c:tickLblPos val="none"/>
        <c:crossAx val="100425088"/>
        <c:crosses val="autoZero"/>
        <c:auto val="1"/>
        <c:lblOffset val="100"/>
        <c:baseTimeUnit val="years"/>
      </c:dateAx>
      <c:valAx>
        <c:axId val="10042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2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106.73</c:v>
                </c:pt>
                <c:pt idx="1">
                  <c:v>109.48</c:v>
                </c:pt>
                <c:pt idx="2">
                  <c:v>111.65</c:v>
                </c:pt>
                <c:pt idx="3">
                  <c:v>114.62</c:v>
                </c:pt>
                <c:pt idx="4">
                  <c:v>117.64</c:v>
                </c:pt>
              </c:numCache>
            </c:numRef>
          </c:val>
        </c:ser>
        <c:dLbls>
          <c:showLegendKey val="0"/>
          <c:showVal val="0"/>
          <c:showCatName val="0"/>
          <c:showSerName val="0"/>
          <c:showPercent val="0"/>
          <c:showBubbleSize val="0"/>
        </c:dLbls>
        <c:gapWidth val="150"/>
        <c:axId val="91042944"/>
        <c:axId val="9104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107.75</c:v>
                </c:pt>
                <c:pt idx="1">
                  <c:v>107.94</c:v>
                </c:pt>
                <c:pt idx="2">
                  <c:v>108.98</c:v>
                </c:pt>
                <c:pt idx="3">
                  <c:v>114.44</c:v>
                </c:pt>
                <c:pt idx="4">
                  <c:v>115.21</c:v>
                </c:pt>
              </c:numCache>
            </c:numRef>
          </c:val>
          <c:smooth val="0"/>
        </c:ser>
        <c:dLbls>
          <c:showLegendKey val="0"/>
          <c:showVal val="0"/>
          <c:showCatName val="0"/>
          <c:showSerName val="0"/>
          <c:showPercent val="0"/>
          <c:showBubbleSize val="0"/>
        </c:dLbls>
        <c:marker val="1"/>
        <c:smooth val="0"/>
        <c:axId val="91042944"/>
        <c:axId val="91044864"/>
      </c:lineChart>
      <c:dateAx>
        <c:axId val="91042944"/>
        <c:scaling>
          <c:orientation val="minMax"/>
        </c:scaling>
        <c:delete val="1"/>
        <c:axPos val="b"/>
        <c:numFmt formatCode="ge" sourceLinked="1"/>
        <c:majorTickMark val="none"/>
        <c:minorTickMark val="none"/>
        <c:tickLblPos val="none"/>
        <c:crossAx val="91044864"/>
        <c:crosses val="autoZero"/>
        <c:auto val="1"/>
        <c:lblOffset val="100"/>
        <c:baseTimeUnit val="years"/>
      </c:dateAx>
      <c:valAx>
        <c:axId val="91044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04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45.28</c:v>
                </c:pt>
                <c:pt idx="1">
                  <c:v>46.02</c:v>
                </c:pt>
                <c:pt idx="2">
                  <c:v>47.02</c:v>
                </c:pt>
                <c:pt idx="3">
                  <c:v>48.09</c:v>
                </c:pt>
                <c:pt idx="4">
                  <c:v>48.56</c:v>
                </c:pt>
              </c:numCache>
            </c:numRef>
          </c:val>
        </c:ser>
        <c:dLbls>
          <c:showLegendKey val="0"/>
          <c:showVal val="0"/>
          <c:showCatName val="0"/>
          <c:showSerName val="0"/>
          <c:showPercent val="0"/>
          <c:showBubbleSize val="0"/>
        </c:dLbls>
        <c:gapWidth val="150"/>
        <c:axId val="91071232"/>
        <c:axId val="9107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43.4</c:v>
                </c:pt>
                <c:pt idx="1">
                  <c:v>44.41</c:v>
                </c:pt>
                <c:pt idx="2">
                  <c:v>45.38</c:v>
                </c:pt>
                <c:pt idx="3">
                  <c:v>47.7</c:v>
                </c:pt>
                <c:pt idx="4">
                  <c:v>48.41</c:v>
                </c:pt>
              </c:numCache>
            </c:numRef>
          </c:val>
          <c:smooth val="0"/>
        </c:ser>
        <c:dLbls>
          <c:showLegendKey val="0"/>
          <c:showVal val="0"/>
          <c:showCatName val="0"/>
          <c:showSerName val="0"/>
          <c:showPercent val="0"/>
          <c:showBubbleSize val="0"/>
        </c:dLbls>
        <c:marker val="1"/>
        <c:smooth val="0"/>
        <c:axId val="91071232"/>
        <c:axId val="91073152"/>
      </c:lineChart>
      <c:dateAx>
        <c:axId val="91071232"/>
        <c:scaling>
          <c:orientation val="minMax"/>
        </c:scaling>
        <c:delete val="1"/>
        <c:axPos val="b"/>
        <c:numFmt formatCode="ge" sourceLinked="1"/>
        <c:majorTickMark val="none"/>
        <c:minorTickMark val="none"/>
        <c:tickLblPos val="none"/>
        <c:crossAx val="91073152"/>
        <c:crosses val="autoZero"/>
        <c:auto val="1"/>
        <c:lblOffset val="100"/>
        <c:baseTimeUnit val="years"/>
      </c:dateAx>
      <c:valAx>
        <c:axId val="9107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7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2.68</c:v>
                </c:pt>
                <c:pt idx="1">
                  <c:v>2.73</c:v>
                </c:pt>
                <c:pt idx="2">
                  <c:v>3.19</c:v>
                </c:pt>
                <c:pt idx="3">
                  <c:v>4.99</c:v>
                </c:pt>
                <c:pt idx="4">
                  <c:v>5.85</c:v>
                </c:pt>
              </c:numCache>
            </c:numRef>
          </c:val>
        </c:ser>
        <c:dLbls>
          <c:showLegendKey val="0"/>
          <c:showVal val="0"/>
          <c:showCatName val="0"/>
          <c:showSerName val="0"/>
          <c:showPercent val="0"/>
          <c:showBubbleSize val="0"/>
        </c:dLbls>
        <c:gapWidth val="150"/>
        <c:axId val="93745536"/>
        <c:axId val="9374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10.94</c:v>
                </c:pt>
                <c:pt idx="1">
                  <c:v>12.28</c:v>
                </c:pt>
                <c:pt idx="2">
                  <c:v>13.33</c:v>
                </c:pt>
                <c:pt idx="3">
                  <c:v>14.54</c:v>
                </c:pt>
                <c:pt idx="4">
                  <c:v>16.16</c:v>
                </c:pt>
              </c:numCache>
            </c:numRef>
          </c:val>
          <c:smooth val="0"/>
        </c:ser>
        <c:dLbls>
          <c:showLegendKey val="0"/>
          <c:showVal val="0"/>
          <c:showCatName val="0"/>
          <c:showSerName val="0"/>
          <c:showPercent val="0"/>
          <c:showBubbleSize val="0"/>
        </c:dLbls>
        <c:marker val="1"/>
        <c:smooth val="0"/>
        <c:axId val="93745536"/>
        <c:axId val="93747456"/>
      </c:lineChart>
      <c:dateAx>
        <c:axId val="93745536"/>
        <c:scaling>
          <c:orientation val="minMax"/>
        </c:scaling>
        <c:delete val="1"/>
        <c:axPos val="b"/>
        <c:numFmt formatCode="ge" sourceLinked="1"/>
        <c:majorTickMark val="none"/>
        <c:minorTickMark val="none"/>
        <c:tickLblPos val="none"/>
        <c:crossAx val="93747456"/>
        <c:crosses val="autoZero"/>
        <c:auto val="1"/>
        <c:lblOffset val="100"/>
        <c:baseTimeUnit val="years"/>
      </c:dateAx>
      <c:valAx>
        <c:axId val="9374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4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847936"/>
        <c:axId val="9384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0.57999999999999996</c:v>
                </c:pt>
                <c:pt idx="1">
                  <c:v>0.45</c:v>
                </c:pt>
                <c:pt idx="2">
                  <c:v>0.34</c:v>
                </c:pt>
                <c:pt idx="3" formatCode="#,##0.00;&quot;△&quot;#,##0.00">
                  <c:v>0</c:v>
                </c:pt>
                <c:pt idx="4">
                  <c:v>0.71</c:v>
                </c:pt>
              </c:numCache>
            </c:numRef>
          </c:val>
          <c:smooth val="0"/>
        </c:ser>
        <c:dLbls>
          <c:showLegendKey val="0"/>
          <c:showVal val="0"/>
          <c:showCatName val="0"/>
          <c:showSerName val="0"/>
          <c:showPercent val="0"/>
          <c:showBubbleSize val="0"/>
        </c:dLbls>
        <c:marker val="1"/>
        <c:smooth val="0"/>
        <c:axId val="93847936"/>
        <c:axId val="93849856"/>
      </c:lineChart>
      <c:dateAx>
        <c:axId val="93847936"/>
        <c:scaling>
          <c:orientation val="minMax"/>
        </c:scaling>
        <c:delete val="1"/>
        <c:axPos val="b"/>
        <c:numFmt formatCode="ge" sourceLinked="1"/>
        <c:majorTickMark val="none"/>
        <c:minorTickMark val="none"/>
        <c:tickLblPos val="none"/>
        <c:crossAx val="93849856"/>
        <c:crosses val="autoZero"/>
        <c:auto val="1"/>
        <c:lblOffset val="100"/>
        <c:baseTimeUnit val="years"/>
      </c:dateAx>
      <c:valAx>
        <c:axId val="93849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84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439.92</c:v>
                </c:pt>
                <c:pt idx="1">
                  <c:v>844.68</c:v>
                </c:pt>
                <c:pt idx="2">
                  <c:v>913.97</c:v>
                </c:pt>
                <c:pt idx="3">
                  <c:v>669.99</c:v>
                </c:pt>
                <c:pt idx="4">
                  <c:v>644.92999999999995</c:v>
                </c:pt>
              </c:numCache>
            </c:numRef>
          </c:val>
        </c:ser>
        <c:dLbls>
          <c:showLegendKey val="0"/>
          <c:showVal val="0"/>
          <c:showCatName val="0"/>
          <c:showSerName val="0"/>
          <c:showPercent val="0"/>
          <c:showBubbleSize val="0"/>
        </c:dLbls>
        <c:gapWidth val="150"/>
        <c:axId val="93896704"/>
        <c:axId val="9389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487.15</c:v>
                </c:pt>
                <c:pt idx="1">
                  <c:v>475.07</c:v>
                </c:pt>
                <c:pt idx="2">
                  <c:v>473.46</c:v>
                </c:pt>
                <c:pt idx="3">
                  <c:v>240.81</c:v>
                </c:pt>
                <c:pt idx="4">
                  <c:v>241.71</c:v>
                </c:pt>
              </c:numCache>
            </c:numRef>
          </c:val>
          <c:smooth val="0"/>
        </c:ser>
        <c:dLbls>
          <c:showLegendKey val="0"/>
          <c:showVal val="0"/>
          <c:showCatName val="0"/>
          <c:showSerName val="0"/>
          <c:showPercent val="0"/>
          <c:showBubbleSize val="0"/>
        </c:dLbls>
        <c:marker val="1"/>
        <c:smooth val="0"/>
        <c:axId val="93896704"/>
        <c:axId val="93898624"/>
      </c:lineChart>
      <c:dateAx>
        <c:axId val="93896704"/>
        <c:scaling>
          <c:orientation val="minMax"/>
        </c:scaling>
        <c:delete val="1"/>
        <c:axPos val="b"/>
        <c:numFmt formatCode="ge" sourceLinked="1"/>
        <c:majorTickMark val="none"/>
        <c:minorTickMark val="none"/>
        <c:tickLblPos val="none"/>
        <c:crossAx val="93898624"/>
        <c:crosses val="autoZero"/>
        <c:auto val="1"/>
        <c:lblOffset val="100"/>
        <c:baseTimeUnit val="years"/>
      </c:dateAx>
      <c:valAx>
        <c:axId val="93898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8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98.91</c:v>
                </c:pt>
                <c:pt idx="1">
                  <c:v>91.98</c:v>
                </c:pt>
                <c:pt idx="2">
                  <c:v>86.46</c:v>
                </c:pt>
                <c:pt idx="3">
                  <c:v>81.62</c:v>
                </c:pt>
                <c:pt idx="4">
                  <c:v>75.61</c:v>
                </c:pt>
              </c:numCache>
            </c:numRef>
          </c:val>
        </c:ser>
        <c:dLbls>
          <c:showLegendKey val="0"/>
          <c:showVal val="0"/>
          <c:showCatName val="0"/>
          <c:showSerName val="0"/>
          <c:showPercent val="0"/>
          <c:showBubbleSize val="0"/>
        </c:dLbls>
        <c:gapWidth val="150"/>
        <c:axId val="93916544"/>
        <c:axId val="9392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304.97000000000003</c:v>
                </c:pt>
                <c:pt idx="1">
                  <c:v>296.5</c:v>
                </c:pt>
                <c:pt idx="2">
                  <c:v>285.77</c:v>
                </c:pt>
                <c:pt idx="3">
                  <c:v>283.10000000000002</c:v>
                </c:pt>
                <c:pt idx="4">
                  <c:v>274.14</c:v>
                </c:pt>
              </c:numCache>
            </c:numRef>
          </c:val>
          <c:smooth val="0"/>
        </c:ser>
        <c:dLbls>
          <c:showLegendKey val="0"/>
          <c:showVal val="0"/>
          <c:showCatName val="0"/>
          <c:showSerName val="0"/>
          <c:showPercent val="0"/>
          <c:showBubbleSize val="0"/>
        </c:dLbls>
        <c:marker val="1"/>
        <c:smooth val="0"/>
        <c:axId val="93916544"/>
        <c:axId val="93922816"/>
      </c:lineChart>
      <c:dateAx>
        <c:axId val="93916544"/>
        <c:scaling>
          <c:orientation val="minMax"/>
        </c:scaling>
        <c:delete val="1"/>
        <c:axPos val="b"/>
        <c:numFmt formatCode="ge" sourceLinked="1"/>
        <c:majorTickMark val="none"/>
        <c:minorTickMark val="none"/>
        <c:tickLblPos val="none"/>
        <c:crossAx val="93922816"/>
        <c:crosses val="autoZero"/>
        <c:auto val="1"/>
        <c:lblOffset val="100"/>
        <c:baseTimeUnit val="years"/>
      </c:dateAx>
      <c:valAx>
        <c:axId val="93922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91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94.66</c:v>
                </c:pt>
                <c:pt idx="1">
                  <c:v>96.76</c:v>
                </c:pt>
                <c:pt idx="2">
                  <c:v>97.04</c:v>
                </c:pt>
                <c:pt idx="3">
                  <c:v>105.29</c:v>
                </c:pt>
                <c:pt idx="4">
                  <c:v>106.35</c:v>
                </c:pt>
              </c:numCache>
            </c:numRef>
          </c:val>
        </c:ser>
        <c:dLbls>
          <c:showLegendKey val="0"/>
          <c:showVal val="0"/>
          <c:showCatName val="0"/>
          <c:showSerName val="0"/>
          <c:showPercent val="0"/>
          <c:showBubbleSize val="0"/>
        </c:dLbls>
        <c:gapWidth val="150"/>
        <c:axId val="93961216"/>
        <c:axId val="9396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100.35</c:v>
                </c:pt>
                <c:pt idx="1">
                  <c:v>100.42</c:v>
                </c:pt>
                <c:pt idx="2">
                  <c:v>100.77</c:v>
                </c:pt>
                <c:pt idx="3">
                  <c:v>107.74</c:v>
                </c:pt>
                <c:pt idx="4">
                  <c:v>108.81</c:v>
                </c:pt>
              </c:numCache>
            </c:numRef>
          </c:val>
          <c:smooth val="0"/>
        </c:ser>
        <c:dLbls>
          <c:showLegendKey val="0"/>
          <c:showVal val="0"/>
          <c:showCatName val="0"/>
          <c:showSerName val="0"/>
          <c:showPercent val="0"/>
          <c:showBubbleSize val="0"/>
        </c:dLbls>
        <c:marker val="1"/>
        <c:smooth val="0"/>
        <c:axId val="93961216"/>
        <c:axId val="93963392"/>
      </c:lineChart>
      <c:dateAx>
        <c:axId val="93961216"/>
        <c:scaling>
          <c:orientation val="minMax"/>
        </c:scaling>
        <c:delete val="1"/>
        <c:axPos val="b"/>
        <c:numFmt formatCode="ge" sourceLinked="1"/>
        <c:majorTickMark val="none"/>
        <c:minorTickMark val="none"/>
        <c:tickLblPos val="none"/>
        <c:crossAx val="93963392"/>
        <c:crosses val="autoZero"/>
        <c:auto val="1"/>
        <c:lblOffset val="100"/>
        <c:baseTimeUnit val="years"/>
      </c:dateAx>
      <c:valAx>
        <c:axId val="9396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6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157.88</c:v>
                </c:pt>
                <c:pt idx="1">
                  <c:v>154.93</c:v>
                </c:pt>
                <c:pt idx="2">
                  <c:v>154</c:v>
                </c:pt>
                <c:pt idx="3">
                  <c:v>141.41</c:v>
                </c:pt>
                <c:pt idx="4">
                  <c:v>139.93</c:v>
                </c:pt>
              </c:numCache>
            </c:numRef>
          </c:val>
        </c:ser>
        <c:dLbls>
          <c:showLegendKey val="0"/>
          <c:showVal val="0"/>
          <c:showCatName val="0"/>
          <c:showSerName val="0"/>
          <c:showPercent val="0"/>
          <c:showBubbleSize val="0"/>
        </c:dLbls>
        <c:gapWidth val="150"/>
        <c:axId val="94066944"/>
        <c:axId val="9406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166.95</c:v>
                </c:pt>
                <c:pt idx="1">
                  <c:v>166.61</c:v>
                </c:pt>
                <c:pt idx="2">
                  <c:v>165.74</c:v>
                </c:pt>
                <c:pt idx="3">
                  <c:v>154.33000000000001</c:v>
                </c:pt>
                <c:pt idx="4">
                  <c:v>152.94999999999999</c:v>
                </c:pt>
              </c:numCache>
            </c:numRef>
          </c:val>
          <c:smooth val="0"/>
        </c:ser>
        <c:dLbls>
          <c:showLegendKey val="0"/>
          <c:showVal val="0"/>
          <c:showCatName val="0"/>
          <c:showSerName val="0"/>
          <c:showPercent val="0"/>
          <c:showBubbleSize val="0"/>
        </c:dLbls>
        <c:marker val="1"/>
        <c:smooth val="0"/>
        <c:axId val="94066944"/>
        <c:axId val="94069120"/>
      </c:lineChart>
      <c:dateAx>
        <c:axId val="94066944"/>
        <c:scaling>
          <c:orientation val="minMax"/>
        </c:scaling>
        <c:delete val="1"/>
        <c:axPos val="b"/>
        <c:numFmt formatCode="ge" sourceLinked="1"/>
        <c:majorTickMark val="none"/>
        <c:minorTickMark val="none"/>
        <c:tickLblPos val="none"/>
        <c:crossAx val="94069120"/>
        <c:crosses val="autoZero"/>
        <c:auto val="1"/>
        <c:lblOffset val="100"/>
        <c:baseTimeUnit val="years"/>
      </c:dateAx>
      <c:valAx>
        <c:axId val="9406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6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4" t="str">
        <f>データ!H6</f>
        <v>埼玉県　所沢市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5" t="s">
        <v>1</v>
      </c>
      <c r="C7" s="86"/>
      <c r="D7" s="86"/>
      <c r="E7" s="86"/>
      <c r="F7" s="86"/>
      <c r="G7" s="86"/>
      <c r="H7" s="86"/>
      <c r="I7" s="87"/>
      <c r="J7" s="85" t="s">
        <v>2</v>
      </c>
      <c r="K7" s="86"/>
      <c r="L7" s="86"/>
      <c r="M7" s="86"/>
      <c r="N7" s="86"/>
      <c r="O7" s="86"/>
      <c r="P7" s="86"/>
      <c r="Q7" s="87"/>
      <c r="R7" s="85" t="s">
        <v>3</v>
      </c>
      <c r="S7" s="86"/>
      <c r="T7" s="86"/>
      <c r="U7" s="86"/>
      <c r="V7" s="86"/>
      <c r="W7" s="86"/>
      <c r="X7" s="86"/>
      <c r="Y7" s="87"/>
      <c r="Z7" s="85" t="s">
        <v>4</v>
      </c>
      <c r="AA7" s="86"/>
      <c r="AB7" s="86"/>
      <c r="AC7" s="86"/>
      <c r="AD7" s="86"/>
      <c r="AE7" s="86"/>
      <c r="AF7" s="86"/>
      <c r="AG7" s="87"/>
      <c r="AH7" s="3"/>
      <c r="AI7" s="85" t="s">
        <v>5</v>
      </c>
      <c r="AJ7" s="86"/>
      <c r="AK7" s="86"/>
      <c r="AL7" s="86"/>
      <c r="AM7" s="86"/>
      <c r="AN7" s="86"/>
      <c r="AO7" s="86"/>
      <c r="AP7" s="87"/>
      <c r="AQ7" s="74" t="s">
        <v>6</v>
      </c>
      <c r="AR7" s="74"/>
      <c r="AS7" s="74"/>
      <c r="AT7" s="74"/>
      <c r="AU7" s="74"/>
      <c r="AV7" s="74"/>
      <c r="AW7" s="74"/>
      <c r="AX7" s="74"/>
      <c r="AY7" s="74" t="s">
        <v>7</v>
      </c>
      <c r="AZ7" s="74"/>
      <c r="BA7" s="74"/>
      <c r="BB7" s="74"/>
      <c r="BC7" s="74"/>
      <c r="BD7" s="74"/>
      <c r="BE7" s="74"/>
      <c r="BF7" s="74"/>
      <c r="BG7" s="3"/>
      <c r="BH7" s="3"/>
      <c r="BI7" s="3"/>
      <c r="BJ7" s="3"/>
      <c r="BK7" s="3"/>
      <c r="BL7" s="4" t="s">
        <v>8</v>
      </c>
      <c r="BM7" s="5"/>
      <c r="BN7" s="5"/>
      <c r="BO7" s="5"/>
      <c r="BP7" s="5"/>
      <c r="BQ7" s="5"/>
      <c r="BR7" s="5"/>
      <c r="BS7" s="5"/>
      <c r="BT7" s="5"/>
      <c r="BU7" s="5"/>
      <c r="BV7" s="5"/>
      <c r="BW7" s="5"/>
      <c r="BX7" s="5"/>
      <c r="BY7" s="6"/>
    </row>
    <row r="8" spans="1:78" ht="18.75" customHeight="1">
      <c r="A8" s="2"/>
      <c r="B8" s="77" t="str">
        <f>データ!I6</f>
        <v>法適用</v>
      </c>
      <c r="C8" s="78"/>
      <c r="D8" s="78"/>
      <c r="E8" s="78"/>
      <c r="F8" s="78"/>
      <c r="G8" s="78"/>
      <c r="H8" s="78"/>
      <c r="I8" s="79"/>
      <c r="J8" s="77" t="str">
        <f>データ!J6</f>
        <v>水道事業</v>
      </c>
      <c r="K8" s="78"/>
      <c r="L8" s="78"/>
      <c r="M8" s="78"/>
      <c r="N8" s="78"/>
      <c r="O8" s="78"/>
      <c r="P8" s="78"/>
      <c r="Q8" s="79"/>
      <c r="R8" s="77" t="str">
        <f>データ!K6</f>
        <v>末端給水事業</v>
      </c>
      <c r="S8" s="78"/>
      <c r="T8" s="78"/>
      <c r="U8" s="78"/>
      <c r="V8" s="78"/>
      <c r="W8" s="78"/>
      <c r="X8" s="78"/>
      <c r="Y8" s="79"/>
      <c r="Z8" s="77" t="str">
        <f>データ!L6</f>
        <v>A1</v>
      </c>
      <c r="AA8" s="78"/>
      <c r="AB8" s="78"/>
      <c r="AC8" s="78"/>
      <c r="AD8" s="78"/>
      <c r="AE8" s="78"/>
      <c r="AF8" s="78"/>
      <c r="AG8" s="79"/>
      <c r="AH8" s="3"/>
      <c r="AI8" s="80">
        <f>データ!Q6</f>
        <v>343390</v>
      </c>
      <c r="AJ8" s="81"/>
      <c r="AK8" s="81"/>
      <c r="AL8" s="81"/>
      <c r="AM8" s="81"/>
      <c r="AN8" s="81"/>
      <c r="AO8" s="81"/>
      <c r="AP8" s="82"/>
      <c r="AQ8" s="63">
        <f>データ!R6</f>
        <v>72.11</v>
      </c>
      <c r="AR8" s="63"/>
      <c r="AS8" s="63"/>
      <c r="AT8" s="63"/>
      <c r="AU8" s="63"/>
      <c r="AV8" s="63"/>
      <c r="AW8" s="63"/>
      <c r="AX8" s="63"/>
      <c r="AY8" s="63">
        <f>データ!S6</f>
        <v>4762.03</v>
      </c>
      <c r="AZ8" s="63"/>
      <c r="BA8" s="63"/>
      <c r="BB8" s="63"/>
      <c r="BC8" s="63"/>
      <c r="BD8" s="63"/>
      <c r="BE8" s="63"/>
      <c r="BF8" s="63"/>
      <c r="BG8" s="3"/>
      <c r="BH8" s="3"/>
      <c r="BI8" s="3"/>
      <c r="BJ8" s="3"/>
      <c r="BK8" s="3"/>
      <c r="BL8" s="72" t="s">
        <v>9</v>
      </c>
      <c r="BM8" s="73"/>
      <c r="BN8" s="7" t="s">
        <v>10</v>
      </c>
      <c r="BO8" s="8"/>
      <c r="BP8" s="8"/>
      <c r="BQ8" s="8"/>
      <c r="BR8" s="8"/>
      <c r="BS8" s="8"/>
      <c r="BT8" s="8"/>
      <c r="BU8" s="8"/>
      <c r="BV8" s="8"/>
      <c r="BW8" s="8"/>
      <c r="BX8" s="8"/>
      <c r="BY8" s="9"/>
    </row>
    <row r="9" spans="1:78" ht="18.75" customHeight="1">
      <c r="A9" s="2"/>
      <c r="B9" s="74" t="s">
        <v>11</v>
      </c>
      <c r="C9" s="74"/>
      <c r="D9" s="74"/>
      <c r="E9" s="74"/>
      <c r="F9" s="74"/>
      <c r="G9" s="74"/>
      <c r="H9" s="74"/>
      <c r="I9" s="74"/>
      <c r="J9" s="74" t="s">
        <v>12</v>
      </c>
      <c r="K9" s="74"/>
      <c r="L9" s="74"/>
      <c r="M9" s="74"/>
      <c r="N9" s="74"/>
      <c r="O9" s="74"/>
      <c r="P9" s="74"/>
      <c r="Q9" s="74"/>
      <c r="R9" s="74" t="s">
        <v>13</v>
      </c>
      <c r="S9" s="74"/>
      <c r="T9" s="74"/>
      <c r="U9" s="74"/>
      <c r="V9" s="74"/>
      <c r="W9" s="74"/>
      <c r="X9" s="74"/>
      <c r="Y9" s="74"/>
      <c r="Z9" s="74" t="s">
        <v>14</v>
      </c>
      <c r="AA9" s="74"/>
      <c r="AB9" s="74"/>
      <c r="AC9" s="74"/>
      <c r="AD9" s="74"/>
      <c r="AE9" s="74"/>
      <c r="AF9" s="74"/>
      <c r="AG9" s="74"/>
      <c r="AH9" s="3"/>
      <c r="AI9" s="74" t="s">
        <v>15</v>
      </c>
      <c r="AJ9" s="74"/>
      <c r="AK9" s="74"/>
      <c r="AL9" s="74"/>
      <c r="AM9" s="74"/>
      <c r="AN9" s="74"/>
      <c r="AO9" s="74"/>
      <c r="AP9" s="74"/>
      <c r="AQ9" s="74" t="s">
        <v>16</v>
      </c>
      <c r="AR9" s="74"/>
      <c r="AS9" s="74"/>
      <c r="AT9" s="74"/>
      <c r="AU9" s="74"/>
      <c r="AV9" s="74"/>
      <c r="AW9" s="74"/>
      <c r="AX9" s="74"/>
      <c r="AY9" s="74" t="s">
        <v>17</v>
      </c>
      <c r="AZ9" s="74"/>
      <c r="BA9" s="74"/>
      <c r="BB9" s="74"/>
      <c r="BC9" s="74"/>
      <c r="BD9" s="74"/>
      <c r="BE9" s="74"/>
      <c r="BF9" s="74"/>
      <c r="BG9" s="3"/>
      <c r="BH9" s="3"/>
      <c r="BI9" s="3"/>
      <c r="BJ9" s="3"/>
      <c r="BK9" s="3"/>
      <c r="BL9" s="75" t="s">
        <v>18</v>
      </c>
      <c r="BM9" s="76"/>
      <c r="BN9" s="10" t="s">
        <v>19</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c r="J10" s="63">
        <f>データ!N6</f>
        <v>89.44</v>
      </c>
      <c r="K10" s="63"/>
      <c r="L10" s="63"/>
      <c r="M10" s="63"/>
      <c r="N10" s="63"/>
      <c r="O10" s="63"/>
      <c r="P10" s="63"/>
      <c r="Q10" s="63"/>
      <c r="R10" s="63">
        <f>データ!O6</f>
        <v>99.99</v>
      </c>
      <c r="S10" s="63"/>
      <c r="T10" s="63"/>
      <c r="U10" s="63"/>
      <c r="V10" s="63"/>
      <c r="W10" s="63"/>
      <c r="X10" s="63"/>
      <c r="Y10" s="63"/>
      <c r="Z10" s="71">
        <f>データ!P6</f>
        <v>2095</v>
      </c>
      <c r="AA10" s="71"/>
      <c r="AB10" s="71"/>
      <c r="AC10" s="71"/>
      <c r="AD10" s="71"/>
      <c r="AE10" s="71"/>
      <c r="AF10" s="71"/>
      <c r="AG10" s="71"/>
      <c r="AH10" s="2"/>
      <c r="AI10" s="71">
        <f>データ!T6</f>
        <v>343299</v>
      </c>
      <c r="AJ10" s="71"/>
      <c r="AK10" s="71"/>
      <c r="AL10" s="71"/>
      <c r="AM10" s="71"/>
      <c r="AN10" s="71"/>
      <c r="AO10" s="71"/>
      <c r="AP10" s="71"/>
      <c r="AQ10" s="63">
        <f>データ!U6</f>
        <v>67.64</v>
      </c>
      <c r="AR10" s="63"/>
      <c r="AS10" s="63"/>
      <c r="AT10" s="63"/>
      <c r="AU10" s="63"/>
      <c r="AV10" s="63"/>
      <c r="AW10" s="63"/>
      <c r="AX10" s="63"/>
      <c r="AY10" s="63">
        <f>データ!V6</f>
        <v>5075.38</v>
      </c>
      <c r="AZ10" s="63"/>
      <c r="BA10" s="63"/>
      <c r="BB10" s="63"/>
      <c r="BC10" s="63"/>
      <c r="BD10" s="63"/>
      <c r="BE10" s="63"/>
      <c r="BF10" s="63"/>
      <c r="BG10" s="2"/>
      <c r="BH10" s="2"/>
      <c r="BI10" s="2"/>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41" t="s">
        <v>24</v>
      </c>
      <c r="BM14" s="42"/>
      <c r="BN14" s="42"/>
      <c r="BO14" s="42"/>
      <c r="BP14" s="42"/>
      <c r="BQ14" s="42"/>
      <c r="BR14" s="42"/>
      <c r="BS14" s="42"/>
      <c r="BT14" s="42"/>
      <c r="BU14" s="42"/>
      <c r="BV14" s="42"/>
      <c r="BW14" s="42"/>
      <c r="BX14" s="42"/>
      <c r="BY14" s="42"/>
      <c r="BZ14" s="43"/>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106</v>
      </c>
      <c r="BM16" s="55"/>
      <c r="BN16" s="55"/>
      <c r="BO16" s="55"/>
      <c r="BP16" s="55"/>
      <c r="BQ16" s="55"/>
      <c r="BR16" s="55"/>
      <c r="BS16" s="55"/>
      <c r="BT16" s="55"/>
      <c r="BU16" s="55"/>
      <c r="BV16" s="55"/>
      <c r="BW16" s="55"/>
      <c r="BX16" s="55"/>
      <c r="BY16" s="55"/>
      <c r="BZ16" s="5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54"/>
      <c r="BM34" s="55"/>
      <c r="BN34" s="55"/>
      <c r="BO34" s="55"/>
      <c r="BP34" s="55"/>
      <c r="BQ34" s="55"/>
      <c r="BR34" s="55"/>
      <c r="BS34" s="55"/>
      <c r="BT34" s="55"/>
      <c r="BU34" s="55"/>
      <c r="BV34" s="55"/>
      <c r="BW34" s="55"/>
      <c r="BX34" s="55"/>
      <c r="BY34" s="55"/>
      <c r="BZ34" s="56"/>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54"/>
      <c r="BM35" s="55"/>
      <c r="BN35" s="55"/>
      <c r="BO35" s="55"/>
      <c r="BP35" s="55"/>
      <c r="BQ35" s="55"/>
      <c r="BR35" s="55"/>
      <c r="BS35" s="55"/>
      <c r="BT35" s="55"/>
      <c r="BU35" s="55"/>
      <c r="BV35" s="55"/>
      <c r="BW35" s="55"/>
      <c r="BX35" s="55"/>
      <c r="BY35" s="55"/>
      <c r="BZ35" s="5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105</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60" t="s">
        <v>34</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9" t="s">
        <v>49</v>
      </c>
      <c r="I3" s="90"/>
      <c r="J3" s="90"/>
      <c r="K3" s="90"/>
      <c r="L3" s="90"/>
      <c r="M3" s="90"/>
      <c r="N3" s="90"/>
      <c r="O3" s="90"/>
      <c r="P3" s="90"/>
      <c r="Q3" s="90"/>
      <c r="R3" s="90"/>
      <c r="S3" s="90"/>
      <c r="T3" s="90"/>
      <c r="U3" s="90"/>
      <c r="V3" s="91"/>
      <c r="W3" s="95" t="s">
        <v>50</v>
      </c>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t="s">
        <v>51</v>
      </c>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row>
    <row r="4" spans="1:143">
      <c r="A4" s="26" t="s">
        <v>52</v>
      </c>
      <c r="B4" s="28"/>
      <c r="C4" s="28"/>
      <c r="D4" s="28"/>
      <c r="E4" s="28"/>
      <c r="F4" s="28"/>
      <c r="G4" s="28"/>
      <c r="H4" s="92"/>
      <c r="I4" s="93"/>
      <c r="J4" s="93"/>
      <c r="K4" s="93"/>
      <c r="L4" s="93"/>
      <c r="M4" s="93"/>
      <c r="N4" s="93"/>
      <c r="O4" s="93"/>
      <c r="P4" s="93"/>
      <c r="Q4" s="93"/>
      <c r="R4" s="93"/>
      <c r="S4" s="93"/>
      <c r="T4" s="93"/>
      <c r="U4" s="93"/>
      <c r="V4" s="94"/>
      <c r="W4" s="88" t="s">
        <v>53</v>
      </c>
      <c r="X4" s="88"/>
      <c r="Y4" s="88"/>
      <c r="Z4" s="88"/>
      <c r="AA4" s="88"/>
      <c r="AB4" s="88"/>
      <c r="AC4" s="88"/>
      <c r="AD4" s="88"/>
      <c r="AE4" s="88"/>
      <c r="AF4" s="88"/>
      <c r="AG4" s="88"/>
      <c r="AH4" s="88" t="s">
        <v>54</v>
      </c>
      <c r="AI4" s="88"/>
      <c r="AJ4" s="88"/>
      <c r="AK4" s="88"/>
      <c r="AL4" s="88"/>
      <c r="AM4" s="88"/>
      <c r="AN4" s="88"/>
      <c r="AO4" s="88"/>
      <c r="AP4" s="88"/>
      <c r="AQ4" s="88"/>
      <c r="AR4" s="88"/>
      <c r="AS4" s="88" t="s">
        <v>55</v>
      </c>
      <c r="AT4" s="88"/>
      <c r="AU4" s="88"/>
      <c r="AV4" s="88"/>
      <c r="AW4" s="88"/>
      <c r="AX4" s="88"/>
      <c r="AY4" s="88"/>
      <c r="AZ4" s="88"/>
      <c r="BA4" s="88"/>
      <c r="BB4" s="88"/>
      <c r="BC4" s="88"/>
      <c r="BD4" s="88" t="s">
        <v>56</v>
      </c>
      <c r="BE4" s="88"/>
      <c r="BF4" s="88"/>
      <c r="BG4" s="88"/>
      <c r="BH4" s="88"/>
      <c r="BI4" s="88"/>
      <c r="BJ4" s="88"/>
      <c r="BK4" s="88"/>
      <c r="BL4" s="88"/>
      <c r="BM4" s="88"/>
      <c r="BN4" s="88"/>
      <c r="BO4" s="88" t="s">
        <v>57</v>
      </c>
      <c r="BP4" s="88"/>
      <c r="BQ4" s="88"/>
      <c r="BR4" s="88"/>
      <c r="BS4" s="88"/>
      <c r="BT4" s="88"/>
      <c r="BU4" s="88"/>
      <c r="BV4" s="88"/>
      <c r="BW4" s="88"/>
      <c r="BX4" s="88"/>
      <c r="BY4" s="88"/>
      <c r="BZ4" s="88" t="s">
        <v>58</v>
      </c>
      <c r="CA4" s="88"/>
      <c r="CB4" s="88"/>
      <c r="CC4" s="88"/>
      <c r="CD4" s="88"/>
      <c r="CE4" s="88"/>
      <c r="CF4" s="88"/>
      <c r="CG4" s="88"/>
      <c r="CH4" s="88"/>
      <c r="CI4" s="88"/>
      <c r="CJ4" s="88"/>
      <c r="CK4" s="88" t="s">
        <v>59</v>
      </c>
      <c r="CL4" s="88"/>
      <c r="CM4" s="88"/>
      <c r="CN4" s="88"/>
      <c r="CO4" s="88"/>
      <c r="CP4" s="88"/>
      <c r="CQ4" s="88"/>
      <c r="CR4" s="88"/>
      <c r="CS4" s="88"/>
      <c r="CT4" s="88"/>
      <c r="CU4" s="88"/>
      <c r="CV4" s="88" t="s">
        <v>60</v>
      </c>
      <c r="CW4" s="88"/>
      <c r="CX4" s="88"/>
      <c r="CY4" s="88"/>
      <c r="CZ4" s="88"/>
      <c r="DA4" s="88"/>
      <c r="DB4" s="88"/>
      <c r="DC4" s="88"/>
      <c r="DD4" s="88"/>
      <c r="DE4" s="88"/>
      <c r="DF4" s="88"/>
      <c r="DG4" s="88" t="s">
        <v>61</v>
      </c>
      <c r="DH4" s="88"/>
      <c r="DI4" s="88"/>
      <c r="DJ4" s="88"/>
      <c r="DK4" s="88"/>
      <c r="DL4" s="88"/>
      <c r="DM4" s="88"/>
      <c r="DN4" s="88"/>
      <c r="DO4" s="88"/>
      <c r="DP4" s="88"/>
      <c r="DQ4" s="88"/>
      <c r="DR4" s="88" t="s">
        <v>62</v>
      </c>
      <c r="DS4" s="88"/>
      <c r="DT4" s="88"/>
      <c r="DU4" s="88"/>
      <c r="DV4" s="88"/>
      <c r="DW4" s="88"/>
      <c r="DX4" s="88"/>
      <c r="DY4" s="88"/>
      <c r="DZ4" s="88"/>
      <c r="EA4" s="88"/>
      <c r="EB4" s="88"/>
      <c r="EC4" s="88" t="s">
        <v>63</v>
      </c>
      <c r="ED4" s="88"/>
      <c r="EE4" s="88"/>
      <c r="EF4" s="88"/>
      <c r="EG4" s="88"/>
      <c r="EH4" s="88"/>
      <c r="EI4" s="88"/>
      <c r="EJ4" s="88"/>
      <c r="EK4" s="88"/>
      <c r="EL4" s="88"/>
      <c r="EM4" s="88"/>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112089</v>
      </c>
      <c r="D6" s="31">
        <f t="shared" si="3"/>
        <v>46</v>
      </c>
      <c r="E6" s="31">
        <f t="shared" si="3"/>
        <v>1</v>
      </c>
      <c r="F6" s="31">
        <f t="shared" si="3"/>
        <v>0</v>
      </c>
      <c r="G6" s="31">
        <f t="shared" si="3"/>
        <v>1</v>
      </c>
      <c r="H6" s="31" t="str">
        <f t="shared" si="3"/>
        <v>埼玉県　所沢市</v>
      </c>
      <c r="I6" s="31" t="str">
        <f t="shared" si="3"/>
        <v>法適用</v>
      </c>
      <c r="J6" s="31" t="str">
        <f t="shared" si="3"/>
        <v>水道事業</v>
      </c>
      <c r="K6" s="31" t="str">
        <f t="shared" si="3"/>
        <v>末端給水事業</v>
      </c>
      <c r="L6" s="31" t="str">
        <f t="shared" si="3"/>
        <v>A1</v>
      </c>
      <c r="M6" s="32" t="str">
        <f t="shared" si="3"/>
        <v>-</v>
      </c>
      <c r="N6" s="32">
        <f t="shared" si="3"/>
        <v>89.44</v>
      </c>
      <c r="O6" s="32">
        <f t="shared" si="3"/>
        <v>99.99</v>
      </c>
      <c r="P6" s="32">
        <f t="shared" si="3"/>
        <v>2095</v>
      </c>
      <c r="Q6" s="32">
        <f t="shared" si="3"/>
        <v>343390</v>
      </c>
      <c r="R6" s="32">
        <f t="shared" si="3"/>
        <v>72.11</v>
      </c>
      <c r="S6" s="32">
        <f t="shared" si="3"/>
        <v>4762.03</v>
      </c>
      <c r="T6" s="32">
        <f t="shared" si="3"/>
        <v>343299</v>
      </c>
      <c r="U6" s="32">
        <f t="shared" si="3"/>
        <v>67.64</v>
      </c>
      <c r="V6" s="32">
        <f t="shared" si="3"/>
        <v>5075.38</v>
      </c>
      <c r="W6" s="33">
        <f>IF(W7="",NA(),W7)</f>
        <v>106.73</v>
      </c>
      <c r="X6" s="33">
        <f t="shared" ref="X6:AF6" si="4">IF(X7="",NA(),X7)</f>
        <v>109.48</v>
      </c>
      <c r="Y6" s="33">
        <f t="shared" si="4"/>
        <v>111.65</v>
      </c>
      <c r="Z6" s="33">
        <f t="shared" si="4"/>
        <v>114.62</v>
      </c>
      <c r="AA6" s="33">
        <f t="shared" si="4"/>
        <v>117.64</v>
      </c>
      <c r="AB6" s="33">
        <f t="shared" si="4"/>
        <v>107.75</v>
      </c>
      <c r="AC6" s="33">
        <f t="shared" si="4"/>
        <v>107.94</v>
      </c>
      <c r="AD6" s="33">
        <f t="shared" si="4"/>
        <v>108.98</v>
      </c>
      <c r="AE6" s="33">
        <f t="shared" si="4"/>
        <v>114.44</v>
      </c>
      <c r="AF6" s="33">
        <f t="shared" si="4"/>
        <v>115.21</v>
      </c>
      <c r="AG6" s="32" t="str">
        <f>IF(AG7="","",IF(AG7="-","【-】","【"&amp;SUBSTITUTE(TEXT(AG7,"#,##0.00"),"-","△")&amp;"】"))</f>
        <v>【113.56】</v>
      </c>
      <c r="AH6" s="32">
        <f>IF(AH7="",NA(),AH7)</f>
        <v>0</v>
      </c>
      <c r="AI6" s="32">
        <f t="shared" ref="AI6:AQ6" si="5">IF(AI7="",NA(),AI7)</f>
        <v>0</v>
      </c>
      <c r="AJ6" s="32">
        <f t="shared" si="5"/>
        <v>0</v>
      </c>
      <c r="AK6" s="32">
        <f t="shared" si="5"/>
        <v>0</v>
      </c>
      <c r="AL6" s="32">
        <f t="shared" si="5"/>
        <v>0</v>
      </c>
      <c r="AM6" s="33">
        <f t="shared" si="5"/>
        <v>0.57999999999999996</v>
      </c>
      <c r="AN6" s="33">
        <f t="shared" si="5"/>
        <v>0.45</v>
      </c>
      <c r="AO6" s="33">
        <f t="shared" si="5"/>
        <v>0.34</v>
      </c>
      <c r="AP6" s="32">
        <f t="shared" si="5"/>
        <v>0</v>
      </c>
      <c r="AQ6" s="33">
        <f t="shared" si="5"/>
        <v>0.71</v>
      </c>
      <c r="AR6" s="32" t="str">
        <f>IF(AR7="","",IF(AR7="-","【-】","【"&amp;SUBSTITUTE(TEXT(AR7,"#,##0.00"),"-","△")&amp;"】"))</f>
        <v>【0.87】</v>
      </c>
      <c r="AS6" s="33">
        <f>IF(AS7="",NA(),AS7)</f>
        <v>439.92</v>
      </c>
      <c r="AT6" s="33">
        <f t="shared" ref="AT6:BB6" si="6">IF(AT7="",NA(),AT7)</f>
        <v>844.68</v>
      </c>
      <c r="AU6" s="33">
        <f t="shared" si="6"/>
        <v>913.97</v>
      </c>
      <c r="AV6" s="33">
        <f t="shared" si="6"/>
        <v>669.99</v>
      </c>
      <c r="AW6" s="33">
        <f t="shared" si="6"/>
        <v>644.92999999999995</v>
      </c>
      <c r="AX6" s="33">
        <f t="shared" si="6"/>
        <v>487.15</v>
      </c>
      <c r="AY6" s="33">
        <f t="shared" si="6"/>
        <v>475.07</v>
      </c>
      <c r="AZ6" s="33">
        <f t="shared" si="6"/>
        <v>473.46</v>
      </c>
      <c r="BA6" s="33">
        <f t="shared" si="6"/>
        <v>240.81</v>
      </c>
      <c r="BB6" s="33">
        <f t="shared" si="6"/>
        <v>241.71</v>
      </c>
      <c r="BC6" s="32" t="str">
        <f>IF(BC7="","",IF(BC7="-","【-】","【"&amp;SUBSTITUTE(TEXT(BC7,"#,##0.00"),"-","△")&amp;"】"))</f>
        <v>【262.74】</v>
      </c>
      <c r="BD6" s="33">
        <f>IF(BD7="",NA(),BD7)</f>
        <v>98.91</v>
      </c>
      <c r="BE6" s="33">
        <f t="shared" ref="BE6:BM6" si="7">IF(BE7="",NA(),BE7)</f>
        <v>91.98</v>
      </c>
      <c r="BF6" s="33">
        <f t="shared" si="7"/>
        <v>86.46</v>
      </c>
      <c r="BG6" s="33">
        <f t="shared" si="7"/>
        <v>81.62</v>
      </c>
      <c r="BH6" s="33">
        <f t="shared" si="7"/>
        <v>75.61</v>
      </c>
      <c r="BI6" s="33">
        <f t="shared" si="7"/>
        <v>304.97000000000003</v>
      </c>
      <c r="BJ6" s="33">
        <f t="shared" si="7"/>
        <v>296.5</v>
      </c>
      <c r="BK6" s="33">
        <f t="shared" si="7"/>
        <v>285.77</v>
      </c>
      <c r="BL6" s="33">
        <f t="shared" si="7"/>
        <v>283.10000000000002</v>
      </c>
      <c r="BM6" s="33">
        <f t="shared" si="7"/>
        <v>274.14</v>
      </c>
      <c r="BN6" s="32" t="str">
        <f>IF(BN7="","",IF(BN7="-","【-】","【"&amp;SUBSTITUTE(TEXT(BN7,"#,##0.00"),"-","△")&amp;"】"))</f>
        <v>【276.38】</v>
      </c>
      <c r="BO6" s="33">
        <f>IF(BO7="",NA(),BO7)</f>
        <v>94.66</v>
      </c>
      <c r="BP6" s="33">
        <f t="shared" ref="BP6:BX6" si="8">IF(BP7="",NA(),BP7)</f>
        <v>96.76</v>
      </c>
      <c r="BQ6" s="33">
        <f t="shared" si="8"/>
        <v>97.04</v>
      </c>
      <c r="BR6" s="33">
        <f t="shared" si="8"/>
        <v>105.29</v>
      </c>
      <c r="BS6" s="33">
        <f t="shared" si="8"/>
        <v>106.35</v>
      </c>
      <c r="BT6" s="33">
        <f t="shared" si="8"/>
        <v>100.35</v>
      </c>
      <c r="BU6" s="33">
        <f t="shared" si="8"/>
        <v>100.42</v>
      </c>
      <c r="BV6" s="33">
        <f t="shared" si="8"/>
        <v>100.77</v>
      </c>
      <c r="BW6" s="33">
        <f t="shared" si="8"/>
        <v>107.74</v>
      </c>
      <c r="BX6" s="33">
        <f t="shared" si="8"/>
        <v>108.81</v>
      </c>
      <c r="BY6" s="32" t="str">
        <f>IF(BY7="","",IF(BY7="-","【-】","【"&amp;SUBSTITUTE(TEXT(BY7,"#,##0.00"),"-","△")&amp;"】"))</f>
        <v>【104.99】</v>
      </c>
      <c r="BZ6" s="33">
        <f>IF(BZ7="",NA(),BZ7)</f>
        <v>157.88</v>
      </c>
      <c r="CA6" s="33">
        <f t="shared" ref="CA6:CI6" si="9">IF(CA7="",NA(),CA7)</f>
        <v>154.93</v>
      </c>
      <c r="CB6" s="33">
        <f t="shared" si="9"/>
        <v>154</v>
      </c>
      <c r="CC6" s="33">
        <f t="shared" si="9"/>
        <v>141.41</v>
      </c>
      <c r="CD6" s="33">
        <f t="shared" si="9"/>
        <v>139.93</v>
      </c>
      <c r="CE6" s="33">
        <f t="shared" si="9"/>
        <v>166.95</v>
      </c>
      <c r="CF6" s="33">
        <f t="shared" si="9"/>
        <v>166.61</v>
      </c>
      <c r="CG6" s="33">
        <f t="shared" si="9"/>
        <v>165.74</v>
      </c>
      <c r="CH6" s="33">
        <f t="shared" si="9"/>
        <v>154.33000000000001</v>
      </c>
      <c r="CI6" s="33">
        <f t="shared" si="9"/>
        <v>152.94999999999999</v>
      </c>
      <c r="CJ6" s="32" t="str">
        <f>IF(CJ7="","",IF(CJ7="-","【-】","【"&amp;SUBSTITUTE(TEXT(CJ7,"#,##0.00"),"-","△")&amp;"】"))</f>
        <v>【163.72】</v>
      </c>
      <c r="CK6" s="33">
        <f>IF(CK7="",NA(),CK7)</f>
        <v>59.3</v>
      </c>
      <c r="CL6" s="33">
        <f t="shared" ref="CL6:CT6" si="10">IF(CL7="",NA(),CL7)</f>
        <v>59.49</v>
      </c>
      <c r="CM6" s="33">
        <f t="shared" si="10"/>
        <v>59.05</v>
      </c>
      <c r="CN6" s="33">
        <f t="shared" si="10"/>
        <v>57.82</v>
      </c>
      <c r="CO6" s="33">
        <f t="shared" si="10"/>
        <v>57.87</v>
      </c>
      <c r="CP6" s="33">
        <f t="shared" si="10"/>
        <v>64.66</v>
      </c>
      <c r="CQ6" s="33">
        <f t="shared" si="10"/>
        <v>64.09</v>
      </c>
      <c r="CR6" s="33">
        <f t="shared" si="10"/>
        <v>63.91</v>
      </c>
      <c r="CS6" s="33">
        <f t="shared" si="10"/>
        <v>63.25</v>
      </c>
      <c r="CT6" s="33">
        <f t="shared" si="10"/>
        <v>63.03</v>
      </c>
      <c r="CU6" s="32" t="str">
        <f>IF(CU7="","",IF(CU7="-","【-】","【"&amp;SUBSTITUTE(TEXT(CU7,"#,##0.00"),"-","△")&amp;"】"))</f>
        <v>【59.76】</v>
      </c>
      <c r="CV6" s="33">
        <f>IF(CV7="",NA(),CV7)</f>
        <v>96.52</v>
      </c>
      <c r="CW6" s="33">
        <f t="shared" ref="CW6:DE6" si="11">IF(CW7="",NA(),CW7)</f>
        <v>96.89</v>
      </c>
      <c r="CX6" s="33">
        <f t="shared" si="11"/>
        <v>97.04</v>
      </c>
      <c r="CY6" s="33">
        <f t="shared" si="11"/>
        <v>97.45</v>
      </c>
      <c r="CZ6" s="33">
        <f t="shared" si="11"/>
        <v>97.14</v>
      </c>
      <c r="DA6" s="33">
        <f t="shared" si="11"/>
        <v>90.63</v>
      </c>
      <c r="DB6" s="33">
        <f t="shared" si="11"/>
        <v>91.19</v>
      </c>
      <c r="DC6" s="33">
        <f t="shared" si="11"/>
        <v>91.45</v>
      </c>
      <c r="DD6" s="33">
        <f t="shared" si="11"/>
        <v>91.07</v>
      </c>
      <c r="DE6" s="33">
        <f t="shared" si="11"/>
        <v>91.21</v>
      </c>
      <c r="DF6" s="32" t="str">
        <f>IF(DF7="","",IF(DF7="-","【-】","【"&amp;SUBSTITUTE(TEXT(DF7,"#,##0.00"),"-","△")&amp;"】"))</f>
        <v>【89.95】</v>
      </c>
      <c r="DG6" s="33">
        <f>IF(DG7="",NA(),DG7)</f>
        <v>45.28</v>
      </c>
      <c r="DH6" s="33">
        <f t="shared" ref="DH6:DP6" si="12">IF(DH7="",NA(),DH7)</f>
        <v>46.02</v>
      </c>
      <c r="DI6" s="33">
        <f t="shared" si="12"/>
        <v>47.02</v>
      </c>
      <c r="DJ6" s="33">
        <f t="shared" si="12"/>
        <v>48.09</v>
      </c>
      <c r="DK6" s="33">
        <f t="shared" si="12"/>
        <v>48.56</v>
      </c>
      <c r="DL6" s="33">
        <f t="shared" si="12"/>
        <v>43.4</v>
      </c>
      <c r="DM6" s="33">
        <f t="shared" si="12"/>
        <v>44.41</v>
      </c>
      <c r="DN6" s="33">
        <f t="shared" si="12"/>
        <v>45.38</v>
      </c>
      <c r="DO6" s="33">
        <f t="shared" si="12"/>
        <v>47.7</v>
      </c>
      <c r="DP6" s="33">
        <f t="shared" si="12"/>
        <v>48.41</v>
      </c>
      <c r="DQ6" s="32" t="str">
        <f>IF(DQ7="","",IF(DQ7="-","【-】","【"&amp;SUBSTITUTE(TEXT(DQ7,"#,##0.00"),"-","△")&amp;"】"))</f>
        <v>【47.18】</v>
      </c>
      <c r="DR6" s="33">
        <f>IF(DR7="",NA(),DR7)</f>
        <v>2.68</v>
      </c>
      <c r="DS6" s="33">
        <f t="shared" ref="DS6:EA6" si="13">IF(DS7="",NA(),DS7)</f>
        <v>2.73</v>
      </c>
      <c r="DT6" s="33">
        <f t="shared" si="13"/>
        <v>3.19</v>
      </c>
      <c r="DU6" s="33">
        <f t="shared" si="13"/>
        <v>4.99</v>
      </c>
      <c r="DV6" s="33">
        <f t="shared" si="13"/>
        <v>5.85</v>
      </c>
      <c r="DW6" s="33">
        <f t="shared" si="13"/>
        <v>10.94</v>
      </c>
      <c r="DX6" s="33">
        <f t="shared" si="13"/>
        <v>12.28</v>
      </c>
      <c r="DY6" s="33">
        <f t="shared" si="13"/>
        <v>13.33</v>
      </c>
      <c r="DZ6" s="33">
        <f t="shared" si="13"/>
        <v>14.54</v>
      </c>
      <c r="EA6" s="33">
        <f t="shared" si="13"/>
        <v>16.16</v>
      </c>
      <c r="EB6" s="32" t="str">
        <f>IF(EB7="","",IF(EB7="-","【-】","【"&amp;SUBSTITUTE(TEXT(EB7,"#,##0.00"),"-","△")&amp;"】"))</f>
        <v>【13.18】</v>
      </c>
      <c r="EC6" s="33">
        <f>IF(EC7="",NA(),EC7)</f>
        <v>1.05</v>
      </c>
      <c r="ED6" s="33">
        <f t="shared" ref="ED6:EL6" si="14">IF(ED7="",NA(),ED7)</f>
        <v>0.8</v>
      </c>
      <c r="EE6" s="33">
        <f t="shared" si="14"/>
        <v>0.67</v>
      </c>
      <c r="EF6" s="33">
        <f t="shared" si="14"/>
        <v>0.98</v>
      </c>
      <c r="EG6" s="33">
        <f t="shared" si="14"/>
        <v>1.1399999999999999</v>
      </c>
      <c r="EH6" s="33">
        <f t="shared" si="14"/>
        <v>0.8</v>
      </c>
      <c r="EI6" s="33">
        <f t="shared" si="14"/>
        <v>0.74</v>
      </c>
      <c r="EJ6" s="33">
        <f t="shared" si="14"/>
        <v>0.76</v>
      </c>
      <c r="EK6" s="33">
        <f t="shared" si="14"/>
        <v>0.69</v>
      </c>
      <c r="EL6" s="33">
        <f t="shared" si="14"/>
        <v>0.74</v>
      </c>
      <c r="EM6" s="32" t="str">
        <f>IF(EM7="","",IF(EM7="-","【-】","【"&amp;SUBSTITUTE(TEXT(EM7,"#,##0.00"),"-","△")&amp;"】"))</f>
        <v>【0.85】</v>
      </c>
    </row>
    <row r="7" spans="1:143" s="34" customFormat="1">
      <c r="A7" s="26"/>
      <c r="B7" s="35">
        <v>2015</v>
      </c>
      <c r="C7" s="35">
        <v>112089</v>
      </c>
      <c r="D7" s="35">
        <v>46</v>
      </c>
      <c r="E7" s="35">
        <v>1</v>
      </c>
      <c r="F7" s="35">
        <v>0</v>
      </c>
      <c r="G7" s="35">
        <v>1</v>
      </c>
      <c r="H7" s="35" t="s">
        <v>93</v>
      </c>
      <c r="I7" s="35" t="s">
        <v>94</v>
      </c>
      <c r="J7" s="35" t="s">
        <v>95</v>
      </c>
      <c r="K7" s="35" t="s">
        <v>96</v>
      </c>
      <c r="L7" s="35" t="s">
        <v>97</v>
      </c>
      <c r="M7" s="36" t="s">
        <v>98</v>
      </c>
      <c r="N7" s="36">
        <v>89.44</v>
      </c>
      <c r="O7" s="36">
        <v>99.99</v>
      </c>
      <c r="P7" s="36">
        <v>2095</v>
      </c>
      <c r="Q7" s="36">
        <v>343390</v>
      </c>
      <c r="R7" s="36">
        <v>72.11</v>
      </c>
      <c r="S7" s="36">
        <v>4762.03</v>
      </c>
      <c r="T7" s="36">
        <v>343299</v>
      </c>
      <c r="U7" s="36">
        <v>67.64</v>
      </c>
      <c r="V7" s="36">
        <v>5075.38</v>
      </c>
      <c r="W7" s="36">
        <v>106.73</v>
      </c>
      <c r="X7" s="36">
        <v>109.48</v>
      </c>
      <c r="Y7" s="36">
        <v>111.65</v>
      </c>
      <c r="Z7" s="36">
        <v>114.62</v>
      </c>
      <c r="AA7" s="36">
        <v>117.64</v>
      </c>
      <c r="AB7" s="36">
        <v>107.75</v>
      </c>
      <c r="AC7" s="36">
        <v>107.94</v>
      </c>
      <c r="AD7" s="36">
        <v>108.98</v>
      </c>
      <c r="AE7" s="36">
        <v>114.44</v>
      </c>
      <c r="AF7" s="36">
        <v>115.21</v>
      </c>
      <c r="AG7" s="36">
        <v>113.56</v>
      </c>
      <c r="AH7" s="36">
        <v>0</v>
      </c>
      <c r="AI7" s="36">
        <v>0</v>
      </c>
      <c r="AJ7" s="36">
        <v>0</v>
      </c>
      <c r="AK7" s="36">
        <v>0</v>
      </c>
      <c r="AL7" s="36">
        <v>0</v>
      </c>
      <c r="AM7" s="36">
        <v>0.57999999999999996</v>
      </c>
      <c r="AN7" s="36">
        <v>0.45</v>
      </c>
      <c r="AO7" s="36">
        <v>0.34</v>
      </c>
      <c r="AP7" s="36">
        <v>0</v>
      </c>
      <c r="AQ7" s="36">
        <v>0.71</v>
      </c>
      <c r="AR7" s="36">
        <v>0.87</v>
      </c>
      <c r="AS7" s="36">
        <v>439.92</v>
      </c>
      <c r="AT7" s="36">
        <v>844.68</v>
      </c>
      <c r="AU7" s="36">
        <v>913.97</v>
      </c>
      <c r="AV7" s="36">
        <v>669.99</v>
      </c>
      <c r="AW7" s="36">
        <v>644.92999999999995</v>
      </c>
      <c r="AX7" s="36">
        <v>487.15</v>
      </c>
      <c r="AY7" s="36">
        <v>475.07</v>
      </c>
      <c r="AZ7" s="36">
        <v>473.46</v>
      </c>
      <c r="BA7" s="36">
        <v>240.81</v>
      </c>
      <c r="BB7" s="36">
        <v>241.71</v>
      </c>
      <c r="BC7" s="36">
        <v>262.74</v>
      </c>
      <c r="BD7" s="36">
        <v>98.91</v>
      </c>
      <c r="BE7" s="36">
        <v>91.98</v>
      </c>
      <c r="BF7" s="36">
        <v>86.46</v>
      </c>
      <c r="BG7" s="36">
        <v>81.62</v>
      </c>
      <c r="BH7" s="36">
        <v>75.61</v>
      </c>
      <c r="BI7" s="36">
        <v>304.97000000000003</v>
      </c>
      <c r="BJ7" s="36">
        <v>296.5</v>
      </c>
      <c r="BK7" s="36">
        <v>285.77</v>
      </c>
      <c r="BL7" s="36">
        <v>283.10000000000002</v>
      </c>
      <c r="BM7" s="36">
        <v>274.14</v>
      </c>
      <c r="BN7" s="36">
        <v>276.38</v>
      </c>
      <c r="BO7" s="36">
        <v>94.66</v>
      </c>
      <c r="BP7" s="36">
        <v>96.76</v>
      </c>
      <c r="BQ7" s="36">
        <v>97.04</v>
      </c>
      <c r="BR7" s="36">
        <v>105.29</v>
      </c>
      <c r="BS7" s="36">
        <v>106.35</v>
      </c>
      <c r="BT7" s="36">
        <v>100.35</v>
      </c>
      <c r="BU7" s="36">
        <v>100.42</v>
      </c>
      <c r="BV7" s="36">
        <v>100.77</v>
      </c>
      <c r="BW7" s="36">
        <v>107.74</v>
      </c>
      <c r="BX7" s="36">
        <v>108.81</v>
      </c>
      <c r="BY7" s="36">
        <v>104.99</v>
      </c>
      <c r="BZ7" s="36">
        <v>157.88</v>
      </c>
      <c r="CA7" s="36">
        <v>154.93</v>
      </c>
      <c r="CB7" s="36">
        <v>154</v>
      </c>
      <c r="CC7" s="36">
        <v>141.41</v>
      </c>
      <c r="CD7" s="36">
        <v>139.93</v>
      </c>
      <c r="CE7" s="36">
        <v>166.95</v>
      </c>
      <c r="CF7" s="36">
        <v>166.61</v>
      </c>
      <c r="CG7" s="36">
        <v>165.74</v>
      </c>
      <c r="CH7" s="36">
        <v>154.33000000000001</v>
      </c>
      <c r="CI7" s="36">
        <v>152.94999999999999</v>
      </c>
      <c r="CJ7" s="36">
        <v>163.72</v>
      </c>
      <c r="CK7" s="36">
        <v>59.3</v>
      </c>
      <c r="CL7" s="36">
        <v>59.49</v>
      </c>
      <c r="CM7" s="36">
        <v>59.05</v>
      </c>
      <c r="CN7" s="36">
        <v>57.82</v>
      </c>
      <c r="CO7" s="36">
        <v>57.87</v>
      </c>
      <c r="CP7" s="36">
        <v>64.66</v>
      </c>
      <c r="CQ7" s="36">
        <v>64.09</v>
      </c>
      <c r="CR7" s="36">
        <v>63.91</v>
      </c>
      <c r="CS7" s="36">
        <v>63.25</v>
      </c>
      <c r="CT7" s="36">
        <v>63.03</v>
      </c>
      <c r="CU7" s="36">
        <v>59.76</v>
      </c>
      <c r="CV7" s="36">
        <v>96.52</v>
      </c>
      <c r="CW7" s="36">
        <v>96.89</v>
      </c>
      <c r="CX7" s="36">
        <v>97.04</v>
      </c>
      <c r="CY7" s="36">
        <v>97.45</v>
      </c>
      <c r="CZ7" s="36">
        <v>97.14</v>
      </c>
      <c r="DA7" s="36">
        <v>90.63</v>
      </c>
      <c r="DB7" s="36">
        <v>91.19</v>
      </c>
      <c r="DC7" s="36">
        <v>91.45</v>
      </c>
      <c r="DD7" s="36">
        <v>91.07</v>
      </c>
      <c r="DE7" s="36">
        <v>91.21</v>
      </c>
      <c r="DF7" s="36">
        <v>89.95</v>
      </c>
      <c r="DG7" s="36">
        <v>45.28</v>
      </c>
      <c r="DH7" s="36">
        <v>46.02</v>
      </c>
      <c r="DI7" s="36">
        <v>47.02</v>
      </c>
      <c r="DJ7" s="36">
        <v>48.09</v>
      </c>
      <c r="DK7" s="36">
        <v>48.56</v>
      </c>
      <c r="DL7" s="36">
        <v>43.4</v>
      </c>
      <c r="DM7" s="36">
        <v>44.41</v>
      </c>
      <c r="DN7" s="36">
        <v>45.38</v>
      </c>
      <c r="DO7" s="36">
        <v>47.7</v>
      </c>
      <c r="DP7" s="36">
        <v>48.41</v>
      </c>
      <c r="DQ7" s="36">
        <v>47.18</v>
      </c>
      <c r="DR7" s="36">
        <v>2.68</v>
      </c>
      <c r="DS7" s="36">
        <v>2.73</v>
      </c>
      <c r="DT7" s="36">
        <v>3.19</v>
      </c>
      <c r="DU7" s="36">
        <v>4.99</v>
      </c>
      <c r="DV7" s="36">
        <v>5.85</v>
      </c>
      <c r="DW7" s="36">
        <v>10.94</v>
      </c>
      <c r="DX7" s="36">
        <v>12.28</v>
      </c>
      <c r="DY7" s="36">
        <v>13.33</v>
      </c>
      <c r="DZ7" s="36">
        <v>14.54</v>
      </c>
      <c r="EA7" s="36">
        <v>16.16</v>
      </c>
      <c r="EB7" s="36">
        <v>13.18</v>
      </c>
      <c r="EC7" s="36">
        <v>1.05</v>
      </c>
      <c r="ED7" s="36">
        <v>0.8</v>
      </c>
      <c r="EE7" s="36">
        <v>0.67</v>
      </c>
      <c r="EF7" s="36">
        <v>0.98</v>
      </c>
      <c r="EG7" s="36">
        <v>1.1399999999999999</v>
      </c>
      <c r="EH7" s="36">
        <v>0.8</v>
      </c>
      <c r="EI7" s="36">
        <v>0.74</v>
      </c>
      <c r="EJ7" s="36">
        <v>0.76</v>
      </c>
      <c r="EK7" s="36">
        <v>0.69</v>
      </c>
      <c r="EL7" s="36">
        <v>0.74</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2017-02-06T23:39:41Z</cp:lastPrinted>
  <dcterms:created xsi:type="dcterms:W3CDTF">2017-02-01T08:37:38Z</dcterms:created>
  <dcterms:modified xsi:type="dcterms:W3CDTF">2017-02-17T04:56:01Z</dcterms:modified>
  <cp:category/>
</cp:coreProperties>
</file>