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0" windowWidth="11970" windowHeight="9780"/>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<sst xmlns:r="http://schemas.openxmlformats.org/officeDocument/2006/relationships" xmlns="http://schemas.openxmlformats.org/spreadsheetml/2006/main" count="110" uniqueCount="110">
  <si>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</si>
  <si>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</si>
  <si>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</si>
  <si>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</si>
  <si>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</si>
  <si>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</si>
  <si>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</si>
  <si>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8"/>
  </si>
  <si>
    <t>類似団体平均値（平均値）</t>
  </si>
  <si>
    <r>
      <t>面積(km</t>
    </r>
    <r>
      <rPr>
        <b/>
        <vertAlign val="superscript"/>
        <sz val="11"/>
        <color theme="1"/>
        <rFont val="ＭＳ ゴシック"/>
      </rPr>
      <t>2</t>
    </r>
    <r>
      <rPr>
        <b/>
        <sz val="11"/>
        <color theme="1"/>
        <rFont val="ＭＳ ゴシック"/>
      </rPr>
      <t>)</t>
    </r>
  </si>
  <si>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</si>
  <si>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</si>
  <si>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</si>
  <si>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</si>
  <si>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</si>
  <si>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</si>
  <si>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</si>
  <si>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</si>
  <si>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</si>
  <si>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</si>
  <si>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</si>
  <si>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</si>
  <si>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rPr>
      <t>3</t>
    </r>
    <r>
      <rPr>
        <b/>
        <sz val="11"/>
        <color theme="1"/>
        <rFont val="ＭＳ ゴシック"/>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</si>
  <si>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</si>
  <si>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</si>
  <si>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</si>
  <si>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</si>
  <si>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rPr>
      <t>2</t>
    </r>
    <r>
      <rPr>
        <b/>
        <sz val="11"/>
        <color theme="1"/>
        <rFont val="ＭＳ ゴシック"/>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</si>
  <si>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</si>
  <si>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</si>
  <si>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</si>
  <si>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</si>
  <si>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</si>
  <si>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</si>
  <si>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</si>
  <si>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</si>
  <si>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</si>
  <si>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</si>
  <si>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</si>
  <si>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</si>
  <si>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</si>
  <si>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</si>
  <si>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</si>
  <si>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</si>
  <si>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</si>
  <si>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</si>
  <si>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</si>
  <si>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</si>
  <si>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</si>
  <si>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</si>
  <si>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</si>
  <si>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</si>
  <si>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</si>
  <si>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</si>
  <si>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</si>
  <si>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</si>
  <si>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</si>
  <si>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</si>
  <si>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</si>
  <si>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</si>
  <si>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</si>
  <si>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</si>
  <si>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</si>
  <si>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①収益的収支比率(％)</t>
    <rPh sb="1" eb="4">
      <t>シュウエキテキ</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</si>
  <si>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</si>
  <si>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</si>
  <si>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</si>
  <si>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</si>
  <si>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</si>
  <si>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</si>
  <si>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</si>
  <si>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</si>
  <si>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</si>
  <si>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</si>
  <si>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</si>
  <si>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</si>
  <si>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</si>
  <si>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</si>
  <si>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</si>
  <si>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</si>
  <si>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</si>
  <si>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</si>
  <si>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</si>
  <si>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</si>
  <si>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</si>
  <si>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</si>
  <si>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</si>
  <si>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</si>
  <si>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</si>
  <si>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</si>
  <si>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</si>
  <si>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</si>
  <si>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</si>
  <si>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</si>
  <si>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</si>
  <si>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埼玉県　熊谷市</t>
  </si>
  <si>
    <t>法非適用</t>
  </si>
  <si>
    <t>下水道事業</t>
  </si>
  <si>
    <t>農業集落排水</t>
  </si>
  <si>
    <t>F2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</si>
  <si>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</si>
  <si>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</si>
  <si>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</si>
  <si>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</si>
  <si>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</si>
  <si>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</si>
  <si>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</si>
  <si>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 ①収益的収支比率、⑤経費回収率、⑦施設利用率の３指標については、微増ではあるがいずれも前年度数値よりも上昇し、類似団体よりも上回って推移している。
 また、⑥汚水処理原価についても前年度より安く抑えられた。
　これらは、平成25年度に新規供用開始した地区で順調に接続が促進されたことによる使用料の増収に加え、電気料金が安く抑えられたことが要因であると推測される。
 しかし、依然使用料だけでは経費を賄えきれず、一般会計繰入金で補填している状況であり、引き続き使用料収入の確保、維持管理経費の削減が課題である。
　⑧水洗化率については、接続促進により接続戸数が増加した一方で、人口減少の加速化による使用人口の減少から前年度より下降し、ここ数年は類似団体平均よりも下回る結果となっている。
　水洗化率の低下は使用料の減収につながるため、未接続者への接続促進による水洗化率の向上が必要である。
　</t>
    <rPh sb="2" eb="4">
      <t>シュウエキ</t>
    </rPh>
    <rPh sb="4" eb="5">
      <t>テキ</t>
    </rPh>
    <rPh sb="5" eb="7">
      <t>シュウシ</t>
    </rPh>
    <rPh sb="7" eb="9">
      <t>ヒリツ</t>
    </rPh>
    <rPh sb="11" eb="13">
      <t>ケイヒ</t>
    </rPh>
    <rPh sb="13" eb="16">
      <t>カイシュウリツ</t>
    </rPh>
    <rPh sb="18" eb="20">
      <t>シセツ</t>
    </rPh>
    <rPh sb="20" eb="23">
      <t>リヨウリツ</t>
    </rPh>
    <rPh sb="25" eb="27">
      <t>シヒョウ</t>
    </rPh>
    <rPh sb="33" eb="35">
      <t>ビゾウ</t>
    </rPh>
    <rPh sb="44" eb="47">
      <t>ゼンネンド</t>
    </rPh>
    <rPh sb="47" eb="49">
      <t>スウチ</t>
    </rPh>
    <rPh sb="52" eb="54">
      <t>ジョウショウ</t>
    </rPh>
    <rPh sb="56" eb="58">
      <t>ルイジ</t>
    </rPh>
    <rPh sb="58" eb="60">
      <t>ダンタイ</t>
    </rPh>
    <rPh sb="63" eb="65">
      <t>ウワマワ</t>
    </rPh>
    <rPh sb="67" eb="69">
      <t>スイイ</t>
    </rPh>
    <rPh sb="80" eb="82">
      <t>オスイ</t>
    </rPh>
    <rPh sb="82" eb="84">
      <t>ショリ</t>
    </rPh>
    <rPh sb="84" eb="86">
      <t>ゲンカ</t>
    </rPh>
    <rPh sb="91" eb="94">
      <t>ゼンネンド</t>
    </rPh>
    <rPh sb="96" eb="97">
      <t>ヤス</t>
    </rPh>
    <rPh sb="98" eb="99">
      <t>オサ</t>
    </rPh>
    <rPh sb="111" eb="113">
      <t>ヘイセイ</t>
    </rPh>
    <rPh sb="115" eb="117">
      <t>ネンド</t>
    </rPh>
    <rPh sb="118" eb="120">
      <t>シンキ</t>
    </rPh>
    <rPh sb="120" eb="122">
      <t>キョウヨウ</t>
    </rPh>
    <rPh sb="122" eb="124">
      <t>カイシ</t>
    </rPh>
    <rPh sb="126" eb="128">
      <t>チク</t>
    </rPh>
    <rPh sb="129" eb="131">
      <t>ジュンチョウ</t>
    </rPh>
    <rPh sb="132" eb="134">
      <t>セツゾク</t>
    </rPh>
    <rPh sb="135" eb="137">
      <t>ソクシン</t>
    </rPh>
    <rPh sb="145" eb="148">
      <t>シヨウリョウ</t>
    </rPh>
    <rPh sb="149" eb="151">
      <t>ゾウシュウ</t>
    </rPh>
    <rPh sb="152" eb="153">
      <t>クワ</t>
    </rPh>
    <rPh sb="155" eb="157">
      <t>デンキ</t>
    </rPh>
    <rPh sb="157" eb="159">
      <t>リョウキン</t>
    </rPh>
    <rPh sb="160" eb="161">
      <t>ヤス</t>
    </rPh>
    <rPh sb="162" eb="163">
      <t>オサ</t>
    </rPh>
    <rPh sb="170" eb="172">
      <t>ヨウイン</t>
    </rPh>
    <rPh sb="176" eb="178">
      <t>スイソク</t>
    </rPh>
    <rPh sb="188" eb="190">
      <t>イゼン</t>
    </rPh>
    <rPh sb="190" eb="193">
      <t>シヨウリョウ</t>
    </rPh>
    <rPh sb="197" eb="199">
      <t>ケイヒ</t>
    </rPh>
    <rPh sb="200" eb="201">
      <t>マカナ</t>
    </rPh>
    <rPh sb="206" eb="208">
      <t>イッパン</t>
    </rPh>
    <rPh sb="208" eb="210">
      <t>カイケイ</t>
    </rPh>
    <rPh sb="210" eb="213">
      <t>クリイレキン</t>
    </rPh>
    <rPh sb="214" eb="216">
      <t>ホテン</t>
    </rPh>
    <rPh sb="220" eb="222">
      <t>ジョウキョウ</t>
    </rPh>
    <rPh sb="226" eb="227">
      <t>ヒ</t>
    </rPh>
    <rPh sb="228" eb="229">
      <t>ツヅ</t>
    </rPh>
    <rPh sb="230" eb="233">
      <t>シヨウリョウ</t>
    </rPh>
    <rPh sb="233" eb="235">
      <t>シュウニュウ</t>
    </rPh>
    <rPh sb="236" eb="238">
      <t>カクホ</t>
    </rPh>
    <rPh sb="239" eb="241">
      <t>イジ</t>
    </rPh>
    <rPh sb="241" eb="243">
      <t>カンリ</t>
    </rPh>
    <rPh sb="243" eb="245">
      <t>ケイヒ</t>
    </rPh>
    <rPh sb="246" eb="248">
      <t>サクゲン</t>
    </rPh>
    <rPh sb="249" eb="251">
      <t>カダイ</t>
    </rPh>
    <rPh sb="258" eb="260">
      <t>スイセン</t>
    </rPh>
    <rPh sb="260" eb="261">
      <t>カ</t>
    </rPh>
    <rPh sb="261" eb="262">
      <t>リツ</t>
    </rPh>
    <rPh sb="268" eb="270">
      <t>セツゾク</t>
    </rPh>
    <rPh sb="270" eb="272">
      <t>ソクシン</t>
    </rPh>
    <rPh sb="275" eb="277">
      <t>セツゾク</t>
    </rPh>
    <rPh sb="277" eb="279">
      <t>コスウ</t>
    </rPh>
    <rPh sb="280" eb="282">
      <t>ゾウカ</t>
    </rPh>
    <rPh sb="284" eb="286">
      <t>イッポウ</t>
    </rPh>
    <rPh sb="288" eb="290">
      <t>ジンコウ</t>
    </rPh>
    <rPh sb="290" eb="292">
      <t>ゲンショウ</t>
    </rPh>
    <rPh sb="293" eb="295">
      <t>カソク</t>
    </rPh>
    <rPh sb="295" eb="296">
      <t>カ</t>
    </rPh>
    <rPh sb="299" eb="301">
      <t>シヨウ</t>
    </rPh>
    <rPh sb="301" eb="303">
      <t>ジンコウ</t>
    </rPh>
    <rPh sb="304" eb="306">
      <t>ゲンショウ</t>
    </rPh>
    <rPh sb="308" eb="311">
      <t>ゼンネンド</t>
    </rPh>
    <rPh sb="313" eb="315">
      <t>カコウ</t>
    </rPh>
    <rPh sb="319" eb="321">
      <t>スウネン</t>
    </rPh>
    <rPh sb="322" eb="324">
      <t>ルイジ</t>
    </rPh>
    <rPh sb="324" eb="326">
      <t>ダンタイ</t>
    </rPh>
    <rPh sb="326" eb="328">
      <t>ヘイキン</t>
    </rPh>
    <rPh sb="331" eb="333">
      <t>シタマワ</t>
    </rPh>
    <rPh sb="334" eb="336">
      <t>ケッカ</t>
    </rPh>
    <rPh sb="345" eb="347">
      <t>スイセン</t>
    </rPh>
    <rPh sb="347" eb="348">
      <t>カ</t>
    </rPh>
    <rPh sb="348" eb="349">
      <t>リツ</t>
    </rPh>
    <rPh sb="350" eb="352">
      <t>テイカ</t>
    </rPh>
    <rPh sb="353" eb="356">
      <t>シヨウリョウ</t>
    </rPh>
    <rPh sb="357" eb="359">
      <t>ゲンシュウ</t>
    </rPh>
    <rPh sb="367" eb="370">
      <t>ミセツゾク</t>
    </rPh>
    <rPh sb="370" eb="371">
      <t>シャ</t>
    </rPh>
    <rPh sb="373" eb="375">
      <t>セツゾク</t>
    </rPh>
    <rPh sb="375" eb="377">
      <t>ソクシン</t>
    </rPh>
    <rPh sb="380" eb="383">
      <t>スイセンカ</t>
    </rPh>
    <rPh sb="383" eb="384">
      <t>リツ</t>
    </rPh>
    <rPh sb="385" eb="387">
      <t>コウジョウ</t>
    </rPh>
    <rPh sb="388" eb="390">
      <t>ヒツヨウ</t>
    </rPh>
    <phoneticPr fontId="18"/>
  </si>
  <si>
    <t xml:space="preserve"> 管渠については、一般的な管渠の耐用年数である５０年に達しておらず、更新は発生していない状況である。
　しかし、今後施設の老朽化の進行が懸念され、処理施設及び管路施設について、計画的な機能保全対策が必要となってくる。
　</t>
    <rPh sb="1" eb="2">
      <t>カン</t>
    </rPh>
    <rPh sb="2" eb="3">
      <t>キョ</t>
    </rPh>
    <rPh sb="9" eb="12">
      <t>イッパンテキ</t>
    </rPh>
    <rPh sb="13" eb="14">
      <t>カン</t>
    </rPh>
    <rPh sb="14" eb="15">
      <t>キョ</t>
    </rPh>
    <rPh sb="16" eb="18">
      <t>タイヨウ</t>
    </rPh>
    <rPh sb="18" eb="20">
      <t>ネンスウ</t>
    </rPh>
    <rPh sb="25" eb="26">
      <t>ネン</t>
    </rPh>
    <rPh sb="27" eb="28">
      <t>タッ</t>
    </rPh>
    <rPh sb="34" eb="36">
      <t>コウシン</t>
    </rPh>
    <rPh sb="37" eb="39">
      <t>ハッセイ</t>
    </rPh>
    <rPh sb="44" eb="46">
      <t>ジョウキョウ</t>
    </rPh>
    <rPh sb="56" eb="58">
      <t>コンゴ</t>
    </rPh>
    <rPh sb="58" eb="60">
      <t>シセツ</t>
    </rPh>
    <rPh sb="61" eb="64">
      <t>ロウキュウカ</t>
    </rPh>
    <rPh sb="65" eb="67">
      <t>シンコウ</t>
    </rPh>
    <rPh sb="68" eb="70">
      <t>ケネン</t>
    </rPh>
    <rPh sb="73" eb="75">
      <t>ショリ</t>
    </rPh>
    <rPh sb="75" eb="77">
      <t>シセツ</t>
    </rPh>
    <rPh sb="77" eb="78">
      <t>オヨ</t>
    </rPh>
    <rPh sb="79" eb="81">
      <t>カンロ</t>
    </rPh>
    <rPh sb="81" eb="83">
      <t>シセツ</t>
    </rPh>
    <rPh sb="88" eb="91">
      <t>ケイカクテキ</t>
    </rPh>
    <rPh sb="92" eb="94">
      <t>キノウ</t>
    </rPh>
    <rPh sb="94" eb="96">
      <t>ホゼン</t>
    </rPh>
    <rPh sb="96" eb="98">
      <t>タイサク</t>
    </rPh>
    <rPh sb="99" eb="101">
      <t>ヒツヨウ</t>
    </rPh>
    <phoneticPr fontId="18"/>
  </si>
  <si>
    <t>　公営企業は独立採算が原則とされ、受益者負担の公平性を保つために、基準外繰入金の削減が必要であり、引き続き未接続者に対する接続促進や滞納者に対する徴収率の向上、維持管理経費の削減に努めていく。
　また、経営の健全化を図るために経営戦略を策定し、経営の現況把握、将来予測を行い、使用料改定を慎重に判断していく。
　農業集落排水施設のストックマネジメントを実践するため、最適整備構想を策定し、機能診断結果に基づく機能保全対策を実施していくことで、トータルコストの削減、長寿命化を図っていくとともに、アセットマネジメントを推進し、将来人口減少が加速した際の人口規模に応じた効率的な施設運営のため、隣接する施設の統合や公共下水道への接続についても検討していく。</t>
    <rPh sb="1" eb="3">
      <t>コウエイ</t>
    </rPh>
    <rPh sb="3" eb="5">
      <t>キギョウ</t>
    </rPh>
    <rPh sb="6" eb="8">
      <t>ドクリツ</t>
    </rPh>
    <rPh sb="8" eb="10">
      <t>サイサン</t>
    </rPh>
    <rPh sb="11" eb="13">
      <t>ゲンソク</t>
    </rPh>
    <rPh sb="17" eb="20">
      <t>ジュエキシャ</t>
    </rPh>
    <rPh sb="20" eb="22">
      <t>フタン</t>
    </rPh>
    <rPh sb="23" eb="26">
      <t>コウヘイセイ</t>
    </rPh>
    <rPh sb="27" eb="28">
      <t>タモ</t>
    </rPh>
    <rPh sb="33" eb="36">
      <t>キジュンガイ</t>
    </rPh>
    <rPh sb="36" eb="38">
      <t>クリイレ</t>
    </rPh>
    <rPh sb="38" eb="39">
      <t>キン</t>
    </rPh>
    <rPh sb="40" eb="42">
      <t>サクゲン</t>
    </rPh>
    <rPh sb="43" eb="45">
      <t>ヒツヨウ</t>
    </rPh>
    <rPh sb="49" eb="50">
      <t>ヒ</t>
    </rPh>
    <rPh sb="51" eb="52">
      <t>ツヅ</t>
    </rPh>
    <rPh sb="53" eb="54">
      <t>ミ</t>
    </rPh>
    <rPh sb="54" eb="56">
      <t>セツゾク</t>
    </rPh>
    <rPh sb="56" eb="57">
      <t>シャ</t>
    </rPh>
    <rPh sb="58" eb="59">
      <t>タイ</t>
    </rPh>
    <rPh sb="61" eb="63">
      <t>セツゾク</t>
    </rPh>
    <rPh sb="63" eb="65">
      <t>ソクシン</t>
    </rPh>
    <rPh sb="66" eb="69">
      <t>タイノウシャ</t>
    </rPh>
    <rPh sb="70" eb="71">
      <t>タイ</t>
    </rPh>
    <rPh sb="73" eb="76">
      <t>チョウシュウリツ</t>
    </rPh>
    <rPh sb="77" eb="79">
      <t>コウジョウ</t>
    </rPh>
    <rPh sb="80" eb="82">
      <t>イジ</t>
    </rPh>
    <rPh sb="82" eb="84">
      <t>カンリ</t>
    </rPh>
    <rPh sb="84" eb="86">
      <t>ケイヒ</t>
    </rPh>
    <rPh sb="87" eb="89">
      <t>サクゲン</t>
    </rPh>
    <rPh sb="90" eb="91">
      <t>ツト</t>
    </rPh>
    <rPh sb="101" eb="103">
      <t>ケイエイ</t>
    </rPh>
    <rPh sb="104" eb="107">
      <t>ケンゼンカ</t>
    </rPh>
    <rPh sb="108" eb="109">
      <t>ハカ</t>
    </rPh>
    <rPh sb="113" eb="115">
      <t>ケイエイ</t>
    </rPh>
    <rPh sb="115" eb="117">
      <t>センリャク</t>
    </rPh>
    <rPh sb="118" eb="120">
      <t>サクテイ</t>
    </rPh>
    <rPh sb="122" eb="124">
      <t>ケイエイ</t>
    </rPh>
    <rPh sb="125" eb="127">
      <t>ゲンキョウ</t>
    </rPh>
    <rPh sb="127" eb="129">
      <t>ハアク</t>
    </rPh>
    <rPh sb="130" eb="132">
      <t>ショウライ</t>
    </rPh>
    <rPh sb="132" eb="134">
      <t>ヨソク</t>
    </rPh>
    <rPh sb="135" eb="136">
      <t>オコナ</t>
    </rPh>
    <rPh sb="138" eb="141">
      <t>シヨウリョウ</t>
    </rPh>
    <rPh sb="141" eb="143">
      <t>カイテイ</t>
    </rPh>
    <rPh sb="144" eb="146">
      <t>シンチョウ</t>
    </rPh>
    <rPh sb="147" eb="149">
      <t>ハンダン</t>
    </rPh>
    <rPh sb="156" eb="158">
      <t>ノウギョウ</t>
    </rPh>
    <rPh sb="158" eb="160">
      <t>シュウラク</t>
    </rPh>
    <rPh sb="160" eb="162">
      <t>ハイスイ</t>
    </rPh>
    <rPh sb="162" eb="164">
      <t>シセツ</t>
    </rPh>
    <rPh sb="176" eb="178">
      <t>ジッセン</t>
    </rPh>
    <rPh sb="183" eb="185">
      <t>サイテキ</t>
    </rPh>
    <rPh sb="185" eb="187">
      <t>セイビ</t>
    </rPh>
    <rPh sb="187" eb="189">
      <t>コウソウ</t>
    </rPh>
    <rPh sb="190" eb="192">
      <t>サクテイ</t>
    </rPh>
    <rPh sb="194" eb="196">
      <t>キノウ</t>
    </rPh>
    <rPh sb="196" eb="198">
      <t>シンダン</t>
    </rPh>
    <rPh sb="198" eb="200">
      <t>ケッカ</t>
    </rPh>
    <rPh sb="201" eb="202">
      <t>モト</t>
    </rPh>
    <rPh sb="204" eb="206">
      <t>キノウ</t>
    </rPh>
    <rPh sb="206" eb="208">
      <t>ホゼン</t>
    </rPh>
    <rPh sb="208" eb="210">
      <t>タイサク</t>
    </rPh>
    <rPh sb="211" eb="213">
      <t>ジッシ</t>
    </rPh>
    <rPh sb="229" eb="231">
      <t>サクゲン</t>
    </rPh>
    <rPh sb="232" eb="236">
      <t>チョウジュミョウカ</t>
    </rPh>
    <rPh sb="237" eb="238">
      <t>ハカ</t>
    </rPh>
    <rPh sb="258" eb="260">
      <t>スイシン</t>
    </rPh>
    <rPh sb="262" eb="264">
      <t>ショウライ</t>
    </rPh>
    <rPh sb="264" eb="266">
      <t>ジンコウ</t>
    </rPh>
    <rPh sb="266" eb="268">
      <t>ゲンショウ</t>
    </rPh>
    <rPh sb="269" eb="271">
      <t>カソク</t>
    </rPh>
    <rPh sb="273" eb="274">
      <t>サイ</t>
    </rPh>
    <rPh sb="275" eb="277">
      <t>ジンコウ</t>
    </rPh>
    <rPh sb="277" eb="279">
      <t>キボ</t>
    </rPh>
    <rPh sb="280" eb="281">
      <t>オウ</t>
    </rPh>
    <rPh sb="283" eb="286">
      <t>コウリツテキ</t>
    </rPh>
    <rPh sb="287" eb="289">
      <t>シセツ</t>
    </rPh>
    <rPh sb="289" eb="291">
      <t>ウンエイ</t>
    </rPh>
    <rPh sb="295" eb="297">
      <t>リンセツ</t>
    </rPh>
    <rPh sb="299" eb="301">
      <t>シセツ</t>
    </rPh>
    <rPh sb="302" eb="304">
      <t>トウゴウ</t>
    </rPh>
    <rPh sb="305" eb="307">
      <t>コウキョウ</t>
    </rPh>
    <rPh sb="307" eb="310">
      <t>ゲスイドウ</t>
    </rPh>
    <rPh sb="312" eb="314">
      <t>セツゾク</t>
    </rPh>
    <rPh sb="319" eb="321">
      <t>ケントウ</t>
    </rPh>
    <phoneticPr fontId="1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</si>
</sst>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9">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
      <sz val="6"/>
      <color auto="1"/>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3.e-002</c:v>
                </c:pt>
                <c:pt idx="1">
                  <c:v>4.e-002</c:v>
                </c:pt>
                <c:pt idx="2">
                  <c:v>3.e-002</c:v>
                </c:pt>
                <c:pt idx="3">
                  <c:v>2.e-002</c:v>
                </c:pt>
                <c:pt idx="4">
                  <c:v>1.e-002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82.81</c:v>
                </c:pt>
                <c:pt idx="1">
                  <c:v>79.81</c:v>
                </c:pt>
                <c:pt idx="2">
                  <c:v>73.290000000000006</c:v>
                </c:pt>
                <c:pt idx="3">
                  <c:v>74.97</c:v>
                </c:pt>
                <c:pt idx="4">
                  <c:v>77.5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1239.2</c:v>
                </c:pt>
                <c:pt idx="1">
                  <c:v>1197.82</c:v>
                </c:pt>
                <c:pt idx="2">
                  <c:v>1126.77</c:v>
                </c:pt>
                <c:pt idx="3">
                  <c:v>1044.8</c:v>
                </c:pt>
                <c:pt idx="4">
                  <c:v>1081.8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78.790000000000006</c:v>
                </c:pt>
                <c:pt idx="1">
                  <c:v>76.92</c:v>
                </c:pt>
                <c:pt idx="2">
                  <c:v>65.23</c:v>
                </c:pt>
                <c:pt idx="3">
                  <c:v>66.63</c:v>
                </c:pt>
                <c:pt idx="4">
                  <c:v>68.64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51.56</c:v>
                </c:pt>
                <c:pt idx="1">
                  <c:v>51.03</c:v>
                </c:pt>
                <c:pt idx="2">
                  <c:v>50.9</c:v>
                </c:pt>
                <c:pt idx="3">
                  <c:v>50.82</c:v>
                </c:pt>
                <c:pt idx="4">
                  <c:v>52.19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201.55</c:v>
                </c:pt>
                <c:pt idx="1">
                  <c:v>192.32</c:v>
                </c:pt>
                <c:pt idx="2">
                  <c:v>228.24</c:v>
                </c:pt>
                <c:pt idx="3">
                  <c:v>233.6</c:v>
                </c:pt>
                <c:pt idx="4">
                  <c:v>215.32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283.26</c:v>
                </c:pt>
                <c:pt idx="1">
                  <c:v>289.60000000000002</c:v>
                </c:pt>
                <c:pt idx="2">
                  <c:v>293.27</c:v>
                </c:pt>
                <c:pt idx="3">
                  <c:v>300.52</c:v>
                </c:pt>
                <c:pt idx="4">
                  <c:v>296.14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63.47</c:v>
                </c:pt>
                <c:pt idx="1">
                  <c:v>70.849999999999994</c:v>
                </c:pt>
                <c:pt idx="2">
                  <c:v>66.42</c:v>
                </c:pt>
                <c:pt idx="3">
                  <c:v>64.09</c:v>
                </c:pt>
                <c:pt idx="4">
                  <c:v>67.930000000000007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55.2</c:v>
                </c:pt>
                <c:pt idx="1">
                  <c:v>54.74</c:v>
                </c:pt>
                <c:pt idx="2">
                  <c:v>53.78</c:v>
                </c:pt>
                <c:pt idx="3">
                  <c:v>53.24</c:v>
                </c:pt>
                <c:pt idx="4">
                  <c:v>52.31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84.01</c:v>
                </c:pt>
                <c:pt idx="1">
                  <c:v>83.26</c:v>
                </c:pt>
                <c:pt idx="2">
                  <c:v>82.04</c:v>
                </c:pt>
                <c:pt idx="3">
                  <c:v>82.85</c:v>
                </c:pt>
                <c:pt idx="4">
                  <c:v>82.08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83.73</c:v>
                </c:pt>
                <c:pt idx="1">
                  <c:v>83.88</c:v>
                </c:pt>
                <c:pt idx="2">
                  <c:v>84.06</c:v>
                </c:pt>
                <c:pt idx="3">
                  <c:v>84.07</c:v>
                </c:pt>
                <c:pt idx="4">
                  <c:v>84.32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【1,015.77】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【84.50】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【52.74】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【289.81】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【52.78】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X6">
            <v>82.81</v>
          </cell>
          <cell r="Y6">
            <v>79.81</v>
          </cell>
          <cell r="Z6">
            <v>73.290000000000006</v>
          </cell>
          <cell r="AA6">
            <v>74.97</v>
          </cell>
          <cell r="AB6">
            <v>77.5</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0</v>
          </cell>
          <cell r="BF6">
            <v>0</v>
          </cell>
          <cell r="BG6">
            <v>0</v>
          </cell>
          <cell r="BH6">
            <v>0</v>
          </cell>
          <cell r="BI6">
            <v>0</v>
          </cell>
          <cell r="BJ6">
            <v>1239.2</v>
          </cell>
          <cell r="BK6">
            <v>1197.82</v>
          </cell>
          <cell r="BL6">
            <v>1126.77</v>
          </cell>
          <cell r="BM6">
            <v>1044.8</v>
          </cell>
          <cell r="BN6">
            <v>1081.8</v>
          </cell>
          <cell r="BP6">
            <v>78.790000000000006</v>
          </cell>
          <cell r="BQ6">
            <v>76.92</v>
          </cell>
          <cell r="BR6">
            <v>65.23</v>
          </cell>
          <cell r="BS6">
            <v>66.63</v>
          </cell>
          <cell r="BT6">
            <v>68.64</v>
          </cell>
          <cell r="BU6">
            <v>51.56</v>
          </cell>
          <cell r="BV6">
            <v>51.03</v>
          </cell>
          <cell r="BW6">
            <v>50.9</v>
          </cell>
          <cell r="BX6">
            <v>50.82</v>
          </cell>
          <cell r="BY6">
            <v>52.19</v>
          </cell>
          <cell r="CA6">
            <v>201.55</v>
          </cell>
          <cell r="CB6">
            <v>192.32</v>
          </cell>
          <cell r="CC6">
            <v>228.24</v>
          </cell>
          <cell r="CD6">
            <v>233.6</v>
          </cell>
          <cell r="CE6">
            <v>215.32</v>
          </cell>
          <cell r="CF6">
            <v>283.26</v>
          </cell>
          <cell r="CG6">
            <v>289.60000000000002</v>
          </cell>
          <cell r="CH6">
            <v>293.27</v>
          </cell>
          <cell r="CI6">
            <v>300.52</v>
          </cell>
          <cell r="CJ6">
            <v>296.14</v>
          </cell>
          <cell r="CL6">
            <v>63.47</v>
          </cell>
          <cell r="CM6">
            <v>70.849999999999994</v>
          </cell>
          <cell r="CN6">
            <v>66.42</v>
          </cell>
          <cell r="CO6">
            <v>64.09</v>
          </cell>
          <cell r="CP6">
            <v>67.930000000000007</v>
          </cell>
          <cell r="CQ6">
            <v>55.2</v>
          </cell>
          <cell r="CR6">
            <v>54.74</v>
          </cell>
          <cell r="CS6">
            <v>53.78</v>
          </cell>
          <cell r="CT6">
            <v>53.24</v>
          </cell>
          <cell r="CU6">
            <v>52.31</v>
          </cell>
          <cell r="CW6">
            <v>84.01</v>
          </cell>
          <cell r="CX6">
            <v>83.26</v>
          </cell>
          <cell r="CY6">
            <v>82.04</v>
          </cell>
          <cell r="CZ6">
            <v>82.85</v>
          </cell>
          <cell r="DA6">
            <v>82.08</v>
          </cell>
          <cell r="DB6">
            <v>83.73</v>
          </cell>
          <cell r="DC6">
            <v>83.88</v>
          </cell>
          <cell r="DD6">
            <v>84.06</v>
          </cell>
          <cell r="DE6">
            <v>84.07</v>
          </cell>
          <cell r="DF6">
            <v>84.32</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0</v>
          </cell>
          <cell r="EI6">
            <v>3.e-002</v>
          </cell>
          <cell r="EJ6">
            <v>4.e-002</v>
          </cell>
          <cell r="EK6">
            <v>3.e-002</v>
          </cell>
          <cell r="EL6">
            <v>2.e-002</v>
          </cell>
          <cell r="EM6">
            <v>1.e-002</v>
          </cell>
        </row>
        <row r="7"/>
        <row r="8"/>
        <row r="9"/>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4"/>
  <sheetViews>
    <sheetView showGridLines="0" tabSelected="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熊谷市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4</v>
      </c>
      <c r="J7" s="5"/>
      <c r="K7" s="5"/>
      <c r="L7" s="5"/>
      <c r="M7" s="5"/>
      <c r="N7" s="5"/>
      <c r="O7" s="5"/>
      <c r="P7" s="5" t="s">
        <v>1</v>
      </c>
      <c r="Q7" s="5"/>
      <c r="R7" s="5"/>
      <c r="S7" s="5"/>
      <c r="T7" s="5"/>
      <c r="U7" s="5"/>
      <c r="V7" s="5"/>
      <c r="W7" s="5" t="s">
        <v>3</v>
      </c>
      <c r="X7" s="5"/>
      <c r="Y7" s="5"/>
      <c r="Z7" s="5"/>
      <c r="AA7" s="5"/>
      <c r="AB7" s="5"/>
      <c r="AC7" s="5"/>
      <c r="AD7" s="3"/>
      <c r="AE7" s="3"/>
      <c r="AF7" s="3"/>
      <c r="AG7" s="3"/>
      <c r="AH7" s="3"/>
      <c r="AI7" s="3"/>
      <c r="AJ7" s="3"/>
      <c r="AK7" s="3"/>
      <c r="AL7" s="5" t="s">
        <v>5</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4" t="s">
        <v>11</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3"/>
      <c r="AE8" s="3"/>
      <c r="AF8" s="3"/>
      <c r="AG8" s="3"/>
      <c r="AH8" s="3"/>
      <c r="AI8" s="3"/>
      <c r="AJ8" s="3"/>
      <c r="AK8" s="3"/>
      <c r="AL8" s="19">
        <f>データ!R6</f>
        <v>200700</v>
      </c>
      <c r="AM8" s="19"/>
      <c r="AN8" s="19"/>
      <c r="AO8" s="19"/>
      <c r="AP8" s="19"/>
      <c r="AQ8" s="19"/>
      <c r="AR8" s="19"/>
      <c r="AS8" s="19"/>
      <c r="AT8" s="7">
        <f>データ!S6</f>
        <v>159.82</v>
      </c>
      <c r="AU8" s="7"/>
      <c r="AV8" s="7"/>
      <c r="AW8" s="7"/>
      <c r="AX8" s="7"/>
      <c r="AY8" s="7"/>
      <c r="AZ8" s="7"/>
      <c r="BA8" s="7"/>
      <c r="BB8" s="7">
        <f>データ!T6</f>
        <v>1255.79</v>
      </c>
      <c r="BC8" s="7"/>
      <c r="BD8" s="7"/>
      <c r="BE8" s="7"/>
      <c r="BF8" s="7"/>
      <c r="BG8" s="7"/>
      <c r="BH8" s="7"/>
      <c r="BI8" s="7"/>
      <c r="BJ8" s="3"/>
      <c r="BK8" s="3"/>
      <c r="BL8" s="25" t="s">
        <v>12</v>
      </c>
      <c r="BM8" s="35"/>
      <c r="BN8" s="42" t="s">
        <v>15</v>
      </c>
      <c r="BO8" s="45"/>
      <c r="BP8" s="45"/>
      <c r="BQ8" s="45"/>
      <c r="BR8" s="45"/>
      <c r="BS8" s="45"/>
      <c r="BT8" s="45"/>
      <c r="BU8" s="45"/>
      <c r="BV8" s="45"/>
      <c r="BW8" s="45"/>
      <c r="BX8" s="45"/>
      <c r="BY8" s="49"/>
    </row>
    <row r="9" spans="1:78" ht="18.75" customHeight="1">
      <c r="A9" s="2"/>
      <c r="B9" s="5" t="s">
        <v>16</v>
      </c>
      <c r="C9" s="5"/>
      <c r="D9" s="5"/>
      <c r="E9" s="5"/>
      <c r="F9" s="5"/>
      <c r="G9" s="5"/>
      <c r="H9" s="5"/>
      <c r="I9" s="5" t="s">
        <v>18</v>
      </c>
      <c r="J9" s="5"/>
      <c r="K9" s="5"/>
      <c r="L9" s="5"/>
      <c r="M9" s="5"/>
      <c r="N9" s="5"/>
      <c r="O9" s="5"/>
      <c r="P9" s="5" t="s">
        <v>20</v>
      </c>
      <c r="Q9" s="5"/>
      <c r="R9" s="5"/>
      <c r="S9" s="5"/>
      <c r="T9" s="5"/>
      <c r="U9" s="5"/>
      <c r="V9" s="5"/>
      <c r="W9" s="5" t="s">
        <v>21</v>
      </c>
      <c r="X9" s="5"/>
      <c r="Y9" s="5"/>
      <c r="Z9" s="5"/>
      <c r="AA9" s="5"/>
      <c r="AB9" s="5"/>
      <c r="AC9" s="5"/>
      <c r="AD9" s="5" t="s">
        <v>22</v>
      </c>
      <c r="AE9" s="5"/>
      <c r="AF9" s="5"/>
      <c r="AG9" s="5"/>
      <c r="AH9" s="5"/>
      <c r="AI9" s="5"/>
      <c r="AJ9" s="5"/>
      <c r="AK9" s="3"/>
      <c r="AL9" s="5" t="s">
        <v>24</v>
      </c>
      <c r="AM9" s="5"/>
      <c r="AN9" s="5"/>
      <c r="AO9" s="5"/>
      <c r="AP9" s="5"/>
      <c r="AQ9" s="5"/>
      <c r="AR9" s="5"/>
      <c r="AS9" s="5"/>
      <c r="AT9" s="5" t="s">
        <v>27</v>
      </c>
      <c r="AU9" s="5"/>
      <c r="AV9" s="5"/>
      <c r="AW9" s="5"/>
      <c r="AX9" s="5"/>
      <c r="AY9" s="5"/>
      <c r="AZ9" s="5"/>
      <c r="BA9" s="5"/>
      <c r="BB9" s="5" t="s">
        <v>30</v>
      </c>
      <c r="BC9" s="5"/>
      <c r="BD9" s="5"/>
      <c r="BE9" s="5"/>
      <c r="BF9" s="5"/>
      <c r="BG9" s="5"/>
      <c r="BH9" s="5"/>
      <c r="BI9" s="5"/>
      <c r="BJ9" s="3"/>
      <c r="BK9" s="3"/>
      <c r="BL9" s="26" t="s">
        <v>33</v>
      </c>
      <c r="BM9" s="36"/>
      <c r="BN9" s="43" t="s">
        <v>8</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4.97</v>
      </c>
      <c r="Q10" s="7"/>
      <c r="R10" s="7"/>
      <c r="S10" s="7"/>
      <c r="T10" s="7"/>
      <c r="U10" s="7"/>
      <c r="V10" s="7"/>
      <c r="W10" s="7">
        <f>データ!P6</f>
        <v>100</v>
      </c>
      <c r="X10" s="7"/>
      <c r="Y10" s="7"/>
      <c r="Z10" s="7"/>
      <c r="AA10" s="7"/>
      <c r="AB10" s="7"/>
      <c r="AC10" s="7"/>
      <c r="AD10" s="19">
        <f>データ!Q6</f>
        <v>4100</v>
      </c>
      <c r="AE10" s="19"/>
      <c r="AF10" s="19"/>
      <c r="AG10" s="19"/>
      <c r="AH10" s="19"/>
      <c r="AI10" s="19"/>
      <c r="AJ10" s="19"/>
      <c r="AK10" s="2"/>
      <c r="AL10" s="19">
        <f>データ!U6</f>
        <v>9942</v>
      </c>
      <c r="AM10" s="19"/>
      <c r="AN10" s="19"/>
      <c r="AO10" s="19"/>
      <c r="AP10" s="19"/>
      <c r="AQ10" s="19"/>
      <c r="AR10" s="19"/>
      <c r="AS10" s="19"/>
      <c r="AT10" s="7">
        <f>データ!V6</f>
        <v>4.71</v>
      </c>
      <c r="AU10" s="7"/>
      <c r="AV10" s="7"/>
      <c r="AW10" s="7"/>
      <c r="AX10" s="7"/>
      <c r="AY10" s="7"/>
      <c r="AZ10" s="7"/>
      <c r="BA10" s="7"/>
      <c r="BB10" s="7">
        <f>データ!W6</f>
        <v>2110.83</v>
      </c>
      <c r="BC10" s="7"/>
      <c r="BD10" s="7"/>
      <c r="BE10" s="7"/>
      <c r="BF10" s="7"/>
      <c r="BG10" s="7"/>
      <c r="BH10" s="7"/>
      <c r="BI10" s="7"/>
      <c r="BJ10" s="2"/>
      <c r="BK10" s="2"/>
      <c r="BL10" s="27" t="s">
        <v>10</v>
      </c>
      <c r="BM10" s="37"/>
      <c r="BN10" s="44" t="s">
        <v>34</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36</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19</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39</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107</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40</v>
      </c>
      <c r="D34" s="15"/>
      <c r="E34" s="15"/>
      <c r="F34" s="15"/>
      <c r="G34" s="15"/>
      <c r="H34" s="15"/>
      <c r="I34" s="15"/>
      <c r="J34" s="15"/>
      <c r="K34" s="15"/>
      <c r="L34" s="15"/>
      <c r="M34" s="15"/>
      <c r="N34" s="15"/>
      <c r="O34" s="15"/>
      <c r="P34" s="15"/>
      <c r="Q34" s="18"/>
      <c r="R34" s="15" t="s">
        <v>43</v>
      </c>
      <c r="S34" s="15"/>
      <c r="T34" s="15"/>
      <c r="U34" s="15"/>
      <c r="V34" s="15"/>
      <c r="W34" s="15"/>
      <c r="X34" s="15"/>
      <c r="Y34" s="15"/>
      <c r="Z34" s="15"/>
      <c r="AA34" s="15"/>
      <c r="AB34" s="15"/>
      <c r="AC34" s="15"/>
      <c r="AD34" s="15"/>
      <c r="AE34" s="15"/>
      <c r="AF34" s="18"/>
      <c r="AG34" s="15" t="s">
        <v>44</v>
      </c>
      <c r="AH34" s="15"/>
      <c r="AI34" s="15"/>
      <c r="AJ34" s="15"/>
      <c r="AK34" s="15"/>
      <c r="AL34" s="15"/>
      <c r="AM34" s="15"/>
      <c r="AN34" s="15"/>
      <c r="AO34" s="15"/>
      <c r="AP34" s="15"/>
      <c r="AQ34" s="15"/>
      <c r="AR34" s="15"/>
      <c r="AS34" s="15"/>
      <c r="AT34" s="15"/>
      <c r="AU34" s="18"/>
      <c r="AV34" s="15" t="s">
        <v>45</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23</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108</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49</v>
      </c>
      <c r="D56" s="15"/>
      <c r="E56" s="15"/>
      <c r="F56" s="15"/>
      <c r="G56" s="15"/>
      <c r="H56" s="15"/>
      <c r="I56" s="15"/>
      <c r="J56" s="15"/>
      <c r="K56" s="15"/>
      <c r="L56" s="15"/>
      <c r="M56" s="15"/>
      <c r="N56" s="15"/>
      <c r="O56" s="15"/>
      <c r="P56" s="15"/>
      <c r="Q56" s="18"/>
      <c r="R56" s="15" t="s">
        <v>13</v>
      </c>
      <c r="S56" s="15"/>
      <c r="T56" s="15"/>
      <c r="U56" s="15"/>
      <c r="V56" s="15"/>
      <c r="W56" s="15"/>
      <c r="X56" s="15"/>
      <c r="Y56" s="15"/>
      <c r="Z56" s="15"/>
      <c r="AA56" s="15"/>
      <c r="AB56" s="15"/>
      <c r="AC56" s="15"/>
      <c r="AD56" s="15"/>
      <c r="AE56" s="15"/>
      <c r="AF56" s="18"/>
      <c r="AG56" s="15" t="s">
        <v>50</v>
      </c>
      <c r="AH56" s="15"/>
      <c r="AI56" s="15"/>
      <c r="AJ56" s="15"/>
      <c r="AK56" s="15"/>
      <c r="AL56" s="15"/>
      <c r="AM56" s="15"/>
      <c r="AN56" s="15"/>
      <c r="AO56" s="15"/>
      <c r="AP56" s="15"/>
      <c r="AQ56" s="15"/>
      <c r="AR56" s="15"/>
      <c r="AS56" s="15"/>
      <c r="AT56" s="15"/>
      <c r="AU56" s="18"/>
      <c r="AV56" s="15" t="s">
        <v>52</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47</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48</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109</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14</v>
      </c>
      <c r="D79" s="15"/>
      <c r="E79" s="15"/>
      <c r="F79" s="15"/>
      <c r="G79" s="15"/>
      <c r="H79" s="15"/>
      <c r="I79" s="15"/>
      <c r="J79" s="15"/>
      <c r="K79" s="15"/>
      <c r="L79" s="15"/>
      <c r="M79" s="15"/>
      <c r="N79" s="15"/>
      <c r="O79" s="15"/>
      <c r="P79" s="15"/>
      <c r="Q79" s="15"/>
      <c r="R79" s="15"/>
      <c r="S79" s="15"/>
      <c r="T79" s="15"/>
      <c r="U79" s="18"/>
      <c r="V79" s="18"/>
      <c r="W79" s="15" t="s">
        <v>53</v>
      </c>
      <c r="X79" s="15"/>
      <c r="Y79" s="15"/>
      <c r="Z79" s="15"/>
      <c r="AA79" s="15"/>
      <c r="AB79" s="15"/>
      <c r="AC79" s="15"/>
      <c r="AD79" s="15"/>
      <c r="AE79" s="15"/>
      <c r="AF79" s="15"/>
      <c r="AG79" s="15"/>
      <c r="AH79" s="15"/>
      <c r="AI79" s="15"/>
      <c r="AJ79" s="15"/>
      <c r="AK79" s="15"/>
      <c r="AL79" s="15"/>
      <c r="AM79" s="15"/>
      <c r="AN79" s="15"/>
      <c r="AO79" s="18"/>
      <c r="AP79" s="18"/>
      <c r="AQ79" s="15" t="s">
        <v>54</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38</v>
      </c>
    </row>
    <row r="84" spans="1:78">
      <c r="C84" s="2" t="s">
        <v>56</v>
      </c>
    </row>
  </sheetData>
  <sheetProtection password="8649"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3" width="11.875" customWidth="1"/>
  </cols>
  <sheetData>
    <row r="1" spans="1:144">
      <c r="A1" t="s">
        <v>58</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60</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42</v>
      </c>
      <c r="B3" s="59" t="s">
        <v>61</v>
      </c>
      <c r="C3" s="59" t="s">
        <v>46</v>
      </c>
      <c r="D3" s="59" t="s">
        <v>17</v>
      </c>
      <c r="E3" s="59" t="s">
        <v>32</v>
      </c>
      <c r="F3" s="59" t="s">
        <v>62</v>
      </c>
      <c r="G3" s="59" t="s">
        <v>64</v>
      </c>
      <c r="H3" s="65" t="s">
        <v>7</v>
      </c>
      <c r="I3" s="68"/>
      <c r="J3" s="68"/>
      <c r="K3" s="68"/>
      <c r="L3" s="68"/>
      <c r="M3" s="68"/>
      <c r="N3" s="68"/>
      <c r="O3" s="68"/>
      <c r="P3" s="68"/>
      <c r="Q3" s="68"/>
      <c r="R3" s="68"/>
      <c r="S3" s="68"/>
      <c r="T3" s="68"/>
      <c r="U3" s="68"/>
      <c r="V3" s="68"/>
      <c r="W3" s="73"/>
      <c r="X3" s="76" t="s">
        <v>26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41</v>
      </c>
      <c r="B4" s="60"/>
      <c r="C4" s="60"/>
      <c r="D4" s="60"/>
      <c r="E4" s="60"/>
      <c r="F4" s="60"/>
      <c r="G4" s="60"/>
      <c r="H4" s="66"/>
      <c r="I4" s="69"/>
      <c r="J4" s="69"/>
      <c r="K4" s="69"/>
      <c r="L4" s="69"/>
      <c r="M4" s="69"/>
      <c r="N4" s="69"/>
      <c r="O4" s="69"/>
      <c r="P4" s="69"/>
      <c r="Q4" s="69"/>
      <c r="R4" s="69"/>
      <c r="S4" s="69"/>
      <c r="T4" s="69"/>
      <c r="U4" s="69"/>
      <c r="V4" s="69"/>
      <c r="W4" s="74"/>
      <c r="X4" s="77" t="s">
        <v>63</v>
      </c>
      <c r="Y4" s="77"/>
      <c r="Z4" s="77"/>
      <c r="AA4" s="77"/>
      <c r="AB4" s="77"/>
      <c r="AC4" s="77"/>
      <c r="AD4" s="77"/>
      <c r="AE4" s="77"/>
      <c r="AF4" s="77"/>
      <c r="AG4" s="77"/>
      <c r="AH4" s="77"/>
      <c r="AI4" s="77" t="s">
        <v>31</v>
      </c>
      <c r="AJ4" s="77"/>
      <c r="AK4" s="77"/>
      <c r="AL4" s="77"/>
      <c r="AM4" s="77"/>
      <c r="AN4" s="77"/>
      <c r="AO4" s="77"/>
      <c r="AP4" s="77"/>
      <c r="AQ4" s="77"/>
      <c r="AR4" s="77"/>
      <c r="AS4" s="77"/>
      <c r="AT4" s="77" t="s">
        <v>51</v>
      </c>
      <c r="AU4" s="77"/>
      <c r="AV4" s="77"/>
      <c r="AW4" s="77"/>
      <c r="AX4" s="77"/>
      <c r="AY4" s="77"/>
      <c r="AZ4" s="77"/>
      <c r="BA4" s="77"/>
      <c r="BB4" s="77"/>
      <c r="BC4" s="77"/>
      <c r="BD4" s="77"/>
      <c r="BE4" s="77" t="s">
        <v>65</v>
      </c>
      <c r="BF4" s="77"/>
      <c r="BG4" s="77"/>
      <c r="BH4" s="77"/>
      <c r="BI4" s="77"/>
      <c r="BJ4" s="77"/>
      <c r="BK4" s="77"/>
      <c r="BL4" s="77"/>
      <c r="BM4" s="77"/>
      <c r="BN4" s="77"/>
      <c r="BO4" s="77"/>
      <c r="BP4" s="77" t="s">
        <v>59</v>
      </c>
      <c r="BQ4" s="77"/>
      <c r="BR4" s="77"/>
      <c r="BS4" s="77"/>
      <c r="BT4" s="77"/>
      <c r="BU4" s="77"/>
      <c r="BV4" s="77"/>
      <c r="BW4" s="77"/>
      <c r="BX4" s="77"/>
      <c r="BY4" s="77"/>
      <c r="BZ4" s="77"/>
      <c r="CA4" s="77" t="s">
        <v>35</v>
      </c>
      <c r="CB4" s="77"/>
      <c r="CC4" s="77"/>
      <c r="CD4" s="77"/>
      <c r="CE4" s="77"/>
      <c r="CF4" s="77"/>
      <c r="CG4" s="77"/>
      <c r="CH4" s="77"/>
      <c r="CI4" s="77"/>
      <c r="CJ4" s="77"/>
      <c r="CK4" s="77"/>
      <c r="CL4" s="77" t="s">
        <v>66</v>
      </c>
      <c r="CM4" s="77"/>
      <c r="CN4" s="77"/>
      <c r="CO4" s="77"/>
      <c r="CP4" s="77"/>
      <c r="CQ4" s="77"/>
      <c r="CR4" s="77"/>
      <c r="CS4" s="77"/>
      <c r="CT4" s="77"/>
      <c r="CU4" s="77"/>
      <c r="CV4" s="77"/>
      <c r="CW4" s="77" t="s">
        <v>25</v>
      </c>
      <c r="CX4" s="77"/>
      <c r="CY4" s="77"/>
      <c r="CZ4" s="77"/>
      <c r="DA4" s="77"/>
      <c r="DB4" s="77"/>
      <c r="DC4" s="77"/>
      <c r="DD4" s="77"/>
      <c r="DE4" s="77"/>
      <c r="DF4" s="77"/>
      <c r="DG4" s="77"/>
      <c r="DH4" s="77" t="s">
        <v>37</v>
      </c>
      <c r="DI4" s="77"/>
      <c r="DJ4" s="77"/>
      <c r="DK4" s="77"/>
      <c r="DL4" s="77"/>
      <c r="DM4" s="77"/>
      <c r="DN4" s="77"/>
      <c r="DO4" s="77"/>
      <c r="DP4" s="77"/>
      <c r="DQ4" s="77"/>
      <c r="DR4" s="77"/>
      <c r="DS4" s="77" t="s">
        <v>67</v>
      </c>
      <c r="DT4" s="77"/>
      <c r="DU4" s="77"/>
      <c r="DV4" s="77"/>
      <c r="DW4" s="77"/>
      <c r="DX4" s="77"/>
      <c r="DY4" s="77"/>
      <c r="DZ4" s="77"/>
      <c r="EA4" s="77"/>
      <c r="EB4" s="77"/>
      <c r="EC4" s="77"/>
      <c r="ED4" s="77" t="s">
        <v>28</v>
      </c>
      <c r="EE4" s="77"/>
      <c r="EF4" s="77"/>
      <c r="EG4" s="77"/>
      <c r="EH4" s="77"/>
      <c r="EI4" s="77"/>
      <c r="EJ4" s="77"/>
      <c r="EK4" s="77"/>
      <c r="EL4" s="77"/>
      <c r="EM4" s="77"/>
      <c r="EN4" s="77"/>
    </row>
    <row r="5" spans="1:144">
      <c r="A5" s="57" t="s">
        <v>68</v>
      </c>
      <c r="B5" s="61"/>
      <c r="C5" s="61"/>
      <c r="D5" s="61"/>
      <c r="E5" s="61"/>
      <c r="F5" s="61"/>
      <c r="G5" s="61"/>
      <c r="H5" s="67" t="s">
        <v>69</v>
      </c>
      <c r="I5" s="67" t="s">
        <v>70</v>
      </c>
      <c r="J5" s="67" t="s">
        <v>55</v>
      </c>
      <c r="K5" s="67" t="s">
        <v>71</v>
      </c>
      <c r="L5" s="67" t="s">
        <v>72</v>
      </c>
      <c r="M5" s="67" t="s">
        <v>73</v>
      </c>
      <c r="N5" s="67" t="s">
        <v>74</v>
      </c>
      <c r="O5" s="67" t="s">
        <v>75</v>
      </c>
      <c r="P5" s="67" t="s">
        <v>76</v>
      </c>
      <c r="Q5" s="67" t="s">
        <v>77</v>
      </c>
      <c r="R5" s="67" t="s">
        <v>57</v>
      </c>
      <c r="S5" s="67" t="s">
        <v>78</v>
      </c>
      <c r="T5" s="67" t="s">
        <v>79</v>
      </c>
      <c r="U5" s="67" t="s">
        <v>80</v>
      </c>
      <c r="V5" s="67" t="s">
        <v>81</v>
      </c>
      <c r="W5" s="67" t="s">
        <v>82</v>
      </c>
      <c r="X5" s="67" t="s">
        <v>29</v>
      </c>
      <c r="Y5" s="67" t="s">
        <v>83</v>
      </c>
      <c r="Z5" s="67" t="s">
        <v>84</v>
      </c>
      <c r="AA5" s="67" t="s">
        <v>85</v>
      </c>
      <c r="AB5" s="67" t="s">
        <v>86</v>
      </c>
      <c r="AC5" s="67" t="s">
        <v>87</v>
      </c>
      <c r="AD5" s="67" t="s">
        <v>88</v>
      </c>
      <c r="AE5" s="67" t="s">
        <v>89</v>
      </c>
      <c r="AF5" s="67" t="s">
        <v>90</v>
      </c>
      <c r="AG5" s="67" t="s">
        <v>91</v>
      </c>
      <c r="AH5" s="67" t="s">
        <v>92</v>
      </c>
      <c r="AI5" s="67" t="s">
        <v>29</v>
      </c>
      <c r="AJ5" s="67" t="s">
        <v>83</v>
      </c>
      <c r="AK5" s="67" t="s">
        <v>84</v>
      </c>
      <c r="AL5" s="67" t="s">
        <v>85</v>
      </c>
      <c r="AM5" s="67" t="s">
        <v>86</v>
      </c>
      <c r="AN5" s="67" t="s">
        <v>87</v>
      </c>
      <c r="AO5" s="67" t="s">
        <v>88</v>
      </c>
      <c r="AP5" s="67" t="s">
        <v>89</v>
      </c>
      <c r="AQ5" s="67" t="s">
        <v>90</v>
      </c>
      <c r="AR5" s="67" t="s">
        <v>91</v>
      </c>
      <c r="AS5" s="67" t="s">
        <v>93</v>
      </c>
      <c r="AT5" s="67" t="s">
        <v>29</v>
      </c>
      <c r="AU5" s="67" t="s">
        <v>83</v>
      </c>
      <c r="AV5" s="67" t="s">
        <v>84</v>
      </c>
      <c r="AW5" s="67" t="s">
        <v>85</v>
      </c>
      <c r="AX5" s="67" t="s">
        <v>86</v>
      </c>
      <c r="AY5" s="67" t="s">
        <v>87</v>
      </c>
      <c r="AZ5" s="67" t="s">
        <v>88</v>
      </c>
      <c r="BA5" s="67" t="s">
        <v>89</v>
      </c>
      <c r="BB5" s="67" t="s">
        <v>90</v>
      </c>
      <c r="BC5" s="67" t="s">
        <v>91</v>
      </c>
      <c r="BD5" s="67" t="s">
        <v>93</v>
      </c>
      <c r="BE5" s="67" t="s">
        <v>29</v>
      </c>
      <c r="BF5" s="67" t="s">
        <v>83</v>
      </c>
      <c r="BG5" s="67" t="s">
        <v>84</v>
      </c>
      <c r="BH5" s="67" t="s">
        <v>85</v>
      </c>
      <c r="BI5" s="67" t="s">
        <v>86</v>
      </c>
      <c r="BJ5" s="67" t="s">
        <v>87</v>
      </c>
      <c r="BK5" s="67" t="s">
        <v>88</v>
      </c>
      <c r="BL5" s="67" t="s">
        <v>89</v>
      </c>
      <c r="BM5" s="67" t="s">
        <v>90</v>
      </c>
      <c r="BN5" s="67" t="s">
        <v>91</v>
      </c>
      <c r="BO5" s="67" t="s">
        <v>93</v>
      </c>
      <c r="BP5" s="67" t="s">
        <v>29</v>
      </c>
      <c r="BQ5" s="67" t="s">
        <v>83</v>
      </c>
      <c r="BR5" s="67" t="s">
        <v>84</v>
      </c>
      <c r="BS5" s="67" t="s">
        <v>85</v>
      </c>
      <c r="BT5" s="67" t="s">
        <v>86</v>
      </c>
      <c r="BU5" s="67" t="s">
        <v>87</v>
      </c>
      <c r="BV5" s="67" t="s">
        <v>88</v>
      </c>
      <c r="BW5" s="67" t="s">
        <v>89</v>
      </c>
      <c r="BX5" s="67" t="s">
        <v>90</v>
      </c>
      <c r="BY5" s="67" t="s">
        <v>91</v>
      </c>
      <c r="BZ5" s="67" t="s">
        <v>93</v>
      </c>
      <c r="CA5" s="67" t="s">
        <v>29</v>
      </c>
      <c r="CB5" s="67" t="s">
        <v>83</v>
      </c>
      <c r="CC5" s="67" t="s">
        <v>84</v>
      </c>
      <c r="CD5" s="67" t="s">
        <v>85</v>
      </c>
      <c r="CE5" s="67" t="s">
        <v>86</v>
      </c>
      <c r="CF5" s="67" t="s">
        <v>87</v>
      </c>
      <c r="CG5" s="67" t="s">
        <v>88</v>
      </c>
      <c r="CH5" s="67" t="s">
        <v>89</v>
      </c>
      <c r="CI5" s="67" t="s">
        <v>90</v>
      </c>
      <c r="CJ5" s="67" t="s">
        <v>91</v>
      </c>
      <c r="CK5" s="67" t="s">
        <v>93</v>
      </c>
      <c r="CL5" s="67" t="s">
        <v>29</v>
      </c>
      <c r="CM5" s="67" t="s">
        <v>83</v>
      </c>
      <c r="CN5" s="67" t="s">
        <v>84</v>
      </c>
      <c r="CO5" s="67" t="s">
        <v>85</v>
      </c>
      <c r="CP5" s="67" t="s">
        <v>86</v>
      </c>
      <c r="CQ5" s="67" t="s">
        <v>87</v>
      </c>
      <c r="CR5" s="67" t="s">
        <v>88</v>
      </c>
      <c r="CS5" s="67" t="s">
        <v>89</v>
      </c>
      <c r="CT5" s="67" t="s">
        <v>90</v>
      </c>
      <c r="CU5" s="67" t="s">
        <v>91</v>
      </c>
      <c r="CV5" s="67" t="s">
        <v>93</v>
      </c>
      <c r="CW5" s="67" t="s">
        <v>29</v>
      </c>
      <c r="CX5" s="67" t="s">
        <v>83</v>
      </c>
      <c r="CY5" s="67" t="s">
        <v>84</v>
      </c>
      <c r="CZ5" s="67" t="s">
        <v>85</v>
      </c>
      <c r="DA5" s="67" t="s">
        <v>86</v>
      </c>
      <c r="DB5" s="67" t="s">
        <v>87</v>
      </c>
      <c r="DC5" s="67" t="s">
        <v>88</v>
      </c>
      <c r="DD5" s="67" t="s">
        <v>89</v>
      </c>
      <c r="DE5" s="67" t="s">
        <v>90</v>
      </c>
      <c r="DF5" s="67" t="s">
        <v>91</v>
      </c>
      <c r="DG5" s="67" t="s">
        <v>93</v>
      </c>
      <c r="DH5" s="67" t="s">
        <v>29</v>
      </c>
      <c r="DI5" s="67" t="s">
        <v>83</v>
      </c>
      <c r="DJ5" s="67" t="s">
        <v>84</v>
      </c>
      <c r="DK5" s="67" t="s">
        <v>85</v>
      </c>
      <c r="DL5" s="67" t="s">
        <v>86</v>
      </c>
      <c r="DM5" s="67" t="s">
        <v>87</v>
      </c>
      <c r="DN5" s="67" t="s">
        <v>88</v>
      </c>
      <c r="DO5" s="67" t="s">
        <v>89</v>
      </c>
      <c r="DP5" s="67" t="s">
        <v>90</v>
      </c>
      <c r="DQ5" s="67" t="s">
        <v>91</v>
      </c>
      <c r="DR5" s="67" t="s">
        <v>93</v>
      </c>
      <c r="DS5" s="67" t="s">
        <v>29</v>
      </c>
      <c r="DT5" s="67" t="s">
        <v>83</v>
      </c>
      <c r="DU5" s="67" t="s">
        <v>84</v>
      </c>
      <c r="DV5" s="67" t="s">
        <v>85</v>
      </c>
      <c r="DW5" s="67" t="s">
        <v>86</v>
      </c>
      <c r="DX5" s="67" t="s">
        <v>87</v>
      </c>
      <c r="DY5" s="67" t="s">
        <v>88</v>
      </c>
      <c r="DZ5" s="67" t="s">
        <v>89</v>
      </c>
      <c r="EA5" s="67" t="s">
        <v>90</v>
      </c>
      <c r="EB5" s="67" t="s">
        <v>91</v>
      </c>
      <c r="EC5" s="67" t="s">
        <v>93</v>
      </c>
      <c r="ED5" s="67" t="s">
        <v>29</v>
      </c>
      <c r="EE5" s="67" t="s">
        <v>83</v>
      </c>
      <c r="EF5" s="67" t="s">
        <v>84</v>
      </c>
      <c r="EG5" s="67" t="s">
        <v>85</v>
      </c>
      <c r="EH5" s="67" t="s">
        <v>86</v>
      </c>
      <c r="EI5" s="67" t="s">
        <v>87</v>
      </c>
      <c r="EJ5" s="67" t="s">
        <v>88</v>
      </c>
      <c r="EK5" s="67" t="s">
        <v>89</v>
      </c>
      <c r="EL5" s="67" t="s">
        <v>90</v>
      </c>
      <c r="EM5" s="67" t="s">
        <v>91</v>
      </c>
      <c r="EN5" s="67" t="s">
        <v>93</v>
      </c>
    </row>
    <row r="6" spans="1:144" s="56" customFormat="1">
      <c r="A6" s="57" t="s">
        <v>94</v>
      </c>
      <c r="B6" s="62">
        <f t="shared" ref="B6:W6" si="1">B7</f>
        <v>2015</v>
      </c>
      <c r="C6" s="62">
        <f t="shared" si="1"/>
        <v>112020</v>
      </c>
      <c r="D6" s="62">
        <f t="shared" si="1"/>
        <v>47</v>
      </c>
      <c r="E6" s="62">
        <f t="shared" si="1"/>
        <v>17</v>
      </c>
      <c r="F6" s="62">
        <f t="shared" si="1"/>
        <v>5</v>
      </c>
      <c r="G6" s="62">
        <f t="shared" si="1"/>
        <v>0</v>
      </c>
      <c r="H6" s="62" t="str">
        <f t="shared" si="1"/>
        <v>埼玉県　熊谷市</v>
      </c>
      <c r="I6" s="62" t="str">
        <f t="shared" si="1"/>
        <v>法非適用</v>
      </c>
      <c r="J6" s="62" t="str">
        <f t="shared" si="1"/>
        <v>下水道事業</v>
      </c>
      <c r="K6" s="62" t="str">
        <f t="shared" si="1"/>
        <v>農業集落排水</v>
      </c>
      <c r="L6" s="62" t="str">
        <f t="shared" si="1"/>
        <v>F2</v>
      </c>
      <c r="M6" s="70" t="str">
        <f t="shared" si="1"/>
        <v>-</v>
      </c>
      <c r="N6" s="70" t="str">
        <f t="shared" si="1"/>
        <v>該当数値なし</v>
      </c>
      <c r="O6" s="70">
        <f t="shared" si="1"/>
        <v>4.97</v>
      </c>
      <c r="P6" s="70">
        <f t="shared" si="1"/>
        <v>100</v>
      </c>
      <c r="Q6" s="70">
        <f t="shared" si="1"/>
        <v>4100</v>
      </c>
      <c r="R6" s="70">
        <f t="shared" si="1"/>
        <v>200700</v>
      </c>
      <c r="S6" s="70">
        <f t="shared" si="1"/>
        <v>159.82</v>
      </c>
      <c r="T6" s="70">
        <f t="shared" si="1"/>
        <v>1255.79</v>
      </c>
      <c r="U6" s="70">
        <f t="shared" si="1"/>
        <v>9942</v>
      </c>
      <c r="V6" s="70">
        <f t="shared" si="1"/>
        <v>4.71</v>
      </c>
      <c r="W6" s="70">
        <f t="shared" si="1"/>
        <v>2110.83</v>
      </c>
      <c r="X6" s="78">
        <f t="shared" ref="X6:AG6" si="2">IF(X7="",NA(),X7)</f>
        <v>82.81</v>
      </c>
      <c r="Y6" s="78">
        <f t="shared" si="2"/>
        <v>79.81</v>
      </c>
      <c r="Z6" s="78">
        <f t="shared" si="2"/>
        <v>73.290000000000006</v>
      </c>
      <c r="AA6" s="78">
        <f t="shared" si="2"/>
        <v>74.97</v>
      </c>
      <c r="AB6" s="78">
        <f t="shared" si="2"/>
        <v>77.5</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0">
        <f t="shared" ref="BE6:BN6" si="5">IF(BE7="",NA(),BE7)</f>
        <v>0</v>
      </c>
      <c r="BF6" s="70">
        <f t="shared" si="5"/>
        <v>0</v>
      </c>
      <c r="BG6" s="70">
        <f t="shared" si="5"/>
        <v>0</v>
      </c>
      <c r="BH6" s="70">
        <f t="shared" si="5"/>
        <v>0</v>
      </c>
      <c r="BI6" s="70">
        <f t="shared" si="5"/>
        <v>0</v>
      </c>
      <c r="BJ6" s="78">
        <f t="shared" si="5"/>
        <v>1239.2</v>
      </c>
      <c r="BK6" s="78">
        <f t="shared" si="5"/>
        <v>1197.82</v>
      </c>
      <c r="BL6" s="78">
        <f t="shared" si="5"/>
        <v>1126.77</v>
      </c>
      <c r="BM6" s="78">
        <f t="shared" si="5"/>
        <v>1044.8</v>
      </c>
      <c r="BN6" s="78">
        <f t="shared" si="5"/>
        <v>1081.8</v>
      </c>
      <c r="BO6" s="70" t="str">
        <f>IF(BO7="","",IF(BO7="-","【-】","【"&amp;SUBSTITUTE(TEXT(BO7,"#,##0.00"),"-","△")&amp;"】"))</f>
        <v>【1,015.77】</v>
      </c>
      <c r="BP6" s="78">
        <f t="shared" ref="BP6:BY6" si="6">IF(BP7="",NA(),BP7)</f>
        <v>78.790000000000006</v>
      </c>
      <c r="BQ6" s="78">
        <f t="shared" si="6"/>
        <v>76.92</v>
      </c>
      <c r="BR6" s="78">
        <f t="shared" si="6"/>
        <v>65.23</v>
      </c>
      <c r="BS6" s="78">
        <f t="shared" si="6"/>
        <v>66.63</v>
      </c>
      <c r="BT6" s="78">
        <f t="shared" si="6"/>
        <v>68.64</v>
      </c>
      <c r="BU6" s="78">
        <f t="shared" si="6"/>
        <v>51.56</v>
      </c>
      <c r="BV6" s="78">
        <f t="shared" si="6"/>
        <v>51.03</v>
      </c>
      <c r="BW6" s="78">
        <f t="shared" si="6"/>
        <v>50.9</v>
      </c>
      <c r="BX6" s="78">
        <f t="shared" si="6"/>
        <v>50.82</v>
      </c>
      <c r="BY6" s="78">
        <f t="shared" si="6"/>
        <v>52.19</v>
      </c>
      <c r="BZ6" s="70" t="str">
        <f>IF(BZ7="","",IF(BZ7="-","【-】","【"&amp;SUBSTITUTE(TEXT(BZ7,"#,##0.00"),"-","△")&amp;"】"))</f>
        <v>【52.78】</v>
      </c>
      <c r="CA6" s="78">
        <f t="shared" ref="CA6:CJ6" si="7">IF(CA7="",NA(),CA7)</f>
        <v>201.55</v>
      </c>
      <c r="CB6" s="78">
        <f t="shared" si="7"/>
        <v>192.32</v>
      </c>
      <c r="CC6" s="78">
        <f t="shared" si="7"/>
        <v>228.24</v>
      </c>
      <c r="CD6" s="78">
        <f t="shared" si="7"/>
        <v>233.6</v>
      </c>
      <c r="CE6" s="78">
        <f t="shared" si="7"/>
        <v>215.32</v>
      </c>
      <c r="CF6" s="78">
        <f t="shared" si="7"/>
        <v>283.26</v>
      </c>
      <c r="CG6" s="78">
        <f t="shared" si="7"/>
        <v>289.60000000000002</v>
      </c>
      <c r="CH6" s="78">
        <f t="shared" si="7"/>
        <v>293.27</v>
      </c>
      <c r="CI6" s="78">
        <f t="shared" si="7"/>
        <v>300.52</v>
      </c>
      <c r="CJ6" s="78">
        <f t="shared" si="7"/>
        <v>296.14</v>
      </c>
      <c r="CK6" s="70" t="str">
        <f>IF(CK7="","",IF(CK7="-","【-】","【"&amp;SUBSTITUTE(TEXT(CK7,"#,##0.00"),"-","△")&amp;"】"))</f>
        <v>【289.81】</v>
      </c>
      <c r="CL6" s="78">
        <f t="shared" ref="CL6:CU6" si="8">IF(CL7="",NA(),CL7)</f>
        <v>63.47</v>
      </c>
      <c r="CM6" s="78">
        <f t="shared" si="8"/>
        <v>70.849999999999994</v>
      </c>
      <c r="CN6" s="78">
        <f t="shared" si="8"/>
        <v>66.42</v>
      </c>
      <c r="CO6" s="78">
        <f t="shared" si="8"/>
        <v>64.09</v>
      </c>
      <c r="CP6" s="78">
        <f t="shared" si="8"/>
        <v>67.930000000000007</v>
      </c>
      <c r="CQ6" s="78">
        <f t="shared" si="8"/>
        <v>55.2</v>
      </c>
      <c r="CR6" s="78">
        <f t="shared" si="8"/>
        <v>54.74</v>
      </c>
      <c r="CS6" s="78">
        <f t="shared" si="8"/>
        <v>53.78</v>
      </c>
      <c r="CT6" s="78">
        <f t="shared" si="8"/>
        <v>53.24</v>
      </c>
      <c r="CU6" s="78">
        <f t="shared" si="8"/>
        <v>52.31</v>
      </c>
      <c r="CV6" s="70" t="str">
        <f>IF(CV7="","",IF(CV7="-","【-】","【"&amp;SUBSTITUTE(TEXT(CV7,"#,##0.00"),"-","△")&amp;"】"))</f>
        <v>【52.74】</v>
      </c>
      <c r="CW6" s="78">
        <f t="shared" ref="CW6:DF6" si="9">IF(CW7="",NA(),CW7)</f>
        <v>84.01</v>
      </c>
      <c r="CX6" s="78">
        <f t="shared" si="9"/>
        <v>83.26</v>
      </c>
      <c r="CY6" s="78">
        <f t="shared" si="9"/>
        <v>82.04</v>
      </c>
      <c r="CZ6" s="78">
        <f t="shared" si="9"/>
        <v>82.85</v>
      </c>
      <c r="DA6" s="78">
        <f t="shared" si="9"/>
        <v>82.08</v>
      </c>
      <c r="DB6" s="78">
        <f t="shared" si="9"/>
        <v>83.73</v>
      </c>
      <c r="DC6" s="78">
        <f t="shared" si="9"/>
        <v>83.88</v>
      </c>
      <c r="DD6" s="78">
        <f t="shared" si="9"/>
        <v>84.06</v>
      </c>
      <c r="DE6" s="78">
        <f t="shared" si="9"/>
        <v>84.07</v>
      </c>
      <c r="DF6" s="78">
        <f t="shared" si="9"/>
        <v>84.32</v>
      </c>
      <c r="DG6" s="70" t="str">
        <f>IF(DG7="","",IF(DG7="-","【-】","【"&amp;SUBSTITUTE(TEXT(DG7,"#,##0.00"),"-","△")&amp;"】"))</f>
        <v>【84.50】</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8">
        <f t="shared" si="12"/>
        <v>3.e-002</v>
      </c>
      <c r="EJ6" s="78">
        <f t="shared" si="12"/>
        <v>4.e-002</v>
      </c>
      <c r="EK6" s="78">
        <f t="shared" si="12"/>
        <v>3.e-002</v>
      </c>
      <c r="EL6" s="78">
        <f t="shared" si="12"/>
        <v>2.e-002</v>
      </c>
      <c r="EM6" s="78">
        <f t="shared" si="12"/>
        <v>1.e-002</v>
      </c>
      <c r="EN6" s="70" t="str">
        <f>IF(EN7="","",IF(EN7="-","【-】","【"&amp;SUBSTITUTE(TEXT(EN7,"#,##0.00"),"-","△")&amp;"】"))</f>
        <v>【0.03】</v>
      </c>
    </row>
    <row r="7" spans="1:144" s="56" customFormat="1">
      <c r="A7" s="57"/>
      <c r="B7" s="63">
        <v>2015</v>
      </c>
      <c r="C7" s="63">
        <v>112020</v>
      </c>
      <c r="D7" s="63">
        <v>47</v>
      </c>
      <c r="E7" s="63">
        <v>17</v>
      </c>
      <c r="F7" s="63">
        <v>5</v>
      </c>
      <c r="G7" s="63">
        <v>0</v>
      </c>
      <c r="H7" s="63" t="s">
        <v>95</v>
      </c>
      <c r="I7" s="63" t="s">
        <v>96</v>
      </c>
      <c r="J7" s="63" t="s">
        <v>97</v>
      </c>
      <c r="K7" s="63" t="s">
        <v>98</v>
      </c>
      <c r="L7" s="63" t="s">
        <v>99</v>
      </c>
      <c r="M7" s="71" t="s">
        <v>100</v>
      </c>
      <c r="N7" s="71" t="s">
        <v>101</v>
      </c>
      <c r="O7" s="71">
        <v>4.97</v>
      </c>
      <c r="P7" s="71">
        <v>100</v>
      </c>
      <c r="Q7" s="71">
        <v>4100</v>
      </c>
      <c r="R7" s="71">
        <v>200700</v>
      </c>
      <c r="S7" s="71">
        <v>159.82</v>
      </c>
      <c r="T7" s="71">
        <v>1255.79</v>
      </c>
      <c r="U7" s="71">
        <v>9942</v>
      </c>
      <c r="V7" s="71">
        <v>4.71</v>
      </c>
      <c r="W7" s="71">
        <v>2110.83</v>
      </c>
      <c r="X7" s="71">
        <v>82.81</v>
      </c>
      <c r="Y7" s="71">
        <v>79.81</v>
      </c>
      <c r="Z7" s="71">
        <v>73.290000000000006</v>
      </c>
      <c r="AA7" s="71">
        <v>74.97</v>
      </c>
      <c r="AB7" s="71">
        <v>77.5</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0</v>
      </c>
      <c r="BF7" s="71">
        <v>0</v>
      </c>
      <c r="BG7" s="71">
        <v>0</v>
      </c>
      <c r="BH7" s="71">
        <v>0</v>
      </c>
      <c r="BI7" s="71">
        <v>0</v>
      </c>
      <c r="BJ7" s="71">
        <v>1239.2</v>
      </c>
      <c r="BK7" s="71">
        <v>1197.82</v>
      </c>
      <c r="BL7" s="71">
        <v>1126.77</v>
      </c>
      <c r="BM7" s="71">
        <v>1044.8</v>
      </c>
      <c r="BN7" s="71">
        <v>1081.8</v>
      </c>
      <c r="BO7" s="71">
        <v>1015.77</v>
      </c>
      <c r="BP7" s="71">
        <v>78.790000000000006</v>
      </c>
      <c r="BQ7" s="71">
        <v>76.92</v>
      </c>
      <c r="BR7" s="71">
        <v>65.23</v>
      </c>
      <c r="BS7" s="71">
        <v>66.63</v>
      </c>
      <c r="BT7" s="71">
        <v>68.64</v>
      </c>
      <c r="BU7" s="71">
        <v>51.56</v>
      </c>
      <c r="BV7" s="71">
        <v>51.03</v>
      </c>
      <c r="BW7" s="71">
        <v>50.9</v>
      </c>
      <c r="BX7" s="71">
        <v>50.82</v>
      </c>
      <c r="BY7" s="71">
        <v>52.19</v>
      </c>
      <c r="BZ7" s="71">
        <v>52.78</v>
      </c>
      <c r="CA7" s="71">
        <v>201.55</v>
      </c>
      <c r="CB7" s="71">
        <v>192.32</v>
      </c>
      <c r="CC7" s="71">
        <v>228.24</v>
      </c>
      <c r="CD7" s="71">
        <v>233.6</v>
      </c>
      <c r="CE7" s="71">
        <v>215.32</v>
      </c>
      <c r="CF7" s="71">
        <v>283.26</v>
      </c>
      <c r="CG7" s="71">
        <v>289.60000000000002</v>
      </c>
      <c r="CH7" s="71">
        <v>293.27</v>
      </c>
      <c r="CI7" s="71">
        <v>300.52</v>
      </c>
      <c r="CJ7" s="71">
        <v>296.14</v>
      </c>
      <c r="CK7" s="71">
        <v>289.81</v>
      </c>
      <c r="CL7" s="71">
        <v>63.47</v>
      </c>
      <c r="CM7" s="71">
        <v>70.849999999999994</v>
      </c>
      <c r="CN7" s="71">
        <v>66.42</v>
      </c>
      <c r="CO7" s="71">
        <v>64.09</v>
      </c>
      <c r="CP7" s="71">
        <v>67.930000000000007</v>
      </c>
      <c r="CQ7" s="71">
        <v>55.2</v>
      </c>
      <c r="CR7" s="71">
        <v>54.74</v>
      </c>
      <c r="CS7" s="71">
        <v>53.78</v>
      </c>
      <c r="CT7" s="71">
        <v>53.24</v>
      </c>
      <c r="CU7" s="71">
        <v>52.31</v>
      </c>
      <c r="CV7" s="71">
        <v>52.74</v>
      </c>
      <c r="CW7" s="71">
        <v>84.01</v>
      </c>
      <c r="CX7" s="71">
        <v>83.26</v>
      </c>
      <c r="CY7" s="71">
        <v>82.04</v>
      </c>
      <c r="CZ7" s="71">
        <v>82.85</v>
      </c>
      <c r="DA7" s="71">
        <v>82.08</v>
      </c>
      <c r="DB7" s="71">
        <v>83.73</v>
      </c>
      <c r="DC7" s="71">
        <v>83.88</v>
      </c>
      <c r="DD7" s="71">
        <v>84.06</v>
      </c>
      <c r="DE7" s="71">
        <v>84.07</v>
      </c>
      <c r="DF7" s="71">
        <v>84.32</v>
      </c>
      <c r="DG7" s="71">
        <v>84.5</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3.e-002</v>
      </c>
      <c r="EJ7" s="71">
        <v>4.e-002</v>
      </c>
      <c r="EK7" s="71">
        <v>3.e-002</v>
      </c>
      <c r="EL7" s="71">
        <v>2.e-002</v>
      </c>
      <c r="EM7" s="71">
        <v>1.e-002</v>
      </c>
      <c r="EN7" s="71">
        <v>3.e-002</v>
      </c>
    </row>
    <row r="8" spans="1:144">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102</v>
      </c>
      <c r="C9" s="58" t="s">
        <v>103</v>
      </c>
      <c r="D9" s="58" t="s">
        <v>104</v>
      </c>
      <c r="E9" s="58" t="s">
        <v>105</v>
      </c>
      <c r="F9" s="58" t="s">
        <v>106</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61</v>
      </c>
      <c r="B10" s="64">
        <f>DATEVALUE($B$6-4&amp;"年1月1日")</f>
        <v>40544</v>
      </c>
      <c r="C10" s="64">
        <f>DATEVALUE($B$6-3&amp;"年1月1日")</f>
        <v>40909</v>
      </c>
      <c r="D10" s="64">
        <f>DATEVALUE($B$6-2&amp;"年1月1日")</f>
        <v>41275</v>
      </c>
      <c r="E10" s="64">
        <f>DATEVALUE($B$6-1&amp;"年1月1日")</f>
        <v>41640</v>
      </c>
      <c r="F10" s="64">
        <f>DATEVALUE($B$6&amp;"年1月1日")</f>
        <v>42005</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熊谷市役所</cp:lastModifiedBy>
  <dcterms:created xsi:type="dcterms:W3CDTF">2017-02-08T03:09:11Z</dcterms:created>
  <dcterms:modified xsi:type="dcterms:W3CDTF">2017-02-14T23:30:10Z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2017-02-14T23:30:10Z</vt:filetime>
  </property>
</Properties>
</file>