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O34" i="9"/>
  <c r="BW34" i="9"/>
  <c r="C34" i="9"/>
  <c r="C35" i="9" s="1"/>
  <c r="U34" i="9" l="1"/>
  <c r="U35" i="9" s="1"/>
  <c r="U36" i="9" s="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<sst xmlns="http://schemas.openxmlformats.org/spreadsheetml/2006/main" count="1030" uniqueCount="545">
  <si>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</si>
  <si>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</si>
  <si>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</si>
  <si>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</si>
  <si>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</si>
  <si>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</si>
  <si>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</si>
  <si>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</si>
  <si>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</si>
  <si>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</si>
  <si>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</si>
  <si>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</si>
  <si>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</si>
  <si>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</si>
  <si>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</si>
  <si>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</si>
  <si>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</si>
  <si>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</si>
  <si>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</si>
  <si>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</si>
  <si>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</si>
  <si>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</si>
  <si>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</si>
  <si>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</si>
  <si>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</si>
  <si>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</si>
  <si>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</si>
  <si>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</si>
  <si>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</si>
  <si>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</si>
  <si>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</si>
  <si>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</si>
  <si>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</si>
  <si>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</si>
  <si>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</si>
  <si>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</si>
  <si>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</si>
  <si>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</si>
  <si>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</si>
  <si>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</si>
  <si>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</si>
  <si>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</si>
  <si>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</si>
  <si>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</si>
  <si>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</si>
  <si>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</si>
  <si>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</si>
  <si>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</si>
  <si>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</si>
  <si>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</si>
  <si>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</si>
  <si>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</si>
  <si>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</si>
  <si>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</si>
  <si>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</si>
  <si>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</si>
  <si>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</si>
  <si>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</si>
  <si>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</si>
  <si>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</si>
  <si>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</si>
  <si>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</si>
  <si>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</si>
  <si>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</si>
  <si>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</si>
  <si>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</si>
  <si>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</si>
  <si>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</si>
  <si>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</si>
  <si>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</si>
  <si>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</si>
  <si>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</si>
  <si>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</si>
  <si>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</si>
  <si>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</si>
  <si>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</si>
  <si>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</si>
  <si>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</si>
  <si>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</si>
  <si>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</si>
  <si>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</si>
  <si>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</si>
  <si>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鳩山町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</si>
  <si>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</si>
  <si>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</si>
  <si>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</si>
  <si>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</si>
  <si>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</si>
  <si>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</si>
  <si>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</si>
  <si>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</si>
  <si>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</si>
  <si>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</si>
  <si>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</si>
  <si>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</si>
  <si>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</si>
  <si>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</si>
  <si>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</si>
  <si>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</si>
  <si>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</si>
  <si>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</si>
  <si>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</si>
  <si>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</si>
  <si>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</si>
  <si>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</si>
  <si>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</si>
  <si>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</si>
  <si>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</si>
  <si>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</si>
  <si>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</si>
  <si>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</si>
  <si>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</si>
  <si>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</si>
  <si>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</si>
  <si>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</si>
  <si>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</si>
  <si>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</si>
  <si>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</si>
  <si>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</si>
  <si>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</si>
  <si>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</si>
  <si>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</si>
  <si>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</si>
  <si>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</si>
  <si>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</si>
  <si>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</si>
  <si>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</si>
  <si>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</si>
  <si>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</si>
  <si>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</si>
  <si>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</si>
  <si>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</si>
  <si>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</si>
  <si>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</si>
  <si>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</si>
  <si>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</si>
  <si>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</si>
  <si>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</si>
  <si>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</si>
  <si>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</si>
  <si>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</si>
  <si>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</si>
  <si>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</si>
  <si>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</si>
  <si>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</si>
  <si>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</si>
  <si>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</si>
  <si>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</si>
  <si>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</si>
  <si>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</si>
  <si>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</si>
  <si>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</si>
  <si>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</si>
  <si>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</si>
  <si>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</si>
  <si>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</si>
  <si>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</si>
  <si>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</si>
  <si>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</si>
  <si>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</si>
  <si>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</si>
  <si>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</si>
  <si>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</si>
  <si>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</si>
  <si>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</si>
  <si>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</si>
  <si>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</si>
  <si>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</si>
  <si>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</si>
  <si>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</si>
  <si>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</si>
  <si>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</si>
  <si>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</si>
  <si>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</si>
  <si>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</si>
  <si>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</si>
  <si>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</si>
  <si>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</si>
  <si>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</si>
  <si>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</si>
  <si>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</si>
  <si>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</si>
  <si>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</si>
  <si>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</si>
  <si>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</si>
  <si>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</si>
  <si>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</si>
  <si>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</si>
  <si>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</si>
  <si>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</si>
  <si>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</si>
  <si>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</si>
  <si>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</si>
  <si>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</si>
  <si>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</si>
  <si>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</si>
  <si>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</si>
  <si>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埼玉県鳩山町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</si>
  <si>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</si>
  <si>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</si>
  <si>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</si>
  <si>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</si>
  <si>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</si>
  <si>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</si>
  <si>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</si>
  <si>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</si>
  <si>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</si>
  <si>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</si>
  <si>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</si>
  <si>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</si>
  <si>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</si>
  <si>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</si>
  <si>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</si>
  <si>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</si>
  <si>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</si>
  <si>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</si>
  <si>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</si>
  <si>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</si>
  <si>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</si>
  <si>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</si>
  <si>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</si>
  <si>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</si>
  <si>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</si>
  <si>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</si>
  <si>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</si>
  <si>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</si>
  <si>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</si>
  <si>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</si>
  <si>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</si>
  <si>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</si>
  <si>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</si>
  <si>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</si>
  <si>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</si>
  <si>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</si>
  <si>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</si>
  <si>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</si>
  <si>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</si>
  <si>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</si>
  <si>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</si>
  <si>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</si>
  <si>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</si>
  <si>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</si>
  <si>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</si>
  <si>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</si>
  <si>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</si>
  <si>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</si>
  <si>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</si>
  <si>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</si>
  <si>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</si>
  <si>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</si>
  <si>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</si>
  <si>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</si>
  <si>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</si>
  <si>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</si>
  <si>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</si>
  <si>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</si>
  <si>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</si>
  <si>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</si>
  <si>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</si>
  <si>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</si>
  <si>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</si>
  <si>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</si>
  <si>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</si>
  <si>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</si>
  <si>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</si>
  <si>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</si>
  <si>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</si>
  <si>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</si>
  <si>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</si>
  <si>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</si>
  <si>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</si>
  <si>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</si>
  <si>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</si>
  <si>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</si>
  <si>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</si>
  <si>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</si>
  <si>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</si>
  <si>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</si>
  <si>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</si>
  <si>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</si>
  <si>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</si>
  <si>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</si>
  <si>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</si>
  <si>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</si>
  <si>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</si>
  <si>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</si>
  <si>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</si>
  <si>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</si>
  <si>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</si>
  <si>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</si>
  <si>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</si>
  <si>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</si>
  <si>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</si>
  <si>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</si>
  <si>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</si>
  <si>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</si>
  <si>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</si>
  <si>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</si>
  <si>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</si>
  <si>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</si>
  <si>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</si>
  <si>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</si>
  <si>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</si>
  <si>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</si>
  <si>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</si>
  <si>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</si>
  <si>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</si>
  <si>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</si>
  <si>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</si>
  <si>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</si>
  <si>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</si>
  <si>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</si>
  <si>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</si>
  <si>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</si>
  <si>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</si>
  <si>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</si>
  <si>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</si>
  <si>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</si>
  <si>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</si>
  <si>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</si>
  <si>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</si>
  <si>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</si>
  <si>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</si>
  <si>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</si>
  <si>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</si>
  <si>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</si>
  <si>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</si>
  <si>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</si>
  <si>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</si>
  <si>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</si>
  <si>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</si>
  <si>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</si>
  <si>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</si>
  <si>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</si>
  <si>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</si>
  <si>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</si>
  <si>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</si>
  <si>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</si>
  <si>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</si>
  <si>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</si>
  <si>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</si>
  <si>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</si>
  <si>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</si>
  <si>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</si>
  <si>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</si>
  <si>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</si>
  <si>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</si>
  <si>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埼玉県鳩山町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</si>
  <si>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</si>
  <si>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</si>
  <si>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</si>
  <si>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</si>
  <si>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</si>
  <si>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</si>
  <si>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</si>
  <si>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</si>
  <si>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</si>
  <si>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</si>
  <si>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</si>
  <si>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</si>
  <si>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</si>
  <si>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</si>
  <si>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</si>
  <si>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</si>
  <si>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</si>
  <si>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</si>
  <si>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</si>
  <si>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</si>
  <si>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鳩山町毛呂山・越生都市計画事業今宿東土地区画整理事業（普通会計）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</si>
  <si>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</si>
  <si>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</si>
  <si>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</si>
  <si>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</si>
  <si>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</si>
  <si>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</si>
  <si>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</si>
  <si>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</si>
  <si>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</si>
  <si>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</si>
  <si>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</si>
  <si>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</si>
  <si>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</si>
  <si>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</si>
  <si>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</si>
  <si>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</si>
  <si>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</si>
  <si>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</si>
  <si>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</si>
  <si>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</si>
  <si>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浄化槽設置管理事業特別会計</t>
    <phoneticPr fontId="5"/>
  </si>
  <si>
    <t>鳩山町毛呂山・越生都市計画事業今宿東土地区画整理事業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</si>
  <si>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</si>
  <si>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</si>
  <si>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</si>
  <si>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</si>
  <si>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</si>
  <si>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</si>
  <si>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</si>
  <si>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</si>
  <si>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</si>
  <si>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</si>
  <si>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</si>
  <si>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</si>
  <si>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</si>
  <si>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</si>
  <si>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</si>
  <si>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</si>
  <si>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</si>
  <si>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</si>
  <si>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</si>
  <si>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</si>
  <si>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</si>
  <si>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</si>
  <si>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</si>
  <si>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</si>
  <si>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</si>
  <si>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</si>
  <si>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</si>
  <si>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</si>
  <si>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</si>
  <si>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</si>
  <si>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</si>
  <si>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</si>
  <si>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</si>
  <si>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</si>
  <si>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</si>
  <si>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</si>
  <si>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</si>
  <si>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</si>
  <si>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</si>
  <si>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</si>
  <si>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</si>
  <si>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</si>
  <si>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</si>
  <si>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</si>
  <si>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</si>
  <si>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</si>
  <si>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</si>
  <si>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</si>
  <si>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</si>
  <si>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</si>
  <si>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</si>
  <si>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</si>
  <si>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</si>
  <si>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</si>
  <si>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</si>
  <si>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毛呂山・越生都市計画事業　今宿東土地区画整理事業特別会計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</si>
  <si>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</si>
  <si>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</si>
  <si>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</si>
  <si>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</si>
  <si>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</si>
  <si>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</si>
  <si>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</si>
  <si>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</si>
  <si>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</si>
  <si>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</si>
  <si>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</si>
  <si>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</si>
  <si>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</si>
  <si>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</si>
  <si>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</si>
  <si>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</si>
  <si>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</si>
  <si>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</si>
  <si>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</si>
  <si>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</si>
  <si>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</si>
  <si>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</si>
  <si>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</si>
  <si>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</si>
  <si>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</si>
  <si>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</si>
  <si>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</si>
  <si>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</si>
  <si>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</si>
  <si>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</si>
  <si>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</si>
  <si>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</si>
  <si>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</si>
  <si>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</si>
  <si>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</si>
  <si>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</si>
  <si>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</si>
  <si>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</si>
  <si>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</si>
  <si>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</si>
  <si>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</si>
  <si>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</si>
  <si>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</si>
  <si>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</si>
  <si>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</si>
  <si>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</si>
  <si>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</si>
  <si>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</si>
  <si>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</si>
  <si>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</si>
  <si>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</si>
  <si>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</si>
  <si>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</si>
  <si>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</si>
  <si>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</si>
  <si>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</si>
  <si>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</si>
  <si>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</si>
  <si>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</si>
  <si>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</si>
  <si>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</si>
  <si>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</si>
  <si>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</si>
  <si>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</si>
  <si>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</si>
  <si>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</si>
  <si>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</si>
  <si>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</si>
  <si>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</si>
  <si>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</si>
  <si>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</si>
  <si>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</si>
  <si>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</si>
  <si>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</si>
  <si>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</si>
  <si>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</si>
  <si>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</si>
  <si>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</si>
  <si>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1.29</t>
  </si>
  <si>
    <t>▲ 0.53</t>
  </si>
  <si>
    <t>▲ 3.64</t>
  </si>
  <si>
    <t>▲ 2.89</t>
  </si>
  <si>
    <t>水道事業会計</t>
  </si>
  <si>
    <t>一般会計</t>
  </si>
  <si>
    <t>国民健康保険特別会計</t>
  </si>
  <si>
    <t>▲ 0.30</t>
  </si>
  <si>
    <t>介護保険特別会計</t>
  </si>
  <si>
    <t>鳩山町毛呂山・越生都市計画事業今宿東土地区画整理事業（普通会計）</t>
  </si>
  <si>
    <t>鳩山町毛呂山・越生都市計画事業今宿東土地区画整理事業</t>
  </si>
  <si>
    <t>後期高齢者医療特別会計</t>
  </si>
  <si>
    <t>浄化槽設置管理事業特別会計</t>
  </si>
  <si>
    <t>その他会計（赤字）</t>
  </si>
  <si>
    <t>その他会計（黒字）</t>
  </si>
  <si>
    <t>毛呂山・越生・鳩山公共下水道組合</t>
    <rPh sb="0" eb="3">
      <t>モロヤマ</t>
    </rPh>
    <rPh sb="4" eb="6">
      <t>オゴセ</t>
    </rPh>
    <rPh sb="7" eb="9">
      <t>ハトヤマ</t>
    </rPh>
    <rPh sb="9" eb="11">
      <t>コウキョウ</t>
    </rPh>
    <rPh sb="11" eb="14">
      <t>ゲスイドウ</t>
    </rPh>
    <rPh sb="14" eb="16">
      <t>クミアイ</t>
    </rPh>
    <phoneticPr fontId="2"/>
  </si>
  <si>
    <t>西入間広域消防組合</t>
    <rPh sb="0" eb="1">
      <t>ニシ</t>
    </rPh>
    <rPh sb="1" eb="3">
      <t>イルマ</t>
    </rPh>
    <rPh sb="3" eb="5">
      <t>コウイキ</t>
    </rPh>
    <rPh sb="5" eb="7">
      <t>ショウボウ</t>
    </rPh>
    <rPh sb="7" eb="9">
      <t>クミアイ</t>
    </rPh>
    <phoneticPr fontId="2"/>
  </si>
  <si>
    <t>埼玉西部環境保全組合</t>
    <rPh sb="0" eb="2">
      <t>サイタマ</t>
    </rPh>
    <rPh sb="2" eb="4">
      <t>セイブ</t>
    </rPh>
    <rPh sb="4" eb="6">
      <t>カンキョウ</t>
    </rPh>
    <rPh sb="6" eb="8">
      <t>ホゼン</t>
    </rPh>
    <rPh sb="8" eb="10">
      <t>クミアイ</t>
    </rPh>
    <phoneticPr fontId="2"/>
  </si>
  <si>
    <t>坂戸地区衛生組合</t>
    <rPh sb="0" eb="2">
      <t>サカド</t>
    </rPh>
    <rPh sb="2" eb="4">
      <t>チク</t>
    </rPh>
    <rPh sb="4" eb="6">
      <t>エイセイ</t>
    </rPh>
    <rPh sb="6" eb="7">
      <t>クミ</t>
    </rPh>
    <rPh sb="7" eb="8">
      <t>ア</t>
    </rPh>
    <phoneticPr fontId="2"/>
  </si>
  <si>
    <t>広域静苑組合</t>
    <rPh sb="0" eb="2">
      <t>コウイキ</t>
    </rPh>
    <rPh sb="2" eb="3">
      <t>セイ</t>
    </rPh>
    <rPh sb="3" eb="4">
      <t>エン</t>
    </rPh>
    <rPh sb="4" eb="6">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</si>
</sst>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69147</c:v>
                </c:pt>
                <c:pt idx="1">
                  <c:v>25510</c:v>
                </c:pt>
                <c:pt idx="2">
                  <c:v>36001</c:v>
                </c:pt>
                <c:pt idx="3">
                  <c:v>150887</c:v>
                </c:pt>
                <c:pt idx="4">
                  <c:v>65722</c:v>
                </c:pt>
              </c:numCache>
            </c:numRef>
          </c:val>
          <c:smooth val="0"/>
        </c:ser>
        <c:dLbls>
          <c:showLegendKey val="0"/>
          <c:showVal val="0"/>
          <c:showCatName val="0"/>
          <c:showSerName val="0"/>
          <c:showPercent val="0"/>
          <c:showBubbleSize val="0"/>
        </c:dLbls>
        <c:marker val="1"/>
        <c:smooth val="0"/>
        <c:axId val="97207040"/>
        <c:axId val="97208960"/>
      </c:lineChart>
      <c:catAx>
        <c:axId val="97207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08960"/>
        <c:crosses val="autoZero"/>
        <c:auto val="1"/>
        <c:lblAlgn val="ctr"/>
        <c:lblOffset val="100"/>
        <c:tickLblSkip val="1"/>
        <c:tickMarkSkip val="1"/>
        <c:noMultiLvlLbl val="0"/>
      </c:catAx>
      <c:valAx>
        <c:axId val="972089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07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3.33</c:v>
                </c:pt>
                <c:pt idx="1">
                  <c:v>3.3</c:v>
                </c:pt>
                <c:pt idx="2">
                  <c:v>3.16</c:v>
                </c:pt>
                <c:pt idx="3">
                  <c:v>2.99</c:v>
                </c:pt>
                <c:pt idx="4">
                  <c:v>3.46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12.4</c:v>
                </c:pt>
                <c:pt idx="1">
                  <c:v>11.53</c:v>
                </c:pt>
                <c:pt idx="2">
                  <c:v>11.4</c:v>
                </c:pt>
                <c:pt idx="3">
                  <c:v>7.85</c:v>
                </c:pt>
                <c:pt idx="4">
                  <c:v>4.46</c:v>
                </c:pt>
              </c:numCache>
            </c:numRef>
          </c:val>
        </c:ser>
        <c:dLbls>
          <c:showLegendKey val="0"/>
          <c:showVal val="0"/>
          <c:showCatName val="0"/>
          <c:showSerName val="0"/>
          <c:showPercent val="0"/>
          <c:showBubbleSize val="0"/>
        </c:dLbls>
        <c:gapWidth val="250"/>
        <c:overlap val="100"/>
        <c:axId val="100273536"/>
        <c:axId val="100288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5.48</c:v>
                </c:pt>
                <c:pt idx="1">
                  <c:v>-1.29</c:v>
                </c:pt>
                <c:pt idx="2">
                  <c:v>-0.53</c:v>
                </c:pt>
                <c:pt idx="3">
                  <c:v>-3.64</c:v>
                </c:pt>
                <c:pt idx="4">
                  <c:v>-2.89</c:v>
                </c:pt>
              </c:numCache>
            </c:numRef>
          </c:val>
          <c:smooth val="0"/>
        </c:ser>
        <c:dLbls>
          <c:showLegendKey val="0"/>
          <c:showVal val="0"/>
          <c:showCatName val="0"/>
          <c:showSerName val="0"/>
          <c:showPercent val="0"/>
          <c:showBubbleSize val="0"/>
        </c:dLbls>
        <c:marker val="1"/>
        <c:smooth val="0"/>
        <c:axId val="100273536"/>
        <c:axId val="100288000"/>
      </c:lineChart>
      <c:catAx>
        <c:axId val="10027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288000"/>
        <c:crosses val="autoZero"/>
        <c:auto val="1"/>
        <c:lblAlgn val="ctr"/>
        <c:lblOffset val="100"/>
        <c:tickLblSkip val="1"/>
        <c:tickMarkSkip val="1"/>
        <c:noMultiLvlLbl val="0"/>
      </c:catAx>
      <c:valAx>
        <c:axId val="10028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27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1.1599999999999999</c:v>
                </c:pt>
                <c:pt idx="2">
                  <c:v>#N/A</c:v>
                </c:pt>
                <c:pt idx="3">
                  <c:v>1</c:v>
                </c:pt>
                <c:pt idx="4">
                  <c:v>#N/A</c:v>
                </c:pt>
                <c:pt idx="5">
                  <c:v>0.52</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浄化槽設置管理事業特別会計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0.03</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ser>
        <c:ser>
          <c:idx val="4"/>
          <c:order val="4"/>
          <c:tx>
            <c:strRef>
              <c:f>データシート!$A$31</c:f>
              <c:strCache>
                <c:ptCount val="1"/>
                <c:pt idx="0">
                  <c:v>鳩山町毛呂山・越生都市計画事業今宿東土地区画整理事業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0.36</c:v>
                </c:pt>
                <c:pt idx="8">
                  <c:v>#N/A</c:v>
                </c:pt>
                <c:pt idx="9">
                  <c:v>0.46</c:v>
                </c:pt>
              </c:numCache>
            </c:numRef>
          </c:val>
        </c:ser>
        <c:ser>
          <c:idx val="5"/>
          <c:order val="5"/>
          <c:tx>
            <c:strRef>
              <c:f>データシート!$A$32</c:f>
              <c:strCache>
                <c:ptCount val="1"/>
                <c:pt idx="0">
                  <c:v>鳩山町毛呂山・越生都市計画事業今宿東土地区画整理事業（普通会計）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0.16</c:v>
                </c:pt>
                <c:pt idx="8">
                  <c:v>#N/A</c:v>
                </c:pt>
                <c:pt idx="9">
                  <c:v>0.54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1.65</c:v>
                </c:pt>
                <c:pt idx="2">
                  <c:v>#N/A</c:v>
                </c:pt>
                <c:pt idx="3">
                  <c:v>1.26</c:v>
                </c:pt>
                <c:pt idx="4">
                  <c:v>#N/A</c:v>
                </c:pt>
                <c:pt idx="5">
                  <c:v>1.29</c:v>
                </c:pt>
                <c:pt idx="6">
                  <c:v>#N/A</c:v>
                </c:pt>
                <c:pt idx="7">
                  <c:v>1.2</c:v>
                </c:pt>
                <c:pt idx="8">
                  <c:v>#N/A</c:v>
                </c:pt>
                <c:pt idx="9">
                  <c:v>1.53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1.06</c:v>
                </c:pt>
                <c:pt idx="2">
                  <c:v>#N/A</c:v>
                </c:pt>
                <c:pt idx="3">
                  <c:v>1.52</c:v>
                </c:pt>
                <c:pt idx="4">
                  <c:v>#N/A</c:v>
                </c:pt>
                <c:pt idx="5">
                  <c:v>0.44</c:v>
                </c:pt>
                <c:pt idx="6">
                  <c:v>0.3</c:v>
                </c:pt>
                <c:pt idx="7">
                  <c:v>#N/A</c:v>
                </c:pt>
                <c:pt idx="8">
                  <c:v>#N/A</c:v>
                </c:pt>
                <c:pt idx="9">
                  <c:v>2.66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3.06</c:v>
                </c:pt>
                <c:pt idx="2">
                  <c:v>#N/A</c:v>
                </c:pt>
                <c:pt idx="3">
                  <c:v>3.19</c:v>
                </c:pt>
                <c:pt idx="4">
                  <c:v>#N/A</c:v>
                </c:pt>
                <c:pt idx="5">
                  <c:v>3.08</c:v>
                </c:pt>
                <c:pt idx="6">
                  <c:v>#N/A</c:v>
                </c:pt>
                <c:pt idx="7">
                  <c:v>2.82</c:v>
                </c:pt>
                <c:pt idx="8">
                  <c:v>#N/A</c:v>
                </c:pt>
                <c:pt idx="9">
                  <c:v>2.91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25.1</c:v>
                </c:pt>
                <c:pt idx="2">
                  <c:v>#N/A</c:v>
                </c:pt>
                <c:pt idx="3">
                  <c:v>25.33</c:v>
                </c:pt>
                <c:pt idx="4">
                  <c:v>#N/A</c:v>
                </c:pt>
                <c:pt idx="5">
                  <c:v>27.22</c:v>
                </c:pt>
                <c:pt idx="6">
                  <c:v>#N/A</c:v>
                </c:pt>
                <c:pt idx="7">
                  <c:v>24.59</c:v>
                </c:pt>
                <c:pt idx="8">
                  <c:v>#N/A</c:v>
                </c:pt>
                <c:pt idx="9">
                  <c:v>15.76</c:v>
                </c:pt>
              </c:numCache>
            </c:numRef>
          </c:val>
        </c:ser>
        <c:dLbls>
          <c:showLegendKey val="0"/>
          <c:showVal val="0"/>
          <c:showCatName val="0"/>
          <c:showSerName val="0"/>
          <c:showPercent val="0"/>
          <c:showBubbleSize val="0"/>
        </c:dLbls>
        <c:gapWidth val="150"/>
        <c:overlap val="100"/>
        <c:axId val="99051008"/>
        <c:axId val="99052544"/>
      </c:barChart>
      <c:catAx>
        <c:axId val="9905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052544"/>
        <c:crosses val="autoZero"/>
        <c:auto val="1"/>
        <c:lblAlgn val="ctr"/>
        <c:lblOffset val="100"/>
        <c:tickLblSkip val="1"/>
        <c:tickMarkSkip val="1"/>
        <c:noMultiLvlLbl val="0"/>
      </c:catAx>
      <c:valAx>
        <c:axId val="9905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51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364</c:v>
                </c:pt>
                <c:pt idx="5">
                  <c:v>353</c:v>
                </c:pt>
                <c:pt idx="8">
                  <c:v>363</c:v>
                </c:pt>
                <c:pt idx="11">
                  <c:v>379</c:v>
                </c:pt>
                <c:pt idx="14">
                  <c:v>392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150</c:v>
                </c:pt>
                <c:pt idx="3">
                  <c:v>145</c:v>
                </c:pt>
                <c:pt idx="6">
                  <c:v>141</c:v>
                </c:pt>
                <c:pt idx="9">
                  <c:v>156</c:v>
                </c:pt>
                <c:pt idx="12">
                  <c:v>143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25</c:v>
                </c:pt>
                <c:pt idx="3">
                  <c:v>24</c:v>
                </c:pt>
                <c:pt idx="6">
                  <c:v>23</c:v>
                </c:pt>
                <c:pt idx="9">
                  <c:v>18</c:v>
                </c:pt>
                <c:pt idx="12">
                  <c:v>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381</c:v>
                </c:pt>
                <c:pt idx="3">
                  <c:v>375</c:v>
                </c:pt>
                <c:pt idx="6">
                  <c:v>387</c:v>
                </c:pt>
                <c:pt idx="9">
                  <c:v>404</c:v>
                </c:pt>
                <c:pt idx="12">
                  <c:v>423</c:v>
                </c:pt>
              </c:numCache>
            </c:numRef>
          </c:val>
        </c:ser>
        <c:dLbls>
          <c:showLegendKey val="0"/>
          <c:showVal val="0"/>
          <c:showCatName val="0"/>
          <c:showSerName val="0"/>
          <c:showPercent val="0"/>
          <c:showBubbleSize val="0"/>
        </c:dLbls>
        <c:gapWidth val="100"/>
        <c:overlap val="100"/>
        <c:axId val="100377344"/>
        <c:axId val="100379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192</c:v>
                </c:pt>
                <c:pt idx="2">
                  <c:v>#N/A</c:v>
                </c:pt>
                <c:pt idx="3">
                  <c:v>#N/A</c:v>
                </c:pt>
                <c:pt idx="4">
                  <c:v>191</c:v>
                </c:pt>
                <c:pt idx="5">
                  <c:v>#N/A</c:v>
                </c:pt>
                <c:pt idx="6">
                  <c:v>#N/A</c:v>
                </c:pt>
                <c:pt idx="7">
                  <c:v>188</c:v>
                </c:pt>
                <c:pt idx="8">
                  <c:v>#N/A</c:v>
                </c:pt>
                <c:pt idx="9">
                  <c:v>#N/A</c:v>
                </c:pt>
                <c:pt idx="10">
                  <c:v>200</c:v>
                </c:pt>
                <c:pt idx="11">
                  <c:v>#N/A</c:v>
                </c:pt>
                <c:pt idx="12">
                  <c:v>#N/A</c:v>
                </c:pt>
                <c:pt idx="13">
                  <c:v>194</c:v>
                </c:pt>
                <c:pt idx="14">
                  <c:v>#N/A</c:v>
                </c:pt>
              </c:numCache>
            </c:numRef>
          </c:val>
          <c:smooth val="0"/>
        </c:ser>
        <c:dLbls>
          <c:showLegendKey val="0"/>
          <c:showVal val="0"/>
          <c:showCatName val="0"/>
          <c:showSerName val="0"/>
          <c:showPercent val="0"/>
          <c:showBubbleSize val="0"/>
        </c:dLbls>
        <c:marker val="1"/>
        <c:smooth val="0"/>
        <c:axId val="100377344"/>
        <c:axId val="100379264"/>
      </c:lineChart>
      <c:catAx>
        <c:axId val="10037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379264"/>
        <c:crosses val="autoZero"/>
        <c:auto val="1"/>
        <c:lblAlgn val="ctr"/>
        <c:lblOffset val="100"/>
        <c:tickLblSkip val="1"/>
        <c:tickMarkSkip val="1"/>
        <c:noMultiLvlLbl val="0"/>
      </c:catAx>
      <c:valAx>
        <c:axId val="10037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7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4259</c:v>
                </c:pt>
                <c:pt idx="5">
                  <c:v>4326</c:v>
                </c:pt>
                <c:pt idx="8">
                  <c:v>5057</c:v>
                </c:pt>
                <c:pt idx="11">
                  <c:v>5125</c:v>
                </c:pt>
                <c:pt idx="14">
                  <c:v>5442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852</c:v>
                </c:pt>
                <c:pt idx="5">
                  <c:v>847</c:v>
                </c:pt>
                <c:pt idx="8">
                  <c:v>744</c:v>
                </c:pt>
                <c:pt idx="11">
                  <c:v>922</c:v>
                </c:pt>
                <c:pt idx="14">
                  <c:v>441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1057</c:v>
                </c:pt>
                <c:pt idx="3">
                  <c:v>964</c:v>
                </c:pt>
                <c:pt idx="6">
                  <c:v>848</c:v>
                </c:pt>
                <c:pt idx="9">
                  <c:v>867</c:v>
                </c:pt>
                <c:pt idx="12">
                  <c:v>748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1483</c:v>
                </c:pt>
                <c:pt idx="3">
                  <c:v>1433</c:v>
                </c:pt>
                <c:pt idx="6">
                  <c:v>1327</c:v>
                </c:pt>
                <c:pt idx="9">
                  <c:v>1230</c:v>
                </c:pt>
                <c:pt idx="12">
                  <c:v>1190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304</c:v>
                </c:pt>
                <c:pt idx="3">
                  <c:v>399</c:v>
                </c:pt>
                <c:pt idx="6">
                  <c:v>375</c:v>
                </c:pt>
                <c:pt idx="9">
                  <c:v>325</c:v>
                </c:pt>
                <c:pt idx="12">
                  <c:v>291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3786</c:v>
                </c:pt>
                <c:pt idx="3">
                  <c:v>3873</c:v>
                </c:pt>
                <c:pt idx="6">
                  <c:v>4130</c:v>
                </c:pt>
                <c:pt idx="9">
                  <c:v>5426</c:v>
                </c:pt>
                <c:pt idx="12">
                  <c:v>5709</c:v>
                </c:pt>
              </c:numCache>
            </c:numRef>
          </c:val>
        </c:ser>
        <c:dLbls>
          <c:showLegendKey val="0"/>
          <c:showVal val="0"/>
          <c:showCatName val="0"/>
          <c:showSerName val="0"/>
          <c:showPercent val="0"/>
          <c:showBubbleSize val="0"/>
        </c:dLbls>
        <c:gapWidth val="100"/>
        <c:overlap val="100"/>
        <c:axId val="100226560"/>
        <c:axId val="100228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1519</c:v>
                </c:pt>
                <c:pt idx="2">
                  <c:v>#N/A</c:v>
                </c:pt>
                <c:pt idx="3">
                  <c:v>#N/A</c:v>
                </c:pt>
                <c:pt idx="4">
                  <c:v>1495</c:v>
                </c:pt>
                <c:pt idx="5">
                  <c:v>#N/A</c:v>
                </c:pt>
                <c:pt idx="6">
                  <c:v>#N/A</c:v>
                </c:pt>
                <c:pt idx="7">
                  <c:v>879</c:v>
                </c:pt>
                <c:pt idx="8">
                  <c:v>#N/A</c:v>
                </c:pt>
                <c:pt idx="9">
                  <c:v>#N/A</c:v>
                </c:pt>
                <c:pt idx="10">
                  <c:v>1800</c:v>
                </c:pt>
                <c:pt idx="11">
                  <c:v>#N/A</c:v>
                </c:pt>
                <c:pt idx="12">
                  <c:v>#N/A</c:v>
                </c:pt>
                <c:pt idx="13">
                  <c:v>2055</c:v>
                </c:pt>
                <c:pt idx="14">
                  <c:v>#N/A</c:v>
                </c:pt>
              </c:numCache>
            </c:numRef>
          </c:val>
          <c:smooth val="0"/>
        </c:ser>
        <c:dLbls>
          <c:showLegendKey val="0"/>
          <c:showVal val="0"/>
          <c:showCatName val="0"/>
          <c:showSerName val="0"/>
          <c:showPercent val="0"/>
          <c:showBubbleSize val="0"/>
        </c:dLbls>
        <c:marker val="1"/>
        <c:smooth val="0"/>
        <c:axId val="100226560"/>
        <c:axId val="100228480"/>
      </c:lineChart>
      <c:catAx>
        <c:axId val="10022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228480"/>
        <c:crosses val="autoZero"/>
        <c:auto val="1"/>
        <c:lblAlgn val="ctr"/>
        <c:lblOffset val="100"/>
        <c:tickLblSkip val="1"/>
        <c:tickMarkSkip val="1"/>
        <c:noMultiLvlLbl val="0"/>
      </c:catAx>
      <c:valAx>
        <c:axId val="10022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22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埼玉県鳩山町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14,470
14,388
25.73
5,480,654
5,300,850
117,105
3,384,858
5,708,503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68.6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当町の財政力指数は</a:t>
          </a:r>
          <a:r>
            <a:rPr kumimoji="1" lang="ja-JP" altLang="ja-JP" sz="1100">
              <a:solidFill>
                <a:schemeClr val="dk1"/>
              </a:solidFill>
              <a:effectLst/>
              <a:latin typeface="+mn-lt"/>
              <a:ea typeface="+mn-ea"/>
              <a:cs typeface="+mn-cs"/>
            </a:rPr>
            <a:t>類似団体平均値との比較では</a:t>
          </a:r>
          <a:r>
            <a:rPr kumimoji="1" lang="en-US" altLang="ja-JP" sz="1100">
              <a:solidFill>
                <a:schemeClr val="dk1"/>
              </a:solidFill>
              <a:effectLst/>
              <a:latin typeface="+mn-lt"/>
              <a:ea typeface="+mn-ea"/>
              <a:cs typeface="+mn-cs"/>
            </a:rPr>
            <a:t>0.12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年連続低下しており、平成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年度の単年度における</a:t>
          </a:r>
          <a:r>
            <a:rPr kumimoji="1" lang="ja-JP" altLang="en-US" sz="1100">
              <a:solidFill>
                <a:schemeClr val="dk1"/>
              </a:solidFill>
              <a:effectLst/>
              <a:latin typeface="+mn-lt"/>
              <a:ea typeface="+mn-ea"/>
              <a:cs typeface="+mn-cs"/>
            </a:rPr>
            <a:t>対前年の</a:t>
          </a:r>
          <a:r>
            <a:rPr kumimoji="1" lang="ja-JP" altLang="ja-JP" sz="1100">
              <a:solidFill>
                <a:schemeClr val="dk1"/>
              </a:solidFill>
              <a:effectLst/>
              <a:latin typeface="+mn-lt"/>
              <a:ea typeface="+mn-ea"/>
              <a:cs typeface="+mn-cs"/>
            </a:rPr>
            <a:t>財政力指数は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その主な要因としては、近年、基幹財源である町税収入が団塊世代等の退職や若年層の人口流出による給与所得の減少等が主な要因として挙げられるが、今後も継続的な減少が見込まれていることから、若年層の人口の確保や、企業誘致推進等、地域の活性化による新たな税収確保策を講じるなど、より一層の歳入確保に努める必要が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127907</xdr:rowOff>
    </xdr:to>
    <xdr:cxnSp macro="">
      <xdr:nvCxnSpPr>
        <xdr:cNvPr id="68" name="直線コネクタ 67"/>
        <xdr:cNvCxnSpPr/>
      </xdr:nvCxnSpPr>
      <xdr:spPr>
        <a:xfrm>
          <a:off x="4114800" y="71458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69"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104926</xdr:rowOff>
    </xdr:from>
    <xdr:to>
      <xdr:col>6</xdr:col>
      <xdr:colOff>0</xdr:colOff>
      <xdr:row>41</xdr:row>
      <xdr:rowOff>116417</xdr:rowOff>
    </xdr:to>
    <xdr:cxnSp macro="">
      <xdr:nvCxnSpPr>
        <xdr:cNvPr id="71" name="直線コネクタ 70"/>
        <xdr:cNvCxnSpPr/>
      </xdr:nvCxnSpPr>
      <xdr:spPr>
        <a:xfrm>
          <a:off x="3225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3" name="テキスト ボックス 72"/>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81945</xdr:rowOff>
    </xdr:from>
    <xdr:to>
      <xdr:col>4</xdr:col>
      <xdr:colOff>482600</xdr:colOff>
      <xdr:row>41</xdr:row>
      <xdr:rowOff>104926</xdr:rowOff>
    </xdr:to>
    <xdr:cxnSp macro="">
      <xdr:nvCxnSpPr>
        <xdr:cNvPr id="74" name="直線コネクタ 73"/>
        <xdr:cNvCxnSpPr/>
      </xdr:nvCxnSpPr>
      <xdr:spPr>
        <a:xfrm>
          <a:off x="2336800" y="71113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6" name="テキスト ボックス 75"/>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81945</xdr:rowOff>
    </xdr:to>
    <xdr:cxnSp macro="">
      <xdr:nvCxnSpPr>
        <xdr:cNvPr id="77" name="直線コネクタ 76"/>
        <xdr:cNvCxnSpPr/>
      </xdr:nvCxnSpPr>
      <xdr:spPr>
        <a:xfrm>
          <a:off x="1447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79" name="テキスト ボックス 78"/>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1" name="テキスト ボックス 80"/>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7" name="円/楕円 86"/>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93634</xdr:rowOff>
    </xdr:from>
    <xdr:ext cx="762000" cy="259045"/>
    <xdr:sp macro="" textlink="">
      <xdr:nvSpPr>
        <xdr:cNvPr id="88"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90" name="テキスト ボックス 89"/>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54126</xdr:rowOff>
    </xdr:from>
    <xdr:to>
      <xdr:col>4</xdr:col>
      <xdr:colOff>533400</xdr:colOff>
      <xdr:row>41</xdr:row>
      <xdr:rowOff>155726</xdr:rowOff>
    </xdr:to>
    <xdr:sp macro="" textlink="">
      <xdr:nvSpPr>
        <xdr:cNvPr id="91" name="円/楕円 90"/>
        <xdr:cNvSpPr/>
      </xdr:nvSpPr>
      <xdr:spPr>
        <a:xfrm>
          <a:off x="3175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165903</xdr:rowOff>
    </xdr:from>
    <xdr:ext cx="762000" cy="259045"/>
    <xdr:sp macro="" textlink="">
      <xdr:nvSpPr>
        <xdr:cNvPr id="92" name="テキスト ボックス 91"/>
        <xdr:cNvSpPr txBox="1"/>
      </xdr:nvSpPr>
      <xdr:spPr>
        <a:xfrm>
          <a:off x="2844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31145</xdr:rowOff>
    </xdr:from>
    <xdr:to>
      <xdr:col>3</xdr:col>
      <xdr:colOff>330200</xdr:colOff>
      <xdr:row>41</xdr:row>
      <xdr:rowOff>132745</xdr:rowOff>
    </xdr:to>
    <xdr:sp macro="" textlink="">
      <xdr:nvSpPr>
        <xdr:cNvPr id="93" name="円/楕円 92"/>
        <xdr:cNvSpPr/>
      </xdr:nvSpPr>
      <xdr:spPr>
        <a:xfrm>
          <a:off x="2286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142922</xdr:rowOff>
    </xdr:from>
    <xdr:ext cx="762000" cy="259045"/>
    <xdr:sp macro="" textlink="">
      <xdr:nvSpPr>
        <xdr:cNvPr id="94" name="テキスト ボックス 93"/>
        <xdr:cNvSpPr txBox="1"/>
      </xdr:nvSpPr>
      <xdr:spPr>
        <a:xfrm>
          <a:off x="1955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5" name="円/楕円 94"/>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119942</xdr:rowOff>
    </xdr:from>
    <xdr:ext cx="762000" cy="259045"/>
    <xdr:sp macro="" textlink="">
      <xdr:nvSpPr>
        <xdr:cNvPr id="96" name="テキスト ボックス 95"/>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前年度に引き続き、類似団体内平均値及び埼玉平均値を上回る結果となった、その内訳としては、経常経費充当一般財源は、扶助費、</a:t>
          </a:r>
          <a:r>
            <a:rPr lang="ja-JP" altLang="en-US" sz="1100" b="0" i="0">
              <a:solidFill>
                <a:schemeClr val="dk1"/>
              </a:solidFill>
              <a:effectLst/>
              <a:latin typeface="+mn-lt"/>
              <a:ea typeface="+mn-ea"/>
              <a:cs typeface="+mn-cs"/>
            </a:rPr>
            <a:t>物件費、維持補修費、</a:t>
          </a:r>
          <a:r>
            <a:rPr lang="ja-JP" altLang="ja-JP" sz="1100" b="0" i="0">
              <a:solidFill>
                <a:schemeClr val="dk1"/>
              </a:solidFill>
              <a:effectLst/>
              <a:latin typeface="+mn-lt"/>
              <a:ea typeface="+mn-ea"/>
              <a:cs typeface="+mn-cs"/>
            </a:rPr>
            <a:t>補助費</a:t>
          </a:r>
          <a:r>
            <a:rPr lang="ja-JP" altLang="en-US" sz="1100" b="0" i="0">
              <a:solidFill>
                <a:schemeClr val="dk1"/>
              </a:solidFill>
              <a:effectLst/>
              <a:latin typeface="+mn-lt"/>
              <a:ea typeface="+mn-ea"/>
              <a:cs typeface="+mn-cs"/>
            </a:rPr>
            <a:t>等</a:t>
          </a:r>
          <a:r>
            <a:rPr lang="ja-JP" altLang="ja-JP" sz="1100" b="0" i="0">
              <a:solidFill>
                <a:schemeClr val="dk1"/>
              </a:solidFill>
              <a:effectLst/>
              <a:latin typeface="+mn-lt"/>
              <a:ea typeface="+mn-ea"/>
              <a:cs typeface="+mn-cs"/>
            </a:rPr>
            <a:t>が</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したものの、人件費、</a:t>
          </a:r>
          <a:r>
            <a:rPr lang="ja-JP" altLang="en-US" sz="1100" b="0" i="0">
              <a:solidFill>
                <a:schemeClr val="dk1"/>
              </a:solidFill>
              <a:effectLst/>
              <a:latin typeface="+mn-lt"/>
              <a:ea typeface="+mn-ea"/>
              <a:cs typeface="+mn-cs"/>
            </a:rPr>
            <a:t>公債費</a:t>
          </a:r>
          <a:r>
            <a:rPr lang="ja-JP" altLang="ja-JP" sz="1100" b="0" i="0">
              <a:solidFill>
                <a:schemeClr val="dk1"/>
              </a:solidFill>
              <a:effectLst/>
              <a:latin typeface="+mn-lt"/>
              <a:ea typeface="+mn-ea"/>
              <a:cs typeface="+mn-cs"/>
            </a:rPr>
            <a:t>、繰出金</a:t>
          </a:r>
          <a:r>
            <a:rPr lang="ja-JP" altLang="en-US" sz="1100" b="0" i="0">
              <a:solidFill>
                <a:schemeClr val="dk1"/>
              </a:solidFill>
              <a:effectLst/>
              <a:latin typeface="+mn-lt"/>
              <a:ea typeface="+mn-ea"/>
              <a:cs typeface="+mn-cs"/>
            </a:rPr>
            <a:t>が増加したこと</a:t>
          </a:r>
          <a:r>
            <a:rPr lang="ja-JP" altLang="en-US" sz="1100" b="0" i="0">
              <a:solidFill>
                <a:schemeClr val="tx1"/>
              </a:solidFill>
              <a:effectLst/>
              <a:latin typeface="+mn-lt"/>
              <a:ea typeface="+mn-ea"/>
              <a:cs typeface="+mn-cs"/>
            </a:rPr>
            <a:t>により</a:t>
          </a:r>
          <a:r>
            <a:rPr lang="ja-JP" altLang="ja-JP" sz="1100" b="0" i="0">
              <a:solidFill>
                <a:schemeClr val="tx1"/>
              </a:solidFill>
              <a:effectLst/>
              <a:latin typeface="+mn-lt"/>
              <a:ea typeface="+mn-ea"/>
              <a:cs typeface="+mn-cs"/>
            </a:rPr>
            <a:t>全体</a:t>
          </a:r>
          <a:r>
            <a:rPr lang="ja-JP" altLang="en-US" sz="1100" b="0" i="0">
              <a:solidFill>
                <a:schemeClr val="tx1"/>
              </a:solidFill>
              <a:effectLst/>
              <a:latin typeface="+mn-lt"/>
              <a:ea typeface="+mn-ea"/>
              <a:cs typeface="+mn-cs"/>
            </a:rPr>
            <a:t>で増加</a:t>
          </a:r>
          <a:r>
            <a:rPr lang="ja-JP" altLang="ja-JP" sz="1100" b="0" i="0">
              <a:solidFill>
                <a:schemeClr val="tx1"/>
              </a:solidFill>
              <a:effectLst/>
              <a:latin typeface="+mn-lt"/>
              <a:ea typeface="+mn-ea"/>
              <a:cs typeface="+mn-cs"/>
            </a:rPr>
            <a:t>となった。</a:t>
          </a:r>
          <a:endParaRPr lang="en-US" altLang="ja-JP" sz="1100" b="0" i="0">
            <a:solidFill>
              <a:schemeClr val="tx1"/>
            </a:solidFill>
            <a:effectLst/>
            <a:latin typeface="+mn-lt"/>
            <a:ea typeface="+mn-ea"/>
            <a:cs typeface="+mn-cs"/>
          </a:endParaRPr>
        </a:p>
        <a:p>
          <a:pPr rtl="0" eaLnBrk="1" fontAlgn="auto" latinLnBrk="0" hangingPunct="1"/>
          <a:r>
            <a:rPr lang="ja-JP" altLang="en-US" sz="1100" b="0" i="0">
              <a:solidFill>
                <a:schemeClr val="tx1"/>
              </a:solidFill>
              <a:effectLst/>
              <a:latin typeface="+mn-lt"/>
              <a:ea typeface="+mn-ea"/>
              <a:cs typeface="+mn-cs"/>
            </a:rPr>
            <a:t>　</a:t>
          </a:r>
          <a:r>
            <a:rPr lang="ja-JP" altLang="ja-JP" sz="1100" b="0" i="0">
              <a:solidFill>
                <a:schemeClr val="tx1"/>
              </a:solidFill>
              <a:effectLst/>
              <a:latin typeface="+mn-lt"/>
              <a:ea typeface="+mn-ea"/>
              <a:cs typeface="+mn-cs"/>
            </a:rPr>
            <a:t>経常一般財源については、</a:t>
          </a:r>
          <a:r>
            <a:rPr lang="ja-JP" altLang="en-US" sz="1100" b="0" i="0">
              <a:solidFill>
                <a:schemeClr val="tx1"/>
              </a:solidFill>
              <a:effectLst/>
              <a:latin typeface="+mn-lt"/>
              <a:ea typeface="+mn-ea"/>
              <a:cs typeface="+mn-cs"/>
            </a:rPr>
            <a:t>配当割交付金、地方消費税交付金、地方交付税等が増加しているが、</a:t>
          </a:r>
          <a:r>
            <a:rPr lang="ja-JP" altLang="ja-JP" sz="1100" b="0" i="0">
              <a:solidFill>
                <a:schemeClr val="tx1"/>
              </a:solidFill>
              <a:effectLst/>
              <a:latin typeface="+mn-lt"/>
              <a:ea typeface="+mn-ea"/>
              <a:cs typeface="+mn-cs"/>
            </a:rPr>
            <a:t>町税</a:t>
          </a:r>
          <a:r>
            <a:rPr lang="ja-JP" altLang="en-US" sz="1100" b="0" i="0">
              <a:solidFill>
                <a:schemeClr val="tx1"/>
              </a:solidFill>
              <a:effectLst/>
              <a:latin typeface="+mn-lt"/>
              <a:ea typeface="+mn-ea"/>
              <a:cs typeface="+mn-cs"/>
            </a:rPr>
            <a:t>、地方贈与税、利子割交付金</a:t>
          </a:r>
          <a:r>
            <a:rPr lang="ja-JP" altLang="ja-JP" sz="1100" b="0" i="0">
              <a:solidFill>
                <a:schemeClr val="tx1"/>
              </a:solidFill>
              <a:effectLst/>
              <a:latin typeface="+mn-lt"/>
              <a:ea typeface="+mn-ea"/>
              <a:cs typeface="+mn-cs"/>
            </a:rPr>
            <a:t>等が減少したことから</a:t>
          </a:r>
          <a:r>
            <a:rPr lang="ja-JP" altLang="en-US" sz="1100" b="0" i="0">
              <a:solidFill>
                <a:schemeClr val="tx1"/>
              </a:solidFill>
              <a:effectLst/>
              <a:latin typeface="+mn-lt"/>
              <a:ea typeface="+mn-ea"/>
              <a:cs typeface="+mn-cs"/>
            </a:rPr>
            <a:t>対</a:t>
          </a:r>
          <a:r>
            <a:rPr lang="ja-JP" altLang="ja-JP" sz="1100" b="0" i="0">
              <a:solidFill>
                <a:schemeClr val="tx1"/>
              </a:solidFill>
              <a:effectLst/>
              <a:latin typeface="+mn-lt"/>
              <a:ea typeface="+mn-ea"/>
              <a:cs typeface="+mn-cs"/>
            </a:rPr>
            <a:t>前年度比</a:t>
          </a:r>
          <a:r>
            <a:rPr lang="en-US" altLang="ja-JP" sz="1100" b="0" i="0">
              <a:solidFill>
                <a:schemeClr val="tx1"/>
              </a:solidFill>
              <a:effectLst/>
              <a:latin typeface="+mn-lt"/>
              <a:ea typeface="+mn-ea"/>
              <a:cs typeface="+mn-cs"/>
            </a:rPr>
            <a:t>2.1%</a:t>
          </a:r>
          <a:r>
            <a:rPr lang="ja-JP" altLang="en-US" sz="1100" b="0" i="0">
              <a:solidFill>
                <a:schemeClr val="tx1"/>
              </a:solidFill>
              <a:effectLst/>
              <a:latin typeface="+mn-lt"/>
              <a:ea typeface="+mn-ea"/>
              <a:cs typeface="+mn-cs"/>
            </a:rPr>
            <a:t>ポイント上回った</a:t>
          </a:r>
          <a:r>
            <a:rPr lang="ja-JP" altLang="ja-JP" sz="1100" b="0" i="0">
              <a:solidFill>
                <a:schemeClr val="tx1"/>
              </a:solidFill>
              <a:effectLst/>
              <a:latin typeface="+mn-lt"/>
              <a:ea typeface="+mn-ea"/>
              <a:cs typeface="+mn-cs"/>
            </a:rPr>
            <a:t>。</a:t>
          </a:r>
          <a:endParaRPr lang="ja-JP" altLang="ja-JP" sz="1400">
            <a:solidFill>
              <a:schemeClr val="tx1"/>
            </a:solidFill>
            <a:effectLst/>
          </a:endParaRPr>
        </a:p>
        <a:p>
          <a:pPr rtl="0" eaLnBrk="1" fontAlgn="auto" latinLnBrk="0" hangingPunct="1"/>
          <a:r>
            <a:rPr lang="ja-JP" altLang="ja-JP" sz="1100" b="0" i="0">
              <a:solidFill>
                <a:schemeClr val="tx1"/>
              </a:solidFill>
              <a:effectLst/>
              <a:latin typeface="+mn-lt"/>
              <a:ea typeface="+mn-ea"/>
              <a:cs typeface="+mn-cs"/>
            </a:rPr>
            <a:t>　依然として類似団体内平均値を上回る数値となっていることから、歳出においては事務事業見直しを行うなど経常経費削減・節減を行い、歳入においては新たな歳入確保策を検討するなど、今後も引き続き数値の改善に努める必要がある。</a:t>
          </a:r>
          <a:endParaRPr lang="ja-JP" altLang="ja-JP" sz="1400">
            <a:solidFill>
              <a:schemeClr val="tx1"/>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37084</xdr:rowOff>
    </xdr:from>
    <xdr:to>
      <xdr:col>7</xdr:col>
      <xdr:colOff>152400</xdr:colOff>
      <xdr:row>63</xdr:row>
      <xdr:rowOff>87757</xdr:rowOff>
    </xdr:to>
    <xdr:cxnSp macro="">
      <xdr:nvCxnSpPr>
        <xdr:cNvPr id="129" name="直線コネクタ 128"/>
        <xdr:cNvCxnSpPr/>
      </xdr:nvCxnSpPr>
      <xdr:spPr>
        <a:xfrm>
          <a:off x="4114800" y="10838434"/>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37084</xdr:rowOff>
    </xdr:from>
    <xdr:to>
      <xdr:col>6</xdr:col>
      <xdr:colOff>0</xdr:colOff>
      <xdr:row>63</xdr:row>
      <xdr:rowOff>63627</xdr:rowOff>
    </xdr:to>
    <xdr:cxnSp macro="">
      <xdr:nvCxnSpPr>
        <xdr:cNvPr id="132" name="直線コネクタ 131"/>
        <xdr:cNvCxnSpPr/>
      </xdr:nvCxnSpPr>
      <xdr:spPr>
        <a:xfrm flipV="1">
          <a:off x="3225800" y="1083843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63627</xdr:rowOff>
    </xdr:from>
    <xdr:to>
      <xdr:col>4</xdr:col>
      <xdr:colOff>482600</xdr:colOff>
      <xdr:row>63</xdr:row>
      <xdr:rowOff>63627</xdr:rowOff>
    </xdr:to>
    <xdr:cxnSp macro="">
      <xdr:nvCxnSpPr>
        <xdr:cNvPr id="135" name="直線コネクタ 134"/>
        <xdr:cNvCxnSpPr/>
      </xdr:nvCxnSpPr>
      <xdr:spPr>
        <a:xfrm>
          <a:off x="2336800" y="108649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104775</xdr:rowOff>
    </xdr:from>
    <xdr:to>
      <xdr:col>3</xdr:col>
      <xdr:colOff>279400</xdr:colOff>
      <xdr:row>63</xdr:row>
      <xdr:rowOff>63627</xdr:rowOff>
    </xdr:to>
    <xdr:cxnSp macro="">
      <xdr:nvCxnSpPr>
        <xdr:cNvPr id="138" name="直線コネクタ 137"/>
        <xdr:cNvCxnSpPr/>
      </xdr:nvCxnSpPr>
      <xdr:spPr>
        <a:xfrm>
          <a:off x="1447800" y="1073467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107840</xdr:rowOff>
    </xdr:from>
    <xdr:ext cx="762000" cy="259045"/>
    <xdr:sp macro="" textlink="">
      <xdr:nvSpPr>
        <xdr:cNvPr id="142" name="テキスト ボックス 141"/>
        <xdr:cNvSpPr txBox="1"/>
      </xdr:nvSpPr>
      <xdr:spPr>
        <a:xfrm>
          <a:off x="1066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36957</xdr:rowOff>
    </xdr:from>
    <xdr:to>
      <xdr:col>7</xdr:col>
      <xdr:colOff>203200</xdr:colOff>
      <xdr:row>63</xdr:row>
      <xdr:rowOff>138557</xdr:rowOff>
    </xdr:to>
    <xdr:sp macro="" textlink="">
      <xdr:nvSpPr>
        <xdr:cNvPr id="148" name="円/楕円 147"/>
        <xdr:cNvSpPr/>
      </xdr:nvSpPr>
      <xdr:spPr>
        <a:xfrm>
          <a:off x="4902200" y="10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9034</xdr:rowOff>
    </xdr:from>
    <xdr:ext cx="762000" cy="259045"/>
    <xdr:sp macro="" textlink="">
      <xdr:nvSpPr>
        <xdr:cNvPr id="149" name="財政構造の弾力性該当値テキスト"/>
        <xdr:cNvSpPr txBox="1"/>
      </xdr:nvSpPr>
      <xdr:spPr>
        <a:xfrm>
          <a:off x="5041900" y="1081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157734</xdr:rowOff>
    </xdr:from>
    <xdr:to>
      <xdr:col>6</xdr:col>
      <xdr:colOff>50800</xdr:colOff>
      <xdr:row>63</xdr:row>
      <xdr:rowOff>87884</xdr:rowOff>
    </xdr:to>
    <xdr:sp macro="" textlink="">
      <xdr:nvSpPr>
        <xdr:cNvPr id="150" name="円/楕円 149"/>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72661</xdr:rowOff>
    </xdr:from>
    <xdr:ext cx="736600" cy="259045"/>
    <xdr:sp macro="" textlink="">
      <xdr:nvSpPr>
        <xdr:cNvPr id="151" name="テキスト ボックス 150"/>
        <xdr:cNvSpPr txBox="1"/>
      </xdr:nvSpPr>
      <xdr:spPr>
        <a:xfrm>
          <a:off x="3733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12827</xdr:rowOff>
    </xdr:from>
    <xdr:to>
      <xdr:col>4</xdr:col>
      <xdr:colOff>533400</xdr:colOff>
      <xdr:row>63</xdr:row>
      <xdr:rowOff>114427</xdr:rowOff>
    </xdr:to>
    <xdr:sp macro="" textlink="">
      <xdr:nvSpPr>
        <xdr:cNvPr id="152" name="円/楕円 151"/>
        <xdr:cNvSpPr/>
      </xdr:nvSpPr>
      <xdr:spPr>
        <a:xfrm>
          <a:off x="3175000"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99204</xdr:rowOff>
    </xdr:from>
    <xdr:ext cx="762000" cy="259045"/>
    <xdr:sp macro="" textlink="">
      <xdr:nvSpPr>
        <xdr:cNvPr id="153" name="テキスト ボックス 152"/>
        <xdr:cNvSpPr txBox="1"/>
      </xdr:nvSpPr>
      <xdr:spPr>
        <a:xfrm>
          <a:off x="2844800" y="1090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12827</xdr:rowOff>
    </xdr:from>
    <xdr:to>
      <xdr:col>3</xdr:col>
      <xdr:colOff>330200</xdr:colOff>
      <xdr:row>63</xdr:row>
      <xdr:rowOff>114427</xdr:rowOff>
    </xdr:to>
    <xdr:sp macro="" textlink="">
      <xdr:nvSpPr>
        <xdr:cNvPr id="154" name="円/楕円 153"/>
        <xdr:cNvSpPr/>
      </xdr:nvSpPr>
      <xdr:spPr>
        <a:xfrm>
          <a:off x="2286000"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99204</xdr:rowOff>
    </xdr:from>
    <xdr:ext cx="762000" cy="259045"/>
    <xdr:sp macro="" textlink="">
      <xdr:nvSpPr>
        <xdr:cNvPr id="155" name="テキスト ボックス 154"/>
        <xdr:cNvSpPr txBox="1"/>
      </xdr:nvSpPr>
      <xdr:spPr>
        <a:xfrm>
          <a:off x="1955800" y="1090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53975</xdr:rowOff>
    </xdr:from>
    <xdr:to>
      <xdr:col>2</xdr:col>
      <xdr:colOff>127000</xdr:colOff>
      <xdr:row>62</xdr:row>
      <xdr:rowOff>155575</xdr:rowOff>
    </xdr:to>
    <xdr:sp macro="" textlink="">
      <xdr:nvSpPr>
        <xdr:cNvPr id="156" name="円/楕円 155"/>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140352</xdr:rowOff>
    </xdr:from>
    <xdr:ext cx="762000" cy="259045"/>
    <xdr:sp macro="" textlink="">
      <xdr:nvSpPr>
        <xdr:cNvPr id="157" name="テキスト ボックス 156"/>
        <xdr:cNvSpPr txBox="1"/>
      </xdr:nvSpPr>
      <xdr:spPr>
        <a:xfrm>
          <a:off x="1066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[117,245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行財政改革計画等により、人件費においては、職員数の削減、地域手当等の段階的な削減、そして、給与改定等による減少や、物件費においても、年度により臨時的費用による増減はあるものの、経常的費用については継続的に削減・節減に努めてきたが、一定の年度において職員の大量退職等の見込みによるその補充等の考え方もあることなどの理由から、埼玉県平均や前年度と比較すると上回っている。</a:t>
          </a:r>
          <a:endParaRPr lang="ja-JP" altLang="ja-JP" sz="1400">
            <a:effectLst/>
          </a:endParaRPr>
        </a:p>
        <a:p>
          <a:pPr rtl="0"/>
          <a:r>
            <a:rPr lang="ja-JP" altLang="ja-JP" sz="1100" b="0" i="0">
              <a:solidFill>
                <a:schemeClr val="dk1"/>
              </a:solidFill>
              <a:effectLst/>
              <a:latin typeface="+mn-lt"/>
              <a:ea typeface="+mn-ea"/>
              <a:cs typeface="+mn-cs"/>
            </a:rPr>
            <a:t>　また、職員の事務負担が過度になり、そのことにより町民に対するサービスの低下となることがないよう、人件費と物件費の削減をバランスよく進めていく必要がある。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60630</xdr:rowOff>
    </xdr:from>
    <xdr:to>
      <xdr:col>7</xdr:col>
      <xdr:colOff>152400</xdr:colOff>
      <xdr:row>81</xdr:row>
      <xdr:rowOff>76874</xdr:rowOff>
    </xdr:to>
    <xdr:cxnSp macro="">
      <xdr:nvCxnSpPr>
        <xdr:cNvPr id="190" name="直線コネクタ 189"/>
        <xdr:cNvCxnSpPr/>
      </xdr:nvCxnSpPr>
      <xdr:spPr>
        <a:xfrm>
          <a:off x="4114800" y="13948080"/>
          <a:ext cx="8382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60630</xdr:rowOff>
    </xdr:from>
    <xdr:to>
      <xdr:col>6</xdr:col>
      <xdr:colOff>0</xdr:colOff>
      <xdr:row>81</xdr:row>
      <xdr:rowOff>62623</xdr:rowOff>
    </xdr:to>
    <xdr:cxnSp macro="">
      <xdr:nvCxnSpPr>
        <xdr:cNvPr id="193" name="直線コネクタ 192"/>
        <xdr:cNvCxnSpPr/>
      </xdr:nvCxnSpPr>
      <xdr:spPr>
        <a:xfrm flipV="1">
          <a:off x="3225800" y="13948080"/>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62623</xdr:rowOff>
    </xdr:from>
    <xdr:to>
      <xdr:col>4</xdr:col>
      <xdr:colOff>482600</xdr:colOff>
      <xdr:row>81</xdr:row>
      <xdr:rowOff>69495</xdr:rowOff>
    </xdr:to>
    <xdr:cxnSp macro="">
      <xdr:nvCxnSpPr>
        <xdr:cNvPr id="196" name="直線コネクタ 195"/>
        <xdr:cNvCxnSpPr/>
      </xdr:nvCxnSpPr>
      <xdr:spPr>
        <a:xfrm flipV="1">
          <a:off x="2336800" y="13950073"/>
          <a:ext cx="889000" cy="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28266</xdr:rowOff>
    </xdr:from>
    <xdr:to>
      <xdr:col>3</xdr:col>
      <xdr:colOff>279400</xdr:colOff>
      <xdr:row>81</xdr:row>
      <xdr:rowOff>69495</xdr:rowOff>
    </xdr:to>
    <xdr:cxnSp macro="">
      <xdr:nvCxnSpPr>
        <xdr:cNvPr id="199" name="直線コネクタ 198"/>
        <xdr:cNvCxnSpPr/>
      </xdr:nvCxnSpPr>
      <xdr:spPr>
        <a:xfrm>
          <a:off x="1447800" y="13915716"/>
          <a:ext cx="889000" cy="4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4522</xdr:rowOff>
    </xdr:from>
    <xdr:ext cx="762000" cy="259045"/>
    <xdr:sp macro="" textlink="">
      <xdr:nvSpPr>
        <xdr:cNvPr id="203" name="テキスト ボックス 202"/>
        <xdr:cNvSpPr txBox="1"/>
      </xdr:nvSpPr>
      <xdr:spPr>
        <a:xfrm>
          <a:off x="1066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26074</xdr:rowOff>
    </xdr:from>
    <xdr:to>
      <xdr:col>7</xdr:col>
      <xdr:colOff>203200</xdr:colOff>
      <xdr:row>81</xdr:row>
      <xdr:rowOff>127674</xdr:rowOff>
    </xdr:to>
    <xdr:sp macro="" textlink="">
      <xdr:nvSpPr>
        <xdr:cNvPr id="209" name="円/楕円 208"/>
        <xdr:cNvSpPr/>
      </xdr:nvSpPr>
      <xdr:spPr>
        <a:xfrm>
          <a:off x="4902200" y="139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42601</xdr:rowOff>
    </xdr:from>
    <xdr:ext cx="762000" cy="259045"/>
    <xdr:sp macro="" textlink="">
      <xdr:nvSpPr>
        <xdr:cNvPr id="210" name="人件費・物件費等の状況該当値テキスト"/>
        <xdr:cNvSpPr txBox="1"/>
      </xdr:nvSpPr>
      <xdr:spPr>
        <a:xfrm>
          <a:off x="5041900" y="1375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117,245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9830</xdr:rowOff>
    </xdr:from>
    <xdr:to>
      <xdr:col>6</xdr:col>
      <xdr:colOff>50800</xdr:colOff>
      <xdr:row>81</xdr:row>
      <xdr:rowOff>111430</xdr:rowOff>
    </xdr:to>
    <xdr:sp macro="" textlink="">
      <xdr:nvSpPr>
        <xdr:cNvPr id="211" name="円/楕円 210"/>
        <xdr:cNvSpPr/>
      </xdr:nvSpPr>
      <xdr:spPr>
        <a:xfrm>
          <a:off x="4064000" y="138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121607</xdr:rowOff>
    </xdr:from>
    <xdr:ext cx="736600" cy="259045"/>
    <xdr:sp macro="" textlink="">
      <xdr:nvSpPr>
        <xdr:cNvPr id="212" name="テキスト ボックス 211"/>
        <xdr:cNvSpPr txBox="1"/>
      </xdr:nvSpPr>
      <xdr:spPr>
        <a:xfrm>
          <a:off x="3733800" y="136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113,879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11823</xdr:rowOff>
    </xdr:from>
    <xdr:to>
      <xdr:col>4</xdr:col>
      <xdr:colOff>533400</xdr:colOff>
      <xdr:row>81</xdr:row>
      <xdr:rowOff>113423</xdr:rowOff>
    </xdr:to>
    <xdr:sp macro="" textlink="">
      <xdr:nvSpPr>
        <xdr:cNvPr id="213" name="円/楕円 212"/>
        <xdr:cNvSpPr/>
      </xdr:nvSpPr>
      <xdr:spPr>
        <a:xfrm>
          <a:off x="3175000" y="1389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123600</xdr:rowOff>
    </xdr:from>
    <xdr:ext cx="762000" cy="259045"/>
    <xdr:sp macro="" textlink="">
      <xdr:nvSpPr>
        <xdr:cNvPr id="214" name="テキスト ボックス 213"/>
        <xdr:cNvSpPr txBox="1"/>
      </xdr:nvSpPr>
      <xdr:spPr>
        <a:xfrm>
          <a:off x="2844800" y="1366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114,292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18695</xdr:rowOff>
    </xdr:from>
    <xdr:to>
      <xdr:col>3</xdr:col>
      <xdr:colOff>330200</xdr:colOff>
      <xdr:row>81</xdr:row>
      <xdr:rowOff>120295</xdr:rowOff>
    </xdr:to>
    <xdr:sp macro="" textlink="">
      <xdr:nvSpPr>
        <xdr:cNvPr id="215" name="円/楕円 214"/>
        <xdr:cNvSpPr/>
      </xdr:nvSpPr>
      <xdr:spPr>
        <a:xfrm>
          <a:off x="2286000" y="139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130472</xdr:rowOff>
    </xdr:from>
    <xdr:ext cx="762000" cy="259045"/>
    <xdr:sp macro="" textlink="">
      <xdr:nvSpPr>
        <xdr:cNvPr id="216" name="テキスト ボックス 215"/>
        <xdr:cNvSpPr txBox="1"/>
      </xdr:nvSpPr>
      <xdr:spPr>
        <a:xfrm>
          <a:off x="1955800" y="1367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115,716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148916</xdr:rowOff>
    </xdr:from>
    <xdr:to>
      <xdr:col>2</xdr:col>
      <xdr:colOff>127000</xdr:colOff>
      <xdr:row>81</xdr:row>
      <xdr:rowOff>79066</xdr:rowOff>
    </xdr:to>
    <xdr:sp macro="" textlink="">
      <xdr:nvSpPr>
        <xdr:cNvPr id="217" name="円/楕円 216"/>
        <xdr:cNvSpPr/>
      </xdr:nvSpPr>
      <xdr:spPr>
        <a:xfrm>
          <a:off x="1397000" y="138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89243</xdr:rowOff>
    </xdr:from>
    <xdr:ext cx="762000" cy="259045"/>
    <xdr:sp macro="" textlink="">
      <xdr:nvSpPr>
        <xdr:cNvPr id="218" name="テキスト ボックス 217"/>
        <xdr:cNvSpPr txBox="1"/>
      </xdr:nvSpPr>
      <xdr:spPr>
        <a:xfrm>
          <a:off x="1066800" y="136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鳩山町においては、平成</a:t>
          </a:r>
          <a:r>
            <a:rPr lang="en-US" altLang="ja-JP" sz="1100" b="0" i="0">
              <a:solidFill>
                <a:schemeClr val="dk1"/>
              </a:solidFill>
              <a:effectLst/>
              <a:latin typeface="+mn-lt"/>
              <a:ea typeface="+mn-ea"/>
              <a:cs typeface="+mn-cs"/>
            </a:rPr>
            <a:t>23</a:t>
          </a:r>
          <a:r>
            <a:rPr lang="ja-JP" altLang="ja-JP" sz="1100" b="0" i="0">
              <a:solidFill>
                <a:schemeClr val="dk1"/>
              </a:solidFill>
              <a:effectLst/>
              <a:latin typeface="+mn-lt"/>
              <a:ea typeface="+mn-ea"/>
              <a:cs typeface="+mn-cs"/>
            </a:rPr>
            <a:t>年度に、</a:t>
          </a:r>
          <a:r>
            <a:rPr lang="en-US" altLang="ja-JP" sz="1100" b="0" i="0">
              <a:solidFill>
                <a:schemeClr val="dk1"/>
              </a:solidFill>
              <a:effectLst/>
              <a:latin typeface="+mn-lt"/>
              <a:ea typeface="+mn-ea"/>
              <a:cs typeface="+mn-cs"/>
            </a:rPr>
            <a:t>8.3</a:t>
          </a:r>
          <a:r>
            <a:rPr lang="ja-JP" altLang="ja-JP" sz="1100" b="0" i="0">
              <a:solidFill>
                <a:schemeClr val="dk1"/>
              </a:solidFill>
              <a:effectLst/>
              <a:latin typeface="+mn-lt"/>
              <a:ea typeface="+mn-ea"/>
              <a:cs typeface="+mn-cs"/>
            </a:rPr>
            <a:t>ポイント大幅増加となり、平成</a:t>
          </a:r>
          <a:r>
            <a:rPr lang="en-US" altLang="ja-JP" sz="1100" b="0" i="0">
              <a:solidFill>
                <a:schemeClr val="dk1"/>
              </a:solidFill>
              <a:effectLst/>
              <a:latin typeface="+mn-lt"/>
              <a:ea typeface="+mn-ea"/>
              <a:cs typeface="+mn-cs"/>
            </a:rPr>
            <a:t>24</a:t>
          </a:r>
          <a:r>
            <a:rPr lang="ja-JP" altLang="ja-JP" sz="1100" b="0" i="0">
              <a:solidFill>
                <a:schemeClr val="dk1"/>
              </a:solidFill>
              <a:effectLst/>
              <a:latin typeface="+mn-lt"/>
              <a:ea typeface="+mn-ea"/>
              <a:cs typeface="+mn-cs"/>
            </a:rPr>
            <a:t>年度は</a:t>
          </a:r>
          <a:r>
            <a:rPr lang="en-US" altLang="ja-JP" sz="1100" b="0" i="0">
              <a:solidFill>
                <a:schemeClr val="dk1"/>
              </a:solidFill>
              <a:effectLst/>
              <a:latin typeface="+mn-lt"/>
              <a:ea typeface="+mn-ea"/>
              <a:cs typeface="+mn-cs"/>
            </a:rPr>
            <a:t>0.5</a:t>
          </a:r>
          <a:r>
            <a:rPr lang="ja-JP" altLang="ja-JP" sz="1100" b="0" i="0">
              <a:solidFill>
                <a:schemeClr val="dk1"/>
              </a:solidFill>
              <a:effectLst/>
              <a:latin typeface="+mn-lt"/>
              <a:ea typeface="+mn-ea"/>
              <a:cs typeface="+mn-cs"/>
            </a:rPr>
            <a:t>ポイント増加するなど、グラフのように類似団体内平均値と同じように</a:t>
          </a:r>
          <a:r>
            <a:rPr lang="en-US" altLang="ja-JP" sz="1100" b="0" i="0">
              <a:solidFill>
                <a:schemeClr val="dk1"/>
              </a:solidFill>
              <a:effectLst/>
              <a:latin typeface="+mn-lt"/>
              <a:ea typeface="+mn-ea"/>
              <a:cs typeface="+mn-cs"/>
            </a:rPr>
            <a:t>100.0</a:t>
          </a:r>
          <a:r>
            <a:rPr lang="ja-JP" altLang="ja-JP" sz="1100" b="0" i="0">
              <a:solidFill>
                <a:schemeClr val="dk1"/>
              </a:solidFill>
              <a:effectLst/>
              <a:latin typeface="+mn-lt"/>
              <a:ea typeface="+mn-ea"/>
              <a:cs typeface="+mn-cs"/>
            </a:rPr>
            <a:t>を超える数値となっている。平成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の</a:t>
          </a:r>
          <a:r>
            <a:rPr lang="en-US" altLang="ja-JP" sz="1100" b="0" i="0">
              <a:solidFill>
                <a:schemeClr val="dk1"/>
              </a:solidFill>
              <a:effectLst/>
              <a:latin typeface="+mn-lt"/>
              <a:ea typeface="+mn-ea"/>
              <a:cs typeface="+mn-cs"/>
            </a:rPr>
            <a:t>7</a:t>
          </a:r>
          <a:r>
            <a:rPr lang="ja-JP" altLang="ja-JP" sz="1100" b="0" i="0">
              <a:solidFill>
                <a:schemeClr val="dk1"/>
              </a:solidFill>
              <a:effectLst/>
              <a:latin typeface="+mn-lt"/>
              <a:ea typeface="+mn-ea"/>
              <a:cs typeface="+mn-cs"/>
            </a:rPr>
            <a:t>ポイントの大幅な減少と</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26</a:t>
          </a:r>
          <a:r>
            <a:rPr lang="ja-JP" altLang="en-US" sz="1100" b="0" i="0">
              <a:solidFill>
                <a:schemeClr val="dk1"/>
              </a:solidFill>
              <a:effectLst/>
              <a:latin typeface="+mn-lt"/>
              <a:ea typeface="+mn-ea"/>
              <a:cs typeface="+mn-cs"/>
            </a:rPr>
            <a:t>年度</a:t>
          </a:r>
          <a:r>
            <a:rPr lang="en-US" altLang="ja-JP" sz="1100" b="0" i="0">
              <a:solidFill>
                <a:schemeClr val="dk1"/>
              </a:solidFill>
              <a:effectLst/>
              <a:latin typeface="+mn-lt"/>
              <a:ea typeface="+mn-ea"/>
              <a:cs typeface="+mn-cs"/>
            </a:rPr>
            <a:t>1</a:t>
          </a:r>
          <a:r>
            <a:rPr lang="ja-JP" altLang="en-US" sz="1100" b="0" i="0">
              <a:solidFill>
                <a:schemeClr val="dk1"/>
              </a:solidFill>
              <a:effectLst/>
              <a:latin typeface="+mn-lt"/>
              <a:ea typeface="+mn-ea"/>
              <a:cs typeface="+mn-cs"/>
            </a:rPr>
            <a:t>ポイント減少と</a:t>
          </a:r>
          <a:r>
            <a:rPr lang="ja-JP" altLang="ja-JP" sz="1100" b="0" i="0">
              <a:solidFill>
                <a:schemeClr val="dk1"/>
              </a:solidFill>
              <a:effectLst/>
              <a:latin typeface="+mn-lt"/>
              <a:ea typeface="+mn-ea"/>
              <a:cs typeface="+mn-cs"/>
            </a:rPr>
            <a:t>なり、類似団体内平均値を</a:t>
          </a:r>
          <a:r>
            <a:rPr lang="en-US" altLang="ja-JP" sz="1100" b="0" i="0">
              <a:solidFill>
                <a:schemeClr val="dk1"/>
              </a:solidFill>
              <a:effectLst/>
              <a:latin typeface="+mn-lt"/>
              <a:ea typeface="+mn-ea"/>
              <a:cs typeface="+mn-cs"/>
            </a:rPr>
            <a:t>1.1</a:t>
          </a:r>
          <a:r>
            <a:rPr lang="ja-JP" altLang="ja-JP" sz="1100" b="0" i="0">
              <a:solidFill>
                <a:schemeClr val="dk1"/>
              </a:solidFill>
              <a:effectLst/>
              <a:latin typeface="+mn-lt"/>
              <a:ea typeface="+mn-ea"/>
              <a:cs typeface="+mn-cs"/>
            </a:rPr>
            <a:t>ポイント上回る数値となっている。</a:t>
          </a:r>
          <a:endParaRPr lang="ja-JP" altLang="ja-JP" sz="1400">
            <a:effectLst/>
          </a:endParaRPr>
        </a:p>
        <a:p>
          <a:pPr rtl="0"/>
          <a:r>
            <a:rPr lang="ja-JP" altLang="ja-JP" sz="1100" b="0" i="0">
              <a:solidFill>
                <a:schemeClr val="dk1"/>
              </a:solidFill>
              <a:effectLst/>
              <a:latin typeface="+mn-lt"/>
              <a:ea typeface="+mn-ea"/>
              <a:cs typeface="+mn-cs"/>
            </a:rPr>
            <a:t>　当町においては、埼玉県内でも例年低位に位置していたが、単純に当該指数のみで比較が難しい部分もあることから、職員数削減による職員</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人当たりの事務量の負担増加や、新たな職員の確保の観点からも、給与体系や各種手当等において再度見直しを検討するなど、給与の適正化をより一層努める必要がある。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160443</xdr:rowOff>
    </xdr:to>
    <xdr:cxnSp macro="">
      <xdr:nvCxnSpPr>
        <xdr:cNvPr id="252" name="直線コネクタ 251"/>
        <xdr:cNvCxnSpPr/>
      </xdr:nvCxnSpPr>
      <xdr:spPr>
        <a:xfrm flipV="1">
          <a:off x="16179800" y="14653261"/>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160443</xdr:rowOff>
    </xdr:from>
    <xdr:to>
      <xdr:col>23</xdr:col>
      <xdr:colOff>406400</xdr:colOff>
      <xdr:row>89</xdr:row>
      <xdr:rowOff>37677</xdr:rowOff>
    </xdr:to>
    <xdr:cxnSp macro="">
      <xdr:nvCxnSpPr>
        <xdr:cNvPr id="255" name="直線コネクタ 254"/>
        <xdr:cNvCxnSpPr/>
      </xdr:nvCxnSpPr>
      <xdr:spPr>
        <a:xfrm flipV="1">
          <a:off x="15290800" y="14733693"/>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7" name="テキスト ボックス 256"/>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168911</xdr:rowOff>
    </xdr:from>
    <xdr:to>
      <xdr:col>22</xdr:col>
      <xdr:colOff>203200</xdr:colOff>
      <xdr:row>89</xdr:row>
      <xdr:rowOff>37677</xdr:rowOff>
    </xdr:to>
    <xdr:cxnSp macro="">
      <xdr:nvCxnSpPr>
        <xdr:cNvPr id="258" name="直線コネクタ 257"/>
        <xdr:cNvCxnSpPr/>
      </xdr:nvCxnSpPr>
      <xdr:spPr>
        <a:xfrm>
          <a:off x="14401800" y="152565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15663</xdr:rowOff>
    </xdr:from>
    <xdr:to>
      <xdr:col>21</xdr:col>
      <xdr:colOff>0</xdr:colOff>
      <xdr:row>88</xdr:row>
      <xdr:rowOff>168911</xdr:rowOff>
    </xdr:to>
    <xdr:cxnSp macro="">
      <xdr:nvCxnSpPr>
        <xdr:cNvPr id="261" name="直線コネクタ 260"/>
        <xdr:cNvCxnSpPr/>
      </xdr:nvCxnSpPr>
      <xdr:spPr>
        <a:xfrm>
          <a:off x="13512800" y="14588913"/>
          <a:ext cx="889000" cy="66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64" name="フローチャート :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1" name="円/楕円 270"/>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72"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109643</xdr:rowOff>
    </xdr:from>
    <xdr:to>
      <xdr:col>23</xdr:col>
      <xdr:colOff>457200</xdr:colOff>
      <xdr:row>86</xdr:row>
      <xdr:rowOff>39793</xdr:rowOff>
    </xdr:to>
    <xdr:sp macro="" textlink="">
      <xdr:nvSpPr>
        <xdr:cNvPr id="273" name="円/楕円 272"/>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24570</xdr:rowOff>
    </xdr:from>
    <xdr:ext cx="736600" cy="259045"/>
    <xdr:sp macro="" textlink="">
      <xdr:nvSpPr>
        <xdr:cNvPr id="274" name="テキスト ボックス 273"/>
        <xdr:cNvSpPr txBox="1"/>
      </xdr:nvSpPr>
      <xdr:spPr>
        <a:xfrm>
          <a:off x="15798800" y="1476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158327</xdr:rowOff>
    </xdr:from>
    <xdr:to>
      <xdr:col>22</xdr:col>
      <xdr:colOff>254000</xdr:colOff>
      <xdr:row>89</xdr:row>
      <xdr:rowOff>88477</xdr:rowOff>
    </xdr:to>
    <xdr:sp macro="" textlink="">
      <xdr:nvSpPr>
        <xdr:cNvPr id="275" name="円/楕円 274"/>
        <xdr:cNvSpPr/>
      </xdr:nvSpPr>
      <xdr:spPr>
        <a:xfrm>
          <a:off x="15240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98654</xdr:rowOff>
    </xdr:from>
    <xdr:ext cx="762000" cy="259045"/>
    <xdr:sp macro="" textlink="">
      <xdr:nvSpPr>
        <xdr:cNvPr id="276" name="テキスト ボックス 275"/>
        <xdr:cNvSpPr txBox="1"/>
      </xdr:nvSpPr>
      <xdr:spPr>
        <a:xfrm>
          <a:off x="14909800" y="1501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118111</xdr:rowOff>
    </xdr:from>
    <xdr:to>
      <xdr:col>21</xdr:col>
      <xdr:colOff>50800</xdr:colOff>
      <xdr:row>89</xdr:row>
      <xdr:rowOff>48261</xdr:rowOff>
    </xdr:to>
    <xdr:sp macro="" textlink="">
      <xdr:nvSpPr>
        <xdr:cNvPr id="277" name="円/楕円 276"/>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78" name="テキスト ボックス 277"/>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136313</xdr:rowOff>
    </xdr:from>
    <xdr:to>
      <xdr:col>19</xdr:col>
      <xdr:colOff>533400</xdr:colOff>
      <xdr:row>85</xdr:row>
      <xdr:rowOff>66463</xdr:rowOff>
    </xdr:to>
    <xdr:sp macro="" textlink="">
      <xdr:nvSpPr>
        <xdr:cNvPr id="279" name="円/楕円 278"/>
        <xdr:cNvSpPr/>
      </xdr:nvSpPr>
      <xdr:spPr>
        <a:xfrm>
          <a:off x="13462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76640</xdr:rowOff>
    </xdr:from>
    <xdr:ext cx="762000" cy="259045"/>
    <xdr:sp macro="" textlink="">
      <xdr:nvSpPr>
        <xdr:cNvPr id="280" name="テキスト ボックス 279"/>
        <xdr:cNvSpPr txBox="1"/>
      </xdr:nvSpPr>
      <xdr:spPr>
        <a:xfrm>
          <a:off x="13131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町人口の減少傾向が緩やかに進んでいるものの、継続的に職員数の削減を行ってきたことから、対前年度比では</a:t>
          </a:r>
          <a:r>
            <a:rPr lang="en-US" altLang="ja-JP" sz="1100" b="0" i="0">
              <a:solidFill>
                <a:schemeClr val="dk1"/>
              </a:solidFill>
              <a:effectLst/>
              <a:latin typeface="+mn-lt"/>
              <a:ea typeface="+mn-ea"/>
              <a:cs typeface="+mn-cs"/>
            </a:rPr>
            <a:t>0.01</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した。また、類似団体内平均値と比較すると下回っているものの、全国平均や埼玉県平均を上回る結果となった。</a:t>
          </a:r>
          <a:endParaRPr lang="ja-JP" altLang="ja-JP" sz="1400">
            <a:effectLst/>
          </a:endParaRPr>
        </a:p>
        <a:p>
          <a:pPr rtl="0"/>
          <a:r>
            <a:rPr lang="ja-JP" altLang="ja-JP" sz="1100" b="0" i="0">
              <a:solidFill>
                <a:schemeClr val="dk1"/>
              </a:solidFill>
              <a:effectLst/>
              <a:latin typeface="+mn-lt"/>
              <a:ea typeface="+mn-ea"/>
              <a:cs typeface="+mn-cs"/>
            </a:rPr>
            <a:t>　今後も継続的に、住民サービスの質を維持していく必要もあることから、類型団体内順位を下回っているとの理由により、単純に数値を下げるだけの定員管理などに特化することなく、職員数縮減によりサービスの質を低下させることがないよう、適正な定員管理に努めていく必要が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5574</xdr:rowOff>
    </xdr:from>
    <xdr:to>
      <xdr:col>24</xdr:col>
      <xdr:colOff>558800</xdr:colOff>
      <xdr:row>62</xdr:row>
      <xdr:rowOff>6914</xdr:rowOff>
    </xdr:to>
    <xdr:cxnSp macro="">
      <xdr:nvCxnSpPr>
        <xdr:cNvPr id="315" name="直線コネクタ 314"/>
        <xdr:cNvCxnSpPr/>
      </xdr:nvCxnSpPr>
      <xdr:spPr>
        <a:xfrm flipV="1">
          <a:off x="16179800" y="10635474"/>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6"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150213</xdr:rowOff>
    </xdr:from>
    <xdr:to>
      <xdr:col>23</xdr:col>
      <xdr:colOff>406400</xdr:colOff>
      <xdr:row>62</xdr:row>
      <xdr:rowOff>6914</xdr:rowOff>
    </xdr:to>
    <xdr:cxnSp macro="">
      <xdr:nvCxnSpPr>
        <xdr:cNvPr id="318" name="直線コネクタ 317"/>
        <xdr:cNvCxnSpPr/>
      </xdr:nvCxnSpPr>
      <xdr:spPr>
        <a:xfrm>
          <a:off x="15290800" y="1060866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20" name="テキスト ボックス 319"/>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135467</xdr:rowOff>
    </xdr:from>
    <xdr:to>
      <xdr:col>22</xdr:col>
      <xdr:colOff>203200</xdr:colOff>
      <xdr:row>61</xdr:row>
      <xdr:rowOff>150213</xdr:rowOff>
    </xdr:to>
    <xdr:cxnSp macro="">
      <xdr:nvCxnSpPr>
        <xdr:cNvPr id="321" name="直線コネクタ 320"/>
        <xdr:cNvCxnSpPr/>
      </xdr:nvCxnSpPr>
      <xdr:spPr>
        <a:xfrm>
          <a:off x="14401800" y="10593917"/>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23" name="テキスト ボックス 322"/>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122061</xdr:rowOff>
    </xdr:from>
    <xdr:to>
      <xdr:col>21</xdr:col>
      <xdr:colOff>0</xdr:colOff>
      <xdr:row>61</xdr:row>
      <xdr:rowOff>135467</xdr:rowOff>
    </xdr:to>
    <xdr:cxnSp macro="">
      <xdr:nvCxnSpPr>
        <xdr:cNvPr id="324" name="直線コネクタ 323"/>
        <xdr:cNvCxnSpPr/>
      </xdr:nvCxnSpPr>
      <xdr:spPr>
        <a:xfrm>
          <a:off x="13512800" y="1058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6" name="テキスト ボックス 325"/>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7" name="フローチャート : 判断 326"/>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151076</xdr:rowOff>
    </xdr:from>
    <xdr:ext cx="762000" cy="259045"/>
    <xdr:sp macro="" textlink="">
      <xdr:nvSpPr>
        <xdr:cNvPr id="328" name="テキスト ボックス 327"/>
        <xdr:cNvSpPr txBox="1"/>
      </xdr:nvSpPr>
      <xdr:spPr>
        <a:xfrm>
          <a:off x="13131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126224</xdr:rowOff>
    </xdr:from>
    <xdr:to>
      <xdr:col>24</xdr:col>
      <xdr:colOff>609600</xdr:colOff>
      <xdr:row>62</xdr:row>
      <xdr:rowOff>56374</xdr:rowOff>
    </xdr:to>
    <xdr:sp macro="" textlink="">
      <xdr:nvSpPr>
        <xdr:cNvPr id="334" name="円/楕円 333"/>
        <xdr:cNvSpPr/>
      </xdr:nvSpPr>
      <xdr:spPr>
        <a:xfrm>
          <a:off x="16967200" y="105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142751</xdr:rowOff>
    </xdr:from>
    <xdr:ext cx="762000" cy="259045"/>
    <xdr:sp macro="" textlink="">
      <xdr:nvSpPr>
        <xdr:cNvPr id="335" name="定員管理の状況該当値テキスト"/>
        <xdr:cNvSpPr txBox="1"/>
      </xdr:nvSpPr>
      <xdr:spPr>
        <a:xfrm>
          <a:off x="17106900" y="1042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127564</xdr:rowOff>
    </xdr:from>
    <xdr:to>
      <xdr:col>23</xdr:col>
      <xdr:colOff>457200</xdr:colOff>
      <xdr:row>62</xdr:row>
      <xdr:rowOff>57714</xdr:rowOff>
    </xdr:to>
    <xdr:sp macro="" textlink="">
      <xdr:nvSpPr>
        <xdr:cNvPr id="336" name="円/楕円 335"/>
        <xdr:cNvSpPr/>
      </xdr:nvSpPr>
      <xdr:spPr>
        <a:xfrm>
          <a:off x="16129000" y="105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67891</xdr:rowOff>
    </xdr:from>
    <xdr:ext cx="736600" cy="259045"/>
    <xdr:sp macro="" textlink="">
      <xdr:nvSpPr>
        <xdr:cNvPr id="337" name="テキスト ボックス 336"/>
        <xdr:cNvSpPr txBox="1"/>
      </xdr:nvSpPr>
      <xdr:spPr>
        <a:xfrm>
          <a:off x="15798800" y="103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99413</xdr:rowOff>
    </xdr:from>
    <xdr:to>
      <xdr:col>22</xdr:col>
      <xdr:colOff>254000</xdr:colOff>
      <xdr:row>62</xdr:row>
      <xdr:rowOff>29563</xdr:rowOff>
    </xdr:to>
    <xdr:sp macro="" textlink="">
      <xdr:nvSpPr>
        <xdr:cNvPr id="338" name="円/楕円 337"/>
        <xdr:cNvSpPr/>
      </xdr:nvSpPr>
      <xdr:spPr>
        <a:xfrm>
          <a:off x="15240000" y="105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39740</xdr:rowOff>
    </xdr:from>
    <xdr:ext cx="762000" cy="259045"/>
    <xdr:sp macro="" textlink="">
      <xdr:nvSpPr>
        <xdr:cNvPr id="339" name="テキスト ボックス 338"/>
        <xdr:cNvSpPr txBox="1"/>
      </xdr:nvSpPr>
      <xdr:spPr>
        <a:xfrm>
          <a:off x="14909800" y="1032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84667</xdr:rowOff>
    </xdr:from>
    <xdr:to>
      <xdr:col>21</xdr:col>
      <xdr:colOff>50800</xdr:colOff>
      <xdr:row>62</xdr:row>
      <xdr:rowOff>14817</xdr:rowOff>
    </xdr:to>
    <xdr:sp macro="" textlink="">
      <xdr:nvSpPr>
        <xdr:cNvPr id="340" name="円/楕円 339"/>
        <xdr:cNvSpPr/>
      </xdr:nvSpPr>
      <xdr:spPr>
        <a:xfrm>
          <a:off x="14351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24994</xdr:rowOff>
    </xdr:from>
    <xdr:ext cx="762000" cy="259045"/>
    <xdr:sp macro="" textlink="">
      <xdr:nvSpPr>
        <xdr:cNvPr id="341" name="テキスト ボックス 340"/>
        <xdr:cNvSpPr txBox="1"/>
      </xdr:nvSpPr>
      <xdr:spPr>
        <a:xfrm>
          <a:off x="14020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71261</xdr:rowOff>
    </xdr:from>
    <xdr:to>
      <xdr:col>19</xdr:col>
      <xdr:colOff>533400</xdr:colOff>
      <xdr:row>62</xdr:row>
      <xdr:rowOff>1411</xdr:rowOff>
    </xdr:to>
    <xdr:sp macro="" textlink="">
      <xdr:nvSpPr>
        <xdr:cNvPr id="342" name="円/楕円 341"/>
        <xdr:cNvSpPr/>
      </xdr:nvSpPr>
      <xdr:spPr>
        <a:xfrm>
          <a:off x="13462000" y="105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11588</xdr:rowOff>
    </xdr:from>
    <xdr:ext cx="762000" cy="259045"/>
    <xdr:sp macro="" textlink="">
      <xdr:nvSpPr>
        <xdr:cNvPr id="343" name="テキスト ボックス 342"/>
        <xdr:cNvSpPr txBox="1"/>
      </xdr:nvSpPr>
      <xdr:spPr>
        <a:xfrm>
          <a:off x="13131800" y="1029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近年、投資的経費の抑制や特例債の地方債発行を行っているが、実質公債費額の減少や、</a:t>
          </a:r>
          <a:r>
            <a:rPr lang="ja-JP" altLang="ja-JP" sz="1100">
              <a:solidFill>
                <a:schemeClr val="dk1"/>
              </a:solidFill>
              <a:effectLst/>
              <a:latin typeface="+mn-lt"/>
              <a:ea typeface="+mn-ea"/>
              <a:cs typeface="+mn-cs"/>
            </a:rPr>
            <a:t>標準財政規模の増加など、増加要因よりも減少要因が上回っており、平成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年度以降</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年度連続で減少していたが、平成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年度については、前年度比で</a:t>
          </a:r>
          <a:r>
            <a:rPr lang="en-US" altLang="ja-JP" sz="1100">
              <a:solidFill>
                <a:schemeClr val="dk1"/>
              </a:solidFill>
              <a:effectLst/>
              <a:latin typeface="+mn-lt"/>
              <a:ea typeface="+mn-ea"/>
              <a:cs typeface="+mn-cs"/>
            </a:rPr>
            <a:t>0.1</a:t>
          </a:r>
          <a:r>
            <a:rPr lang="ja-JP" altLang="ja-JP" sz="1100" b="0" i="0">
              <a:solidFill>
                <a:schemeClr val="dk1"/>
              </a:solidFill>
              <a:effectLst/>
              <a:latin typeface="+mn-lt"/>
              <a:ea typeface="+mn-ea"/>
              <a:cs typeface="+mn-cs"/>
            </a:rPr>
            <a:t>ポイントの増加となった、前年度に引き続き類似団体内平均値、全国平均は下回ったが、埼玉県平均を上回る結果となっている。</a:t>
          </a:r>
          <a:endParaRPr lang="ja-JP" altLang="ja-JP" sz="1400">
            <a:effectLst/>
          </a:endParaRPr>
        </a:p>
        <a:p>
          <a:pPr rtl="0"/>
          <a:r>
            <a:rPr lang="ja-JP" altLang="ja-JP" sz="1100" b="0" i="0">
              <a:solidFill>
                <a:schemeClr val="dk1"/>
              </a:solidFill>
              <a:effectLst/>
              <a:latin typeface="+mn-lt"/>
              <a:ea typeface="+mn-ea"/>
              <a:cs typeface="+mn-cs"/>
            </a:rPr>
            <a:t>　しかしながら、平成</a:t>
          </a:r>
          <a:r>
            <a:rPr lang="en-US" altLang="ja-JP" sz="1100" b="0" i="0">
              <a:solidFill>
                <a:schemeClr val="dk1"/>
              </a:solidFill>
              <a:effectLst/>
              <a:latin typeface="+mn-lt"/>
              <a:ea typeface="+mn-ea"/>
              <a:cs typeface="+mn-cs"/>
            </a:rPr>
            <a:t>20</a:t>
          </a:r>
          <a:r>
            <a:rPr lang="ja-JP" altLang="ja-JP" sz="1100" b="0" i="0">
              <a:solidFill>
                <a:schemeClr val="dk1"/>
              </a:solidFill>
              <a:effectLst/>
              <a:latin typeface="+mn-lt"/>
              <a:ea typeface="+mn-ea"/>
              <a:cs typeface="+mn-cs"/>
            </a:rPr>
            <a:t>年度以降、交付税措置のない地方債の借入を行うなど、比率の増加が見込まれていることから、今後も、今まで以上に国県補助金の活用や普通交付税措置のある地方債をできる限り活用するなど、類似団体内平均値を上回ることのないような財政運営を心掛ける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846</xdr:rowOff>
    </xdr:from>
    <xdr:to>
      <xdr:col>24</xdr:col>
      <xdr:colOff>558800</xdr:colOff>
      <xdr:row>39</xdr:row>
      <xdr:rowOff>8890</xdr:rowOff>
    </xdr:to>
    <xdr:cxnSp macro="">
      <xdr:nvCxnSpPr>
        <xdr:cNvPr id="377" name="直線コネクタ 376"/>
        <xdr:cNvCxnSpPr/>
      </xdr:nvCxnSpPr>
      <xdr:spPr>
        <a:xfrm>
          <a:off x="16179800" y="66873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8"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164254</xdr:rowOff>
    </xdr:from>
    <xdr:to>
      <xdr:col>23</xdr:col>
      <xdr:colOff>406400</xdr:colOff>
      <xdr:row>39</xdr:row>
      <xdr:rowOff>846</xdr:rowOff>
    </xdr:to>
    <xdr:cxnSp macro="">
      <xdr:nvCxnSpPr>
        <xdr:cNvPr id="380" name="直線コネクタ 379"/>
        <xdr:cNvCxnSpPr/>
      </xdr:nvCxnSpPr>
      <xdr:spPr>
        <a:xfrm>
          <a:off x="15290800" y="66793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2" name="テキスト ボックス 38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164254</xdr:rowOff>
    </xdr:from>
    <xdr:to>
      <xdr:col>22</xdr:col>
      <xdr:colOff>203200</xdr:colOff>
      <xdr:row>39</xdr:row>
      <xdr:rowOff>41063</xdr:rowOff>
    </xdr:to>
    <xdr:cxnSp macro="">
      <xdr:nvCxnSpPr>
        <xdr:cNvPr id="383" name="直線コネクタ 382"/>
        <xdr:cNvCxnSpPr/>
      </xdr:nvCxnSpPr>
      <xdr:spPr>
        <a:xfrm flipV="1">
          <a:off x="14401800" y="66793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5" name="テキスト ボックス 384"/>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41063</xdr:rowOff>
    </xdr:from>
    <xdr:to>
      <xdr:col>21</xdr:col>
      <xdr:colOff>0</xdr:colOff>
      <xdr:row>39</xdr:row>
      <xdr:rowOff>129540</xdr:rowOff>
    </xdr:to>
    <xdr:cxnSp macro="">
      <xdr:nvCxnSpPr>
        <xdr:cNvPr id="386" name="直線コネクタ 385"/>
        <xdr:cNvCxnSpPr/>
      </xdr:nvCxnSpPr>
      <xdr:spPr>
        <a:xfrm flipV="1">
          <a:off x="13512800" y="67276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8" name="テキスト ボックス 387"/>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90" name="テキスト ボックス 38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96" name="円/楕円 395"/>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146067</xdr:rowOff>
    </xdr:from>
    <xdr:ext cx="762000" cy="259045"/>
    <xdr:sp macro="" textlink="">
      <xdr:nvSpPr>
        <xdr:cNvPr id="397"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121496</xdr:rowOff>
    </xdr:from>
    <xdr:to>
      <xdr:col>23</xdr:col>
      <xdr:colOff>457200</xdr:colOff>
      <xdr:row>39</xdr:row>
      <xdr:rowOff>51646</xdr:rowOff>
    </xdr:to>
    <xdr:sp macro="" textlink="">
      <xdr:nvSpPr>
        <xdr:cNvPr id="398" name="円/楕円 397"/>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61824</xdr:rowOff>
    </xdr:from>
    <xdr:ext cx="736600" cy="259045"/>
    <xdr:sp macro="" textlink="">
      <xdr:nvSpPr>
        <xdr:cNvPr id="399" name="テキスト ボックス 398"/>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113454</xdr:rowOff>
    </xdr:from>
    <xdr:to>
      <xdr:col>22</xdr:col>
      <xdr:colOff>254000</xdr:colOff>
      <xdr:row>39</xdr:row>
      <xdr:rowOff>43604</xdr:rowOff>
    </xdr:to>
    <xdr:sp macro="" textlink="">
      <xdr:nvSpPr>
        <xdr:cNvPr id="400" name="円/楕円 399"/>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53780</xdr:rowOff>
    </xdr:from>
    <xdr:ext cx="762000" cy="259045"/>
    <xdr:sp macro="" textlink="">
      <xdr:nvSpPr>
        <xdr:cNvPr id="401" name="テキスト ボックス 400"/>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161713</xdr:rowOff>
    </xdr:from>
    <xdr:to>
      <xdr:col>21</xdr:col>
      <xdr:colOff>50800</xdr:colOff>
      <xdr:row>39</xdr:row>
      <xdr:rowOff>91863</xdr:rowOff>
    </xdr:to>
    <xdr:sp macro="" textlink="">
      <xdr:nvSpPr>
        <xdr:cNvPr id="402" name="円/楕円 401"/>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102040</xdr:rowOff>
    </xdr:from>
    <xdr:ext cx="762000" cy="259045"/>
    <xdr:sp macro="" textlink="">
      <xdr:nvSpPr>
        <xdr:cNvPr id="403" name="テキスト ボックス 402"/>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78740</xdr:rowOff>
    </xdr:from>
    <xdr:to>
      <xdr:col>19</xdr:col>
      <xdr:colOff>533400</xdr:colOff>
      <xdr:row>40</xdr:row>
      <xdr:rowOff>8890</xdr:rowOff>
    </xdr:to>
    <xdr:sp macro="" textlink="">
      <xdr:nvSpPr>
        <xdr:cNvPr id="404" name="円/楕円 403"/>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19067</xdr:rowOff>
    </xdr:from>
    <xdr:ext cx="762000" cy="259045"/>
    <xdr:sp macro="" textlink="">
      <xdr:nvSpPr>
        <xdr:cNvPr id="405" name="テキスト ボックス 404"/>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年度に前年度と比較すると</a:t>
          </a:r>
          <a:r>
            <a:rPr lang="en-US" altLang="ja-JP" sz="1100" b="0" i="0">
              <a:solidFill>
                <a:schemeClr val="dk1"/>
              </a:solidFill>
              <a:effectLst/>
              <a:latin typeface="+mn-lt"/>
              <a:ea typeface="+mn-ea"/>
              <a:cs typeface="+mn-cs"/>
            </a:rPr>
            <a:t>30.7</a:t>
          </a:r>
          <a:r>
            <a:rPr lang="ja-JP" altLang="ja-JP" sz="1100" b="0" i="0">
              <a:solidFill>
                <a:schemeClr val="dk1"/>
              </a:solidFill>
              <a:effectLst/>
              <a:latin typeface="+mn-lt"/>
              <a:ea typeface="+mn-ea"/>
              <a:cs typeface="+mn-cs"/>
            </a:rPr>
            <a:t>ポイントと大きく増加</a:t>
          </a:r>
          <a:r>
            <a:rPr lang="ja-JP" altLang="en-US" sz="1100" b="0" i="0">
              <a:solidFill>
                <a:schemeClr val="dk1"/>
              </a:solidFill>
              <a:effectLst/>
              <a:latin typeface="+mn-lt"/>
              <a:ea typeface="+mn-ea"/>
              <a:cs typeface="+mn-cs"/>
            </a:rPr>
            <a:t>するとともに</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26</a:t>
          </a:r>
          <a:r>
            <a:rPr lang="ja-JP" altLang="en-US" sz="1100" b="0" i="0">
              <a:solidFill>
                <a:schemeClr val="dk1"/>
              </a:solidFill>
              <a:effectLst/>
              <a:latin typeface="+mn-lt"/>
              <a:ea typeface="+mn-ea"/>
              <a:cs typeface="+mn-cs"/>
            </a:rPr>
            <a:t>年度も対前年度比較で</a:t>
          </a:r>
          <a:r>
            <a:rPr lang="en-US" altLang="ja-JP" sz="1100" b="0" i="0">
              <a:solidFill>
                <a:schemeClr val="dk1"/>
              </a:solidFill>
              <a:effectLst/>
              <a:latin typeface="+mn-lt"/>
              <a:ea typeface="+mn-ea"/>
              <a:cs typeface="+mn-cs"/>
            </a:rPr>
            <a:t>8.6</a:t>
          </a:r>
          <a:r>
            <a:rPr lang="ja-JP" altLang="en-US" sz="1100" b="0" i="0">
              <a:solidFill>
                <a:schemeClr val="dk1"/>
              </a:solidFill>
              <a:effectLst/>
              <a:latin typeface="+mn-lt"/>
              <a:ea typeface="+mn-ea"/>
              <a:cs typeface="+mn-cs"/>
            </a:rPr>
            <a:t>ポイント増加するなど</a:t>
          </a:r>
          <a:r>
            <a:rPr lang="ja-JP" altLang="ja-JP" sz="1100" b="0" i="0">
              <a:solidFill>
                <a:schemeClr val="dk1"/>
              </a:solidFill>
              <a:effectLst/>
              <a:latin typeface="+mn-lt"/>
              <a:ea typeface="+mn-ea"/>
              <a:cs typeface="+mn-cs"/>
            </a:rPr>
            <a:t>類似団体内平均値を上回った。</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この要因については、算出基準となる将来負担額が、緊急防災・減災事業や学校教育施設等整備事業、地域の元気臨時交付金事業</a:t>
          </a:r>
          <a:r>
            <a:rPr lang="ja-JP" altLang="en-US" sz="1100" b="0" i="0">
              <a:solidFill>
                <a:schemeClr val="dk1"/>
              </a:solidFill>
              <a:effectLst/>
              <a:latin typeface="+mn-lt"/>
              <a:ea typeface="+mn-ea"/>
              <a:cs typeface="+mn-cs"/>
            </a:rPr>
            <a:t>やがんばる地域交付金事業</a:t>
          </a:r>
          <a:r>
            <a:rPr lang="ja-JP" altLang="ja-JP" sz="1100" b="0" i="0">
              <a:solidFill>
                <a:schemeClr val="dk1"/>
              </a:solidFill>
              <a:effectLst/>
              <a:latin typeface="+mn-lt"/>
              <a:ea typeface="+mn-ea"/>
              <a:cs typeface="+mn-cs"/>
            </a:rPr>
            <a:t>の財源として地方債を活用したため地方債の現在高が増加した。</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168910</xdr:rowOff>
    </xdr:from>
    <xdr:to>
      <xdr:col>24</xdr:col>
      <xdr:colOff>558800</xdr:colOff>
      <xdr:row>16</xdr:row>
      <xdr:rowOff>38964</xdr:rowOff>
    </xdr:to>
    <xdr:cxnSp macro="">
      <xdr:nvCxnSpPr>
        <xdr:cNvPr id="437" name="直線コネクタ 436"/>
        <xdr:cNvCxnSpPr/>
      </xdr:nvCxnSpPr>
      <xdr:spPr>
        <a:xfrm>
          <a:off x="16179800" y="2740660"/>
          <a:ext cx="8382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38"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20752</xdr:rowOff>
    </xdr:from>
    <xdr:to>
      <xdr:col>23</xdr:col>
      <xdr:colOff>406400</xdr:colOff>
      <xdr:row>15</xdr:row>
      <xdr:rowOff>168910</xdr:rowOff>
    </xdr:to>
    <xdr:cxnSp macro="">
      <xdr:nvCxnSpPr>
        <xdr:cNvPr id="440" name="直線コネクタ 439"/>
        <xdr:cNvCxnSpPr/>
      </xdr:nvCxnSpPr>
      <xdr:spPr>
        <a:xfrm>
          <a:off x="15290800" y="2592502"/>
          <a:ext cx="889000" cy="1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2" name="テキスト ボックス 441"/>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20752</xdr:rowOff>
    </xdr:from>
    <xdr:to>
      <xdr:col>22</xdr:col>
      <xdr:colOff>203200</xdr:colOff>
      <xdr:row>15</xdr:row>
      <xdr:rowOff>114859</xdr:rowOff>
    </xdr:to>
    <xdr:cxnSp macro="">
      <xdr:nvCxnSpPr>
        <xdr:cNvPr id="443" name="直線コネクタ 442"/>
        <xdr:cNvCxnSpPr/>
      </xdr:nvCxnSpPr>
      <xdr:spPr>
        <a:xfrm flipV="1">
          <a:off x="14401800" y="2592502"/>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39311</xdr:rowOff>
    </xdr:from>
    <xdr:ext cx="762000" cy="259045"/>
    <xdr:sp macro="" textlink="">
      <xdr:nvSpPr>
        <xdr:cNvPr id="445" name="テキスト ボックス 444"/>
        <xdr:cNvSpPr txBox="1"/>
      </xdr:nvSpPr>
      <xdr:spPr>
        <a:xfrm>
          <a:off x="14909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112928</xdr:rowOff>
    </xdr:from>
    <xdr:to>
      <xdr:col>21</xdr:col>
      <xdr:colOff>0</xdr:colOff>
      <xdr:row>15</xdr:row>
      <xdr:rowOff>114859</xdr:rowOff>
    </xdr:to>
    <xdr:cxnSp macro="">
      <xdr:nvCxnSpPr>
        <xdr:cNvPr id="446" name="直線コネクタ 445"/>
        <xdr:cNvCxnSpPr/>
      </xdr:nvCxnSpPr>
      <xdr:spPr>
        <a:xfrm>
          <a:off x="13512800" y="2684678"/>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53789</xdr:rowOff>
    </xdr:from>
    <xdr:ext cx="762000" cy="259045"/>
    <xdr:sp macro="" textlink="">
      <xdr:nvSpPr>
        <xdr:cNvPr id="448" name="テキスト ボックス 447"/>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9" name="フローチャート : 判断 448"/>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81297</xdr:rowOff>
    </xdr:from>
    <xdr:ext cx="762000" cy="259045"/>
    <xdr:sp macro="" textlink="">
      <xdr:nvSpPr>
        <xdr:cNvPr id="450" name="テキスト ボックス 449"/>
        <xdr:cNvSpPr txBox="1"/>
      </xdr:nvSpPr>
      <xdr:spPr>
        <a:xfrm>
          <a:off x="1313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159614</xdr:rowOff>
    </xdr:from>
    <xdr:to>
      <xdr:col>24</xdr:col>
      <xdr:colOff>609600</xdr:colOff>
      <xdr:row>16</xdr:row>
      <xdr:rowOff>89764</xdr:rowOff>
    </xdr:to>
    <xdr:sp macro="" textlink="">
      <xdr:nvSpPr>
        <xdr:cNvPr id="456" name="円/楕円 455"/>
        <xdr:cNvSpPr/>
      </xdr:nvSpPr>
      <xdr:spPr>
        <a:xfrm>
          <a:off x="16967200" y="27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131691</xdr:rowOff>
    </xdr:from>
    <xdr:ext cx="762000" cy="259045"/>
    <xdr:sp macro="" textlink="">
      <xdr:nvSpPr>
        <xdr:cNvPr id="457" name="将来負担の状況該当値テキスト"/>
        <xdr:cNvSpPr txBox="1"/>
      </xdr:nvSpPr>
      <xdr:spPr>
        <a:xfrm>
          <a:off x="17106900" y="27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118110</xdr:rowOff>
    </xdr:from>
    <xdr:to>
      <xdr:col>23</xdr:col>
      <xdr:colOff>457200</xdr:colOff>
      <xdr:row>16</xdr:row>
      <xdr:rowOff>48260</xdr:rowOff>
    </xdr:to>
    <xdr:sp macro="" textlink="">
      <xdr:nvSpPr>
        <xdr:cNvPr id="458" name="円/楕円 457"/>
        <xdr:cNvSpPr/>
      </xdr:nvSpPr>
      <xdr:spPr>
        <a:xfrm>
          <a:off x="16129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33037</xdr:rowOff>
    </xdr:from>
    <xdr:ext cx="736600" cy="259045"/>
    <xdr:sp macro="" textlink="">
      <xdr:nvSpPr>
        <xdr:cNvPr id="459" name="テキスト ボックス 458"/>
        <xdr:cNvSpPr txBox="1"/>
      </xdr:nvSpPr>
      <xdr:spPr>
        <a:xfrm>
          <a:off x="15798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141402</xdr:rowOff>
    </xdr:from>
    <xdr:to>
      <xdr:col>22</xdr:col>
      <xdr:colOff>254000</xdr:colOff>
      <xdr:row>15</xdr:row>
      <xdr:rowOff>71552</xdr:rowOff>
    </xdr:to>
    <xdr:sp macro="" textlink="">
      <xdr:nvSpPr>
        <xdr:cNvPr id="460" name="円/楕円 459"/>
        <xdr:cNvSpPr/>
      </xdr:nvSpPr>
      <xdr:spPr>
        <a:xfrm>
          <a:off x="15240000" y="25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81729</xdr:rowOff>
    </xdr:from>
    <xdr:ext cx="762000" cy="259045"/>
    <xdr:sp macro="" textlink="">
      <xdr:nvSpPr>
        <xdr:cNvPr id="461" name="テキスト ボックス 460"/>
        <xdr:cNvSpPr txBox="1"/>
      </xdr:nvSpPr>
      <xdr:spPr>
        <a:xfrm>
          <a:off x="14909800" y="231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64059</xdr:rowOff>
    </xdr:from>
    <xdr:to>
      <xdr:col>21</xdr:col>
      <xdr:colOff>50800</xdr:colOff>
      <xdr:row>15</xdr:row>
      <xdr:rowOff>165659</xdr:rowOff>
    </xdr:to>
    <xdr:sp macro="" textlink="">
      <xdr:nvSpPr>
        <xdr:cNvPr id="462" name="円/楕円 461"/>
        <xdr:cNvSpPr/>
      </xdr:nvSpPr>
      <xdr:spPr>
        <a:xfrm>
          <a:off x="14351000" y="26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4386</xdr:rowOff>
    </xdr:from>
    <xdr:ext cx="762000" cy="259045"/>
    <xdr:sp macro="" textlink="">
      <xdr:nvSpPr>
        <xdr:cNvPr id="463" name="テキスト ボックス 462"/>
        <xdr:cNvSpPr txBox="1"/>
      </xdr:nvSpPr>
      <xdr:spPr>
        <a:xfrm>
          <a:off x="14020800" y="240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62128</xdr:rowOff>
    </xdr:from>
    <xdr:to>
      <xdr:col>19</xdr:col>
      <xdr:colOff>533400</xdr:colOff>
      <xdr:row>15</xdr:row>
      <xdr:rowOff>163728</xdr:rowOff>
    </xdr:to>
    <xdr:sp macro="" textlink="">
      <xdr:nvSpPr>
        <xdr:cNvPr id="464" name="円/楕円 463"/>
        <xdr:cNvSpPr/>
      </xdr:nvSpPr>
      <xdr:spPr>
        <a:xfrm>
          <a:off x="13462000" y="26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2455</xdr:rowOff>
    </xdr:from>
    <xdr:ext cx="762000" cy="259045"/>
    <xdr:sp macro="" textlink="">
      <xdr:nvSpPr>
        <xdr:cNvPr id="465" name="テキスト ボックス 464"/>
        <xdr:cNvSpPr txBox="1"/>
      </xdr:nvSpPr>
      <xdr:spPr>
        <a:xfrm>
          <a:off x="13131800" y="2402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埼玉県鳩山町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14,470
14,388
25.73
5,480,654
5,300,850
117,105
3,384,858
5,708,503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68.6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近年、経常収支比率算出の分母となる経常一般財源総額のうち、主に町税が、団塊世代等退職などにより減少傾向が続いていることから、分子となる経常経費充当一般財源のうち、一般財源充当比率の高い人件費においては、行財政改革計画に伴う職員数縮減、地域手当の段階的な削減、給与改定等により、継続的な削減を図っている</a:t>
          </a:r>
          <a:r>
            <a:rPr lang="ja-JP" altLang="en-US" sz="1100" b="0" i="0">
              <a:solidFill>
                <a:schemeClr val="dk1"/>
              </a:solidFill>
              <a:effectLst/>
              <a:latin typeface="+mn-lt"/>
              <a:ea typeface="+mn-ea"/>
              <a:cs typeface="+mn-cs"/>
            </a:rPr>
            <a:t>が、</a:t>
          </a:r>
          <a:r>
            <a:rPr lang="ja-JP" altLang="ja-JP" sz="1100" b="0" i="0">
              <a:solidFill>
                <a:schemeClr val="dk1"/>
              </a:solidFill>
              <a:effectLst/>
              <a:latin typeface="+mn-lt"/>
              <a:ea typeface="+mn-ea"/>
              <a:cs typeface="+mn-cs"/>
            </a:rPr>
            <a:t>対前年度比でも</a:t>
          </a:r>
          <a:r>
            <a:rPr lang="en-US" altLang="ja-JP" sz="1100" b="0" i="0">
              <a:solidFill>
                <a:schemeClr val="dk1"/>
              </a:solidFill>
              <a:effectLst/>
              <a:latin typeface="+mn-lt"/>
              <a:ea typeface="+mn-ea"/>
              <a:cs typeface="+mn-cs"/>
            </a:rPr>
            <a:t>1.7</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増加し</a:t>
          </a:r>
          <a:r>
            <a:rPr lang="ja-JP" altLang="ja-JP" sz="1100" b="0" i="0">
              <a:solidFill>
                <a:schemeClr val="dk1"/>
              </a:solidFill>
              <a:effectLst/>
              <a:latin typeface="+mn-lt"/>
              <a:ea typeface="+mn-ea"/>
              <a:cs typeface="+mn-cs"/>
            </a:rPr>
            <a:t>ている。</a:t>
          </a:r>
          <a:endParaRPr lang="en-US" altLang="ja-JP" sz="1100" b="0" i="0">
            <a:solidFill>
              <a:schemeClr val="dk1"/>
            </a:solidFill>
            <a:effectLst/>
            <a:latin typeface="+mn-lt"/>
            <a:ea typeface="+mn-ea"/>
            <a:cs typeface="+mn-cs"/>
          </a:endParaRPr>
        </a:p>
        <a:p>
          <a:pPr rtl="0"/>
          <a:r>
            <a:rPr lang="ja-JP" altLang="ja-JP" sz="1100" b="0" i="0">
              <a:solidFill>
                <a:schemeClr val="dk1"/>
              </a:solidFill>
              <a:effectLst/>
              <a:latin typeface="+mn-lt"/>
              <a:ea typeface="+mn-ea"/>
              <a:cs typeface="+mn-cs"/>
            </a:rPr>
            <a:t>　そのようなことから、引き続き人件費削減に努め、それ以上に、町税を中心に、経常一般財源の確保についてより一層努めていく必要がある。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53848</xdr:rowOff>
    </xdr:from>
    <xdr:to>
      <xdr:col>7</xdr:col>
      <xdr:colOff>15875</xdr:colOff>
      <xdr:row>38</xdr:row>
      <xdr:rowOff>131572</xdr:rowOff>
    </xdr:to>
    <xdr:cxnSp macro="">
      <xdr:nvCxnSpPr>
        <xdr:cNvPr id="62" name="直線コネクタ 61"/>
        <xdr:cNvCxnSpPr/>
      </xdr:nvCxnSpPr>
      <xdr:spPr>
        <a:xfrm>
          <a:off x="3987800" y="65689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53848</xdr:rowOff>
    </xdr:from>
    <xdr:to>
      <xdr:col>5</xdr:col>
      <xdr:colOff>549275</xdr:colOff>
      <xdr:row>38</xdr:row>
      <xdr:rowOff>94996</xdr:rowOff>
    </xdr:to>
    <xdr:cxnSp macro="">
      <xdr:nvCxnSpPr>
        <xdr:cNvPr id="65" name="直線コネクタ 64"/>
        <xdr:cNvCxnSpPr/>
      </xdr:nvCxnSpPr>
      <xdr:spPr>
        <a:xfrm flipV="1">
          <a:off x="3098800" y="65689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94996</xdr:rowOff>
    </xdr:from>
    <xdr:to>
      <xdr:col>4</xdr:col>
      <xdr:colOff>346075</xdr:colOff>
      <xdr:row>38</xdr:row>
      <xdr:rowOff>131572</xdr:rowOff>
    </xdr:to>
    <xdr:cxnSp macro="">
      <xdr:nvCxnSpPr>
        <xdr:cNvPr id="68" name="直線コネクタ 67"/>
        <xdr:cNvCxnSpPr/>
      </xdr:nvCxnSpPr>
      <xdr:spPr>
        <a:xfrm flipV="1">
          <a:off x="2209800" y="66100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85852</xdr:rowOff>
    </xdr:from>
    <xdr:to>
      <xdr:col>3</xdr:col>
      <xdr:colOff>142875</xdr:colOff>
      <xdr:row>38</xdr:row>
      <xdr:rowOff>131572</xdr:rowOff>
    </xdr:to>
    <xdr:cxnSp macro="">
      <xdr:nvCxnSpPr>
        <xdr:cNvPr id="71" name="直線コネクタ 70"/>
        <xdr:cNvCxnSpPr/>
      </xdr:nvCxnSpPr>
      <xdr:spPr>
        <a:xfrm>
          <a:off x="1320800" y="66009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5" name="テキスト ボックス 74"/>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80772</xdr:rowOff>
    </xdr:from>
    <xdr:to>
      <xdr:col>7</xdr:col>
      <xdr:colOff>66675</xdr:colOff>
      <xdr:row>39</xdr:row>
      <xdr:rowOff>10922</xdr:rowOff>
    </xdr:to>
    <xdr:sp macro="" textlink="">
      <xdr:nvSpPr>
        <xdr:cNvPr id="81" name="円/楕円 80"/>
        <xdr:cNvSpPr/>
      </xdr:nvSpPr>
      <xdr:spPr>
        <a:xfrm>
          <a:off x="4775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52849</xdr:rowOff>
    </xdr:from>
    <xdr:ext cx="762000" cy="259045"/>
    <xdr:sp macro="" textlink="">
      <xdr:nvSpPr>
        <xdr:cNvPr id="82" name="人件費該当値テキスト"/>
        <xdr:cNvSpPr txBox="1"/>
      </xdr:nvSpPr>
      <xdr:spPr>
        <a:xfrm>
          <a:off x="4914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xdr:rowOff>
    </xdr:from>
    <xdr:to>
      <xdr:col>5</xdr:col>
      <xdr:colOff>600075</xdr:colOff>
      <xdr:row>38</xdr:row>
      <xdr:rowOff>104648</xdr:rowOff>
    </xdr:to>
    <xdr:sp macro="" textlink="">
      <xdr:nvSpPr>
        <xdr:cNvPr id="83" name="円/楕円 82"/>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89425</xdr:rowOff>
    </xdr:from>
    <xdr:ext cx="736600" cy="259045"/>
    <xdr:sp macro="" textlink="">
      <xdr:nvSpPr>
        <xdr:cNvPr id="84" name="テキスト ボックス 83"/>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44196</xdr:rowOff>
    </xdr:from>
    <xdr:to>
      <xdr:col>4</xdr:col>
      <xdr:colOff>396875</xdr:colOff>
      <xdr:row>38</xdr:row>
      <xdr:rowOff>145796</xdr:rowOff>
    </xdr:to>
    <xdr:sp macro="" textlink="">
      <xdr:nvSpPr>
        <xdr:cNvPr id="85" name="円/楕円 84"/>
        <xdr:cNvSpPr/>
      </xdr:nvSpPr>
      <xdr:spPr>
        <a:xfrm>
          <a:off x="3048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130573</xdr:rowOff>
    </xdr:from>
    <xdr:ext cx="762000" cy="259045"/>
    <xdr:sp macro="" textlink="">
      <xdr:nvSpPr>
        <xdr:cNvPr id="86" name="テキスト ボックス 85"/>
        <xdr:cNvSpPr txBox="1"/>
      </xdr:nvSpPr>
      <xdr:spPr>
        <a:xfrm>
          <a:off x="2717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80772</xdr:rowOff>
    </xdr:from>
    <xdr:to>
      <xdr:col>3</xdr:col>
      <xdr:colOff>193675</xdr:colOff>
      <xdr:row>39</xdr:row>
      <xdr:rowOff>10922</xdr:rowOff>
    </xdr:to>
    <xdr:sp macro="" textlink="">
      <xdr:nvSpPr>
        <xdr:cNvPr id="87" name="円/楕円 86"/>
        <xdr:cNvSpPr/>
      </xdr:nvSpPr>
      <xdr:spPr>
        <a:xfrm>
          <a:off x="2159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167149</xdr:rowOff>
    </xdr:from>
    <xdr:ext cx="762000" cy="259045"/>
    <xdr:sp macro="" textlink="">
      <xdr:nvSpPr>
        <xdr:cNvPr id="88" name="テキスト ボックス 87"/>
        <xdr:cNvSpPr txBox="1"/>
      </xdr:nvSpPr>
      <xdr:spPr>
        <a:xfrm>
          <a:off x="1828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35052</xdr:rowOff>
    </xdr:from>
    <xdr:to>
      <xdr:col>1</xdr:col>
      <xdr:colOff>676275</xdr:colOff>
      <xdr:row>38</xdr:row>
      <xdr:rowOff>136652</xdr:rowOff>
    </xdr:to>
    <xdr:sp macro="" textlink="">
      <xdr:nvSpPr>
        <xdr:cNvPr id="89" name="円/楕円 88"/>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121429</xdr:rowOff>
    </xdr:from>
    <xdr:ext cx="762000" cy="259045"/>
    <xdr:sp macro="" textlink="">
      <xdr:nvSpPr>
        <xdr:cNvPr id="90" name="テキスト ボックス 89"/>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毎年度の徹底した削減努力等により、平成</a:t>
          </a:r>
          <a:r>
            <a:rPr lang="en-US" altLang="ja-JP" sz="1100" baseline="0">
              <a:solidFill>
                <a:schemeClr val="dk1"/>
              </a:solidFill>
              <a:effectLst/>
              <a:latin typeface="+mn-lt"/>
              <a:ea typeface="+mn-ea"/>
              <a:cs typeface="+mn-cs"/>
            </a:rPr>
            <a:t>20</a:t>
          </a:r>
          <a:r>
            <a:rPr lang="ja-JP" altLang="ja-JP" sz="1100" baseline="0">
              <a:solidFill>
                <a:schemeClr val="dk1"/>
              </a:solidFill>
              <a:effectLst/>
              <a:latin typeface="+mn-lt"/>
              <a:ea typeface="+mn-ea"/>
              <a:cs typeface="+mn-cs"/>
            </a:rPr>
            <a:t>年度までは毎年度確実に減少していたが、平成</a:t>
          </a:r>
          <a:r>
            <a:rPr lang="en-US" altLang="ja-JP" sz="1100" baseline="0">
              <a:solidFill>
                <a:schemeClr val="dk1"/>
              </a:solidFill>
              <a:effectLst/>
              <a:latin typeface="+mn-lt"/>
              <a:ea typeface="+mn-ea"/>
              <a:cs typeface="+mn-cs"/>
            </a:rPr>
            <a:t>22</a:t>
          </a:r>
          <a:r>
            <a:rPr lang="ja-JP" altLang="ja-JP" sz="1100" baseline="0">
              <a:solidFill>
                <a:schemeClr val="dk1"/>
              </a:solidFill>
              <a:effectLst/>
              <a:latin typeface="+mn-lt"/>
              <a:ea typeface="+mn-ea"/>
              <a:cs typeface="+mn-cs"/>
            </a:rPr>
            <a:t>年度以降は、</a:t>
          </a:r>
          <a:r>
            <a:rPr lang="en-US" altLang="ja-JP" sz="1100" baseline="0">
              <a:solidFill>
                <a:schemeClr val="dk1"/>
              </a:solidFill>
              <a:effectLst/>
              <a:latin typeface="+mn-lt"/>
              <a:ea typeface="+mn-ea"/>
              <a:cs typeface="+mn-cs"/>
            </a:rPr>
            <a:t>3</a:t>
          </a:r>
          <a:r>
            <a:rPr lang="ja-JP" altLang="ja-JP" sz="1100" baseline="0">
              <a:solidFill>
                <a:schemeClr val="dk1"/>
              </a:solidFill>
              <a:effectLst/>
              <a:latin typeface="+mn-lt"/>
              <a:ea typeface="+mn-ea"/>
              <a:cs typeface="+mn-cs"/>
            </a:rPr>
            <a:t>年連続増加となった。平成</a:t>
          </a:r>
          <a:r>
            <a:rPr lang="en-US" altLang="ja-JP" sz="1100" baseline="0">
              <a:solidFill>
                <a:schemeClr val="dk1"/>
              </a:solidFill>
              <a:effectLst/>
              <a:latin typeface="+mn-lt"/>
              <a:ea typeface="+mn-ea"/>
              <a:cs typeface="+mn-cs"/>
            </a:rPr>
            <a:t>25</a:t>
          </a:r>
          <a:r>
            <a:rPr lang="ja-JP" altLang="ja-JP" sz="1100" baseline="0">
              <a:solidFill>
                <a:schemeClr val="dk1"/>
              </a:solidFill>
              <a:effectLst/>
              <a:latin typeface="+mn-lt"/>
              <a:ea typeface="+mn-ea"/>
              <a:cs typeface="+mn-cs"/>
            </a:rPr>
            <a:t>年度に情報系回線切り替え設定業務や外国人住民基本台帳システム改修業務等が完了したことにより減少し</a:t>
          </a:r>
          <a:r>
            <a:rPr lang="ja-JP" altLang="en-US" sz="1100" baseline="0">
              <a:solidFill>
                <a:schemeClr val="dk1"/>
              </a:solidFill>
              <a:effectLst/>
              <a:latin typeface="+mn-lt"/>
              <a:ea typeface="+mn-ea"/>
              <a:cs typeface="+mn-cs"/>
            </a:rPr>
            <a:t>、平成</a:t>
          </a:r>
          <a:r>
            <a:rPr lang="en-US" altLang="ja-JP" sz="1100" baseline="0">
              <a:solidFill>
                <a:schemeClr val="dk1"/>
              </a:solidFill>
              <a:effectLst/>
              <a:latin typeface="+mn-lt"/>
              <a:ea typeface="+mn-ea"/>
              <a:cs typeface="+mn-cs"/>
            </a:rPr>
            <a:t>26</a:t>
          </a:r>
          <a:r>
            <a:rPr lang="ja-JP" altLang="en-US" sz="1100" baseline="0">
              <a:solidFill>
                <a:schemeClr val="dk1"/>
              </a:solidFill>
              <a:effectLst/>
              <a:latin typeface="+mn-lt"/>
              <a:ea typeface="+mn-ea"/>
              <a:cs typeface="+mn-cs"/>
            </a:rPr>
            <a:t>年度も対前年度比で</a:t>
          </a:r>
          <a:r>
            <a:rPr lang="en-US" altLang="ja-JP" sz="1100" baseline="0">
              <a:solidFill>
                <a:schemeClr val="dk1"/>
              </a:solidFill>
              <a:effectLst/>
              <a:latin typeface="+mn-lt"/>
              <a:ea typeface="+mn-ea"/>
              <a:cs typeface="+mn-cs"/>
            </a:rPr>
            <a:t>0.1</a:t>
          </a:r>
          <a:r>
            <a:rPr lang="ja-JP" altLang="en-US" sz="1100" baseline="0">
              <a:solidFill>
                <a:schemeClr val="dk1"/>
              </a:solidFill>
              <a:effectLst/>
              <a:latin typeface="+mn-lt"/>
              <a:ea typeface="+mn-ea"/>
              <a:cs typeface="+mn-cs"/>
            </a:rPr>
            <a:t>ポイント減少し</a:t>
          </a:r>
          <a:r>
            <a:rPr lang="ja-JP" altLang="ja-JP" sz="1100" baseline="0">
              <a:solidFill>
                <a:schemeClr val="dk1"/>
              </a:solidFill>
              <a:effectLst/>
              <a:latin typeface="+mn-lt"/>
              <a:ea typeface="+mn-ea"/>
              <a:cs typeface="+mn-cs"/>
            </a:rPr>
            <a:t>ている。</a:t>
          </a:r>
          <a:endParaRPr lang="ja-JP" altLang="ja-JP" sz="1400">
            <a:effectLst/>
          </a:endParaRPr>
        </a:p>
        <a:p>
          <a:pPr rtl="0"/>
          <a:r>
            <a:rPr lang="ja-JP" altLang="ja-JP" sz="1100" baseline="0">
              <a:solidFill>
                <a:schemeClr val="dk1"/>
              </a:solidFill>
              <a:effectLst/>
              <a:latin typeface="+mn-lt"/>
              <a:ea typeface="+mn-ea"/>
              <a:cs typeface="+mn-cs"/>
            </a:rPr>
            <a:t>　物件費の歳出に占める割合は約</a:t>
          </a:r>
          <a:r>
            <a:rPr lang="en-US" altLang="ja-JP" sz="1100" baseline="0">
              <a:solidFill>
                <a:schemeClr val="dk1"/>
              </a:solidFill>
              <a:effectLst/>
              <a:latin typeface="+mn-lt"/>
              <a:ea typeface="+mn-ea"/>
              <a:cs typeface="+mn-cs"/>
            </a:rPr>
            <a:t>1</a:t>
          </a:r>
          <a:r>
            <a:rPr lang="ja-JP" altLang="ja-JP" sz="1100" baseline="0">
              <a:solidFill>
                <a:schemeClr val="dk1"/>
              </a:solidFill>
              <a:effectLst/>
              <a:latin typeface="+mn-lt"/>
              <a:ea typeface="+mn-ea"/>
              <a:cs typeface="+mn-cs"/>
            </a:rPr>
            <a:t>割を占めているため、物件費総額の圧縮は経常経費削減の最も重要な課題であることから、今後も経費の圧縮・削減に向けた取り組みを継続して実施する必要がある。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131899</xdr:rowOff>
    </xdr:from>
    <xdr:to>
      <xdr:col>24</xdr:col>
      <xdr:colOff>31750</xdr:colOff>
      <xdr:row>15</xdr:row>
      <xdr:rowOff>138430</xdr:rowOff>
    </xdr:to>
    <xdr:cxnSp macro="">
      <xdr:nvCxnSpPr>
        <xdr:cNvPr id="125" name="直線コネクタ 124"/>
        <xdr:cNvCxnSpPr/>
      </xdr:nvCxnSpPr>
      <xdr:spPr>
        <a:xfrm flipV="1">
          <a:off x="15671800" y="27036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16</xdr:row>
      <xdr:rowOff>19231</xdr:rowOff>
    </xdr:to>
    <xdr:cxnSp macro="">
      <xdr:nvCxnSpPr>
        <xdr:cNvPr id="128" name="直線コネクタ 127"/>
        <xdr:cNvCxnSpPr/>
      </xdr:nvCxnSpPr>
      <xdr:spPr>
        <a:xfrm flipV="1">
          <a:off x="14782800" y="27101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19231</xdr:rowOff>
    </xdr:to>
    <xdr:cxnSp macro="">
      <xdr:nvCxnSpPr>
        <xdr:cNvPr id="131" name="直線コネクタ 130"/>
        <xdr:cNvCxnSpPr/>
      </xdr:nvCxnSpPr>
      <xdr:spPr>
        <a:xfrm>
          <a:off x="13893800" y="27232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60053</xdr:rowOff>
    </xdr:from>
    <xdr:to>
      <xdr:col>20</xdr:col>
      <xdr:colOff>158750</xdr:colOff>
      <xdr:row>15</xdr:row>
      <xdr:rowOff>151493</xdr:rowOff>
    </xdr:to>
    <xdr:cxnSp macro="">
      <xdr:nvCxnSpPr>
        <xdr:cNvPr id="134" name="直線コネクタ 133"/>
        <xdr:cNvCxnSpPr/>
      </xdr:nvCxnSpPr>
      <xdr:spPr>
        <a:xfrm>
          <a:off x="13004800" y="263180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101436</xdr:rowOff>
    </xdr:from>
    <xdr:ext cx="762000" cy="259045"/>
    <xdr:sp macro="" textlink="">
      <xdr:nvSpPr>
        <xdr:cNvPr id="138" name="テキスト ボックス 137"/>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81099</xdr:rowOff>
    </xdr:from>
    <xdr:to>
      <xdr:col>24</xdr:col>
      <xdr:colOff>82550</xdr:colOff>
      <xdr:row>16</xdr:row>
      <xdr:rowOff>11249</xdr:rowOff>
    </xdr:to>
    <xdr:sp macro="" textlink="">
      <xdr:nvSpPr>
        <xdr:cNvPr id="144" name="円/楕円 143"/>
        <xdr:cNvSpPr/>
      </xdr:nvSpPr>
      <xdr:spPr>
        <a:xfrm>
          <a:off x="164592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97626</xdr:rowOff>
    </xdr:from>
    <xdr:ext cx="762000" cy="259045"/>
    <xdr:sp macro="" textlink="">
      <xdr:nvSpPr>
        <xdr:cNvPr id="145" name="物件費該当値テキスト"/>
        <xdr:cNvSpPr txBox="1"/>
      </xdr:nvSpPr>
      <xdr:spPr>
        <a:xfrm>
          <a:off x="16598900" y="249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6" name="円/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2557</xdr:rowOff>
    </xdr:from>
    <xdr:ext cx="736600" cy="259045"/>
    <xdr:sp macro="" textlink="">
      <xdr:nvSpPr>
        <xdr:cNvPr id="147" name="テキスト ボックス 146"/>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139881</xdr:rowOff>
    </xdr:from>
    <xdr:to>
      <xdr:col>21</xdr:col>
      <xdr:colOff>412750</xdr:colOff>
      <xdr:row>16</xdr:row>
      <xdr:rowOff>70031</xdr:rowOff>
    </xdr:to>
    <xdr:sp macro="" textlink="">
      <xdr:nvSpPr>
        <xdr:cNvPr id="148" name="円/楕円 147"/>
        <xdr:cNvSpPr/>
      </xdr:nvSpPr>
      <xdr:spPr>
        <a:xfrm>
          <a:off x="14732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54808</xdr:rowOff>
    </xdr:from>
    <xdr:ext cx="762000" cy="259045"/>
    <xdr:sp macro="" textlink="">
      <xdr:nvSpPr>
        <xdr:cNvPr id="149" name="テキスト ボックス 148"/>
        <xdr:cNvSpPr txBox="1"/>
      </xdr:nvSpPr>
      <xdr:spPr>
        <a:xfrm>
          <a:off x="14401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100693</xdr:rowOff>
    </xdr:from>
    <xdr:to>
      <xdr:col>20</xdr:col>
      <xdr:colOff>209550</xdr:colOff>
      <xdr:row>16</xdr:row>
      <xdr:rowOff>30843</xdr:rowOff>
    </xdr:to>
    <xdr:sp macro="" textlink="">
      <xdr:nvSpPr>
        <xdr:cNvPr id="150" name="円/楕円 149"/>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51" name="テキスト ボックス 150"/>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52" name="円/楕円 151"/>
        <xdr:cNvSpPr/>
      </xdr:nvSpPr>
      <xdr:spPr>
        <a:xfrm>
          <a:off x="12954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53" name="テキスト ボックス 152"/>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扶助費総額としては増加傾向にあるものの、国庫や県費などの特定財源も連動して増加していることから、平成</a:t>
          </a:r>
          <a:r>
            <a:rPr lang="en-US" altLang="ja-JP" sz="1100" b="0" i="0">
              <a:solidFill>
                <a:sysClr val="windowText" lastClr="000000"/>
              </a:solidFill>
              <a:effectLst/>
              <a:latin typeface="+mn-lt"/>
              <a:ea typeface="+mn-ea"/>
              <a:cs typeface="+mn-cs"/>
            </a:rPr>
            <a:t>21</a:t>
          </a:r>
          <a:r>
            <a:rPr lang="ja-JP" altLang="ja-JP" sz="1100" b="0" i="0">
              <a:solidFill>
                <a:sysClr val="windowText" lastClr="000000"/>
              </a:solidFill>
              <a:effectLst/>
              <a:latin typeface="+mn-lt"/>
              <a:ea typeface="+mn-ea"/>
              <a:cs typeface="+mn-cs"/>
            </a:rPr>
            <a:t>年度までは緩やかに減少傾向が続いていた</a:t>
          </a:r>
          <a:r>
            <a:rPr lang="ja-JP" altLang="en-US"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平成</a:t>
          </a:r>
          <a:r>
            <a:rPr lang="en-US" altLang="ja-JP" sz="1100" b="0" i="0">
              <a:solidFill>
                <a:sysClr val="windowText" lastClr="000000"/>
              </a:solidFill>
              <a:effectLst/>
              <a:latin typeface="+mn-lt"/>
              <a:ea typeface="+mn-ea"/>
              <a:cs typeface="+mn-cs"/>
            </a:rPr>
            <a:t>23</a:t>
          </a:r>
          <a:r>
            <a:rPr lang="ja-JP" altLang="ja-JP" sz="1100" b="0" i="0">
              <a:solidFill>
                <a:sysClr val="windowText" lastClr="000000"/>
              </a:solidFill>
              <a:effectLst/>
              <a:latin typeface="+mn-lt"/>
              <a:ea typeface="+mn-ea"/>
              <a:cs typeface="+mn-cs"/>
            </a:rPr>
            <a:t>年度においては、子ども手当支給開始に伴い、支出総額が大きいため、一般財源充当の町単独分も大幅に増加したことから、比率も大幅に増加したが、全国的に増加したため、全国平均、埼玉県平均を下回る比率となっている</a:t>
          </a:r>
          <a:r>
            <a:rPr lang="ja-JP" altLang="en-US"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類似団体内平均値との比較については</a:t>
          </a:r>
          <a:r>
            <a:rPr lang="en-US" altLang="ja-JP" sz="1100" b="0" i="0">
              <a:solidFill>
                <a:sysClr val="windowText" lastClr="000000"/>
              </a:solidFill>
              <a:effectLst/>
              <a:latin typeface="+mn-lt"/>
              <a:ea typeface="+mn-ea"/>
              <a:cs typeface="+mn-cs"/>
            </a:rPr>
            <a:t>0.2</a:t>
          </a:r>
          <a:r>
            <a:rPr lang="ja-JP" altLang="ja-JP" sz="1100" b="0" i="0">
              <a:solidFill>
                <a:sysClr val="windowText" lastClr="000000"/>
              </a:solidFill>
              <a:effectLst/>
              <a:latin typeface="+mn-lt"/>
              <a:ea typeface="+mn-ea"/>
              <a:cs typeface="+mn-cs"/>
            </a:rPr>
            <a:t>ポイント</a:t>
          </a:r>
          <a:r>
            <a:rPr lang="ja-JP" altLang="en-US" sz="1100" b="0" i="0">
              <a:solidFill>
                <a:sysClr val="windowText" lastClr="000000"/>
              </a:solidFill>
              <a:effectLst/>
              <a:latin typeface="+mn-lt"/>
              <a:ea typeface="+mn-ea"/>
              <a:cs typeface="+mn-cs"/>
            </a:rPr>
            <a:t>下</a:t>
          </a:r>
          <a:r>
            <a:rPr lang="ja-JP" altLang="ja-JP" sz="1100" b="0" i="0">
              <a:solidFill>
                <a:sysClr val="windowText" lastClr="000000"/>
              </a:solidFill>
              <a:effectLst/>
              <a:latin typeface="+mn-lt"/>
              <a:ea typeface="+mn-ea"/>
              <a:cs typeface="+mn-cs"/>
            </a:rPr>
            <a:t>回る比率となっている。　今後も、少子高齢化に伴い増加する傾向であるため、扶助費全体的に、支給対象の見直し等を行うなどの対策が必要である。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143328</xdr:rowOff>
    </xdr:to>
    <xdr:cxnSp macro="">
      <xdr:nvCxnSpPr>
        <xdr:cNvPr id="188" name="直線コネクタ 187"/>
        <xdr:cNvCxnSpPr/>
      </xdr:nvCxnSpPr>
      <xdr:spPr>
        <a:xfrm flipV="1">
          <a:off x="3987800" y="96465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143328</xdr:rowOff>
    </xdr:to>
    <xdr:cxnSp macro="">
      <xdr:nvCxnSpPr>
        <xdr:cNvPr id="191" name="直線コネクタ 190"/>
        <xdr:cNvCxnSpPr/>
      </xdr:nvCxnSpPr>
      <xdr:spPr>
        <a:xfrm>
          <a:off x="3098800" y="96628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56</xdr:row>
      <xdr:rowOff>61685</xdr:rowOff>
    </xdr:to>
    <xdr:cxnSp macro="">
      <xdr:nvCxnSpPr>
        <xdr:cNvPr id="194" name="直線コネクタ 193"/>
        <xdr:cNvCxnSpPr/>
      </xdr:nvCxnSpPr>
      <xdr:spPr>
        <a:xfrm>
          <a:off x="2209800" y="95649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135165</xdr:rowOff>
    </xdr:to>
    <xdr:cxnSp macro="">
      <xdr:nvCxnSpPr>
        <xdr:cNvPr id="197" name="直線コネクタ 196"/>
        <xdr:cNvCxnSpPr/>
      </xdr:nvCxnSpPr>
      <xdr:spPr>
        <a:xfrm>
          <a:off x="1320800" y="94669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7" name="円/楕円 206"/>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11084</xdr:rowOff>
    </xdr:from>
    <xdr:ext cx="762000" cy="259045"/>
    <xdr:sp macro="" textlink="">
      <xdr:nvSpPr>
        <xdr:cNvPr id="208"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92528</xdr:rowOff>
    </xdr:from>
    <xdr:to>
      <xdr:col>5</xdr:col>
      <xdr:colOff>600075</xdr:colOff>
      <xdr:row>57</xdr:row>
      <xdr:rowOff>22678</xdr:rowOff>
    </xdr:to>
    <xdr:sp macro="" textlink="">
      <xdr:nvSpPr>
        <xdr:cNvPr id="209" name="円/楕円 208"/>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7455</xdr:rowOff>
    </xdr:from>
    <xdr:ext cx="736600" cy="259045"/>
    <xdr:sp macro="" textlink="">
      <xdr:nvSpPr>
        <xdr:cNvPr id="210" name="テキスト ボックス 209"/>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1" name="円/楕円 210"/>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2" name="テキスト ボックス 211"/>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3" name="円/楕円 212"/>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14" name="テキスト ボックス 213"/>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5" name="円/楕円 214"/>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6" name="テキスト ボックス 215"/>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類似団体内平均値と比較して上回る数値となっており、前年度との比較では</a:t>
          </a:r>
          <a:r>
            <a:rPr lang="en-US" altLang="ja-JP" sz="1100" b="0" i="0">
              <a:solidFill>
                <a:schemeClr val="dk1"/>
              </a:solidFill>
              <a:effectLst/>
              <a:latin typeface="+mn-lt"/>
              <a:ea typeface="+mn-ea"/>
              <a:cs typeface="+mn-cs"/>
            </a:rPr>
            <a:t>0.4</a:t>
          </a:r>
          <a:r>
            <a:rPr lang="ja-JP" altLang="ja-JP" sz="1100" b="0" i="0">
              <a:solidFill>
                <a:schemeClr val="dk1"/>
              </a:solidFill>
              <a:effectLst/>
              <a:latin typeface="+mn-lt"/>
              <a:ea typeface="+mn-ea"/>
              <a:cs typeface="+mn-cs"/>
            </a:rPr>
            <a:t>ポイントの</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となっている。また、その他の費用の大きな割合を占めるものは特別会計への繰出金となる。</a:t>
          </a:r>
          <a:endParaRPr lang="ja-JP" altLang="ja-JP" sz="1400">
            <a:effectLst/>
          </a:endParaRPr>
        </a:p>
        <a:p>
          <a:r>
            <a:rPr lang="ja-JP" altLang="ja-JP" sz="1100" b="0" i="0">
              <a:solidFill>
                <a:schemeClr val="dk1"/>
              </a:solidFill>
              <a:effectLst/>
              <a:latin typeface="+mn-lt"/>
              <a:ea typeface="+mn-ea"/>
              <a:cs typeface="+mn-cs"/>
            </a:rPr>
            <a:t>　主に、民生分野への特別会計繰出金が全体的に増加傾向にあり国民健康保険特別会計繰出金、後期高齢者医療特別会計繰出金、介護保険特別会計繰出金、後期高齢者医療広域連合会への負担金等、給付額が増加すれば連動して自治体負担も増加することから、国としての社会保障制度改革が必要であると思わ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51562</xdr:rowOff>
    </xdr:from>
    <xdr:to>
      <xdr:col>24</xdr:col>
      <xdr:colOff>31750</xdr:colOff>
      <xdr:row>57</xdr:row>
      <xdr:rowOff>69850</xdr:rowOff>
    </xdr:to>
    <xdr:cxnSp macro="">
      <xdr:nvCxnSpPr>
        <xdr:cNvPr id="246" name="直線コネクタ 245"/>
        <xdr:cNvCxnSpPr/>
      </xdr:nvCxnSpPr>
      <xdr:spPr>
        <a:xfrm>
          <a:off x="15671800" y="98242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21861</xdr:rowOff>
    </xdr:from>
    <xdr:ext cx="762000" cy="259045"/>
    <xdr:sp macro="" textlink="">
      <xdr:nvSpPr>
        <xdr:cNvPr id="247" name="その他平均値テキスト"/>
        <xdr:cNvSpPr txBox="1"/>
      </xdr:nvSpPr>
      <xdr:spPr>
        <a:xfrm>
          <a:off x="16598900" y="9623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51562</xdr:rowOff>
    </xdr:from>
    <xdr:to>
      <xdr:col>22</xdr:col>
      <xdr:colOff>565150</xdr:colOff>
      <xdr:row>57</xdr:row>
      <xdr:rowOff>74422</xdr:rowOff>
    </xdr:to>
    <xdr:cxnSp macro="">
      <xdr:nvCxnSpPr>
        <xdr:cNvPr id="249" name="直線コネクタ 248"/>
        <xdr:cNvCxnSpPr/>
      </xdr:nvCxnSpPr>
      <xdr:spPr>
        <a:xfrm flipV="1">
          <a:off x="14782800" y="9824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94251</xdr:rowOff>
    </xdr:from>
    <xdr:ext cx="736600" cy="259045"/>
    <xdr:sp macro="" textlink="">
      <xdr:nvSpPr>
        <xdr:cNvPr id="251" name="テキスト ボックス 250"/>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60706</xdr:rowOff>
    </xdr:from>
    <xdr:to>
      <xdr:col>21</xdr:col>
      <xdr:colOff>361950</xdr:colOff>
      <xdr:row>57</xdr:row>
      <xdr:rowOff>74422</xdr:rowOff>
    </xdr:to>
    <xdr:cxnSp macro="">
      <xdr:nvCxnSpPr>
        <xdr:cNvPr id="252" name="直線コネクタ 251"/>
        <xdr:cNvCxnSpPr/>
      </xdr:nvCxnSpPr>
      <xdr:spPr>
        <a:xfrm>
          <a:off x="13893800" y="9833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54" name="テキスト ボックス 253"/>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28702</xdr:rowOff>
    </xdr:from>
    <xdr:to>
      <xdr:col>20</xdr:col>
      <xdr:colOff>158750</xdr:colOff>
      <xdr:row>57</xdr:row>
      <xdr:rowOff>60706</xdr:rowOff>
    </xdr:to>
    <xdr:cxnSp macro="">
      <xdr:nvCxnSpPr>
        <xdr:cNvPr id="255" name="直線コネクタ 254"/>
        <xdr:cNvCxnSpPr/>
      </xdr:nvCxnSpPr>
      <xdr:spPr>
        <a:xfrm>
          <a:off x="13004800" y="9801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7" name="テキスト ボックス 256"/>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5" name="円/楕円 264"/>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6"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762</xdr:rowOff>
    </xdr:from>
    <xdr:to>
      <xdr:col>22</xdr:col>
      <xdr:colOff>615950</xdr:colOff>
      <xdr:row>57</xdr:row>
      <xdr:rowOff>102362</xdr:rowOff>
    </xdr:to>
    <xdr:sp macro="" textlink="">
      <xdr:nvSpPr>
        <xdr:cNvPr id="267" name="円/楕円 266"/>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68" name="テキスト ボックス 267"/>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23622</xdr:rowOff>
    </xdr:from>
    <xdr:to>
      <xdr:col>21</xdr:col>
      <xdr:colOff>412750</xdr:colOff>
      <xdr:row>57</xdr:row>
      <xdr:rowOff>125222</xdr:rowOff>
    </xdr:to>
    <xdr:sp macro="" textlink="">
      <xdr:nvSpPr>
        <xdr:cNvPr id="269" name="円/楕円 268"/>
        <xdr:cNvSpPr/>
      </xdr:nvSpPr>
      <xdr:spPr>
        <a:xfrm>
          <a:off x="14732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109999</xdr:rowOff>
    </xdr:from>
    <xdr:ext cx="762000" cy="259045"/>
    <xdr:sp macro="" textlink="">
      <xdr:nvSpPr>
        <xdr:cNvPr id="270" name="テキスト ボックス 269"/>
        <xdr:cNvSpPr txBox="1"/>
      </xdr:nvSpPr>
      <xdr:spPr>
        <a:xfrm>
          <a:off x="14401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9906</xdr:rowOff>
    </xdr:from>
    <xdr:to>
      <xdr:col>20</xdr:col>
      <xdr:colOff>209550</xdr:colOff>
      <xdr:row>57</xdr:row>
      <xdr:rowOff>111506</xdr:rowOff>
    </xdr:to>
    <xdr:sp macro="" textlink="">
      <xdr:nvSpPr>
        <xdr:cNvPr id="271" name="円/楕円 270"/>
        <xdr:cNvSpPr/>
      </xdr:nvSpPr>
      <xdr:spPr>
        <a:xfrm>
          <a:off x="13843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96283</xdr:rowOff>
    </xdr:from>
    <xdr:ext cx="762000" cy="259045"/>
    <xdr:sp macro="" textlink="">
      <xdr:nvSpPr>
        <xdr:cNvPr id="272" name="テキスト ボックス 271"/>
        <xdr:cNvSpPr txBox="1"/>
      </xdr:nvSpPr>
      <xdr:spPr>
        <a:xfrm>
          <a:off x="13512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149352</xdr:rowOff>
    </xdr:from>
    <xdr:to>
      <xdr:col>19</xdr:col>
      <xdr:colOff>6350</xdr:colOff>
      <xdr:row>57</xdr:row>
      <xdr:rowOff>79502</xdr:rowOff>
    </xdr:to>
    <xdr:sp macro="" textlink="">
      <xdr:nvSpPr>
        <xdr:cNvPr id="273" name="円/楕円 272"/>
        <xdr:cNvSpPr/>
      </xdr:nvSpPr>
      <xdr:spPr>
        <a:xfrm>
          <a:off x="12954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64279</xdr:rowOff>
    </xdr:from>
    <xdr:ext cx="762000" cy="259045"/>
    <xdr:sp macro="" textlink="">
      <xdr:nvSpPr>
        <xdr:cNvPr id="274" name="テキスト ボックス 273"/>
        <xdr:cNvSpPr txBox="1"/>
      </xdr:nvSpPr>
      <xdr:spPr>
        <a:xfrm>
          <a:off x="12623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補助費等においては、町単独費用の占める割合が多く、事業費に対する一般財源充当率が比較的高いことから、補助内容を精査するなど部分的な削減等は行っているものの、一部事務組合への負担金などがその大きな割合を占めているため、類似団体内平均値と比較しても上回る比率となっている。</a:t>
          </a:r>
          <a:endParaRPr lang="ja-JP" altLang="ja-JP" sz="1400">
            <a:effectLst/>
          </a:endParaRPr>
        </a:p>
        <a:p>
          <a:pPr rtl="0"/>
          <a:r>
            <a:rPr lang="ja-JP" altLang="ja-JP" sz="1100" b="0" i="0">
              <a:solidFill>
                <a:schemeClr val="dk1"/>
              </a:solidFill>
              <a:effectLst/>
              <a:latin typeface="+mn-lt"/>
              <a:ea typeface="+mn-ea"/>
              <a:cs typeface="+mn-cs"/>
            </a:rPr>
            <a:t>　今後も引き続き、特に団体等への補助金においては、補助対象団体や事業内容の精査、補助対象の見直し等をより詳細に行うことにより、断続的に更なる削減を行っていく必要がある。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xdr:rowOff>
    </xdr:from>
    <xdr:to>
      <xdr:col>24</xdr:col>
      <xdr:colOff>31750</xdr:colOff>
      <xdr:row>38</xdr:row>
      <xdr:rowOff>8128</xdr:rowOff>
    </xdr:to>
    <xdr:cxnSp macro="">
      <xdr:nvCxnSpPr>
        <xdr:cNvPr id="304" name="直線コネクタ 303"/>
        <xdr:cNvCxnSpPr/>
      </xdr:nvCxnSpPr>
      <xdr:spPr>
        <a:xfrm>
          <a:off x="15671800" y="65186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170434</xdr:rowOff>
    </xdr:from>
    <xdr:to>
      <xdr:col>22</xdr:col>
      <xdr:colOff>565150</xdr:colOff>
      <xdr:row>38</xdr:row>
      <xdr:rowOff>3556</xdr:rowOff>
    </xdr:to>
    <xdr:cxnSp macro="">
      <xdr:nvCxnSpPr>
        <xdr:cNvPr id="307" name="直線コネクタ 306"/>
        <xdr:cNvCxnSpPr/>
      </xdr:nvCxnSpPr>
      <xdr:spPr>
        <a:xfrm>
          <a:off x="14782800" y="65140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170434</xdr:rowOff>
    </xdr:from>
    <xdr:to>
      <xdr:col>21</xdr:col>
      <xdr:colOff>361950</xdr:colOff>
      <xdr:row>38</xdr:row>
      <xdr:rowOff>49276</xdr:rowOff>
    </xdr:to>
    <xdr:cxnSp macro="">
      <xdr:nvCxnSpPr>
        <xdr:cNvPr id="310" name="直線コネクタ 309"/>
        <xdr:cNvCxnSpPr/>
      </xdr:nvCxnSpPr>
      <xdr:spPr>
        <a:xfrm flipV="1">
          <a:off x="13893800" y="65140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147574</xdr:rowOff>
    </xdr:from>
    <xdr:to>
      <xdr:col>20</xdr:col>
      <xdr:colOff>158750</xdr:colOff>
      <xdr:row>38</xdr:row>
      <xdr:rowOff>49276</xdr:rowOff>
    </xdr:to>
    <xdr:cxnSp macro="">
      <xdr:nvCxnSpPr>
        <xdr:cNvPr id="313" name="直線コネクタ 312"/>
        <xdr:cNvCxnSpPr/>
      </xdr:nvCxnSpPr>
      <xdr:spPr>
        <a:xfrm>
          <a:off x="13004800" y="64912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128778</xdr:rowOff>
    </xdr:from>
    <xdr:to>
      <xdr:col>24</xdr:col>
      <xdr:colOff>82550</xdr:colOff>
      <xdr:row>38</xdr:row>
      <xdr:rowOff>58928</xdr:rowOff>
    </xdr:to>
    <xdr:sp macro="" textlink="">
      <xdr:nvSpPr>
        <xdr:cNvPr id="323" name="円/楕円 322"/>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100855</xdr:rowOff>
    </xdr:from>
    <xdr:ext cx="762000" cy="259045"/>
    <xdr:sp macro="" textlink="">
      <xdr:nvSpPr>
        <xdr:cNvPr id="324"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124206</xdr:rowOff>
    </xdr:from>
    <xdr:to>
      <xdr:col>22</xdr:col>
      <xdr:colOff>615950</xdr:colOff>
      <xdr:row>38</xdr:row>
      <xdr:rowOff>54356</xdr:rowOff>
    </xdr:to>
    <xdr:sp macro="" textlink="">
      <xdr:nvSpPr>
        <xdr:cNvPr id="325" name="円/楕円 324"/>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39133</xdr:rowOff>
    </xdr:from>
    <xdr:ext cx="736600" cy="259045"/>
    <xdr:sp macro="" textlink="">
      <xdr:nvSpPr>
        <xdr:cNvPr id="326" name="テキスト ボックス 325"/>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119634</xdr:rowOff>
    </xdr:from>
    <xdr:to>
      <xdr:col>21</xdr:col>
      <xdr:colOff>412750</xdr:colOff>
      <xdr:row>38</xdr:row>
      <xdr:rowOff>49785</xdr:rowOff>
    </xdr:to>
    <xdr:sp macro="" textlink="">
      <xdr:nvSpPr>
        <xdr:cNvPr id="327" name="円/楕円 326"/>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34561</xdr:rowOff>
    </xdr:from>
    <xdr:ext cx="762000" cy="259045"/>
    <xdr:sp macro="" textlink="">
      <xdr:nvSpPr>
        <xdr:cNvPr id="328" name="テキスト ボックス 327"/>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169926</xdr:rowOff>
    </xdr:from>
    <xdr:to>
      <xdr:col>20</xdr:col>
      <xdr:colOff>209550</xdr:colOff>
      <xdr:row>38</xdr:row>
      <xdr:rowOff>100076</xdr:rowOff>
    </xdr:to>
    <xdr:sp macro="" textlink="">
      <xdr:nvSpPr>
        <xdr:cNvPr id="329" name="円/楕円 328"/>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84853</xdr:rowOff>
    </xdr:from>
    <xdr:ext cx="762000" cy="259045"/>
    <xdr:sp macro="" textlink="">
      <xdr:nvSpPr>
        <xdr:cNvPr id="330" name="テキスト ボックス 329"/>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96774</xdr:rowOff>
    </xdr:from>
    <xdr:to>
      <xdr:col>19</xdr:col>
      <xdr:colOff>6350</xdr:colOff>
      <xdr:row>38</xdr:row>
      <xdr:rowOff>26924</xdr:rowOff>
    </xdr:to>
    <xdr:sp macro="" textlink="">
      <xdr:nvSpPr>
        <xdr:cNvPr id="331" name="円/楕円 330"/>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11701</xdr:rowOff>
    </xdr:from>
    <xdr:ext cx="762000" cy="259045"/>
    <xdr:sp macro="" textlink="">
      <xdr:nvSpPr>
        <xdr:cNvPr id="332" name="テキスト ボックス 331"/>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普通会計においては、平成</a:t>
          </a:r>
          <a:r>
            <a:rPr lang="en-US" altLang="ja-JP" sz="1100" b="0" i="0">
              <a:solidFill>
                <a:schemeClr val="dk1"/>
              </a:solidFill>
              <a:effectLst/>
              <a:latin typeface="+mn-lt"/>
              <a:ea typeface="+mn-ea"/>
              <a:cs typeface="+mn-cs"/>
            </a:rPr>
            <a:t>9</a:t>
          </a:r>
          <a:r>
            <a:rPr lang="ja-JP" altLang="ja-JP" sz="1100" b="0" i="0">
              <a:solidFill>
                <a:schemeClr val="dk1"/>
              </a:solidFill>
              <a:effectLst/>
              <a:latin typeface="+mn-lt"/>
              <a:ea typeface="+mn-ea"/>
              <a:cs typeface="+mn-cs"/>
            </a:rPr>
            <a:t>年度以降の</a:t>
          </a:r>
          <a:r>
            <a:rPr lang="en-US" altLang="ja-JP" sz="1100" b="0" i="0">
              <a:solidFill>
                <a:schemeClr val="dk1"/>
              </a:solidFill>
              <a:effectLst/>
              <a:latin typeface="+mn-lt"/>
              <a:ea typeface="+mn-ea"/>
              <a:cs typeface="+mn-cs"/>
            </a:rPr>
            <a:t>10</a:t>
          </a:r>
          <a:r>
            <a:rPr lang="ja-JP" altLang="ja-JP" sz="1100" b="0" i="0">
              <a:solidFill>
                <a:schemeClr val="dk1"/>
              </a:solidFill>
              <a:effectLst/>
              <a:latin typeface="+mn-lt"/>
              <a:ea typeface="+mn-ea"/>
              <a:cs typeface="+mn-cs"/>
            </a:rPr>
            <a:t>年の間、道路整備事業債や臨時財政対策債などの特例債に限定した地方債発行を行っていたことから、新規借入増加額よりも償還終了減少額が上回っている</a:t>
          </a:r>
          <a:r>
            <a:rPr lang="ja-JP" altLang="en-US" sz="1100" b="0" i="0">
              <a:solidFill>
                <a:schemeClr val="dk1"/>
              </a:solidFill>
              <a:effectLst/>
              <a:latin typeface="+mn-lt"/>
              <a:ea typeface="+mn-ea"/>
              <a:cs typeface="+mn-cs"/>
            </a:rPr>
            <a:t>ため</a:t>
          </a:r>
          <a:r>
            <a:rPr lang="ja-JP" altLang="ja-JP" sz="1100" b="0" i="0">
              <a:solidFill>
                <a:schemeClr val="dk1"/>
              </a:solidFill>
              <a:effectLst/>
              <a:latin typeface="+mn-lt"/>
              <a:ea typeface="+mn-ea"/>
              <a:cs typeface="+mn-cs"/>
            </a:rPr>
            <a:t>、経常一般財源総額が減少している中においても、平成</a:t>
          </a:r>
          <a:r>
            <a:rPr lang="en-US" altLang="ja-JP" sz="1100" b="0" i="0">
              <a:solidFill>
                <a:schemeClr val="dk1"/>
              </a:solidFill>
              <a:effectLst/>
              <a:latin typeface="+mn-lt"/>
              <a:ea typeface="+mn-ea"/>
              <a:cs typeface="+mn-cs"/>
            </a:rPr>
            <a:t>20</a:t>
          </a:r>
          <a:r>
            <a:rPr lang="ja-JP" altLang="ja-JP" sz="1100" b="0" i="0">
              <a:solidFill>
                <a:schemeClr val="dk1"/>
              </a:solidFill>
              <a:effectLst/>
              <a:latin typeface="+mn-lt"/>
              <a:ea typeface="+mn-ea"/>
              <a:cs typeface="+mn-cs"/>
            </a:rPr>
            <a:t>年以降減少傾向が続いている状況である。</a:t>
          </a:r>
          <a:endParaRPr lang="ja-JP" altLang="ja-JP" sz="1400">
            <a:effectLst/>
          </a:endParaRPr>
        </a:p>
        <a:p>
          <a:pPr rtl="0"/>
          <a:r>
            <a:rPr lang="ja-JP" altLang="ja-JP" sz="1100" b="0" i="0">
              <a:solidFill>
                <a:schemeClr val="dk1"/>
              </a:solidFill>
              <a:effectLst/>
              <a:latin typeface="+mn-lt"/>
              <a:ea typeface="+mn-ea"/>
              <a:cs typeface="+mn-cs"/>
            </a:rPr>
            <a:t>　しかしながら、地方交付税代替措置である臨時財政対策債の制度継続や、平成</a:t>
          </a:r>
          <a:r>
            <a:rPr lang="en-US" altLang="ja-JP" sz="1100" b="0" i="0">
              <a:solidFill>
                <a:schemeClr val="dk1"/>
              </a:solidFill>
              <a:effectLst/>
              <a:latin typeface="+mn-lt"/>
              <a:ea typeface="+mn-ea"/>
              <a:cs typeface="+mn-cs"/>
            </a:rPr>
            <a:t>19</a:t>
          </a:r>
          <a:r>
            <a:rPr lang="ja-JP" altLang="ja-JP" sz="1100" b="0" i="0">
              <a:solidFill>
                <a:schemeClr val="dk1"/>
              </a:solidFill>
              <a:effectLst/>
              <a:latin typeface="+mn-lt"/>
              <a:ea typeface="+mn-ea"/>
              <a:cs typeface="+mn-cs"/>
            </a:rPr>
            <a:t>年度以降、主に土木債や教育債などの建設事業債の借入も新たに行っていることから、今後は再び増加傾向となることが見込まれているため、地方債現在高や償還額の推移を見極めながら計画的な借入を行う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94996</xdr:rowOff>
    </xdr:from>
    <xdr:to>
      <xdr:col>7</xdr:col>
      <xdr:colOff>15875</xdr:colOff>
      <xdr:row>76</xdr:row>
      <xdr:rowOff>122428</xdr:rowOff>
    </xdr:to>
    <xdr:cxnSp macro="">
      <xdr:nvCxnSpPr>
        <xdr:cNvPr id="362" name="直線コネクタ 361"/>
        <xdr:cNvCxnSpPr/>
      </xdr:nvCxnSpPr>
      <xdr:spPr>
        <a:xfrm>
          <a:off x="3987800" y="131251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72137</xdr:rowOff>
    </xdr:from>
    <xdr:to>
      <xdr:col>5</xdr:col>
      <xdr:colOff>549275</xdr:colOff>
      <xdr:row>76</xdr:row>
      <xdr:rowOff>94996</xdr:rowOff>
    </xdr:to>
    <xdr:cxnSp macro="">
      <xdr:nvCxnSpPr>
        <xdr:cNvPr id="365" name="直線コネクタ 364"/>
        <xdr:cNvCxnSpPr/>
      </xdr:nvCxnSpPr>
      <xdr:spPr>
        <a:xfrm>
          <a:off x="3098800" y="131023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53848</xdr:rowOff>
    </xdr:from>
    <xdr:to>
      <xdr:col>4</xdr:col>
      <xdr:colOff>346075</xdr:colOff>
      <xdr:row>76</xdr:row>
      <xdr:rowOff>72137</xdr:rowOff>
    </xdr:to>
    <xdr:cxnSp macro="">
      <xdr:nvCxnSpPr>
        <xdr:cNvPr id="368" name="直線コネクタ 367"/>
        <xdr:cNvCxnSpPr/>
      </xdr:nvCxnSpPr>
      <xdr:spPr>
        <a:xfrm>
          <a:off x="2209800" y="130840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49276</xdr:rowOff>
    </xdr:from>
    <xdr:to>
      <xdr:col>3</xdr:col>
      <xdr:colOff>142875</xdr:colOff>
      <xdr:row>76</xdr:row>
      <xdr:rowOff>53848</xdr:rowOff>
    </xdr:to>
    <xdr:cxnSp macro="">
      <xdr:nvCxnSpPr>
        <xdr:cNvPr id="371" name="直線コネクタ 370"/>
        <xdr:cNvCxnSpPr/>
      </xdr:nvCxnSpPr>
      <xdr:spPr>
        <a:xfrm>
          <a:off x="1320800" y="13079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5" name="テキスト ボックス 374"/>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81" name="円/楕円 380"/>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82"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textlink="">
      <xdr:nvSpPr>
        <xdr:cNvPr id="383" name="円/楕円 382"/>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155973</xdr:rowOff>
    </xdr:from>
    <xdr:ext cx="736600" cy="259045"/>
    <xdr:sp macro="" textlink="">
      <xdr:nvSpPr>
        <xdr:cNvPr id="384" name="テキスト ボックス 383"/>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21337</xdr:rowOff>
    </xdr:from>
    <xdr:to>
      <xdr:col>4</xdr:col>
      <xdr:colOff>396875</xdr:colOff>
      <xdr:row>76</xdr:row>
      <xdr:rowOff>122937</xdr:rowOff>
    </xdr:to>
    <xdr:sp macro="" textlink="">
      <xdr:nvSpPr>
        <xdr:cNvPr id="385" name="円/楕円 384"/>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133113</xdr:rowOff>
    </xdr:from>
    <xdr:ext cx="762000" cy="259045"/>
    <xdr:sp macro="" textlink="">
      <xdr:nvSpPr>
        <xdr:cNvPr id="386" name="テキスト ボックス 385"/>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xdr:rowOff>
    </xdr:from>
    <xdr:to>
      <xdr:col>3</xdr:col>
      <xdr:colOff>193675</xdr:colOff>
      <xdr:row>76</xdr:row>
      <xdr:rowOff>104648</xdr:rowOff>
    </xdr:to>
    <xdr:sp macro="" textlink="">
      <xdr:nvSpPr>
        <xdr:cNvPr id="387" name="円/楕円 386"/>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114825</xdr:rowOff>
    </xdr:from>
    <xdr:ext cx="762000" cy="259045"/>
    <xdr:sp macro="" textlink="">
      <xdr:nvSpPr>
        <xdr:cNvPr id="388" name="テキスト ボックス 387"/>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169926</xdr:rowOff>
    </xdr:from>
    <xdr:to>
      <xdr:col>1</xdr:col>
      <xdr:colOff>676275</xdr:colOff>
      <xdr:row>76</xdr:row>
      <xdr:rowOff>100076</xdr:rowOff>
    </xdr:to>
    <xdr:sp macro="" textlink="">
      <xdr:nvSpPr>
        <xdr:cNvPr id="389" name="円/楕円 388"/>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110253</xdr:rowOff>
    </xdr:from>
    <xdr:ext cx="762000" cy="259045"/>
    <xdr:sp macro="" textlink="">
      <xdr:nvSpPr>
        <xdr:cNvPr id="390" name="テキスト ボックス 389"/>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各種平均値比較では依然として上回っている。</a:t>
          </a:r>
          <a:endParaRPr lang="ja-JP" altLang="ja-JP" sz="1400">
            <a:effectLst/>
          </a:endParaRPr>
        </a:p>
        <a:p>
          <a:pPr rtl="0"/>
          <a:r>
            <a:rPr lang="ja-JP" altLang="ja-JP" sz="1100" b="0" i="0">
              <a:solidFill>
                <a:schemeClr val="dk1"/>
              </a:solidFill>
              <a:effectLst/>
              <a:latin typeface="+mn-lt"/>
              <a:ea typeface="+mn-ea"/>
              <a:cs typeface="+mn-cs"/>
            </a:rPr>
            <a:t>　平成</a:t>
          </a:r>
          <a:r>
            <a:rPr lang="en-US" altLang="ja-JP" sz="1100" b="0" i="0">
              <a:solidFill>
                <a:schemeClr val="dk1"/>
              </a:solidFill>
              <a:effectLst/>
              <a:latin typeface="+mn-lt"/>
              <a:ea typeface="+mn-ea"/>
              <a:cs typeface="+mn-cs"/>
            </a:rPr>
            <a:t>26</a:t>
          </a:r>
          <a:r>
            <a:rPr lang="ja-JP" altLang="ja-JP" sz="1100" b="0" i="0">
              <a:solidFill>
                <a:schemeClr val="dk1"/>
              </a:solidFill>
              <a:effectLst/>
              <a:latin typeface="+mn-lt"/>
              <a:ea typeface="+mn-ea"/>
              <a:cs typeface="+mn-cs"/>
            </a:rPr>
            <a:t>年度については、扶助費等</a:t>
          </a:r>
          <a:r>
            <a:rPr lang="ja-JP" altLang="en-US" sz="1100" b="0" i="0">
              <a:solidFill>
                <a:schemeClr val="dk1"/>
              </a:solidFill>
              <a:effectLst/>
              <a:latin typeface="+mn-lt"/>
              <a:ea typeface="+mn-ea"/>
              <a:cs typeface="+mn-cs"/>
            </a:rPr>
            <a:t>が</a:t>
          </a:r>
          <a:r>
            <a:rPr lang="ja-JP" altLang="ja-JP" sz="1100" b="0" i="0">
              <a:solidFill>
                <a:schemeClr val="dk1"/>
              </a:solidFill>
              <a:effectLst/>
              <a:latin typeface="+mn-lt"/>
              <a:ea typeface="+mn-ea"/>
              <a:cs typeface="+mn-cs"/>
            </a:rPr>
            <a:t>増加した</a:t>
          </a:r>
          <a:r>
            <a:rPr lang="ja-JP" altLang="en-US" sz="1100" b="0" i="0">
              <a:solidFill>
                <a:schemeClr val="dk1"/>
              </a:solidFill>
              <a:effectLst/>
              <a:latin typeface="+mn-lt"/>
              <a:ea typeface="+mn-ea"/>
              <a:cs typeface="+mn-cs"/>
            </a:rPr>
            <a:t>ため対前年度</a:t>
          </a:r>
          <a:r>
            <a:rPr lang="en-US" altLang="ja-JP" sz="1100" b="0" i="0">
              <a:solidFill>
                <a:schemeClr val="dk1"/>
              </a:solidFill>
              <a:effectLst/>
              <a:latin typeface="+mn-lt"/>
              <a:ea typeface="+mn-ea"/>
              <a:cs typeface="+mn-cs"/>
            </a:rPr>
            <a:t>1.5</a:t>
          </a:r>
          <a:r>
            <a:rPr lang="ja-JP" altLang="en-US" sz="1100" b="0" i="0">
              <a:solidFill>
                <a:schemeClr val="dk1"/>
              </a:solidFill>
              <a:effectLst/>
              <a:latin typeface="+mn-lt"/>
              <a:ea typeface="+mn-ea"/>
              <a:cs typeface="+mn-cs"/>
            </a:rPr>
            <a:t>ポイントが増加</a:t>
          </a:r>
          <a:r>
            <a:rPr lang="ja-JP" altLang="ja-JP" sz="1100" b="0" i="0">
              <a:solidFill>
                <a:schemeClr val="dk1"/>
              </a:solidFill>
              <a:effectLst/>
              <a:latin typeface="+mn-lt"/>
              <a:ea typeface="+mn-ea"/>
              <a:cs typeface="+mn-cs"/>
            </a:rPr>
            <a:t>する結果となった。</a:t>
          </a:r>
          <a:endParaRPr lang="ja-JP" altLang="ja-JP" sz="1400">
            <a:effectLst/>
          </a:endParaRPr>
        </a:p>
        <a:p>
          <a:pPr rtl="0"/>
          <a:r>
            <a:rPr lang="ja-JP" altLang="ja-JP" sz="1100" b="0" i="0">
              <a:solidFill>
                <a:schemeClr val="dk1"/>
              </a:solidFill>
              <a:effectLst/>
              <a:latin typeface="+mn-lt"/>
              <a:ea typeface="+mn-ea"/>
              <a:cs typeface="+mn-cs"/>
            </a:rPr>
            <a:t>　そのようなことから、公債費以外の改善を図れば全体的に改善されることになるのだが、経常経費削減は既に継続的に行っており、既に結果としても表れていることから、改善策としては、分母となる経常一般財源総額、主に町税の確保についても経常経費削減以上に行っていくことが必要とな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107950</xdr:rowOff>
    </xdr:from>
    <xdr:to>
      <xdr:col>24</xdr:col>
      <xdr:colOff>31750</xdr:colOff>
      <xdr:row>79</xdr:row>
      <xdr:rowOff>165100</xdr:rowOff>
    </xdr:to>
    <xdr:cxnSp macro="">
      <xdr:nvCxnSpPr>
        <xdr:cNvPr id="423" name="直線コネクタ 422"/>
        <xdr:cNvCxnSpPr/>
      </xdr:nvCxnSpPr>
      <xdr:spPr>
        <a:xfrm>
          <a:off x="15671800" y="1365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107950</xdr:rowOff>
    </xdr:from>
    <xdr:to>
      <xdr:col>22</xdr:col>
      <xdr:colOff>565150</xdr:colOff>
      <xdr:row>79</xdr:row>
      <xdr:rowOff>168911</xdr:rowOff>
    </xdr:to>
    <xdr:cxnSp macro="">
      <xdr:nvCxnSpPr>
        <xdr:cNvPr id="426" name="直線コネクタ 425"/>
        <xdr:cNvCxnSpPr/>
      </xdr:nvCxnSpPr>
      <xdr:spPr>
        <a:xfrm flipV="1">
          <a:off x="14782800" y="13652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168911</xdr:rowOff>
    </xdr:from>
    <xdr:to>
      <xdr:col>21</xdr:col>
      <xdr:colOff>361950</xdr:colOff>
      <xdr:row>80</xdr:row>
      <xdr:rowOff>12700</xdr:rowOff>
    </xdr:to>
    <xdr:cxnSp macro="">
      <xdr:nvCxnSpPr>
        <xdr:cNvPr id="429" name="直線コネクタ 428"/>
        <xdr:cNvCxnSpPr/>
      </xdr:nvCxnSpPr>
      <xdr:spPr>
        <a:xfrm flipV="1">
          <a:off x="13893800" y="13713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153670</xdr:rowOff>
    </xdr:from>
    <xdr:to>
      <xdr:col>20</xdr:col>
      <xdr:colOff>158750</xdr:colOff>
      <xdr:row>80</xdr:row>
      <xdr:rowOff>12700</xdr:rowOff>
    </xdr:to>
    <xdr:cxnSp macro="">
      <xdr:nvCxnSpPr>
        <xdr:cNvPr id="432" name="直線コネクタ 431"/>
        <xdr:cNvCxnSpPr/>
      </xdr:nvCxnSpPr>
      <xdr:spPr>
        <a:xfrm>
          <a:off x="13004800" y="1352677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6" name="テキスト ボックス 435"/>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114300</xdr:rowOff>
    </xdr:from>
    <xdr:to>
      <xdr:col>24</xdr:col>
      <xdr:colOff>82550</xdr:colOff>
      <xdr:row>80</xdr:row>
      <xdr:rowOff>44450</xdr:rowOff>
    </xdr:to>
    <xdr:sp macro="" textlink="">
      <xdr:nvSpPr>
        <xdr:cNvPr id="442" name="円/楕円 441"/>
        <xdr:cNvSpPr/>
      </xdr:nvSpPr>
      <xdr:spPr>
        <a:xfrm>
          <a:off x="164592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86377</xdr:rowOff>
    </xdr:from>
    <xdr:ext cx="762000" cy="259045"/>
    <xdr:sp macro="" textlink="">
      <xdr:nvSpPr>
        <xdr:cNvPr id="443" name="公債費以外該当値テキスト"/>
        <xdr:cNvSpPr txBox="1"/>
      </xdr:nvSpPr>
      <xdr:spPr>
        <a:xfrm>
          <a:off x="165989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57150</xdr:rowOff>
    </xdr:from>
    <xdr:to>
      <xdr:col>22</xdr:col>
      <xdr:colOff>615950</xdr:colOff>
      <xdr:row>79</xdr:row>
      <xdr:rowOff>158750</xdr:rowOff>
    </xdr:to>
    <xdr:sp macro="" textlink="">
      <xdr:nvSpPr>
        <xdr:cNvPr id="444" name="円/楕円 443"/>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143527</xdr:rowOff>
    </xdr:from>
    <xdr:ext cx="736600" cy="259045"/>
    <xdr:sp macro="" textlink="">
      <xdr:nvSpPr>
        <xdr:cNvPr id="445" name="テキスト ボックス 444"/>
        <xdr:cNvSpPr txBox="1"/>
      </xdr:nvSpPr>
      <xdr:spPr>
        <a:xfrm>
          <a:off x="15290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118111</xdr:rowOff>
    </xdr:from>
    <xdr:to>
      <xdr:col>21</xdr:col>
      <xdr:colOff>412750</xdr:colOff>
      <xdr:row>80</xdr:row>
      <xdr:rowOff>48261</xdr:rowOff>
    </xdr:to>
    <xdr:sp macro="" textlink="">
      <xdr:nvSpPr>
        <xdr:cNvPr id="446" name="円/楕円 445"/>
        <xdr:cNvSpPr/>
      </xdr:nvSpPr>
      <xdr:spPr>
        <a:xfrm>
          <a:off x="14732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33038</xdr:rowOff>
    </xdr:from>
    <xdr:ext cx="762000" cy="259045"/>
    <xdr:sp macro="" textlink="">
      <xdr:nvSpPr>
        <xdr:cNvPr id="447" name="テキスト ボックス 446"/>
        <xdr:cNvSpPr txBox="1"/>
      </xdr:nvSpPr>
      <xdr:spPr>
        <a:xfrm>
          <a:off x="14401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133350</xdr:rowOff>
    </xdr:from>
    <xdr:to>
      <xdr:col>20</xdr:col>
      <xdr:colOff>209550</xdr:colOff>
      <xdr:row>80</xdr:row>
      <xdr:rowOff>63500</xdr:rowOff>
    </xdr:to>
    <xdr:sp macro="" textlink="">
      <xdr:nvSpPr>
        <xdr:cNvPr id="448" name="円/楕円 447"/>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48277</xdr:rowOff>
    </xdr:from>
    <xdr:ext cx="762000" cy="259045"/>
    <xdr:sp macro="" textlink="">
      <xdr:nvSpPr>
        <xdr:cNvPr id="449" name="テキスト ボックス 448"/>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102870</xdr:rowOff>
    </xdr:from>
    <xdr:to>
      <xdr:col>19</xdr:col>
      <xdr:colOff>6350</xdr:colOff>
      <xdr:row>79</xdr:row>
      <xdr:rowOff>33020</xdr:rowOff>
    </xdr:to>
    <xdr:sp macro="" textlink="">
      <xdr:nvSpPr>
        <xdr:cNvPr id="450" name="円/楕円 449"/>
        <xdr:cNvSpPr/>
      </xdr:nvSpPr>
      <xdr:spPr>
        <a:xfrm>
          <a:off x="12954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17797</xdr:rowOff>
    </xdr:from>
    <xdr:ext cx="762000" cy="259045"/>
    <xdr:sp macro="" textlink="">
      <xdr:nvSpPr>
        <xdr:cNvPr id="451" name="テキスト ボックス 450"/>
        <xdr:cNvSpPr txBox="1"/>
      </xdr:nvSpPr>
      <xdr:spPr>
        <a:xfrm>
          <a:off x="12623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埼玉県鳩山町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5359</xdr:rowOff>
    </xdr:from>
    <xdr:to>
      <xdr:col>4</xdr:col>
      <xdr:colOff>1117600</xdr:colOff>
      <xdr:row>18</xdr:row>
      <xdr:rowOff>46850</xdr:rowOff>
    </xdr:to>
    <xdr:cxnSp macro="">
      <xdr:nvCxnSpPr>
        <xdr:cNvPr id="50" name="直線コネクタ 49"/>
        <xdr:cNvCxnSpPr/>
      </xdr:nvCxnSpPr>
      <xdr:spPr bwMode="auto">
        <a:xfrm flipV="1">
          <a:off x="5003800" y="3139084"/>
          <a:ext cx="6477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160452</xdr:rowOff>
    </xdr:from>
    <xdr:to>
      <xdr:col>4</xdr:col>
      <xdr:colOff>469900</xdr:colOff>
      <xdr:row>18</xdr:row>
      <xdr:rowOff>46850</xdr:rowOff>
    </xdr:to>
    <xdr:cxnSp macro="">
      <xdr:nvCxnSpPr>
        <xdr:cNvPr id="53" name="直線コネクタ 52"/>
        <xdr:cNvCxnSpPr/>
      </xdr:nvCxnSpPr>
      <xdr:spPr bwMode="auto">
        <a:xfrm>
          <a:off x="4305300" y="3122727"/>
          <a:ext cx="698500" cy="5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160452</xdr:rowOff>
    </xdr:from>
    <xdr:to>
      <xdr:col>3</xdr:col>
      <xdr:colOff>904875</xdr:colOff>
      <xdr:row>18</xdr:row>
      <xdr:rowOff>0</xdr:rowOff>
    </xdr:to>
    <xdr:cxnSp macro="">
      <xdr:nvCxnSpPr>
        <xdr:cNvPr id="56" name="直線コネクタ 55"/>
        <xdr:cNvCxnSpPr/>
      </xdr:nvCxnSpPr>
      <xdr:spPr bwMode="auto">
        <a:xfrm flipV="1">
          <a:off x="3606800" y="3122727"/>
          <a:ext cx="698500" cy="10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0</xdr:rowOff>
    </xdr:from>
    <xdr:to>
      <xdr:col>3</xdr:col>
      <xdr:colOff>206375</xdr:colOff>
      <xdr:row>18</xdr:row>
      <xdr:rowOff>14453</xdr:rowOff>
    </xdr:to>
    <xdr:cxnSp macro="">
      <xdr:nvCxnSpPr>
        <xdr:cNvPr id="59" name="直線コネクタ 58"/>
        <xdr:cNvCxnSpPr/>
      </xdr:nvCxnSpPr>
      <xdr:spPr bwMode="auto">
        <a:xfrm flipV="1">
          <a:off x="2908300" y="3133725"/>
          <a:ext cx="698500" cy="14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58704</xdr:rowOff>
    </xdr:from>
    <xdr:ext cx="762000" cy="259045"/>
    <xdr:sp macro="" textlink="">
      <xdr:nvSpPr>
        <xdr:cNvPr id="63" name="テキスト ボックス 62"/>
        <xdr:cNvSpPr txBox="1"/>
      </xdr:nvSpPr>
      <xdr:spPr>
        <a:xfrm>
          <a:off x="2527300" y="284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126009</xdr:rowOff>
    </xdr:from>
    <xdr:to>
      <xdr:col>5</xdr:col>
      <xdr:colOff>34925</xdr:colOff>
      <xdr:row>18</xdr:row>
      <xdr:rowOff>56159</xdr:rowOff>
    </xdr:to>
    <xdr:sp macro="" textlink="">
      <xdr:nvSpPr>
        <xdr:cNvPr id="69" name="円/楕円 68"/>
        <xdr:cNvSpPr/>
      </xdr:nvSpPr>
      <xdr:spPr bwMode="auto">
        <a:xfrm>
          <a:off x="5600700" y="3088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98086</xdr:rowOff>
    </xdr:from>
    <xdr:ext cx="762000" cy="259045"/>
    <xdr:sp macro="" textlink="">
      <xdr:nvSpPr>
        <xdr:cNvPr id="70" name="人口1人当たり決算額の推移該当値テキスト130"/>
        <xdr:cNvSpPr txBox="1"/>
      </xdr:nvSpPr>
      <xdr:spPr>
        <a:xfrm>
          <a:off x="5740400" y="306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92,828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167500</xdr:rowOff>
    </xdr:from>
    <xdr:to>
      <xdr:col>4</xdr:col>
      <xdr:colOff>520700</xdr:colOff>
      <xdr:row>18</xdr:row>
      <xdr:rowOff>97650</xdr:rowOff>
    </xdr:to>
    <xdr:sp macro="" textlink="">
      <xdr:nvSpPr>
        <xdr:cNvPr id="71" name="円/楕円 70"/>
        <xdr:cNvSpPr/>
      </xdr:nvSpPr>
      <xdr:spPr bwMode="auto">
        <a:xfrm>
          <a:off x="4953000" y="3129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82427</xdr:rowOff>
    </xdr:from>
    <xdr:ext cx="736600" cy="259045"/>
    <xdr:sp macro="" textlink="">
      <xdr:nvSpPr>
        <xdr:cNvPr id="72" name="テキスト ボックス 71"/>
        <xdr:cNvSpPr txBox="1"/>
      </xdr:nvSpPr>
      <xdr:spPr>
        <a:xfrm>
          <a:off x="4622800" y="3216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89,561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109652</xdr:rowOff>
    </xdr:from>
    <xdr:to>
      <xdr:col>3</xdr:col>
      <xdr:colOff>955675</xdr:colOff>
      <xdr:row>18</xdr:row>
      <xdr:rowOff>39802</xdr:rowOff>
    </xdr:to>
    <xdr:sp macro="" textlink="">
      <xdr:nvSpPr>
        <xdr:cNvPr id="73" name="円/楕円 72"/>
        <xdr:cNvSpPr/>
      </xdr:nvSpPr>
      <xdr:spPr bwMode="auto">
        <a:xfrm>
          <a:off x="4254500" y="307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24579</xdr:rowOff>
    </xdr:from>
    <xdr:ext cx="762000" cy="259045"/>
    <xdr:sp macro="" textlink="">
      <xdr:nvSpPr>
        <xdr:cNvPr id="74" name="テキスト ボックス 73"/>
        <xdr:cNvSpPr txBox="1"/>
      </xdr:nvSpPr>
      <xdr:spPr>
        <a:xfrm>
          <a:off x="3924300" y="315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94,116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120650</xdr:rowOff>
    </xdr:from>
    <xdr:to>
      <xdr:col>3</xdr:col>
      <xdr:colOff>257175</xdr:colOff>
      <xdr:row>18</xdr:row>
      <xdr:rowOff>50800</xdr:rowOff>
    </xdr:to>
    <xdr:sp macro="" textlink="">
      <xdr:nvSpPr>
        <xdr:cNvPr id="75" name="円/楕円 74"/>
        <xdr:cNvSpPr/>
      </xdr:nvSpPr>
      <xdr:spPr bwMode="auto">
        <a:xfrm>
          <a:off x="3556000" y="308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35577</xdr:rowOff>
    </xdr:from>
    <xdr:ext cx="762000" cy="259045"/>
    <xdr:sp macro="" textlink="">
      <xdr:nvSpPr>
        <xdr:cNvPr id="76" name="テキスト ボックス 75"/>
        <xdr:cNvSpPr txBox="1"/>
      </xdr:nvSpPr>
      <xdr:spPr>
        <a:xfrm>
          <a:off x="3225800" y="316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93,250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135103</xdr:rowOff>
    </xdr:from>
    <xdr:to>
      <xdr:col>2</xdr:col>
      <xdr:colOff>692150</xdr:colOff>
      <xdr:row>18</xdr:row>
      <xdr:rowOff>65253</xdr:rowOff>
    </xdr:to>
    <xdr:sp macro="" textlink="">
      <xdr:nvSpPr>
        <xdr:cNvPr id="77" name="円/楕円 76"/>
        <xdr:cNvSpPr/>
      </xdr:nvSpPr>
      <xdr:spPr bwMode="auto">
        <a:xfrm>
          <a:off x="2857500" y="3097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50030</xdr:rowOff>
    </xdr:from>
    <xdr:ext cx="762000" cy="259045"/>
    <xdr:sp macro="" textlink="">
      <xdr:nvSpPr>
        <xdr:cNvPr id="78" name="テキスト ボックス 77"/>
        <xdr:cNvSpPr txBox="1"/>
      </xdr:nvSpPr>
      <xdr:spPr>
        <a:xfrm>
          <a:off x="2527300" y="31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47127</xdr:rowOff>
    </xdr:from>
    <xdr:to>
      <xdr:col>4</xdr:col>
      <xdr:colOff>1117600</xdr:colOff>
      <xdr:row>37</xdr:row>
      <xdr:rowOff>49573</xdr:rowOff>
    </xdr:to>
    <xdr:cxnSp macro="">
      <xdr:nvCxnSpPr>
        <xdr:cNvPr id="110" name="直線コネクタ 109"/>
        <xdr:cNvCxnSpPr/>
      </xdr:nvCxnSpPr>
      <xdr:spPr bwMode="auto">
        <a:xfrm>
          <a:off x="5003800" y="7171827"/>
          <a:ext cx="647700" cy="2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47127</xdr:rowOff>
    </xdr:from>
    <xdr:to>
      <xdr:col>4</xdr:col>
      <xdr:colOff>469900</xdr:colOff>
      <xdr:row>37</xdr:row>
      <xdr:rowOff>66695</xdr:rowOff>
    </xdr:to>
    <xdr:cxnSp macro="">
      <xdr:nvCxnSpPr>
        <xdr:cNvPr id="113" name="直線コネクタ 112"/>
        <xdr:cNvCxnSpPr/>
      </xdr:nvCxnSpPr>
      <xdr:spPr bwMode="auto">
        <a:xfrm flipV="1">
          <a:off x="4305300" y="7171827"/>
          <a:ext cx="698500" cy="1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65026</xdr:rowOff>
    </xdr:from>
    <xdr:to>
      <xdr:col>3</xdr:col>
      <xdr:colOff>904875</xdr:colOff>
      <xdr:row>37</xdr:row>
      <xdr:rowOff>66695</xdr:rowOff>
    </xdr:to>
    <xdr:cxnSp macro="">
      <xdr:nvCxnSpPr>
        <xdr:cNvPr id="116" name="直線コネクタ 115"/>
        <xdr:cNvCxnSpPr/>
      </xdr:nvCxnSpPr>
      <xdr:spPr bwMode="auto">
        <a:xfrm>
          <a:off x="3606800" y="7189726"/>
          <a:ext cx="698500" cy="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65026</xdr:rowOff>
    </xdr:from>
    <xdr:to>
      <xdr:col>3</xdr:col>
      <xdr:colOff>206375</xdr:colOff>
      <xdr:row>37</xdr:row>
      <xdr:rowOff>66787</xdr:rowOff>
    </xdr:to>
    <xdr:cxnSp macro="">
      <xdr:nvCxnSpPr>
        <xdr:cNvPr id="119" name="直線コネクタ 118"/>
        <xdr:cNvCxnSpPr/>
      </xdr:nvCxnSpPr>
      <xdr:spPr bwMode="auto">
        <a:xfrm flipV="1">
          <a:off x="2908300" y="7189726"/>
          <a:ext cx="698500" cy="1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292356</xdr:rowOff>
    </xdr:from>
    <xdr:ext cx="762000" cy="259045"/>
    <xdr:sp macro="" textlink="">
      <xdr:nvSpPr>
        <xdr:cNvPr id="123" name="テキスト ボックス 122"/>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170223</xdr:rowOff>
    </xdr:from>
    <xdr:to>
      <xdr:col>5</xdr:col>
      <xdr:colOff>34925</xdr:colOff>
      <xdr:row>37</xdr:row>
      <xdr:rowOff>100373</xdr:rowOff>
    </xdr:to>
    <xdr:sp macro="" textlink="">
      <xdr:nvSpPr>
        <xdr:cNvPr id="129" name="円/楕円 128"/>
        <xdr:cNvSpPr/>
      </xdr:nvSpPr>
      <xdr:spPr bwMode="auto">
        <a:xfrm>
          <a:off x="5600700" y="712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142300</xdr:rowOff>
    </xdr:from>
    <xdr:ext cx="762000" cy="259045"/>
    <xdr:sp macro="" textlink="">
      <xdr:nvSpPr>
        <xdr:cNvPr id="130" name="人口1人当たり決算額の推移該当値テキスト445"/>
        <xdr:cNvSpPr txBox="1"/>
      </xdr:nvSpPr>
      <xdr:spPr>
        <a:xfrm>
          <a:off x="5740400" y="709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13,387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167777</xdr:rowOff>
    </xdr:from>
    <xdr:to>
      <xdr:col>4</xdr:col>
      <xdr:colOff>520700</xdr:colOff>
      <xdr:row>37</xdr:row>
      <xdr:rowOff>97927</xdr:rowOff>
    </xdr:to>
    <xdr:sp macro="" textlink="">
      <xdr:nvSpPr>
        <xdr:cNvPr id="131" name="円/楕円 130"/>
        <xdr:cNvSpPr/>
      </xdr:nvSpPr>
      <xdr:spPr bwMode="auto">
        <a:xfrm>
          <a:off x="4953000" y="7121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82704</xdr:rowOff>
    </xdr:from>
    <xdr:ext cx="736600" cy="259045"/>
    <xdr:sp macro="" textlink="">
      <xdr:nvSpPr>
        <xdr:cNvPr id="132" name="テキスト ボックス 131"/>
        <xdr:cNvSpPr txBox="1"/>
      </xdr:nvSpPr>
      <xdr:spPr>
        <a:xfrm>
          <a:off x="4622800" y="7207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15895</xdr:rowOff>
    </xdr:from>
    <xdr:to>
      <xdr:col>3</xdr:col>
      <xdr:colOff>955675</xdr:colOff>
      <xdr:row>37</xdr:row>
      <xdr:rowOff>117495</xdr:rowOff>
    </xdr:to>
    <xdr:sp macro="" textlink="">
      <xdr:nvSpPr>
        <xdr:cNvPr id="133" name="円/楕円 132"/>
        <xdr:cNvSpPr/>
      </xdr:nvSpPr>
      <xdr:spPr bwMode="auto">
        <a:xfrm>
          <a:off x="4254500" y="7140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102272</xdr:rowOff>
    </xdr:from>
    <xdr:ext cx="762000" cy="259045"/>
    <xdr:sp macro="" textlink="">
      <xdr:nvSpPr>
        <xdr:cNvPr id="134" name="テキスト ボックス 133"/>
        <xdr:cNvSpPr txBox="1"/>
      </xdr:nvSpPr>
      <xdr:spPr>
        <a:xfrm>
          <a:off x="3924300" y="722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14226</xdr:rowOff>
    </xdr:from>
    <xdr:to>
      <xdr:col>3</xdr:col>
      <xdr:colOff>257175</xdr:colOff>
      <xdr:row>37</xdr:row>
      <xdr:rowOff>115826</xdr:rowOff>
    </xdr:to>
    <xdr:sp macro="" textlink="">
      <xdr:nvSpPr>
        <xdr:cNvPr id="135" name="円/楕円 134"/>
        <xdr:cNvSpPr/>
      </xdr:nvSpPr>
      <xdr:spPr bwMode="auto">
        <a:xfrm>
          <a:off x="3556000" y="713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100603</xdr:rowOff>
    </xdr:from>
    <xdr:ext cx="762000" cy="259045"/>
    <xdr:sp macro="" textlink="">
      <xdr:nvSpPr>
        <xdr:cNvPr id="136" name="テキスト ボックス 135"/>
        <xdr:cNvSpPr txBox="1"/>
      </xdr:nvSpPr>
      <xdr:spPr>
        <a:xfrm>
          <a:off x="3225800" y="722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15987</xdr:rowOff>
    </xdr:from>
    <xdr:to>
      <xdr:col>2</xdr:col>
      <xdr:colOff>692150</xdr:colOff>
      <xdr:row>37</xdr:row>
      <xdr:rowOff>117587</xdr:rowOff>
    </xdr:to>
    <xdr:sp macro="" textlink="">
      <xdr:nvSpPr>
        <xdr:cNvPr id="137" name="円/楕円 136"/>
        <xdr:cNvSpPr/>
      </xdr:nvSpPr>
      <xdr:spPr bwMode="auto">
        <a:xfrm>
          <a:off x="2857500" y="7140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102364</xdr:rowOff>
    </xdr:from>
    <xdr:ext cx="762000" cy="259045"/>
    <xdr:sp macro="" textlink="">
      <xdr:nvSpPr>
        <xdr:cNvPr id="138" name="テキスト ボックス 137"/>
        <xdr:cNvSpPr txBox="1"/>
      </xdr:nvSpPr>
      <xdr:spPr>
        <a:xfrm>
          <a:off x="2527300" y="72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歳入予算規模の推移については、平成</a:t>
          </a:r>
          <a:r>
            <a:rPr lang="en-US" altLang="ja-JP" sz="1100" b="0" i="0">
              <a:solidFill>
                <a:schemeClr val="dk1"/>
              </a:solidFill>
              <a:effectLst/>
              <a:latin typeface="+mn-lt"/>
              <a:ea typeface="+mn-ea"/>
              <a:cs typeface="+mn-cs"/>
            </a:rPr>
            <a:t>22</a:t>
          </a:r>
          <a:r>
            <a:rPr lang="ja-JP" altLang="ja-JP" sz="1100" b="0" i="0">
              <a:solidFill>
                <a:schemeClr val="dk1"/>
              </a:solidFill>
              <a:effectLst/>
              <a:latin typeface="+mn-lt"/>
              <a:ea typeface="+mn-ea"/>
              <a:cs typeface="+mn-cs"/>
            </a:rPr>
            <a:t>年度に国の経済危機対策（公共投資臨時交付金による義務教育施設の耐震化等）を積極的に活用したことにより財政規模が増加した。また、平成</a:t>
          </a:r>
          <a:r>
            <a:rPr lang="en-US" altLang="ja-JP" sz="1100" b="0" i="0">
              <a:solidFill>
                <a:schemeClr val="dk1"/>
              </a:solidFill>
              <a:effectLst/>
              <a:latin typeface="+mn-lt"/>
              <a:ea typeface="+mn-ea"/>
              <a:cs typeface="+mn-cs"/>
            </a:rPr>
            <a:t>24</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に</a:t>
          </a:r>
          <a:r>
            <a:rPr lang="ja-JP" altLang="ja-JP" sz="1100" b="0" i="0">
              <a:solidFill>
                <a:schemeClr val="dk1"/>
              </a:solidFill>
              <a:effectLst/>
              <a:latin typeface="+mn-lt"/>
              <a:ea typeface="+mn-ea"/>
              <a:cs typeface="+mn-cs"/>
            </a:rPr>
            <a:t>県道歩道整備事業、都市公園整備事業や緊急防災・減災事業の実施、平成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は</a:t>
          </a:r>
          <a:r>
            <a:rPr lang="ja-JP" altLang="ja-JP" sz="1100" b="0" i="0">
              <a:solidFill>
                <a:schemeClr val="dk1"/>
              </a:solidFill>
              <a:effectLst/>
              <a:latin typeface="+mn-lt"/>
              <a:ea typeface="+mn-ea"/>
              <a:cs typeface="+mn-cs"/>
            </a:rPr>
            <a:t>防災安全交付金、地域の元気臨時交付金事業</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26</a:t>
          </a:r>
          <a:r>
            <a:rPr lang="ja-JP" altLang="en-US" sz="1100" b="0" i="0">
              <a:solidFill>
                <a:schemeClr val="dk1"/>
              </a:solidFill>
              <a:effectLst/>
              <a:latin typeface="+mn-lt"/>
              <a:ea typeface="+mn-ea"/>
              <a:cs typeface="+mn-cs"/>
            </a:rPr>
            <a:t>年度はがんばる地域交付金事業などの</a:t>
          </a:r>
          <a:r>
            <a:rPr lang="ja-JP" altLang="ja-JP" sz="1100" b="0" i="0">
              <a:solidFill>
                <a:schemeClr val="dk1"/>
              </a:solidFill>
              <a:effectLst/>
              <a:latin typeface="+mn-lt"/>
              <a:ea typeface="+mn-ea"/>
              <a:cs typeface="+mn-cs"/>
            </a:rPr>
            <a:t>実施が要因となっている。</a:t>
          </a:r>
          <a:endParaRPr lang="en-US" altLang="ja-JP" sz="1100" b="0" i="0">
            <a:solidFill>
              <a:schemeClr val="dk1"/>
            </a:solidFill>
            <a:effectLst/>
            <a:latin typeface="+mn-lt"/>
            <a:ea typeface="+mn-ea"/>
            <a:cs typeface="+mn-cs"/>
          </a:endParaRPr>
        </a:p>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次に、各種収支の状況については、形式収支から繰越財源を除いた実質収支（決算剰余金）は平成</a:t>
          </a:r>
          <a:r>
            <a:rPr lang="en-US" altLang="ja-JP" sz="1100" b="0" i="0">
              <a:solidFill>
                <a:schemeClr val="dk1"/>
              </a:solidFill>
              <a:effectLst/>
              <a:latin typeface="+mn-lt"/>
              <a:ea typeface="+mn-ea"/>
              <a:cs typeface="+mn-cs"/>
            </a:rPr>
            <a:t>21</a:t>
          </a:r>
          <a:r>
            <a:rPr lang="ja-JP" altLang="ja-JP" sz="1100" b="0" i="0">
              <a:solidFill>
                <a:schemeClr val="dk1"/>
              </a:solidFill>
              <a:effectLst/>
              <a:latin typeface="+mn-lt"/>
              <a:ea typeface="+mn-ea"/>
              <a:cs typeface="+mn-cs"/>
            </a:rPr>
            <a:t>年度から平成</a:t>
          </a:r>
          <a:r>
            <a:rPr lang="en-US" altLang="ja-JP" sz="1100" b="0" i="0">
              <a:solidFill>
                <a:schemeClr val="dk1"/>
              </a:solidFill>
              <a:effectLst/>
              <a:latin typeface="+mn-lt"/>
              <a:ea typeface="+mn-ea"/>
              <a:cs typeface="+mn-cs"/>
            </a:rPr>
            <a:t>26</a:t>
          </a:r>
          <a:r>
            <a:rPr lang="ja-JP" altLang="ja-JP" sz="1100" b="0" i="0">
              <a:solidFill>
                <a:schemeClr val="dk1"/>
              </a:solidFill>
              <a:effectLst/>
              <a:latin typeface="+mn-lt"/>
              <a:ea typeface="+mn-ea"/>
              <a:cs typeface="+mn-cs"/>
            </a:rPr>
            <a:t>年度までの全年度で黒字であり、財政赤字は発生していない。また、当該年度決算の実質収支から前年度の実質収支を差し引いて求められる単年度収支は、平成</a:t>
          </a:r>
          <a:r>
            <a:rPr lang="en-US" altLang="ja-JP" sz="1100" b="0" i="0">
              <a:solidFill>
                <a:schemeClr val="dk1"/>
              </a:solidFill>
              <a:effectLst/>
              <a:latin typeface="+mn-lt"/>
              <a:ea typeface="+mn-ea"/>
              <a:cs typeface="+mn-cs"/>
            </a:rPr>
            <a:t>22</a:t>
          </a:r>
          <a:r>
            <a:rPr lang="ja-JP" altLang="ja-JP" sz="1100" b="0" i="0">
              <a:solidFill>
                <a:schemeClr val="dk1"/>
              </a:solidFill>
              <a:effectLst/>
              <a:latin typeface="+mn-lt"/>
              <a:ea typeface="+mn-ea"/>
              <a:cs typeface="+mn-cs"/>
            </a:rPr>
            <a:t>年度は黒字、平成</a:t>
          </a:r>
          <a:r>
            <a:rPr lang="en-US" altLang="ja-JP" sz="1100" b="0" i="0">
              <a:solidFill>
                <a:schemeClr val="dk1"/>
              </a:solidFill>
              <a:effectLst/>
              <a:latin typeface="+mn-lt"/>
              <a:ea typeface="+mn-ea"/>
              <a:cs typeface="+mn-cs"/>
            </a:rPr>
            <a:t>23</a:t>
          </a:r>
          <a:r>
            <a:rPr lang="ja-JP" altLang="ja-JP" sz="1100" b="0" i="0">
              <a:solidFill>
                <a:schemeClr val="dk1"/>
              </a:solidFill>
              <a:effectLst/>
              <a:latin typeface="+mn-lt"/>
              <a:ea typeface="+mn-ea"/>
              <a:cs typeface="+mn-cs"/>
            </a:rPr>
            <a:t>年度から平成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年度は赤字となってい</a:t>
          </a:r>
          <a:r>
            <a:rPr lang="ja-JP" altLang="en-US" sz="1100" b="0" i="0">
              <a:solidFill>
                <a:schemeClr val="dk1"/>
              </a:solidFill>
              <a:effectLst/>
              <a:latin typeface="+mn-lt"/>
              <a:ea typeface="+mn-ea"/>
              <a:cs typeface="+mn-cs"/>
            </a:rPr>
            <a:t>るたが平成</a:t>
          </a:r>
          <a:r>
            <a:rPr lang="en-US" altLang="ja-JP" sz="1100" b="0" i="0">
              <a:solidFill>
                <a:schemeClr val="dk1"/>
              </a:solidFill>
              <a:effectLst/>
              <a:latin typeface="+mn-lt"/>
              <a:ea typeface="+mn-ea"/>
              <a:cs typeface="+mn-cs"/>
            </a:rPr>
            <a:t>26</a:t>
          </a:r>
          <a:r>
            <a:rPr lang="ja-JP" altLang="en-US" sz="1100" b="0" i="0">
              <a:solidFill>
                <a:schemeClr val="dk1"/>
              </a:solidFill>
              <a:effectLst/>
              <a:latin typeface="+mn-lt"/>
              <a:ea typeface="+mn-ea"/>
              <a:cs typeface="+mn-cs"/>
            </a:rPr>
            <a:t>年度は僅かながら黒字となっている</a:t>
          </a:r>
          <a:r>
            <a:rPr lang="ja-JP" altLang="ja-JP" sz="1100" b="0" i="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kumimoji="1" lang="ja-JP"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19</a:t>
          </a:r>
          <a:r>
            <a:rPr lang="ja-JP" altLang="ja-JP" sz="1100" b="0" i="0">
              <a:solidFill>
                <a:schemeClr val="dk1"/>
              </a:solidFill>
              <a:effectLst/>
              <a:latin typeface="+mn-lt"/>
              <a:ea typeface="+mn-ea"/>
              <a:cs typeface="+mn-cs"/>
            </a:rPr>
            <a:t>年度決算からの算出開始以来、平成</a:t>
          </a:r>
          <a:r>
            <a:rPr lang="en-US" altLang="ja-JP" sz="1100" b="0" i="0">
              <a:solidFill>
                <a:schemeClr val="dk1"/>
              </a:solidFill>
              <a:effectLst/>
              <a:latin typeface="+mn-lt"/>
              <a:ea typeface="+mn-ea"/>
              <a:cs typeface="+mn-cs"/>
            </a:rPr>
            <a:t>24</a:t>
          </a:r>
          <a:r>
            <a:rPr lang="ja-JP" altLang="ja-JP" sz="1100" b="0" i="0">
              <a:solidFill>
                <a:schemeClr val="dk1"/>
              </a:solidFill>
              <a:effectLst/>
              <a:latin typeface="+mn-lt"/>
              <a:ea typeface="+mn-ea"/>
              <a:cs typeface="+mn-cs"/>
            </a:rPr>
            <a:t>年度までは一般会計及び特別会計等の全ての会計において毎年度黒字となっていたが、平成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年度については国民健康保険特別会計が赤字となった</a:t>
          </a:r>
          <a:r>
            <a:rPr lang="ja-JP" altLang="en-US" sz="1100" b="0" i="0">
              <a:solidFill>
                <a:schemeClr val="dk1"/>
              </a:solidFill>
              <a:effectLst/>
              <a:latin typeface="+mn-lt"/>
              <a:ea typeface="+mn-ea"/>
              <a:cs typeface="+mn-cs"/>
            </a:rPr>
            <a:t>ものの平成</a:t>
          </a:r>
          <a:r>
            <a:rPr lang="en-US" altLang="ja-JP" sz="1100" b="0" i="0">
              <a:solidFill>
                <a:schemeClr val="dk1"/>
              </a:solidFill>
              <a:effectLst/>
              <a:latin typeface="+mn-lt"/>
              <a:ea typeface="+mn-ea"/>
              <a:cs typeface="+mn-cs"/>
            </a:rPr>
            <a:t>26</a:t>
          </a:r>
          <a:r>
            <a:rPr lang="ja-JP" altLang="en-US" sz="1100" b="0" i="0">
              <a:solidFill>
                <a:schemeClr val="dk1"/>
              </a:solidFill>
              <a:effectLst/>
              <a:latin typeface="+mn-lt"/>
              <a:ea typeface="+mn-ea"/>
              <a:cs typeface="+mn-cs"/>
            </a:rPr>
            <a:t>年度は黒字となっている。</a:t>
          </a:r>
          <a:endParaRPr lang="ja-JP" altLang="ja-JP" sz="1400">
            <a:effectLst/>
          </a:endParaRPr>
        </a:p>
        <a:p>
          <a:pPr eaLnBrk="1" fontAlgn="base" latinLnBrk="0" hangingPunct="1"/>
          <a:r>
            <a:rPr lang="ja-JP" altLang="ja-JP" sz="1100" b="0" i="0">
              <a:solidFill>
                <a:schemeClr val="dk1"/>
              </a:solidFill>
              <a:effectLst/>
              <a:latin typeface="+mn-lt"/>
              <a:ea typeface="+mn-ea"/>
              <a:cs typeface="+mn-cs"/>
            </a:rPr>
            <a:t>　分母となる標準財政規模が、対前年度比で平成</a:t>
          </a:r>
          <a:r>
            <a:rPr lang="en-US" altLang="ja-JP" sz="1100" b="0" i="0">
              <a:solidFill>
                <a:schemeClr val="dk1"/>
              </a:solidFill>
              <a:effectLst/>
              <a:latin typeface="+mn-lt"/>
              <a:ea typeface="+mn-ea"/>
              <a:cs typeface="+mn-cs"/>
            </a:rPr>
            <a:t>20</a:t>
          </a:r>
          <a:r>
            <a:rPr lang="ja-JP" altLang="ja-JP" sz="1100" b="0" i="0">
              <a:solidFill>
                <a:schemeClr val="dk1"/>
              </a:solidFill>
              <a:effectLst/>
              <a:latin typeface="+mn-lt"/>
              <a:ea typeface="+mn-ea"/>
              <a:cs typeface="+mn-cs"/>
            </a:rPr>
            <a:t>年度に減額となったものの、平成</a:t>
          </a:r>
          <a:r>
            <a:rPr lang="en-US" altLang="ja-JP" sz="1100" b="0" i="0">
              <a:solidFill>
                <a:schemeClr val="dk1"/>
              </a:solidFill>
              <a:effectLst/>
              <a:latin typeface="+mn-lt"/>
              <a:ea typeface="+mn-ea"/>
              <a:cs typeface="+mn-cs"/>
            </a:rPr>
            <a:t>21</a:t>
          </a:r>
          <a:r>
            <a:rPr lang="ja-JP" altLang="ja-JP" sz="1100" b="0" i="0">
              <a:solidFill>
                <a:schemeClr val="dk1"/>
              </a:solidFill>
              <a:effectLst/>
              <a:latin typeface="+mn-lt"/>
              <a:ea typeface="+mn-ea"/>
              <a:cs typeface="+mn-cs"/>
            </a:rPr>
            <a:t>年度から平成</a:t>
          </a:r>
          <a:r>
            <a:rPr lang="en-US" altLang="ja-JP" sz="1100" b="0" i="0">
              <a:solidFill>
                <a:schemeClr val="dk1"/>
              </a:solidFill>
              <a:effectLst/>
              <a:latin typeface="+mn-lt"/>
              <a:ea typeface="+mn-ea"/>
              <a:cs typeface="+mn-cs"/>
            </a:rPr>
            <a:t>23</a:t>
          </a:r>
          <a:r>
            <a:rPr lang="ja-JP" altLang="ja-JP" sz="1100" b="0" i="0">
              <a:solidFill>
                <a:schemeClr val="dk1"/>
              </a:solidFill>
              <a:effectLst/>
              <a:latin typeface="+mn-lt"/>
              <a:ea typeface="+mn-ea"/>
              <a:cs typeface="+mn-cs"/>
            </a:rPr>
            <a:t>年度の間連続して増加し、平成</a:t>
          </a:r>
          <a:r>
            <a:rPr lang="en-US" altLang="ja-JP" sz="1100" b="0" i="0">
              <a:solidFill>
                <a:schemeClr val="dk1"/>
              </a:solidFill>
              <a:effectLst/>
              <a:latin typeface="+mn-lt"/>
              <a:ea typeface="+mn-ea"/>
              <a:cs typeface="+mn-cs"/>
            </a:rPr>
            <a:t>24</a:t>
          </a:r>
          <a:r>
            <a:rPr lang="ja-JP" altLang="ja-JP" sz="1100" b="0" i="0">
              <a:solidFill>
                <a:schemeClr val="dk1"/>
              </a:solidFill>
              <a:effectLst/>
              <a:latin typeface="+mn-lt"/>
              <a:ea typeface="+mn-ea"/>
              <a:cs typeface="+mn-cs"/>
            </a:rPr>
            <a:t>年度に減少するなど若干変動している状況である。</a:t>
          </a:r>
          <a:endParaRPr lang="ja-JP" altLang="ja-JP" sz="1400">
            <a:effectLst/>
          </a:endParaRPr>
        </a:p>
        <a:p>
          <a:pPr eaLnBrk="1" fontAlgn="base" latinLnBrk="0" hangingPunct="1"/>
          <a:r>
            <a:rPr lang="ja-JP" altLang="ja-JP" sz="1100" b="0" i="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また、地方公営企業法適用事業である水道事業会計については、一般会計やその他の特別会計とは異なり、当年度内の歳入歳出以外に流動資産なども算出に含まれるため、他の会計と比較して比率が大きくなっている。</a:t>
          </a:r>
          <a:endParaRPr lang="ja-JP" altLang="ja-JP" sz="1400">
            <a:effectLst/>
          </a:endParaRPr>
        </a:p>
        <a:p>
          <a:pPr eaLnBrk="1" fontAlgn="base" latinLnBrk="0" hangingPunct="1"/>
          <a:r>
            <a:rPr lang="ja-JP" altLang="ja-JP" sz="1100" baseline="0">
              <a:solidFill>
                <a:schemeClr val="dk1"/>
              </a:solidFill>
              <a:effectLst/>
              <a:latin typeface="+mn-lt"/>
              <a:ea typeface="+mn-ea"/>
              <a:cs typeface="+mn-cs"/>
            </a:rPr>
            <a:t>　水道事業会計を除いた各特別会計への一般会計からの繰出金額は全体的に増加傾向が続いており、特に国民健康保険事業においては、法定負担のみにとどまらず、法定外負担も必要となっている状況となっており、一般会計の負担は非常に大きくなっている。そのようなことから、今後は、一般会計のみならず、特別会計においても、できる限りの収入確保対策を行い、一般会計からの繰出額を減少させるように努めていかなければならない。</a:t>
          </a:r>
          <a:endParaRPr lang="ja-JP" altLang="ja-JP" sz="1400">
            <a:effectLst/>
          </a:endParaRPr>
        </a:p>
        <a:p>
          <a:pPr fontAlgn="base"/>
          <a:r>
            <a:rPr lang="ja-JP" altLang="ja-JP" sz="1100" baseline="0">
              <a:solidFill>
                <a:schemeClr val="dk1"/>
              </a:solidFill>
              <a:effectLst/>
              <a:latin typeface="+mn-lt"/>
              <a:ea typeface="+mn-ea"/>
              <a:cs typeface="+mn-cs"/>
            </a:rPr>
            <a:t>　また、一般会計においても、介護保険事業、国民健康保険事業そして後期高齢者医療事業の各特別会計に対しては、各特別会計事業費が増大すれば、連動して法定負担も増加するため、町税等自主財源の確保や歳出の更なる削減をしていかなければならず、実質赤字比率が生じなかったとはいえ、楽観視できない状況となっている。</a:t>
          </a:r>
          <a:endParaRPr lang="ja-JP" altLang="ja-JP" sz="1400">
            <a:effectLst/>
          </a:endParaRPr>
        </a:p>
        <a:p>
          <a:r>
            <a:rPr lang="ja-JP" altLang="ja-JP" sz="1100" baseline="0">
              <a:solidFill>
                <a:schemeClr val="dk1"/>
              </a:solidFill>
              <a:effectLst/>
              <a:latin typeface="+mn-lt"/>
              <a:ea typeface="+mn-ea"/>
              <a:cs typeface="+mn-cs"/>
            </a:rPr>
            <a:t>　そのようなことから、今後においても限りある予算の効率性を高め、適切な受益者負担となるよう健全な行財政運営及び経営管理を推進して行く必要がある。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22</a:t>
          </a:r>
          <a:r>
            <a:rPr lang="ja-JP" altLang="ja-JP" sz="1100" b="0" i="0">
              <a:solidFill>
                <a:schemeClr val="dk1"/>
              </a:solidFill>
              <a:effectLst/>
              <a:latin typeface="+mn-lt"/>
              <a:ea typeface="+mn-ea"/>
              <a:cs typeface="+mn-cs"/>
            </a:rPr>
            <a:t>年度に公共投資臨時交付金による義務教育施設の耐震化等を積極的に実施。また、平成</a:t>
          </a:r>
          <a:r>
            <a:rPr lang="en-US" altLang="ja-JP" sz="1100" b="0" i="0">
              <a:solidFill>
                <a:schemeClr val="dk1"/>
              </a:solidFill>
              <a:effectLst/>
              <a:latin typeface="+mn-lt"/>
              <a:ea typeface="+mn-ea"/>
              <a:cs typeface="+mn-cs"/>
            </a:rPr>
            <a:t>24</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の</a:t>
          </a:r>
          <a:r>
            <a:rPr lang="ja-JP" altLang="ja-JP" sz="1100" b="0" i="0">
              <a:solidFill>
                <a:schemeClr val="dk1"/>
              </a:solidFill>
              <a:effectLst/>
              <a:latin typeface="+mn-lt"/>
              <a:ea typeface="+mn-ea"/>
              <a:cs typeface="+mn-cs"/>
            </a:rPr>
            <a:t>県道歩道整備事業、都市公園整備事業や緊急防災・減災事業の実施</a:t>
          </a:r>
          <a:r>
            <a:rPr lang="ja-JP" altLang="en-US" sz="1100" b="0" i="0">
              <a:solidFill>
                <a:schemeClr val="dk1"/>
              </a:solidFill>
              <a:effectLst/>
              <a:latin typeface="+mn-lt"/>
              <a:ea typeface="+mn-ea"/>
              <a:cs typeface="+mn-cs"/>
            </a:rPr>
            <a:t>や、</a:t>
          </a: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の</a:t>
          </a:r>
          <a:r>
            <a:rPr lang="ja-JP" altLang="ja-JP" sz="1100" b="0" i="0">
              <a:solidFill>
                <a:schemeClr val="dk1"/>
              </a:solidFill>
              <a:effectLst/>
              <a:latin typeface="+mn-lt"/>
              <a:ea typeface="+mn-ea"/>
              <a:cs typeface="+mn-cs"/>
            </a:rPr>
            <a:t>防災安全交付金事業</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26</a:t>
          </a:r>
          <a:r>
            <a:rPr lang="ja-JP" altLang="en-US" sz="1100" b="0" i="0">
              <a:solidFill>
                <a:schemeClr val="dk1"/>
              </a:solidFill>
              <a:effectLst/>
              <a:latin typeface="+mn-lt"/>
              <a:ea typeface="+mn-ea"/>
              <a:cs typeface="+mn-cs"/>
            </a:rPr>
            <a:t>年度はがんばる地域交付金事業</a:t>
          </a:r>
          <a:r>
            <a:rPr lang="ja-JP" altLang="ja-JP" sz="1100" b="0" i="0">
              <a:solidFill>
                <a:schemeClr val="dk1"/>
              </a:solidFill>
              <a:effectLst/>
              <a:latin typeface="+mn-lt"/>
              <a:ea typeface="+mn-ea"/>
              <a:cs typeface="+mn-cs"/>
            </a:rPr>
            <a:t>の財源として各種起債を活用したため、平成</a:t>
          </a:r>
          <a:r>
            <a:rPr lang="en-US" altLang="ja-JP" sz="1100" b="0" i="0">
              <a:solidFill>
                <a:schemeClr val="dk1"/>
              </a:solidFill>
              <a:effectLst/>
              <a:latin typeface="+mn-lt"/>
              <a:ea typeface="+mn-ea"/>
              <a:cs typeface="+mn-cs"/>
            </a:rPr>
            <a:t>26</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増加となっている。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また、公営企業債の元利償還金に対する負担金等については、平成</a:t>
          </a:r>
          <a:r>
            <a:rPr lang="en-US" altLang="ja-JP" sz="1100" b="0" i="0">
              <a:solidFill>
                <a:schemeClr val="dk1"/>
              </a:solidFill>
              <a:effectLst/>
              <a:latin typeface="+mn-lt"/>
              <a:ea typeface="+mn-ea"/>
              <a:cs typeface="+mn-cs"/>
            </a:rPr>
            <a:t>20</a:t>
          </a:r>
          <a:r>
            <a:rPr lang="ja-JP" altLang="ja-JP" sz="1100" b="0" i="0">
              <a:solidFill>
                <a:schemeClr val="dk1"/>
              </a:solidFill>
              <a:effectLst/>
              <a:latin typeface="+mn-lt"/>
              <a:ea typeface="+mn-ea"/>
              <a:cs typeface="+mn-cs"/>
            </a:rPr>
            <a:t>年度に各会計内収支等により一時的に減少したものの、公共下水道事業を除き、農業集落排水事業と特定地域生活排水処理施設整備事業が増加傾向が続くことから、全体的にも増加傾向となっている。そして、組合等が起こした地方債の元利償還金に対する負担金等については、各施設の建設事業債借入が段階的に償還終了となっているため、平成</a:t>
          </a:r>
          <a:r>
            <a:rPr lang="en-US" altLang="ja-JP" sz="1100" b="0" i="0">
              <a:solidFill>
                <a:schemeClr val="dk1"/>
              </a:solidFill>
              <a:effectLst/>
              <a:latin typeface="+mn-lt"/>
              <a:ea typeface="+mn-ea"/>
              <a:cs typeface="+mn-cs"/>
            </a:rPr>
            <a:t>20</a:t>
          </a:r>
          <a:r>
            <a:rPr lang="ja-JP" altLang="ja-JP" sz="1100" b="0" i="0">
              <a:solidFill>
                <a:schemeClr val="dk1"/>
              </a:solidFill>
              <a:effectLst/>
              <a:latin typeface="+mn-lt"/>
              <a:ea typeface="+mn-ea"/>
              <a:cs typeface="+mn-cs"/>
            </a:rPr>
            <a:t>年度以降減少傾向である。　なお、算入公債費と実質公債費比率の分子については、上記とほぼ連動するため、公営企業債を除いた理由と同様に減少傾向となっている。　そのようなことから、今後の対応策としては、実質公債費の動向を見極めながら、特に償還終了と同時に老朽化が進んでいる施設更新等においては、計画的な事業の実施を行う必要がある。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一般会計等に係る地方債現在高については、平成</a:t>
          </a:r>
          <a:r>
            <a:rPr lang="en-US" altLang="ja-JP" sz="1100" b="0" i="0">
              <a:solidFill>
                <a:schemeClr val="dk1"/>
              </a:solidFill>
              <a:effectLst/>
              <a:latin typeface="+mn-lt"/>
              <a:ea typeface="+mn-ea"/>
              <a:cs typeface="+mn-cs"/>
            </a:rPr>
            <a:t>20</a:t>
          </a:r>
          <a:r>
            <a:rPr lang="ja-JP" altLang="ja-JP" sz="1100" b="0" i="0">
              <a:solidFill>
                <a:schemeClr val="dk1"/>
              </a:solidFill>
              <a:effectLst/>
              <a:latin typeface="+mn-lt"/>
              <a:ea typeface="+mn-ea"/>
              <a:cs typeface="+mn-cs"/>
            </a:rPr>
            <a:t>年度以降新たな建設事業債を行ったり、平成</a:t>
          </a:r>
          <a:r>
            <a:rPr lang="en-US" altLang="ja-JP" sz="1100" b="0" i="0">
              <a:solidFill>
                <a:schemeClr val="dk1"/>
              </a:solidFill>
              <a:effectLst/>
              <a:latin typeface="+mn-lt"/>
              <a:ea typeface="+mn-ea"/>
              <a:cs typeface="+mn-cs"/>
            </a:rPr>
            <a:t>13</a:t>
          </a:r>
          <a:r>
            <a:rPr lang="ja-JP" altLang="ja-JP" sz="1100" b="0" i="0">
              <a:solidFill>
                <a:schemeClr val="dk1"/>
              </a:solidFill>
              <a:effectLst/>
              <a:latin typeface="+mn-lt"/>
              <a:ea typeface="+mn-ea"/>
              <a:cs typeface="+mn-cs"/>
            </a:rPr>
            <a:t>年度以降、臨時財政対策債を毎年度借入していることなどから増加傾向が続いている。</a:t>
          </a:r>
          <a:endParaRPr lang="ja-JP" altLang="ja-JP" sz="1400">
            <a:effectLst/>
          </a:endParaRPr>
        </a:p>
        <a:p>
          <a:pPr rtl="0"/>
          <a:r>
            <a:rPr lang="ja-JP" altLang="ja-JP" sz="1100" b="0" i="0">
              <a:solidFill>
                <a:schemeClr val="dk1"/>
              </a:solidFill>
              <a:effectLst/>
              <a:latin typeface="+mn-lt"/>
              <a:ea typeface="+mn-ea"/>
              <a:cs typeface="+mn-cs"/>
            </a:rPr>
            <a:t>　また、公営企業債等繰入見込額についても、平成</a:t>
          </a:r>
          <a:r>
            <a:rPr lang="en-US" altLang="ja-JP" sz="1100" b="0" i="0">
              <a:solidFill>
                <a:schemeClr val="dk1"/>
              </a:solidFill>
              <a:effectLst/>
              <a:latin typeface="+mn-lt"/>
              <a:ea typeface="+mn-ea"/>
              <a:cs typeface="+mn-cs"/>
            </a:rPr>
            <a:t>20</a:t>
          </a:r>
          <a:r>
            <a:rPr lang="ja-JP" altLang="ja-JP" sz="1100" b="0" i="0">
              <a:solidFill>
                <a:schemeClr val="dk1"/>
              </a:solidFill>
              <a:effectLst/>
              <a:latin typeface="+mn-lt"/>
              <a:ea typeface="+mn-ea"/>
              <a:cs typeface="+mn-cs"/>
            </a:rPr>
            <a:t>年度に区画整理事業の会計区分見直しを行ったことにより、平成</a:t>
          </a:r>
          <a:r>
            <a:rPr lang="en-US" altLang="ja-JP" sz="1100" b="0" i="0">
              <a:solidFill>
                <a:schemeClr val="dk1"/>
              </a:solidFill>
              <a:effectLst/>
              <a:latin typeface="+mn-lt"/>
              <a:ea typeface="+mn-ea"/>
              <a:cs typeface="+mn-cs"/>
            </a:rPr>
            <a:t>21</a:t>
          </a:r>
          <a:r>
            <a:rPr lang="ja-JP" altLang="ja-JP" sz="1100" b="0" i="0">
              <a:solidFill>
                <a:schemeClr val="dk1"/>
              </a:solidFill>
              <a:effectLst/>
              <a:latin typeface="+mn-lt"/>
              <a:ea typeface="+mn-ea"/>
              <a:cs typeface="+mn-cs"/>
            </a:rPr>
            <a:t>年度までは減少したが、農業集落排水事業において、平成</a:t>
          </a:r>
          <a:r>
            <a:rPr lang="en-US" altLang="ja-JP" sz="1100" b="0" i="0">
              <a:solidFill>
                <a:schemeClr val="dk1"/>
              </a:solidFill>
              <a:effectLst/>
              <a:latin typeface="+mn-lt"/>
              <a:ea typeface="+mn-ea"/>
              <a:cs typeface="+mn-cs"/>
            </a:rPr>
            <a:t>21</a:t>
          </a:r>
          <a:r>
            <a:rPr lang="ja-JP" altLang="ja-JP" sz="1100" b="0" i="0">
              <a:solidFill>
                <a:schemeClr val="dk1"/>
              </a:solidFill>
              <a:effectLst/>
              <a:latin typeface="+mn-lt"/>
              <a:ea typeface="+mn-ea"/>
              <a:cs typeface="+mn-cs"/>
            </a:rPr>
            <a:t>年度に全ての事業債の元金据置期間が終了したことから、平成</a:t>
          </a:r>
          <a:r>
            <a:rPr lang="en-US" altLang="ja-JP" sz="1100" b="0" i="0">
              <a:solidFill>
                <a:schemeClr val="dk1"/>
              </a:solidFill>
              <a:effectLst/>
              <a:latin typeface="+mn-lt"/>
              <a:ea typeface="+mn-ea"/>
              <a:cs typeface="+mn-cs"/>
            </a:rPr>
            <a:t>22</a:t>
          </a:r>
          <a:r>
            <a:rPr lang="ja-JP" altLang="ja-JP" sz="1100" b="0" i="0">
              <a:solidFill>
                <a:schemeClr val="dk1"/>
              </a:solidFill>
              <a:effectLst/>
              <a:latin typeface="+mn-lt"/>
              <a:ea typeface="+mn-ea"/>
              <a:cs typeface="+mn-cs"/>
            </a:rPr>
            <a:t>年度以降増加傾向に転じている。</a:t>
          </a:r>
          <a:endParaRPr lang="ja-JP" altLang="ja-JP" sz="1400">
            <a:effectLst/>
          </a:endParaRPr>
        </a:p>
        <a:p>
          <a:pPr rtl="0"/>
          <a:r>
            <a:rPr lang="ja-JP" altLang="ja-JP" sz="1100" b="0" i="0">
              <a:solidFill>
                <a:schemeClr val="dk1"/>
              </a:solidFill>
              <a:effectLst/>
              <a:latin typeface="+mn-lt"/>
              <a:ea typeface="+mn-ea"/>
              <a:cs typeface="+mn-cs"/>
            </a:rPr>
            <a:t>　しかし、組合等負担等見込額については、各組合施設の建設事業債借入が段階的に償還終了となっていることから減少傾向となっている。</a:t>
          </a:r>
          <a:endParaRPr lang="ja-JP" altLang="ja-JP" sz="1400">
            <a:effectLst/>
          </a:endParaRPr>
        </a:p>
        <a:p>
          <a:pPr rtl="0"/>
          <a:r>
            <a:rPr lang="ja-JP" altLang="ja-JP" sz="1100" b="0" i="0">
              <a:solidFill>
                <a:schemeClr val="dk1"/>
              </a:solidFill>
              <a:effectLst/>
              <a:latin typeface="+mn-lt"/>
              <a:ea typeface="+mn-ea"/>
              <a:cs typeface="+mn-cs"/>
            </a:rPr>
            <a:t>　また、退職手当負担見込額についても、行財政改革計画等により、職員数の削減を段階的に行っていることから減少傾向となっている。</a:t>
          </a:r>
          <a:endParaRPr lang="ja-JP" altLang="ja-JP" sz="1400">
            <a:effectLst/>
          </a:endParaRPr>
        </a:p>
        <a:p>
          <a:pPr rtl="0"/>
          <a:r>
            <a:rPr lang="ja-JP" altLang="ja-JP" sz="1100" b="0" i="0">
              <a:solidFill>
                <a:sysClr val="windowText" lastClr="000000"/>
              </a:solidFill>
              <a:effectLst/>
              <a:latin typeface="+mn-lt"/>
              <a:ea typeface="+mn-ea"/>
              <a:cs typeface="+mn-cs"/>
            </a:rPr>
            <a:t>　続いて、充当可能基金については、平成</a:t>
          </a:r>
          <a:r>
            <a:rPr lang="en-US" altLang="ja-JP" sz="1100" b="0" i="0">
              <a:solidFill>
                <a:sysClr val="windowText" lastClr="000000"/>
              </a:solidFill>
              <a:effectLst/>
              <a:latin typeface="+mn-lt"/>
              <a:ea typeface="+mn-ea"/>
              <a:cs typeface="+mn-cs"/>
            </a:rPr>
            <a:t>22</a:t>
          </a:r>
          <a:r>
            <a:rPr lang="ja-JP" altLang="ja-JP" sz="1100" b="0" i="0">
              <a:solidFill>
                <a:sysClr val="windowText" lastClr="000000"/>
              </a:solidFill>
              <a:effectLst/>
              <a:latin typeface="+mn-lt"/>
              <a:ea typeface="+mn-ea"/>
              <a:cs typeface="+mn-cs"/>
            </a:rPr>
            <a:t>年度</a:t>
          </a:r>
          <a:r>
            <a:rPr lang="ja-JP" altLang="en-US" sz="1100" b="0" i="0">
              <a:solidFill>
                <a:sysClr val="windowText" lastClr="000000"/>
              </a:solidFill>
              <a:effectLst/>
              <a:latin typeface="+mn-lt"/>
              <a:ea typeface="+mn-ea"/>
              <a:cs typeface="+mn-cs"/>
            </a:rPr>
            <a:t>に</a:t>
          </a:r>
          <a:r>
            <a:rPr lang="ja-JP" altLang="ja-JP" sz="1100" b="0" i="0">
              <a:solidFill>
                <a:sysClr val="windowText" lastClr="000000"/>
              </a:solidFill>
              <a:effectLst/>
              <a:latin typeface="+mn-lt"/>
              <a:ea typeface="+mn-ea"/>
              <a:cs typeface="+mn-cs"/>
            </a:rPr>
            <a:t>比企ふるさと市町村圏廃止に伴う清算金な</a:t>
          </a:r>
          <a:r>
            <a:rPr lang="ja-JP" altLang="en-US" sz="1100" b="0" i="0">
              <a:solidFill>
                <a:sysClr val="windowText" lastClr="000000"/>
              </a:solidFill>
              <a:effectLst/>
              <a:latin typeface="+mn-lt"/>
              <a:ea typeface="+mn-ea"/>
              <a:cs typeface="+mn-cs"/>
            </a:rPr>
            <a:t>どの</a:t>
          </a:r>
          <a:r>
            <a:rPr lang="ja-JP" altLang="ja-JP" sz="1100" b="0" i="0">
              <a:solidFill>
                <a:sysClr val="windowText" lastClr="000000"/>
              </a:solidFill>
              <a:effectLst/>
              <a:latin typeface="+mn-lt"/>
              <a:ea typeface="+mn-ea"/>
              <a:cs typeface="+mn-cs"/>
            </a:rPr>
            <a:t>積立</a:t>
          </a:r>
          <a:r>
            <a:rPr lang="ja-JP" altLang="en-US" sz="1100" b="0" i="0">
              <a:solidFill>
                <a:sysClr val="windowText" lastClr="000000"/>
              </a:solidFill>
              <a:effectLst/>
              <a:latin typeface="+mn-lt"/>
              <a:ea typeface="+mn-ea"/>
              <a:cs typeface="+mn-cs"/>
            </a:rPr>
            <a:t>や</a:t>
          </a:r>
          <a:r>
            <a:rPr lang="ja-JP" altLang="ja-JP" sz="1100" b="0" i="0">
              <a:solidFill>
                <a:sysClr val="windowText" lastClr="000000"/>
              </a:solidFill>
              <a:effectLst/>
              <a:latin typeface="+mn-lt"/>
              <a:ea typeface="+mn-ea"/>
              <a:cs typeface="+mn-cs"/>
            </a:rPr>
            <a:t>成</a:t>
          </a:r>
          <a:r>
            <a:rPr lang="en-US" altLang="ja-JP" sz="1100" b="0" i="0">
              <a:solidFill>
                <a:sysClr val="windowText" lastClr="000000"/>
              </a:solidFill>
              <a:effectLst/>
              <a:latin typeface="+mn-lt"/>
              <a:ea typeface="+mn-ea"/>
              <a:cs typeface="+mn-cs"/>
            </a:rPr>
            <a:t>25</a:t>
          </a:r>
          <a:r>
            <a:rPr lang="ja-JP" altLang="ja-JP" sz="1100" b="0" i="0">
              <a:solidFill>
                <a:sysClr val="windowText" lastClr="000000"/>
              </a:solidFill>
              <a:effectLst/>
              <a:latin typeface="+mn-lt"/>
              <a:ea typeface="+mn-ea"/>
              <a:cs typeface="+mn-cs"/>
            </a:rPr>
            <a:t>年度</a:t>
          </a:r>
          <a:r>
            <a:rPr lang="ja-JP" altLang="en-US" sz="1100" b="0" i="0">
              <a:solidFill>
                <a:sysClr val="windowText" lastClr="000000"/>
              </a:solidFill>
              <a:effectLst/>
              <a:latin typeface="+mn-lt"/>
              <a:ea typeface="+mn-ea"/>
              <a:cs typeface="+mn-cs"/>
            </a:rPr>
            <a:t>の</a:t>
          </a:r>
          <a:r>
            <a:rPr lang="ja-JP" altLang="ja-JP" sz="1100" b="0" i="0">
              <a:solidFill>
                <a:sysClr val="windowText" lastClr="000000"/>
              </a:solidFill>
              <a:effectLst/>
              <a:latin typeface="+mn-lt"/>
              <a:ea typeface="+mn-ea"/>
              <a:cs typeface="+mn-cs"/>
            </a:rPr>
            <a:t>地域の元気臨時交付金基金の新設により増加</a:t>
          </a:r>
          <a:r>
            <a:rPr lang="ja-JP" altLang="en-US" sz="1100" b="0" i="0">
              <a:solidFill>
                <a:sysClr val="windowText" lastClr="000000"/>
              </a:solidFill>
              <a:effectLst/>
              <a:latin typeface="+mn-lt"/>
              <a:ea typeface="+mn-ea"/>
              <a:cs typeface="+mn-cs"/>
            </a:rPr>
            <a:t>により</a:t>
          </a:r>
          <a:r>
            <a:rPr lang="ja-JP" altLang="ja-JP" sz="1100" b="0" i="0">
              <a:solidFill>
                <a:sysClr val="windowText" lastClr="000000"/>
              </a:solidFill>
              <a:effectLst/>
              <a:latin typeface="+mn-lt"/>
              <a:ea typeface="+mn-ea"/>
              <a:cs typeface="+mn-cs"/>
            </a:rPr>
            <a:t>一時的に増加した</a:t>
          </a:r>
          <a:r>
            <a:rPr lang="ja-JP" altLang="en-US" sz="1100" b="0" i="0">
              <a:solidFill>
                <a:sysClr val="windowText" lastClr="000000"/>
              </a:solidFill>
              <a:effectLst/>
              <a:latin typeface="+mn-lt"/>
              <a:ea typeface="+mn-ea"/>
              <a:cs typeface="+mn-cs"/>
            </a:rPr>
            <a:t>年度もある。</a:t>
          </a:r>
          <a:r>
            <a:rPr lang="ja-JP" altLang="ja-JP" sz="1100" b="0" i="0">
              <a:solidFill>
                <a:sysClr val="windowText" lastClr="000000"/>
              </a:solidFill>
              <a:effectLst/>
              <a:latin typeface="+mn-lt"/>
              <a:ea typeface="+mn-ea"/>
              <a:cs typeface="+mn-cs"/>
            </a:rPr>
            <a:t>町税を中心に一般財源の減少傾向が続い</a:t>
          </a:r>
          <a:r>
            <a:rPr lang="ja-JP" altLang="en-US" sz="1100" b="0" i="0">
              <a:solidFill>
                <a:sysClr val="windowText" lastClr="000000"/>
              </a:solidFill>
              <a:effectLst/>
              <a:latin typeface="+mn-lt"/>
              <a:ea typeface="+mn-ea"/>
              <a:cs typeface="+mn-cs"/>
            </a:rPr>
            <a:t>ている。</a:t>
          </a:r>
          <a:endParaRPr lang="ja-JP" altLang="ja-JP" sz="1400">
            <a:solidFill>
              <a:sysClr val="windowText" lastClr="000000"/>
            </a:solidFill>
            <a:effectLst/>
          </a:endParaRPr>
        </a:p>
        <a:p>
          <a:pPr rtl="0"/>
          <a:r>
            <a:rPr lang="ja-JP" altLang="ja-JP" sz="1100" b="0" i="0">
              <a:solidFill>
                <a:schemeClr val="dk1"/>
              </a:solidFill>
              <a:effectLst/>
              <a:latin typeface="+mn-lt"/>
              <a:ea typeface="+mn-ea"/>
              <a:cs typeface="+mn-cs"/>
            </a:rPr>
            <a:t>　また、基準財政需要額算入見込額については、人口減少により全体的には減少傾向にあるものの、道路橋りょう費や、高齢者福祉費、公債費など部分的な増加要因もあることから増加傾向となっている。</a:t>
          </a:r>
          <a:endParaRPr lang="ja-JP" altLang="ja-JP" sz="1400">
            <a:effectLst/>
          </a:endParaRPr>
        </a:p>
        <a:p>
          <a:pPr rtl="0"/>
          <a:r>
            <a:rPr lang="ja-JP" altLang="ja-JP" sz="1100" b="0" i="0">
              <a:solidFill>
                <a:schemeClr val="dk1"/>
              </a:solidFill>
              <a:effectLst/>
              <a:latin typeface="+mn-lt"/>
              <a:ea typeface="+mn-ea"/>
              <a:cs typeface="+mn-cs"/>
            </a:rPr>
            <a:t>　以上のようなことから、将来負担比率の分子としては、内容によりそれぞれ増加と減少の傾向が異なっているため変動する状況となっているが、将来負担因子の動向を見極めながら、計画的な借入を行っ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5480654</v>
      </c>
      <c r="BO4" s="349"/>
      <c r="BP4" s="349"/>
      <c r="BQ4" s="349"/>
      <c r="BR4" s="349"/>
      <c r="BS4" s="349"/>
      <c r="BT4" s="349"/>
      <c r="BU4" s="350"/>
      <c r="BV4" s="348">
        <v>6875734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3.5</v>
      </c>
      <c r="CU4" s="355"/>
      <c r="CV4" s="355"/>
      <c r="CW4" s="355"/>
      <c r="CX4" s="355"/>
      <c r="CY4" s="355"/>
      <c r="CZ4" s="355"/>
      <c r="DA4" s="356"/>
      <c r="DB4" s="354">
        <v>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5300850</v>
      </c>
      <c r="BO5" s="386"/>
      <c r="BP5" s="386"/>
      <c r="BQ5" s="386"/>
      <c r="BR5" s="386"/>
      <c r="BS5" s="386"/>
      <c r="BT5" s="386"/>
      <c r="BU5" s="387"/>
      <c r="BV5" s="385">
        <v>6712410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93.9</v>
      </c>
      <c r="CU5" s="383"/>
      <c r="CV5" s="383"/>
      <c r="CW5" s="383"/>
      <c r="CX5" s="383"/>
      <c r="CY5" s="383"/>
      <c r="CZ5" s="383"/>
      <c r="DA5" s="384"/>
      <c r="DB5" s="382">
        <v>91.8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179804</v>
      </c>
      <c r="BO6" s="386"/>
      <c r="BP6" s="386"/>
      <c r="BQ6" s="386"/>
      <c r="BR6" s="386"/>
      <c r="BS6" s="386"/>
      <c r="BT6" s="386"/>
      <c r="BU6" s="387"/>
      <c r="BV6" s="385">
        <v>163324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102.8</v>
      </c>
      <c r="CU6" s="423"/>
      <c r="CV6" s="423"/>
      <c r="CW6" s="423"/>
      <c r="CX6" s="423"/>
      <c r="CY6" s="423"/>
      <c r="CZ6" s="423"/>
      <c r="DA6" s="424"/>
      <c r="DB6" s="422">
        <v>101.2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62699</v>
      </c>
      <c r="BO7" s="386"/>
      <c r="BP7" s="386"/>
      <c r="BQ7" s="386"/>
      <c r="BR7" s="386"/>
      <c r="BS7" s="386"/>
      <c r="BT7" s="386"/>
      <c r="BU7" s="387"/>
      <c r="BV7" s="385">
        <v>62433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3384858</v>
      </c>
      <c r="CU7" s="386"/>
      <c r="CV7" s="386"/>
      <c r="CW7" s="386"/>
      <c r="CX7" s="386"/>
      <c r="CY7" s="386"/>
      <c r="CZ7" s="386"/>
      <c r="DA7" s="387"/>
      <c r="DB7" s="385">
        <v>3376495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117105</v>
      </c>
      <c r="BO8" s="386"/>
      <c r="BP8" s="386"/>
      <c r="BQ8" s="386"/>
      <c r="BR8" s="386"/>
      <c r="BS8" s="386"/>
      <c r="BT8" s="386"/>
      <c r="BU8" s="387"/>
      <c r="BV8" s="385">
        <v>100891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v>
      </c>
      <c r="CU8" s="426"/>
      <c r="CV8" s="426"/>
      <c r="CW8" s="426"/>
      <c r="CX8" s="426"/>
      <c r="CY8" s="426"/>
      <c r="CZ8" s="426"/>
      <c r="DA8" s="427"/>
      <c r="DB8" s="425">
        <v>0.61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15305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16214</v>
      </c>
      <c r="BO9" s="386"/>
      <c r="BP9" s="386"/>
      <c r="BQ9" s="386"/>
      <c r="BR9" s="386"/>
      <c r="BS9" s="386"/>
      <c r="BT9" s="386"/>
      <c r="BU9" s="387"/>
      <c r="BV9" s="385">
        <v>-5307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10.7</v>
      </c>
      <c r="CU9" s="383"/>
      <c r="CV9" s="383"/>
      <c r="CW9" s="383"/>
      <c r="CX9" s="383"/>
      <c r="CY9" s="383"/>
      <c r="CZ9" s="383"/>
      <c r="DA9" s="384"/>
      <c r="DB9" s="382">
        <v>10.1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15985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17</v>
      </c>
      <c r="BO10" s="386"/>
      <c r="BP10" s="386"/>
      <c r="BQ10" s="386"/>
      <c r="BR10" s="386"/>
      <c r="BS10" s="386"/>
      <c r="BT10" s="386"/>
      <c r="BU10" s="387"/>
      <c r="BV10" s="385">
        <v>18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14470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114086</v>
      </c>
      <c r="BO12" s="386"/>
      <c r="BP12" s="386"/>
      <c r="BQ12" s="386"/>
      <c r="BR12" s="386"/>
      <c r="BS12" s="386"/>
      <c r="BT12" s="386"/>
      <c r="BU12" s="387"/>
      <c r="BV12" s="385">
        <v>117489</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14388</v>
      </c>
      <c r="S13" s="467"/>
      <c r="T13" s="467"/>
      <c r="U13" s="467"/>
      <c r="V13" s="468"/>
      <c r="W13" s="401" t="s">
        <v>124</v>
      </c>
      <c r="X13" s="402"/>
      <c r="Y13" s="402"/>
      <c r="Z13" s="402"/>
      <c r="AA13" s="402"/>
      <c r="AB13" s="392"/>
      <c r="AC13" s="436">
        <v>217</v>
      </c>
      <c r="AD13" s="437"/>
      <c r="AE13" s="437"/>
      <c r="AF13" s="437"/>
      <c r="AG13" s="476"/>
      <c r="AH13" s="436">
        <v>306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-97855</v>
      </c>
      <c r="BO13" s="386"/>
      <c r="BP13" s="386"/>
      <c r="BQ13" s="386"/>
      <c r="BR13" s="386"/>
      <c r="BS13" s="386"/>
      <c r="BT13" s="386"/>
      <c r="BU13" s="387"/>
      <c r="BV13" s="385">
        <v>-122778</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6.4</v>
      </c>
      <c r="CU13" s="383"/>
      <c r="CV13" s="383"/>
      <c r="CW13" s="383"/>
      <c r="CX13" s="383"/>
      <c r="CY13" s="383"/>
      <c r="CZ13" s="383"/>
      <c r="DA13" s="384"/>
      <c r="DB13" s="382">
        <v>6.3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14712</v>
      </c>
      <c r="S14" s="467"/>
      <c r="T14" s="467"/>
      <c r="U14" s="467"/>
      <c r="V14" s="468"/>
      <c r="W14" s="375"/>
      <c r="X14" s="376"/>
      <c r="Y14" s="376"/>
      <c r="Z14" s="376"/>
      <c r="AA14" s="376"/>
      <c r="AB14" s="365"/>
      <c r="AC14" s="469">
        <v>3.2</v>
      </c>
      <c r="AD14" s="470"/>
      <c r="AE14" s="470"/>
      <c r="AF14" s="470"/>
      <c r="AG14" s="471"/>
      <c r="AH14" s="469">
        <v>3.9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68.599999999999994</v>
      </c>
      <c r="CU14" s="481"/>
      <c r="CV14" s="481"/>
      <c r="CW14" s="481"/>
      <c r="CX14" s="481"/>
      <c r="CY14" s="481"/>
      <c r="CZ14" s="481"/>
      <c r="DA14" s="482"/>
      <c r="DB14" s="480">
        <v>60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14631</v>
      </c>
      <c r="S15" s="467"/>
      <c r="T15" s="467"/>
      <c r="U15" s="467"/>
      <c r="V15" s="468"/>
      <c r="W15" s="401" t="s">
        <v>131</v>
      </c>
      <c r="X15" s="402"/>
      <c r="Y15" s="402"/>
      <c r="Z15" s="402"/>
      <c r="AA15" s="402"/>
      <c r="AB15" s="392"/>
      <c r="AC15" s="436">
        <v>1849</v>
      </c>
      <c r="AD15" s="437"/>
      <c r="AE15" s="437"/>
      <c r="AF15" s="437"/>
      <c r="AG15" s="476"/>
      <c r="AH15" s="436">
        <v>2273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1585035</v>
      </c>
      <c r="BO15" s="349"/>
      <c r="BP15" s="349"/>
      <c r="BQ15" s="349"/>
      <c r="BR15" s="349"/>
      <c r="BS15" s="349"/>
      <c r="BT15" s="349"/>
      <c r="BU15" s="350"/>
      <c r="BV15" s="348">
        <v>1566813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26.9</v>
      </c>
      <c r="AD16" s="470"/>
      <c r="AE16" s="470"/>
      <c r="AF16" s="470"/>
      <c r="AG16" s="471"/>
      <c r="AH16" s="469">
        <v>29.2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2640223</v>
      </c>
      <c r="BO16" s="386"/>
      <c r="BP16" s="386"/>
      <c r="BQ16" s="386"/>
      <c r="BR16" s="386"/>
      <c r="BS16" s="386"/>
      <c r="BT16" s="386"/>
      <c r="BU16" s="387"/>
      <c r="BV16" s="385">
        <v>2616512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4809</v>
      </c>
      <c r="AD17" s="437"/>
      <c r="AE17" s="437"/>
      <c r="AF17" s="437"/>
      <c r="AG17" s="476"/>
      <c r="AH17" s="436">
        <v>5156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2036339</v>
      </c>
      <c r="BO17" s="386"/>
      <c r="BP17" s="386"/>
      <c r="BQ17" s="386"/>
      <c r="BR17" s="386"/>
      <c r="BS17" s="386"/>
      <c r="BT17" s="386"/>
      <c r="BU17" s="387"/>
      <c r="BV17" s="385">
        <v>2007734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25.73</v>
      </c>
      <c r="M18" s="498"/>
      <c r="N18" s="498"/>
      <c r="O18" s="498"/>
      <c r="P18" s="498"/>
      <c r="Q18" s="498"/>
      <c r="R18" s="499"/>
      <c r="S18" s="499"/>
      <c r="T18" s="499"/>
      <c r="U18" s="499"/>
      <c r="V18" s="500"/>
      <c r="W18" s="403"/>
      <c r="X18" s="404"/>
      <c r="Y18" s="404"/>
      <c r="Z18" s="404"/>
      <c r="AA18" s="404"/>
      <c r="AB18" s="395"/>
      <c r="AC18" s="501">
        <v>69.900000000000006</v>
      </c>
      <c r="AD18" s="502"/>
      <c r="AE18" s="502"/>
      <c r="AF18" s="502"/>
      <c r="AG18" s="503"/>
      <c r="AH18" s="501">
        <v>66.2</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3194724</v>
      </c>
      <c r="BO18" s="386"/>
      <c r="BP18" s="386"/>
      <c r="BQ18" s="386"/>
      <c r="BR18" s="386"/>
      <c r="BS18" s="386"/>
      <c r="BT18" s="386"/>
      <c r="BU18" s="387"/>
      <c r="BV18" s="385">
        <v>3150591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595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3943249</v>
      </c>
      <c r="BO19" s="386"/>
      <c r="BP19" s="386"/>
      <c r="BQ19" s="386"/>
      <c r="BR19" s="386"/>
      <c r="BS19" s="386"/>
      <c r="BT19" s="386"/>
      <c r="BU19" s="387"/>
      <c r="BV19" s="385">
        <v>4002923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5335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5708503</v>
      </c>
      <c r="BO23" s="386"/>
      <c r="BP23" s="386"/>
      <c r="BQ23" s="386"/>
      <c r="BR23" s="386"/>
      <c r="BS23" s="386"/>
      <c r="BT23" s="386"/>
      <c r="BU23" s="387"/>
      <c r="BV23" s="385">
        <v>5426003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6327</v>
      </c>
      <c r="R24" s="437"/>
      <c r="S24" s="437"/>
      <c r="T24" s="437"/>
      <c r="U24" s="437"/>
      <c r="V24" s="476"/>
      <c r="W24" s="531"/>
      <c r="X24" s="519"/>
      <c r="Y24" s="520"/>
      <c r="Z24" s="435" t="s">
        <v>155</v>
      </c>
      <c r="AA24" s="415"/>
      <c r="AB24" s="415"/>
      <c r="AC24" s="415"/>
      <c r="AD24" s="415"/>
      <c r="AE24" s="415"/>
      <c r="AF24" s="415"/>
      <c r="AG24" s="416"/>
      <c r="AH24" s="436">
        <v>108</v>
      </c>
      <c r="AI24" s="437"/>
      <c r="AJ24" s="437"/>
      <c r="AK24" s="437"/>
      <c r="AL24" s="476"/>
      <c r="AM24" s="436">
        <v>350244</v>
      </c>
      <c r="AN24" s="437"/>
      <c r="AO24" s="437"/>
      <c r="AP24" s="437"/>
      <c r="AQ24" s="437"/>
      <c r="AR24" s="476"/>
      <c r="AS24" s="436">
        <v>3243</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4488423</v>
      </c>
      <c r="BO24" s="386"/>
      <c r="BP24" s="386"/>
      <c r="BQ24" s="386"/>
      <c r="BR24" s="386"/>
      <c r="BS24" s="386"/>
      <c r="BT24" s="386"/>
      <c r="BU24" s="387"/>
      <c r="BV24" s="385">
        <v>4244434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5548</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t="s">
        <v>122</v>
      </c>
      <c r="BO25" s="349"/>
      <c r="BP25" s="349"/>
      <c r="BQ25" s="349"/>
      <c r="BR25" s="349"/>
      <c r="BS25" s="349"/>
      <c r="BT25" s="349"/>
      <c r="BU25" s="350"/>
      <c r="BV25" s="348" t="s">
        <v>122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5413</v>
      </c>
      <c r="R26" s="437"/>
      <c r="S26" s="437"/>
      <c r="T26" s="437"/>
      <c r="U26" s="437"/>
      <c r="V26" s="476"/>
      <c r="W26" s="531"/>
      <c r="X26" s="519"/>
      <c r="Y26" s="520"/>
      <c r="Z26" s="435" t="s">
        <v>161</v>
      </c>
      <c r="AA26" s="541"/>
      <c r="AB26" s="541"/>
      <c r="AC26" s="541"/>
      <c r="AD26" s="541"/>
      <c r="AE26" s="541"/>
      <c r="AF26" s="541"/>
      <c r="AG26" s="542"/>
      <c r="AH26" s="436">
        <v>2</v>
      </c>
      <c r="AI26" s="437"/>
      <c r="AJ26" s="437"/>
      <c r="AK26" s="437"/>
      <c r="AL26" s="476"/>
      <c r="AM26" s="436" t="s">
        <v>162</v>
      </c>
      <c r="AN26" s="437"/>
      <c r="AO26" s="437"/>
      <c r="AP26" s="437"/>
      <c r="AQ26" s="437"/>
      <c r="AR26" s="476"/>
      <c r="AS26" s="436" t="s">
        <v>162</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2980</v>
      </c>
      <c r="R27" s="437"/>
      <c r="S27" s="437"/>
      <c r="T27" s="437"/>
      <c r="U27" s="437"/>
      <c r="V27" s="476"/>
      <c r="W27" s="531"/>
      <c r="X27" s="519"/>
      <c r="Y27" s="520"/>
      <c r="Z27" s="435" t="s">
        <v>165</v>
      </c>
      <c r="AA27" s="415"/>
      <c r="AB27" s="415"/>
      <c r="AC27" s="415"/>
      <c r="AD27" s="415"/>
      <c r="AE27" s="415"/>
      <c r="AF27" s="415"/>
      <c r="AG27" s="416"/>
      <c r="AH27" s="436">
        <v>5</v>
      </c>
      <c r="AI27" s="437"/>
      <c r="AJ27" s="437"/>
      <c r="AK27" s="437"/>
      <c r="AL27" s="476"/>
      <c r="AM27" s="436">
        <v>15409</v>
      </c>
      <c r="AN27" s="437"/>
      <c r="AO27" s="437"/>
      <c r="AP27" s="437"/>
      <c r="AQ27" s="437"/>
      <c r="AR27" s="476"/>
      <c r="AS27" s="436">
        <v>3082</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v>210944</v>
      </c>
      <c r="BO27" s="555"/>
      <c r="BP27" s="555"/>
      <c r="BQ27" s="555"/>
      <c r="BR27" s="555"/>
      <c r="BS27" s="555"/>
      <c r="BT27" s="555"/>
      <c r="BU27" s="556"/>
      <c r="BV27" s="554">
        <v>210943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2320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151001</v>
      </c>
      <c r="BO28" s="349"/>
      <c r="BP28" s="349"/>
      <c r="BQ28" s="349"/>
      <c r="BR28" s="349"/>
      <c r="BS28" s="349"/>
      <c r="BT28" s="349"/>
      <c r="BU28" s="350"/>
      <c r="BV28" s="348">
        <v>265070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11</v>
      </c>
      <c r="M29" s="437"/>
      <c r="N29" s="437"/>
      <c r="O29" s="437"/>
      <c r="P29" s="476"/>
      <c r="Q29" s="436">
        <v>2110</v>
      </c>
      <c r="R29" s="437"/>
      <c r="S29" s="437"/>
      <c r="T29" s="437"/>
      <c r="U29" s="437"/>
      <c r="V29" s="476"/>
      <c r="W29" s="532"/>
      <c r="X29" s="533"/>
      <c r="Y29" s="534"/>
      <c r="Z29" s="435" t="s">
        <v>172</v>
      </c>
      <c r="AA29" s="415"/>
      <c r="AB29" s="415"/>
      <c r="AC29" s="415"/>
      <c r="AD29" s="415"/>
      <c r="AE29" s="415"/>
      <c r="AF29" s="415"/>
      <c r="AG29" s="416"/>
      <c r="AH29" s="436">
        <v>113</v>
      </c>
      <c r="AI29" s="437"/>
      <c r="AJ29" s="437"/>
      <c r="AK29" s="437"/>
      <c r="AL29" s="476"/>
      <c r="AM29" s="436">
        <v>365653</v>
      </c>
      <c r="AN29" s="437"/>
      <c r="AO29" s="437"/>
      <c r="AP29" s="437"/>
      <c r="AQ29" s="437"/>
      <c r="AR29" s="476"/>
      <c r="AS29" s="436">
        <v>3236</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188</v>
      </c>
      <c r="BO29" s="386"/>
      <c r="BP29" s="386"/>
      <c r="BQ29" s="386"/>
      <c r="BR29" s="386"/>
      <c r="BS29" s="386"/>
      <c r="BT29" s="386"/>
      <c r="BU29" s="387"/>
      <c r="BV29" s="385">
        <v>188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95.6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224550</v>
      </c>
      <c r="BO30" s="555"/>
      <c r="BP30" s="555"/>
      <c r="BQ30" s="555"/>
      <c r="BR30" s="555"/>
      <c r="BS30" s="555"/>
      <c r="BT30" s="555"/>
      <c r="BU30" s="556"/>
      <c r="BV30" s="554">
        <v>559869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毛呂山・越生・鳩山公共下水道組合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鳩山町毛呂山・越生都市計画事業今宿東土地区画整理事業（普通会計）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浄化槽設置管理事業特別会計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西入間広域消防組合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IF('各会計、関係団体の財政状況及び健全化判断比率'!B34="","",'各会計、関係団体の財政状況及び健全化判断比率'!B34)</f>
        <v>鳩山町毛呂山・越生都市計画事業今宿東土地区画整理事業</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埼玉西部環境保全組合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坂戸地区衛生組合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広域静苑組合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2"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1668900</v>
      </c>
      <c r="S5" s="583"/>
      <c r="T5" s="583"/>
      <c r="U5" s="583"/>
      <c r="V5" s="583"/>
      <c r="W5" s="583"/>
      <c r="X5" s="583"/>
      <c r="Y5" s="584"/>
      <c r="Z5" s="585">
        <v>30.5</v>
      </c>
      <c r="AA5" s="585"/>
      <c r="AB5" s="585"/>
      <c r="AC5" s="585"/>
      <c r="AD5" s="586">
        <v>1668900</v>
      </c>
      <c r="AE5" s="586"/>
      <c r="AF5" s="586"/>
      <c r="AG5" s="586"/>
      <c r="AH5" s="586"/>
      <c r="AI5" s="586"/>
      <c r="AJ5" s="586"/>
      <c r="AK5" s="586"/>
      <c r="AL5" s="587">
        <v>53.7</v>
      </c>
      <c r="AM5" s="588"/>
      <c r="AN5" s="588"/>
      <c r="AO5" s="589"/>
      <c r="AP5" s="579" t="s">
        <v>210</v>
      </c>
      <c r="AQ5" s="580"/>
      <c r="AR5" s="580"/>
      <c r="AS5" s="580"/>
      <c r="AT5" s="580"/>
      <c r="AU5" s="580"/>
      <c r="AV5" s="580"/>
      <c r="AW5" s="580"/>
      <c r="AX5" s="580"/>
      <c r="AY5" s="580"/>
      <c r="AZ5" s="580"/>
      <c r="BA5" s="580"/>
      <c r="BB5" s="580"/>
      <c r="BC5" s="580"/>
      <c r="BD5" s="580"/>
      <c r="BE5" s="580"/>
      <c r="BF5" s="581"/>
      <c r="BG5" s="593">
        <v>1668900</v>
      </c>
      <c r="BH5" s="594"/>
      <c r="BI5" s="594"/>
      <c r="BJ5" s="594"/>
      <c r="BK5" s="594"/>
      <c r="BL5" s="594"/>
      <c r="BM5" s="594"/>
      <c r="BN5" s="595"/>
      <c r="BO5" s="596">
        <v>100</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c r="B6" s="590" t="s">
        <v>215</v>
      </c>
      <c r="C6" s="591"/>
      <c r="D6" s="591"/>
      <c r="E6" s="591"/>
      <c r="F6" s="591"/>
      <c r="G6" s="591"/>
      <c r="H6" s="591"/>
      <c r="I6" s="591"/>
      <c r="J6" s="591"/>
      <c r="K6" s="591"/>
      <c r="L6" s="591"/>
      <c r="M6" s="591"/>
      <c r="N6" s="591"/>
      <c r="O6" s="591"/>
      <c r="P6" s="591"/>
      <c r="Q6" s="592"/>
      <c r="R6" s="593">
        <v>63504</v>
      </c>
      <c r="S6" s="594"/>
      <c r="T6" s="594"/>
      <c r="U6" s="594"/>
      <c r="V6" s="594"/>
      <c r="W6" s="594"/>
      <c r="X6" s="594"/>
      <c r="Y6" s="595"/>
      <c r="Z6" s="596">
        <v>1.2</v>
      </c>
      <c r="AA6" s="596"/>
      <c r="AB6" s="596"/>
      <c r="AC6" s="596"/>
      <c r="AD6" s="597">
        <v>63504</v>
      </c>
      <c r="AE6" s="597"/>
      <c r="AF6" s="597"/>
      <c r="AG6" s="597"/>
      <c r="AH6" s="597"/>
      <c r="AI6" s="597"/>
      <c r="AJ6" s="597"/>
      <c r="AK6" s="597"/>
      <c r="AL6" s="598">
        <v>2</v>
      </c>
      <c r="AM6" s="599"/>
      <c r="AN6" s="599"/>
      <c r="AO6" s="600"/>
      <c r="AP6" s="590" t="s">
        <v>216</v>
      </c>
      <c r="AQ6" s="591"/>
      <c r="AR6" s="591"/>
      <c r="AS6" s="591"/>
      <c r="AT6" s="591"/>
      <c r="AU6" s="591"/>
      <c r="AV6" s="591"/>
      <c r="AW6" s="591"/>
      <c r="AX6" s="591"/>
      <c r="AY6" s="591"/>
      <c r="AZ6" s="591"/>
      <c r="BA6" s="591"/>
      <c r="BB6" s="591"/>
      <c r="BC6" s="591"/>
      <c r="BD6" s="591"/>
      <c r="BE6" s="591"/>
      <c r="BF6" s="592"/>
      <c r="BG6" s="593">
        <v>1668900</v>
      </c>
      <c r="BH6" s="594"/>
      <c r="BI6" s="594"/>
      <c r="BJ6" s="594"/>
      <c r="BK6" s="594"/>
      <c r="BL6" s="594"/>
      <c r="BM6" s="594"/>
      <c r="BN6" s="595"/>
      <c r="BO6" s="596">
        <v>100</v>
      </c>
      <c r="BP6" s="596"/>
      <c r="BQ6" s="596"/>
      <c r="BR6" s="596"/>
      <c r="BS6" s="597" t="s">
        <v>211</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86341</v>
      </c>
      <c r="CS6" s="594"/>
      <c r="CT6" s="594"/>
      <c r="CU6" s="594"/>
      <c r="CV6" s="594"/>
      <c r="CW6" s="594"/>
      <c r="CX6" s="594"/>
      <c r="CY6" s="595"/>
      <c r="CZ6" s="596">
        <v>1.6</v>
      </c>
      <c r="DA6" s="596"/>
      <c r="DB6" s="596"/>
      <c r="DC6" s="596"/>
      <c r="DD6" s="602" t="s">
        <v>211</v>
      </c>
      <c r="DE6" s="594"/>
      <c r="DF6" s="594"/>
      <c r="DG6" s="594"/>
      <c r="DH6" s="594"/>
      <c r="DI6" s="594"/>
      <c r="DJ6" s="594"/>
      <c r="DK6" s="594"/>
      <c r="DL6" s="594"/>
      <c r="DM6" s="594"/>
      <c r="DN6" s="594"/>
      <c r="DO6" s="594"/>
      <c r="DP6" s="595"/>
      <c r="DQ6" s="602">
        <v>86341</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3402</v>
      </c>
      <c r="S7" s="594"/>
      <c r="T7" s="594"/>
      <c r="U7" s="594"/>
      <c r="V7" s="594"/>
      <c r="W7" s="594"/>
      <c r="X7" s="594"/>
      <c r="Y7" s="595"/>
      <c r="Z7" s="596">
        <v>0.1</v>
      </c>
      <c r="AA7" s="596"/>
      <c r="AB7" s="596"/>
      <c r="AC7" s="596"/>
      <c r="AD7" s="597">
        <v>3402</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815738</v>
      </c>
      <c r="BH7" s="594"/>
      <c r="BI7" s="594"/>
      <c r="BJ7" s="594"/>
      <c r="BK7" s="594"/>
      <c r="BL7" s="594"/>
      <c r="BM7" s="594"/>
      <c r="BN7" s="595"/>
      <c r="BO7" s="596">
        <v>48.9</v>
      </c>
      <c r="BP7" s="596"/>
      <c r="BQ7" s="596"/>
      <c r="BR7" s="596"/>
      <c r="BS7" s="597" t="s">
        <v>211</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985960</v>
      </c>
      <c r="CS7" s="594"/>
      <c r="CT7" s="594"/>
      <c r="CU7" s="594"/>
      <c r="CV7" s="594"/>
      <c r="CW7" s="594"/>
      <c r="CX7" s="594"/>
      <c r="CY7" s="595"/>
      <c r="CZ7" s="596">
        <v>18.600000000000001</v>
      </c>
      <c r="DA7" s="596"/>
      <c r="DB7" s="596"/>
      <c r="DC7" s="596"/>
      <c r="DD7" s="602">
        <v>181587</v>
      </c>
      <c r="DE7" s="594"/>
      <c r="DF7" s="594"/>
      <c r="DG7" s="594"/>
      <c r="DH7" s="594"/>
      <c r="DI7" s="594"/>
      <c r="DJ7" s="594"/>
      <c r="DK7" s="594"/>
      <c r="DL7" s="594"/>
      <c r="DM7" s="594"/>
      <c r="DN7" s="594"/>
      <c r="DO7" s="594"/>
      <c r="DP7" s="595"/>
      <c r="DQ7" s="602">
        <v>761942</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15242</v>
      </c>
      <c r="S8" s="594"/>
      <c r="T8" s="594"/>
      <c r="U8" s="594"/>
      <c r="V8" s="594"/>
      <c r="W8" s="594"/>
      <c r="X8" s="594"/>
      <c r="Y8" s="595"/>
      <c r="Z8" s="596">
        <v>0.3</v>
      </c>
      <c r="AA8" s="596"/>
      <c r="AB8" s="596"/>
      <c r="AC8" s="596"/>
      <c r="AD8" s="597">
        <v>15242</v>
      </c>
      <c r="AE8" s="597"/>
      <c r="AF8" s="597"/>
      <c r="AG8" s="597"/>
      <c r="AH8" s="597"/>
      <c r="AI8" s="597"/>
      <c r="AJ8" s="597"/>
      <c r="AK8" s="597"/>
      <c r="AL8" s="598">
        <v>0.5</v>
      </c>
      <c r="AM8" s="599"/>
      <c r="AN8" s="599"/>
      <c r="AO8" s="600"/>
      <c r="AP8" s="590" t="s">
        <v>222</v>
      </c>
      <c r="AQ8" s="591"/>
      <c r="AR8" s="591"/>
      <c r="AS8" s="591"/>
      <c r="AT8" s="591"/>
      <c r="AU8" s="591"/>
      <c r="AV8" s="591"/>
      <c r="AW8" s="591"/>
      <c r="AX8" s="591"/>
      <c r="AY8" s="591"/>
      <c r="AZ8" s="591"/>
      <c r="BA8" s="591"/>
      <c r="BB8" s="591"/>
      <c r="BC8" s="591"/>
      <c r="BD8" s="591"/>
      <c r="BE8" s="591"/>
      <c r="BF8" s="592"/>
      <c r="BG8" s="593">
        <v>26272</v>
      </c>
      <c r="BH8" s="594"/>
      <c r="BI8" s="594"/>
      <c r="BJ8" s="594"/>
      <c r="BK8" s="594"/>
      <c r="BL8" s="594"/>
      <c r="BM8" s="594"/>
      <c r="BN8" s="595"/>
      <c r="BO8" s="596">
        <v>1.6</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1415269</v>
      </c>
      <c r="CS8" s="594"/>
      <c r="CT8" s="594"/>
      <c r="CU8" s="594"/>
      <c r="CV8" s="594"/>
      <c r="CW8" s="594"/>
      <c r="CX8" s="594"/>
      <c r="CY8" s="595"/>
      <c r="CZ8" s="596">
        <v>26.7</v>
      </c>
      <c r="DA8" s="596"/>
      <c r="DB8" s="596"/>
      <c r="DC8" s="596"/>
      <c r="DD8" s="602">
        <v>387</v>
      </c>
      <c r="DE8" s="594"/>
      <c r="DF8" s="594"/>
      <c r="DG8" s="594"/>
      <c r="DH8" s="594"/>
      <c r="DI8" s="594"/>
      <c r="DJ8" s="594"/>
      <c r="DK8" s="594"/>
      <c r="DL8" s="594"/>
      <c r="DM8" s="594"/>
      <c r="DN8" s="594"/>
      <c r="DO8" s="594"/>
      <c r="DP8" s="595"/>
      <c r="DQ8" s="602">
        <v>831256</v>
      </c>
      <c r="DR8" s="594"/>
      <c r="DS8" s="594"/>
      <c r="DT8" s="594"/>
      <c r="DU8" s="594"/>
      <c r="DV8" s="594"/>
      <c r="DW8" s="594"/>
      <c r="DX8" s="594"/>
      <c r="DY8" s="594"/>
      <c r="DZ8" s="594"/>
      <c r="EA8" s="594"/>
      <c r="EB8" s="594"/>
      <c r="EC8" s="603"/>
    </row>
    <row r="9" spans="2:143" ht="11.25" customHeight="1">
      <c r="B9" s="590" t="s">
        <v>225</v>
      </c>
      <c r="C9" s="591"/>
      <c r="D9" s="591"/>
      <c r="E9" s="591"/>
      <c r="F9" s="591"/>
      <c r="G9" s="591"/>
      <c r="H9" s="591"/>
      <c r="I9" s="591"/>
      <c r="J9" s="591"/>
      <c r="K9" s="591"/>
      <c r="L9" s="591"/>
      <c r="M9" s="591"/>
      <c r="N9" s="591"/>
      <c r="O9" s="591"/>
      <c r="P9" s="591"/>
      <c r="Q9" s="592"/>
      <c r="R9" s="593">
        <v>9287</v>
      </c>
      <c r="S9" s="594"/>
      <c r="T9" s="594"/>
      <c r="U9" s="594"/>
      <c r="V9" s="594"/>
      <c r="W9" s="594"/>
      <c r="X9" s="594"/>
      <c r="Y9" s="595"/>
      <c r="Z9" s="596">
        <v>0.2</v>
      </c>
      <c r="AA9" s="596"/>
      <c r="AB9" s="596"/>
      <c r="AC9" s="596"/>
      <c r="AD9" s="597">
        <v>9287</v>
      </c>
      <c r="AE9" s="597"/>
      <c r="AF9" s="597"/>
      <c r="AG9" s="597"/>
      <c r="AH9" s="597"/>
      <c r="AI9" s="597"/>
      <c r="AJ9" s="597"/>
      <c r="AK9" s="597"/>
      <c r="AL9" s="598">
        <v>0.3</v>
      </c>
      <c r="AM9" s="599"/>
      <c r="AN9" s="599"/>
      <c r="AO9" s="600"/>
      <c r="AP9" s="590" t="s">
        <v>226</v>
      </c>
      <c r="AQ9" s="591"/>
      <c r="AR9" s="591"/>
      <c r="AS9" s="591"/>
      <c r="AT9" s="591"/>
      <c r="AU9" s="591"/>
      <c r="AV9" s="591"/>
      <c r="AW9" s="591"/>
      <c r="AX9" s="591"/>
      <c r="AY9" s="591"/>
      <c r="AZ9" s="591"/>
      <c r="BA9" s="591"/>
      <c r="BB9" s="591"/>
      <c r="BC9" s="591"/>
      <c r="BD9" s="591"/>
      <c r="BE9" s="591"/>
      <c r="BF9" s="592"/>
      <c r="BG9" s="593">
        <v>742726</v>
      </c>
      <c r="BH9" s="594"/>
      <c r="BI9" s="594"/>
      <c r="BJ9" s="594"/>
      <c r="BK9" s="594"/>
      <c r="BL9" s="594"/>
      <c r="BM9" s="594"/>
      <c r="BN9" s="595"/>
      <c r="BO9" s="596">
        <v>44.5</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598294</v>
      </c>
      <c r="CS9" s="594"/>
      <c r="CT9" s="594"/>
      <c r="CU9" s="594"/>
      <c r="CV9" s="594"/>
      <c r="CW9" s="594"/>
      <c r="CX9" s="594"/>
      <c r="CY9" s="595"/>
      <c r="CZ9" s="596">
        <v>11.3</v>
      </c>
      <c r="DA9" s="596"/>
      <c r="DB9" s="596"/>
      <c r="DC9" s="596"/>
      <c r="DD9" s="602">
        <v>197197</v>
      </c>
      <c r="DE9" s="594"/>
      <c r="DF9" s="594"/>
      <c r="DG9" s="594"/>
      <c r="DH9" s="594"/>
      <c r="DI9" s="594"/>
      <c r="DJ9" s="594"/>
      <c r="DK9" s="594"/>
      <c r="DL9" s="594"/>
      <c r="DM9" s="594"/>
      <c r="DN9" s="594"/>
      <c r="DO9" s="594"/>
      <c r="DP9" s="595"/>
      <c r="DQ9" s="602">
        <v>388294</v>
      </c>
      <c r="DR9" s="594"/>
      <c r="DS9" s="594"/>
      <c r="DT9" s="594"/>
      <c r="DU9" s="594"/>
      <c r="DV9" s="594"/>
      <c r="DW9" s="594"/>
      <c r="DX9" s="594"/>
      <c r="DY9" s="594"/>
      <c r="DZ9" s="594"/>
      <c r="EA9" s="594"/>
      <c r="EB9" s="594"/>
      <c r="EC9" s="603"/>
    </row>
    <row r="10" spans="2:143" ht="11.25" customHeight="1">
      <c r="B10" s="590" t="s">
        <v>228</v>
      </c>
      <c r="C10" s="591"/>
      <c r="D10" s="591"/>
      <c r="E10" s="591"/>
      <c r="F10" s="591"/>
      <c r="G10" s="591"/>
      <c r="H10" s="591"/>
      <c r="I10" s="591"/>
      <c r="J10" s="591"/>
      <c r="K10" s="591"/>
      <c r="L10" s="591"/>
      <c r="M10" s="591"/>
      <c r="N10" s="591"/>
      <c r="O10" s="591"/>
      <c r="P10" s="591"/>
      <c r="Q10" s="592"/>
      <c r="R10" s="593">
        <v>136063</v>
      </c>
      <c r="S10" s="594"/>
      <c r="T10" s="594"/>
      <c r="U10" s="594"/>
      <c r="V10" s="594"/>
      <c r="W10" s="594"/>
      <c r="X10" s="594"/>
      <c r="Y10" s="595"/>
      <c r="Z10" s="596">
        <v>2.5</v>
      </c>
      <c r="AA10" s="596"/>
      <c r="AB10" s="596"/>
      <c r="AC10" s="596"/>
      <c r="AD10" s="597">
        <v>136063</v>
      </c>
      <c r="AE10" s="597"/>
      <c r="AF10" s="597"/>
      <c r="AG10" s="597"/>
      <c r="AH10" s="597"/>
      <c r="AI10" s="597"/>
      <c r="AJ10" s="597"/>
      <c r="AK10" s="597"/>
      <c r="AL10" s="598">
        <v>4.4000000000000004</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26064</v>
      </c>
      <c r="BH10" s="594"/>
      <c r="BI10" s="594"/>
      <c r="BJ10" s="594"/>
      <c r="BK10" s="594"/>
      <c r="BL10" s="594"/>
      <c r="BM10" s="594"/>
      <c r="BN10" s="595"/>
      <c r="BO10" s="596">
        <v>1.6</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1829</v>
      </c>
      <c r="CS10" s="594"/>
      <c r="CT10" s="594"/>
      <c r="CU10" s="594"/>
      <c r="CV10" s="594"/>
      <c r="CW10" s="594"/>
      <c r="CX10" s="594"/>
      <c r="CY10" s="595"/>
      <c r="CZ10" s="596">
        <v>0</v>
      </c>
      <c r="DA10" s="596"/>
      <c r="DB10" s="596"/>
      <c r="DC10" s="596"/>
      <c r="DD10" s="602" t="s">
        <v>223</v>
      </c>
      <c r="DE10" s="594"/>
      <c r="DF10" s="594"/>
      <c r="DG10" s="594"/>
      <c r="DH10" s="594"/>
      <c r="DI10" s="594"/>
      <c r="DJ10" s="594"/>
      <c r="DK10" s="594"/>
      <c r="DL10" s="594"/>
      <c r="DM10" s="594"/>
      <c r="DN10" s="594"/>
      <c r="DO10" s="594"/>
      <c r="DP10" s="595"/>
      <c r="DQ10" s="602">
        <v>1829</v>
      </c>
      <c r="DR10" s="594"/>
      <c r="DS10" s="594"/>
      <c r="DT10" s="594"/>
      <c r="DU10" s="594"/>
      <c r="DV10" s="594"/>
      <c r="DW10" s="594"/>
      <c r="DX10" s="594"/>
      <c r="DY10" s="594"/>
      <c r="DZ10" s="594"/>
      <c r="EA10" s="594"/>
      <c r="EB10" s="594"/>
      <c r="EC10" s="603"/>
    </row>
    <row r="11" spans="2:143" ht="11.25" customHeight="1">
      <c r="B11" s="590" t="s">
        <v>231</v>
      </c>
      <c r="C11" s="591"/>
      <c r="D11" s="591"/>
      <c r="E11" s="591"/>
      <c r="F11" s="591"/>
      <c r="G11" s="591"/>
      <c r="H11" s="591"/>
      <c r="I11" s="591"/>
      <c r="J11" s="591"/>
      <c r="K11" s="591"/>
      <c r="L11" s="591"/>
      <c r="M11" s="591"/>
      <c r="N11" s="591"/>
      <c r="O11" s="591"/>
      <c r="P11" s="591"/>
      <c r="Q11" s="592"/>
      <c r="R11" s="593">
        <v>90884</v>
      </c>
      <c r="S11" s="594"/>
      <c r="T11" s="594"/>
      <c r="U11" s="594"/>
      <c r="V11" s="594"/>
      <c r="W11" s="594"/>
      <c r="X11" s="594"/>
      <c r="Y11" s="595"/>
      <c r="Z11" s="596">
        <v>1.7</v>
      </c>
      <c r="AA11" s="596"/>
      <c r="AB11" s="596"/>
      <c r="AC11" s="596"/>
      <c r="AD11" s="597">
        <v>90884</v>
      </c>
      <c r="AE11" s="597"/>
      <c r="AF11" s="597"/>
      <c r="AG11" s="597"/>
      <c r="AH11" s="597"/>
      <c r="AI11" s="597"/>
      <c r="AJ11" s="597"/>
      <c r="AK11" s="597"/>
      <c r="AL11" s="598">
        <v>2.9</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20676</v>
      </c>
      <c r="BH11" s="594"/>
      <c r="BI11" s="594"/>
      <c r="BJ11" s="594"/>
      <c r="BK11" s="594"/>
      <c r="BL11" s="594"/>
      <c r="BM11" s="594"/>
      <c r="BN11" s="595"/>
      <c r="BO11" s="596">
        <v>1.2</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216567</v>
      </c>
      <c r="CS11" s="594"/>
      <c r="CT11" s="594"/>
      <c r="CU11" s="594"/>
      <c r="CV11" s="594"/>
      <c r="CW11" s="594"/>
      <c r="CX11" s="594"/>
      <c r="CY11" s="595"/>
      <c r="CZ11" s="596">
        <v>4.0999999999999996</v>
      </c>
      <c r="DA11" s="596"/>
      <c r="DB11" s="596"/>
      <c r="DC11" s="596"/>
      <c r="DD11" s="602">
        <v>76770</v>
      </c>
      <c r="DE11" s="594"/>
      <c r="DF11" s="594"/>
      <c r="DG11" s="594"/>
      <c r="DH11" s="594"/>
      <c r="DI11" s="594"/>
      <c r="DJ11" s="594"/>
      <c r="DK11" s="594"/>
      <c r="DL11" s="594"/>
      <c r="DM11" s="594"/>
      <c r="DN11" s="594"/>
      <c r="DO11" s="594"/>
      <c r="DP11" s="595"/>
      <c r="DQ11" s="602">
        <v>107016</v>
      </c>
      <c r="DR11" s="594"/>
      <c r="DS11" s="594"/>
      <c r="DT11" s="594"/>
      <c r="DU11" s="594"/>
      <c r="DV11" s="594"/>
      <c r="DW11" s="594"/>
      <c r="DX11" s="594"/>
      <c r="DY11" s="594"/>
      <c r="DZ11" s="594"/>
      <c r="EA11" s="594"/>
      <c r="EB11" s="594"/>
      <c r="EC11" s="603"/>
    </row>
    <row r="12" spans="2:143" ht="11.25" customHeight="1">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739236</v>
      </c>
      <c r="BH12" s="594"/>
      <c r="BI12" s="594"/>
      <c r="BJ12" s="594"/>
      <c r="BK12" s="594"/>
      <c r="BL12" s="594"/>
      <c r="BM12" s="594"/>
      <c r="BN12" s="595"/>
      <c r="BO12" s="596">
        <v>44.3</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26780</v>
      </c>
      <c r="CS12" s="594"/>
      <c r="CT12" s="594"/>
      <c r="CU12" s="594"/>
      <c r="CV12" s="594"/>
      <c r="CW12" s="594"/>
      <c r="CX12" s="594"/>
      <c r="CY12" s="595"/>
      <c r="CZ12" s="596">
        <v>0.5</v>
      </c>
      <c r="DA12" s="596"/>
      <c r="DB12" s="596"/>
      <c r="DC12" s="596"/>
      <c r="DD12" s="602" t="s">
        <v>223</v>
      </c>
      <c r="DE12" s="594"/>
      <c r="DF12" s="594"/>
      <c r="DG12" s="594"/>
      <c r="DH12" s="594"/>
      <c r="DI12" s="594"/>
      <c r="DJ12" s="594"/>
      <c r="DK12" s="594"/>
      <c r="DL12" s="594"/>
      <c r="DM12" s="594"/>
      <c r="DN12" s="594"/>
      <c r="DO12" s="594"/>
      <c r="DP12" s="595"/>
      <c r="DQ12" s="602">
        <v>23512</v>
      </c>
      <c r="DR12" s="594"/>
      <c r="DS12" s="594"/>
      <c r="DT12" s="594"/>
      <c r="DU12" s="594"/>
      <c r="DV12" s="594"/>
      <c r="DW12" s="594"/>
      <c r="DX12" s="594"/>
      <c r="DY12" s="594"/>
      <c r="DZ12" s="594"/>
      <c r="EA12" s="594"/>
      <c r="EB12" s="594"/>
      <c r="EC12" s="603"/>
    </row>
    <row r="13" spans="2:143" ht="11.25" customHeight="1">
      <c r="B13" s="590" t="s">
        <v>237</v>
      </c>
      <c r="C13" s="591"/>
      <c r="D13" s="591"/>
      <c r="E13" s="591"/>
      <c r="F13" s="591"/>
      <c r="G13" s="591"/>
      <c r="H13" s="591"/>
      <c r="I13" s="591"/>
      <c r="J13" s="591"/>
      <c r="K13" s="591"/>
      <c r="L13" s="591"/>
      <c r="M13" s="591"/>
      <c r="N13" s="591"/>
      <c r="O13" s="591"/>
      <c r="P13" s="591"/>
      <c r="Q13" s="592"/>
      <c r="R13" s="593">
        <v>12391</v>
      </c>
      <c r="S13" s="594"/>
      <c r="T13" s="594"/>
      <c r="U13" s="594"/>
      <c r="V13" s="594"/>
      <c r="W13" s="594"/>
      <c r="X13" s="594"/>
      <c r="Y13" s="595"/>
      <c r="Z13" s="596">
        <v>0.2</v>
      </c>
      <c r="AA13" s="596"/>
      <c r="AB13" s="596"/>
      <c r="AC13" s="596"/>
      <c r="AD13" s="597">
        <v>12391</v>
      </c>
      <c r="AE13" s="597"/>
      <c r="AF13" s="597"/>
      <c r="AG13" s="597"/>
      <c r="AH13" s="597"/>
      <c r="AI13" s="597"/>
      <c r="AJ13" s="597"/>
      <c r="AK13" s="597"/>
      <c r="AL13" s="598">
        <v>0.4</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739236</v>
      </c>
      <c r="BH13" s="594"/>
      <c r="BI13" s="594"/>
      <c r="BJ13" s="594"/>
      <c r="BK13" s="594"/>
      <c r="BL13" s="594"/>
      <c r="BM13" s="594"/>
      <c r="BN13" s="595"/>
      <c r="BO13" s="596">
        <v>44.3</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532607</v>
      </c>
      <c r="CS13" s="594"/>
      <c r="CT13" s="594"/>
      <c r="CU13" s="594"/>
      <c r="CV13" s="594"/>
      <c r="CW13" s="594"/>
      <c r="CX13" s="594"/>
      <c r="CY13" s="595"/>
      <c r="CZ13" s="596">
        <v>10</v>
      </c>
      <c r="DA13" s="596"/>
      <c r="DB13" s="596"/>
      <c r="DC13" s="596"/>
      <c r="DD13" s="602">
        <v>227036</v>
      </c>
      <c r="DE13" s="594"/>
      <c r="DF13" s="594"/>
      <c r="DG13" s="594"/>
      <c r="DH13" s="594"/>
      <c r="DI13" s="594"/>
      <c r="DJ13" s="594"/>
      <c r="DK13" s="594"/>
      <c r="DL13" s="594"/>
      <c r="DM13" s="594"/>
      <c r="DN13" s="594"/>
      <c r="DO13" s="594"/>
      <c r="DP13" s="595"/>
      <c r="DQ13" s="602">
        <v>414561</v>
      </c>
      <c r="DR13" s="594"/>
      <c r="DS13" s="594"/>
      <c r="DT13" s="594"/>
      <c r="DU13" s="594"/>
      <c r="DV13" s="594"/>
      <c r="DW13" s="594"/>
      <c r="DX13" s="594"/>
      <c r="DY13" s="594"/>
      <c r="DZ13" s="594"/>
      <c r="EA13" s="594"/>
      <c r="EB13" s="594"/>
      <c r="EC13" s="603"/>
    </row>
    <row r="14" spans="2:143" ht="11.25" customHeight="1">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26056</v>
      </c>
      <c r="BH14" s="594"/>
      <c r="BI14" s="594"/>
      <c r="BJ14" s="594"/>
      <c r="BK14" s="594"/>
      <c r="BL14" s="594"/>
      <c r="BM14" s="594"/>
      <c r="BN14" s="595"/>
      <c r="BO14" s="596">
        <v>1.6</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291114</v>
      </c>
      <c r="CS14" s="594"/>
      <c r="CT14" s="594"/>
      <c r="CU14" s="594"/>
      <c r="CV14" s="594"/>
      <c r="CW14" s="594"/>
      <c r="CX14" s="594"/>
      <c r="CY14" s="595"/>
      <c r="CZ14" s="596">
        <v>5.5</v>
      </c>
      <c r="DA14" s="596"/>
      <c r="DB14" s="596"/>
      <c r="DC14" s="596"/>
      <c r="DD14" s="602" t="s">
        <v>223</v>
      </c>
      <c r="DE14" s="594"/>
      <c r="DF14" s="594"/>
      <c r="DG14" s="594"/>
      <c r="DH14" s="594"/>
      <c r="DI14" s="594"/>
      <c r="DJ14" s="594"/>
      <c r="DK14" s="594"/>
      <c r="DL14" s="594"/>
      <c r="DM14" s="594"/>
      <c r="DN14" s="594"/>
      <c r="DO14" s="594"/>
      <c r="DP14" s="595"/>
      <c r="DQ14" s="602">
        <v>291114</v>
      </c>
      <c r="DR14" s="594"/>
      <c r="DS14" s="594"/>
      <c r="DT14" s="594"/>
      <c r="DU14" s="594"/>
      <c r="DV14" s="594"/>
      <c r="DW14" s="594"/>
      <c r="DX14" s="594"/>
      <c r="DY14" s="594"/>
      <c r="DZ14" s="594"/>
      <c r="EA14" s="594"/>
      <c r="EB14" s="594"/>
      <c r="EC14" s="603"/>
    </row>
    <row r="15" spans="2:143" ht="11.25" customHeight="1">
      <c r="B15" s="590" t="s">
        <v>243</v>
      </c>
      <c r="C15" s="591"/>
      <c r="D15" s="591"/>
      <c r="E15" s="591"/>
      <c r="F15" s="591"/>
      <c r="G15" s="591"/>
      <c r="H15" s="591"/>
      <c r="I15" s="591"/>
      <c r="J15" s="591"/>
      <c r="K15" s="591"/>
      <c r="L15" s="591"/>
      <c r="M15" s="591"/>
      <c r="N15" s="591"/>
      <c r="O15" s="591"/>
      <c r="P15" s="591"/>
      <c r="Q15" s="592"/>
      <c r="R15" s="593">
        <v>5483</v>
      </c>
      <c r="S15" s="594"/>
      <c r="T15" s="594"/>
      <c r="U15" s="594"/>
      <c r="V15" s="594"/>
      <c r="W15" s="594"/>
      <c r="X15" s="594"/>
      <c r="Y15" s="595"/>
      <c r="Z15" s="596">
        <v>0.1</v>
      </c>
      <c r="AA15" s="596"/>
      <c r="AB15" s="596"/>
      <c r="AC15" s="596"/>
      <c r="AD15" s="597">
        <v>5483</v>
      </c>
      <c r="AE15" s="597"/>
      <c r="AF15" s="597"/>
      <c r="AG15" s="597"/>
      <c r="AH15" s="597"/>
      <c r="AI15" s="597"/>
      <c r="AJ15" s="597"/>
      <c r="AK15" s="597"/>
      <c r="AL15" s="598">
        <v>0.2</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87870</v>
      </c>
      <c r="BH15" s="594"/>
      <c r="BI15" s="594"/>
      <c r="BJ15" s="594"/>
      <c r="BK15" s="594"/>
      <c r="BL15" s="594"/>
      <c r="BM15" s="594"/>
      <c r="BN15" s="595"/>
      <c r="BO15" s="596">
        <v>5.3</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722895</v>
      </c>
      <c r="CS15" s="594"/>
      <c r="CT15" s="594"/>
      <c r="CU15" s="594"/>
      <c r="CV15" s="594"/>
      <c r="CW15" s="594"/>
      <c r="CX15" s="594"/>
      <c r="CY15" s="595"/>
      <c r="CZ15" s="596">
        <v>13.6</v>
      </c>
      <c r="DA15" s="596"/>
      <c r="DB15" s="596"/>
      <c r="DC15" s="596"/>
      <c r="DD15" s="602">
        <v>268020</v>
      </c>
      <c r="DE15" s="594"/>
      <c r="DF15" s="594"/>
      <c r="DG15" s="594"/>
      <c r="DH15" s="594"/>
      <c r="DI15" s="594"/>
      <c r="DJ15" s="594"/>
      <c r="DK15" s="594"/>
      <c r="DL15" s="594"/>
      <c r="DM15" s="594"/>
      <c r="DN15" s="594"/>
      <c r="DO15" s="594"/>
      <c r="DP15" s="595"/>
      <c r="DQ15" s="602">
        <v>434386</v>
      </c>
      <c r="DR15" s="594"/>
      <c r="DS15" s="594"/>
      <c r="DT15" s="594"/>
      <c r="DU15" s="594"/>
      <c r="DV15" s="594"/>
      <c r="DW15" s="594"/>
      <c r="DX15" s="594"/>
      <c r="DY15" s="594"/>
      <c r="DZ15" s="594"/>
      <c r="EA15" s="594"/>
      <c r="EB15" s="594"/>
      <c r="EC15" s="603"/>
    </row>
    <row r="16" spans="2:143" ht="11.25" customHeight="1">
      <c r="B16" s="590" t="s">
        <v>246</v>
      </c>
      <c r="C16" s="591"/>
      <c r="D16" s="591"/>
      <c r="E16" s="591"/>
      <c r="F16" s="591"/>
      <c r="G16" s="591"/>
      <c r="H16" s="591"/>
      <c r="I16" s="591"/>
      <c r="J16" s="591"/>
      <c r="K16" s="591"/>
      <c r="L16" s="591"/>
      <c r="M16" s="591"/>
      <c r="N16" s="591"/>
      <c r="O16" s="591"/>
      <c r="P16" s="591"/>
      <c r="Q16" s="592"/>
      <c r="R16" s="593">
        <v>1161188</v>
      </c>
      <c r="S16" s="594"/>
      <c r="T16" s="594"/>
      <c r="U16" s="594"/>
      <c r="V16" s="594"/>
      <c r="W16" s="594"/>
      <c r="X16" s="594"/>
      <c r="Y16" s="595"/>
      <c r="Z16" s="596">
        <v>21.2</v>
      </c>
      <c r="AA16" s="596"/>
      <c r="AB16" s="596"/>
      <c r="AC16" s="596"/>
      <c r="AD16" s="597">
        <v>1055140</v>
      </c>
      <c r="AE16" s="597"/>
      <c r="AF16" s="597"/>
      <c r="AG16" s="597"/>
      <c r="AH16" s="597"/>
      <c r="AI16" s="597"/>
      <c r="AJ16" s="597"/>
      <c r="AK16" s="597"/>
      <c r="AL16" s="598">
        <v>33.9</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t="s">
        <v>223</v>
      </c>
      <c r="CS16" s="594"/>
      <c r="CT16" s="594"/>
      <c r="CU16" s="594"/>
      <c r="CV16" s="594"/>
      <c r="CW16" s="594"/>
      <c r="CX16" s="594"/>
      <c r="CY16" s="595"/>
      <c r="CZ16" s="596" t="s">
        <v>223</v>
      </c>
      <c r="DA16" s="596"/>
      <c r="DB16" s="596"/>
      <c r="DC16" s="596"/>
      <c r="DD16" s="602" t="s">
        <v>223</v>
      </c>
      <c r="DE16" s="594"/>
      <c r="DF16" s="594"/>
      <c r="DG16" s="594"/>
      <c r="DH16" s="594"/>
      <c r="DI16" s="594"/>
      <c r="DJ16" s="594"/>
      <c r="DK16" s="594"/>
      <c r="DL16" s="594"/>
      <c r="DM16" s="594"/>
      <c r="DN16" s="594"/>
      <c r="DO16" s="594"/>
      <c r="DP16" s="595"/>
      <c r="DQ16" s="602" t="s">
        <v>223</v>
      </c>
      <c r="DR16" s="594"/>
      <c r="DS16" s="594"/>
      <c r="DT16" s="594"/>
      <c r="DU16" s="594"/>
      <c r="DV16" s="594"/>
      <c r="DW16" s="594"/>
      <c r="DX16" s="594"/>
      <c r="DY16" s="594"/>
      <c r="DZ16" s="594"/>
      <c r="EA16" s="594"/>
      <c r="EB16" s="594"/>
      <c r="EC16" s="603"/>
    </row>
    <row r="17" spans="2:133" ht="11.25" customHeight="1">
      <c r="B17" s="590" t="s">
        <v>249</v>
      </c>
      <c r="C17" s="591"/>
      <c r="D17" s="591"/>
      <c r="E17" s="591"/>
      <c r="F17" s="591"/>
      <c r="G17" s="591"/>
      <c r="H17" s="591"/>
      <c r="I17" s="591"/>
      <c r="J17" s="591"/>
      <c r="K17" s="591"/>
      <c r="L17" s="591"/>
      <c r="M17" s="591"/>
      <c r="N17" s="591"/>
      <c r="O17" s="591"/>
      <c r="P17" s="591"/>
      <c r="Q17" s="592"/>
      <c r="R17" s="593">
        <v>1055140</v>
      </c>
      <c r="S17" s="594"/>
      <c r="T17" s="594"/>
      <c r="U17" s="594"/>
      <c r="V17" s="594"/>
      <c r="W17" s="594"/>
      <c r="X17" s="594"/>
      <c r="Y17" s="595"/>
      <c r="Z17" s="596">
        <v>19.3</v>
      </c>
      <c r="AA17" s="596"/>
      <c r="AB17" s="596"/>
      <c r="AC17" s="596"/>
      <c r="AD17" s="597">
        <v>1055140</v>
      </c>
      <c r="AE17" s="597"/>
      <c r="AF17" s="597"/>
      <c r="AG17" s="597"/>
      <c r="AH17" s="597"/>
      <c r="AI17" s="597"/>
      <c r="AJ17" s="597"/>
      <c r="AK17" s="597"/>
      <c r="AL17" s="598">
        <v>33.9</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423194</v>
      </c>
      <c r="CS17" s="594"/>
      <c r="CT17" s="594"/>
      <c r="CU17" s="594"/>
      <c r="CV17" s="594"/>
      <c r="CW17" s="594"/>
      <c r="CX17" s="594"/>
      <c r="CY17" s="595"/>
      <c r="CZ17" s="596">
        <v>8</v>
      </c>
      <c r="DA17" s="596"/>
      <c r="DB17" s="596"/>
      <c r="DC17" s="596"/>
      <c r="DD17" s="602" t="s">
        <v>223</v>
      </c>
      <c r="DE17" s="594"/>
      <c r="DF17" s="594"/>
      <c r="DG17" s="594"/>
      <c r="DH17" s="594"/>
      <c r="DI17" s="594"/>
      <c r="DJ17" s="594"/>
      <c r="DK17" s="594"/>
      <c r="DL17" s="594"/>
      <c r="DM17" s="594"/>
      <c r="DN17" s="594"/>
      <c r="DO17" s="594"/>
      <c r="DP17" s="595"/>
      <c r="DQ17" s="602">
        <v>423194</v>
      </c>
      <c r="DR17" s="594"/>
      <c r="DS17" s="594"/>
      <c r="DT17" s="594"/>
      <c r="DU17" s="594"/>
      <c r="DV17" s="594"/>
      <c r="DW17" s="594"/>
      <c r="DX17" s="594"/>
      <c r="DY17" s="594"/>
      <c r="DZ17" s="594"/>
      <c r="EA17" s="594"/>
      <c r="EB17" s="594"/>
      <c r="EC17" s="603"/>
    </row>
    <row r="18" spans="2:133" ht="11.25" customHeight="1">
      <c r="B18" s="590" t="s">
        <v>252</v>
      </c>
      <c r="C18" s="591"/>
      <c r="D18" s="591"/>
      <c r="E18" s="591"/>
      <c r="F18" s="591"/>
      <c r="G18" s="591"/>
      <c r="H18" s="591"/>
      <c r="I18" s="591"/>
      <c r="J18" s="591"/>
      <c r="K18" s="591"/>
      <c r="L18" s="591"/>
      <c r="M18" s="591"/>
      <c r="N18" s="591"/>
      <c r="O18" s="591"/>
      <c r="P18" s="591"/>
      <c r="Q18" s="592"/>
      <c r="R18" s="593">
        <v>106048</v>
      </c>
      <c r="S18" s="594"/>
      <c r="T18" s="594"/>
      <c r="U18" s="594"/>
      <c r="V18" s="594"/>
      <c r="W18" s="594"/>
      <c r="X18" s="594"/>
      <c r="Y18" s="595"/>
      <c r="Z18" s="596">
        <v>1.9</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c r="B19" s="590" t="s">
        <v>255</v>
      </c>
      <c r="C19" s="591"/>
      <c r="D19" s="591"/>
      <c r="E19" s="591"/>
      <c r="F19" s="591"/>
      <c r="G19" s="591"/>
      <c r="H19" s="591"/>
      <c r="I19" s="591"/>
      <c r="J19" s="591"/>
      <c r="K19" s="591"/>
      <c r="L19" s="591"/>
      <c r="M19" s="591"/>
      <c r="N19" s="591"/>
      <c r="O19" s="591"/>
      <c r="P19" s="591"/>
      <c r="Q19" s="592"/>
      <c r="R19" s="593" t="s">
        <v>223</v>
      </c>
      <c r="S19" s="594"/>
      <c r="T19" s="594"/>
      <c r="U19" s="594"/>
      <c r="V19" s="594"/>
      <c r="W19" s="594"/>
      <c r="X19" s="594"/>
      <c r="Y19" s="595"/>
      <c r="Z19" s="596" t="s">
        <v>223</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t="s">
        <v>223</v>
      </c>
      <c r="BH19" s="594"/>
      <c r="BI19" s="594"/>
      <c r="BJ19" s="594"/>
      <c r="BK19" s="594"/>
      <c r="BL19" s="594"/>
      <c r="BM19" s="594"/>
      <c r="BN19" s="595"/>
      <c r="BO19" s="596" t="s">
        <v>223</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c r="B20" s="590" t="s">
        <v>258</v>
      </c>
      <c r="C20" s="591"/>
      <c r="D20" s="591"/>
      <c r="E20" s="591"/>
      <c r="F20" s="591"/>
      <c r="G20" s="591"/>
      <c r="H20" s="591"/>
      <c r="I20" s="591"/>
      <c r="J20" s="591"/>
      <c r="K20" s="591"/>
      <c r="L20" s="591"/>
      <c r="M20" s="591"/>
      <c r="N20" s="591"/>
      <c r="O20" s="591"/>
      <c r="P20" s="591"/>
      <c r="Q20" s="592"/>
      <c r="R20" s="593">
        <v>3166344</v>
      </c>
      <c r="S20" s="594"/>
      <c r="T20" s="594"/>
      <c r="U20" s="594"/>
      <c r="V20" s="594"/>
      <c r="W20" s="594"/>
      <c r="X20" s="594"/>
      <c r="Y20" s="595"/>
      <c r="Z20" s="596">
        <v>57.8</v>
      </c>
      <c r="AA20" s="596"/>
      <c r="AB20" s="596"/>
      <c r="AC20" s="596"/>
      <c r="AD20" s="597">
        <v>3060296</v>
      </c>
      <c r="AE20" s="597"/>
      <c r="AF20" s="597"/>
      <c r="AG20" s="597"/>
      <c r="AH20" s="597"/>
      <c r="AI20" s="597"/>
      <c r="AJ20" s="597"/>
      <c r="AK20" s="597"/>
      <c r="AL20" s="598">
        <v>98.4</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t="s">
        <v>223</v>
      </c>
      <c r="BH20" s="594"/>
      <c r="BI20" s="594"/>
      <c r="BJ20" s="594"/>
      <c r="BK20" s="594"/>
      <c r="BL20" s="594"/>
      <c r="BM20" s="594"/>
      <c r="BN20" s="595"/>
      <c r="BO20" s="596" t="s">
        <v>223</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5300850</v>
      </c>
      <c r="CS20" s="594"/>
      <c r="CT20" s="594"/>
      <c r="CU20" s="594"/>
      <c r="CV20" s="594"/>
      <c r="CW20" s="594"/>
      <c r="CX20" s="594"/>
      <c r="CY20" s="595"/>
      <c r="CZ20" s="596">
        <v>100</v>
      </c>
      <c r="DA20" s="596"/>
      <c r="DB20" s="596"/>
      <c r="DC20" s="596"/>
      <c r="DD20" s="602">
        <v>950997</v>
      </c>
      <c r="DE20" s="594"/>
      <c r="DF20" s="594"/>
      <c r="DG20" s="594"/>
      <c r="DH20" s="594"/>
      <c r="DI20" s="594"/>
      <c r="DJ20" s="594"/>
      <c r="DK20" s="594"/>
      <c r="DL20" s="594"/>
      <c r="DM20" s="594"/>
      <c r="DN20" s="594"/>
      <c r="DO20" s="594"/>
      <c r="DP20" s="595"/>
      <c r="DQ20" s="602">
        <v>3763445</v>
      </c>
      <c r="DR20" s="594"/>
      <c r="DS20" s="594"/>
      <c r="DT20" s="594"/>
      <c r="DU20" s="594"/>
      <c r="DV20" s="594"/>
      <c r="DW20" s="594"/>
      <c r="DX20" s="594"/>
      <c r="DY20" s="594"/>
      <c r="DZ20" s="594"/>
      <c r="EA20" s="594"/>
      <c r="EB20" s="594"/>
      <c r="EC20" s="603"/>
    </row>
    <row r="21" spans="2:133" ht="11.25" customHeight="1">
      <c r="B21" s="590" t="s">
        <v>261</v>
      </c>
      <c r="C21" s="591"/>
      <c r="D21" s="591"/>
      <c r="E21" s="591"/>
      <c r="F21" s="591"/>
      <c r="G21" s="591"/>
      <c r="H21" s="591"/>
      <c r="I21" s="591"/>
      <c r="J21" s="591"/>
      <c r="K21" s="591"/>
      <c r="L21" s="591"/>
      <c r="M21" s="591"/>
      <c r="N21" s="591"/>
      <c r="O21" s="591"/>
      <c r="P21" s="591"/>
      <c r="Q21" s="592"/>
      <c r="R21" s="593">
        <v>2595</v>
      </c>
      <c r="S21" s="594"/>
      <c r="T21" s="594"/>
      <c r="U21" s="594"/>
      <c r="V21" s="594"/>
      <c r="W21" s="594"/>
      <c r="X21" s="594"/>
      <c r="Y21" s="595"/>
      <c r="Z21" s="596">
        <v>0</v>
      </c>
      <c r="AA21" s="596"/>
      <c r="AB21" s="596"/>
      <c r="AC21" s="596"/>
      <c r="AD21" s="597">
        <v>2595</v>
      </c>
      <c r="AE21" s="597"/>
      <c r="AF21" s="597"/>
      <c r="AG21" s="597"/>
      <c r="AH21" s="597"/>
      <c r="AI21" s="597"/>
      <c r="AJ21" s="597"/>
      <c r="AK21" s="597"/>
      <c r="AL21" s="598">
        <v>0.1</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t="s">
        <v>223</v>
      </c>
      <c r="BH21" s="594"/>
      <c r="BI21" s="594"/>
      <c r="BJ21" s="594"/>
      <c r="BK21" s="594"/>
      <c r="BL21" s="594"/>
      <c r="BM21" s="594"/>
      <c r="BN21" s="595"/>
      <c r="BO21" s="596" t="s">
        <v>223</v>
      </c>
      <c r="BP21" s="596"/>
      <c r="BQ21" s="596"/>
      <c r="BR21" s="596"/>
      <c r="BS21" s="602" t="s">
        <v>223</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263</v>
      </c>
      <c r="C22" s="591"/>
      <c r="D22" s="591"/>
      <c r="E22" s="591"/>
      <c r="F22" s="591"/>
      <c r="G22" s="591"/>
      <c r="H22" s="591"/>
      <c r="I22" s="591"/>
      <c r="J22" s="591"/>
      <c r="K22" s="591"/>
      <c r="L22" s="591"/>
      <c r="M22" s="591"/>
      <c r="N22" s="591"/>
      <c r="O22" s="591"/>
      <c r="P22" s="591"/>
      <c r="Q22" s="592"/>
      <c r="R22" s="593">
        <v>37675</v>
      </c>
      <c r="S22" s="594"/>
      <c r="T22" s="594"/>
      <c r="U22" s="594"/>
      <c r="V22" s="594"/>
      <c r="W22" s="594"/>
      <c r="X22" s="594"/>
      <c r="Y22" s="595"/>
      <c r="Z22" s="596">
        <v>0.7</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266</v>
      </c>
      <c r="C23" s="591"/>
      <c r="D23" s="591"/>
      <c r="E23" s="591"/>
      <c r="F23" s="591"/>
      <c r="G23" s="591"/>
      <c r="H23" s="591"/>
      <c r="I23" s="591"/>
      <c r="J23" s="591"/>
      <c r="K23" s="591"/>
      <c r="L23" s="591"/>
      <c r="M23" s="591"/>
      <c r="N23" s="591"/>
      <c r="O23" s="591"/>
      <c r="P23" s="591"/>
      <c r="Q23" s="592"/>
      <c r="R23" s="593">
        <v>19964</v>
      </c>
      <c r="S23" s="594"/>
      <c r="T23" s="594"/>
      <c r="U23" s="594"/>
      <c r="V23" s="594"/>
      <c r="W23" s="594"/>
      <c r="X23" s="594"/>
      <c r="Y23" s="595"/>
      <c r="Z23" s="596">
        <v>0.4</v>
      </c>
      <c r="AA23" s="596"/>
      <c r="AB23" s="596"/>
      <c r="AC23" s="596"/>
      <c r="AD23" s="597">
        <v>7402</v>
      </c>
      <c r="AE23" s="597"/>
      <c r="AF23" s="597"/>
      <c r="AG23" s="597"/>
      <c r="AH23" s="597"/>
      <c r="AI23" s="597"/>
      <c r="AJ23" s="597"/>
      <c r="AK23" s="597"/>
      <c r="AL23" s="598">
        <v>0.2</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8" t="s">
        <v>271</v>
      </c>
      <c r="DM23" s="619"/>
      <c r="DN23" s="619"/>
      <c r="DO23" s="619"/>
      <c r="DP23" s="619"/>
      <c r="DQ23" s="619"/>
      <c r="DR23" s="619"/>
      <c r="DS23" s="619"/>
      <c r="DT23" s="619"/>
      <c r="DU23" s="619"/>
      <c r="DV23" s="620"/>
      <c r="DW23" s="575" t="s">
        <v>272</v>
      </c>
      <c r="DX23" s="576"/>
      <c r="DY23" s="576"/>
      <c r="DZ23" s="576"/>
      <c r="EA23" s="576"/>
      <c r="EB23" s="576"/>
      <c r="EC23" s="577"/>
    </row>
    <row r="24" spans="2:133" ht="11.25" customHeight="1">
      <c r="B24" s="590" t="s">
        <v>273</v>
      </c>
      <c r="C24" s="591"/>
      <c r="D24" s="591"/>
      <c r="E24" s="591"/>
      <c r="F24" s="591"/>
      <c r="G24" s="591"/>
      <c r="H24" s="591"/>
      <c r="I24" s="591"/>
      <c r="J24" s="591"/>
      <c r="K24" s="591"/>
      <c r="L24" s="591"/>
      <c r="M24" s="591"/>
      <c r="N24" s="591"/>
      <c r="O24" s="591"/>
      <c r="P24" s="591"/>
      <c r="Q24" s="592"/>
      <c r="R24" s="593">
        <v>6050</v>
      </c>
      <c r="S24" s="594"/>
      <c r="T24" s="594"/>
      <c r="U24" s="594"/>
      <c r="V24" s="594"/>
      <c r="W24" s="594"/>
      <c r="X24" s="594"/>
      <c r="Y24" s="595"/>
      <c r="Z24" s="596">
        <v>0.1</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2169120</v>
      </c>
      <c r="CS24" s="583"/>
      <c r="CT24" s="583"/>
      <c r="CU24" s="583"/>
      <c r="CV24" s="583"/>
      <c r="CW24" s="583"/>
      <c r="CX24" s="583"/>
      <c r="CY24" s="584"/>
      <c r="CZ24" s="622">
        <v>40.9</v>
      </c>
      <c r="DA24" s="623"/>
      <c r="DB24" s="623"/>
      <c r="DC24" s="624"/>
      <c r="DD24" s="621">
        <v>1672413</v>
      </c>
      <c r="DE24" s="583"/>
      <c r="DF24" s="583"/>
      <c r="DG24" s="583"/>
      <c r="DH24" s="583"/>
      <c r="DI24" s="583"/>
      <c r="DJ24" s="583"/>
      <c r="DK24" s="584"/>
      <c r="DL24" s="621">
        <v>1644909</v>
      </c>
      <c r="DM24" s="583"/>
      <c r="DN24" s="583"/>
      <c r="DO24" s="583"/>
      <c r="DP24" s="583"/>
      <c r="DQ24" s="583"/>
      <c r="DR24" s="583"/>
      <c r="DS24" s="583"/>
      <c r="DT24" s="583"/>
      <c r="DU24" s="583"/>
      <c r="DV24" s="584"/>
      <c r="DW24" s="587">
        <v>48.4</v>
      </c>
      <c r="DX24" s="588"/>
      <c r="DY24" s="588"/>
      <c r="DZ24" s="588"/>
      <c r="EA24" s="588"/>
      <c r="EB24" s="588"/>
      <c r="EC24" s="589"/>
    </row>
    <row r="25" spans="2:133" ht="11.25" customHeight="1">
      <c r="B25" s="590" t="s">
        <v>276</v>
      </c>
      <c r="C25" s="591"/>
      <c r="D25" s="591"/>
      <c r="E25" s="591"/>
      <c r="F25" s="591"/>
      <c r="G25" s="591"/>
      <c r="H25" s="591"/>
      <c r="I25" s="591"/>
      <c r="J25" s="591"/>
      <c r="K25" s="591"/>
      <c r="L25" s="591"/>
      <c r="M25" s="591"/>
      <c r="N25" s="591"/>
      <c r="O25" s="591"/>
      <c r="P25" s="591"/>
      <c r="Q25" s="592"/>
      <c r="R25" s="593">
        <v>527811</v>
      </c>
      <c r="S25" s="594"/>
      <c r="T25" s="594"/>
      <c r="U25" s="594"/>
      <c r="V25" s="594"/>
      <c r="W25" s="594"/>
      <c r="X25" s="594"/>
      <c r="Y25" s="595"/>
      <c r="Z25" s="596">
        <v>9.6</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1083219</v>
      </c>
      <c r="CS25" s="613"/>
      <c r="CT25" s="613"/>
      <c r="CU25" s="613"/>
      <c r="CV25" s="613"/>
      <c r="CW25" s="613"/>
      <c r="CX25" s="613"/>
      <c r="CY25" s="614"/>
      <c r="CZ25" s="627">
        <v>20.399999999999999</v>
      </c>
      <c r="DA25" s="628"/>
      <c r="DB25" s="628"/>
      <c r="DC25" s="629"/>
      <c r="DD25" s="602">
        <v>1052331</v>
      </c>
      <c r="DE25" s="613"/>
      <c r="DF25" s="613"/>
      <c r="DG25" s="613"/>
      <c r="DH25" s="613"/>
      <c r="DI25" s="613"/>
      <c r="DJ25" s="613"/>
      <c r="DK25" s="614"/>
      <c r="DL25" s="602">
        <v>1024827</v>
      </c>
      <c r="DM25" s="613"/>
      <c r="DN25" s="613"/>
      <c r="DO25" s="613"/>
      <c r="DP25" s="613"/>
      <c r="DQ25" s="613"/>
      <c r="DR25" s="613"/>
      <c r="DS25" s="613"/>
      <c r="DT25" s="613"/>
      <c r="DU25" s="613"/>
      <c r="DV25" s="614"/>
      <c r="DW25" s="598">
        <v>30.1</v>
      </c>
      <c r="DX25" s="625"/>
      <c r="DY25" s="625"/>
      <c r="DZ25" s="625"/>
      <c r="EA25" s="625"/>
      <c r="EB25" s="625"/>
      <c r="EC25" s="626"/>
    </row>
    <row r="26" spans="2:133" ht="11.25" customHeight="1">
      <c r="B26" s="630" t="s">
        <v>279</v>
      </c>
      <c r="C26" s="631"/>
      <c r="D26" s="631"/>
      <c r="E26" s="631"/>
      <c r="F26" s="631"/>
      <c r="G26" s="631"/>
      <c r="H26" s="631"/>
      <c r="I26" s="631"/>
      <c r="J26" s="631"/>
      <c r="K26" s="631"/>
      <c r="L26" s="631"/>
      <c r="M26" s="631"/>
      <c r="N26" s="631"/>
      <c r="O26" s="631"/>
      <c r="P26" s="631"/>
      <c r="Q26" s="632"/>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702353</v>
      </c>
      <c r="CS26" s="594"/>
      <c r="CT26" s="594"/>
      <c r="CU26" s="594"/>
      <c r="CV26" s="594"/>
      <c r="CW26" s="594"/>
      <c r="CX26" s="594"/>
      <c r="CY26" s="595"/>
      <c r="CZ26" s="627">
        <v>13.2</v>
      </c>
      <c r="DA26" s="628"/>
      <c r="DB26" s="628"/>
      <c r="DC26" s="629"/>
      <c r="DD26" s="602">
        <v>677950</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5"/>
      <c r="DY26" s="625"/>
      <c r="DZ26" s="625"/>
      <c r="EA26" s="625"/>
      <c r="EB26" s="625"/>
      <c r="EC26" s="626"/>
    </row>
    <row r="27" spans="2:133" ht="11.25" customHeight="1">
      <c r="B27" s="590" t="s">
        <v>282</v>
      </c>
      <c r="C27" s="591"/>
      <c r="D27" s="591"/>
      <c r="E27" s="591"/>
      <c r="F27" s="591"/>
      <c r="G27" s="591"/>
      <c r="H27" s="591"/>
      <c r="I27" s="591"/>
      <c r="J27" s="591"/>
      <c r="K27" s="591"/>
      <c r="L27" s="591"/>
      <c r="M27" s="591"/>
      <c r="N27" s="591"/>
      <c r="O27" s="591"/>
      <c r="P27" s="591"/>
      <c r="Q27" s="592"/>
      <c r="R27" s="593">
        <v>288252</v>
      </c>
      <c r="S27" s="594"/>
      <c r="T27" s="594"/>
      <c r="U27" s="594"/>
      <c r="V27" s="594"/>
      <c r="W27" s="594"/>
      <c r="X27" s="594"/>
      <c r="Y27" s="595"/>
      <c r="Z27" s="596">
        <v>5.3</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1668900</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662707</v>
      </c>
      <c r="CS27" s="613"/>
      <c r="CT27" s="613"/>
      <c r="CU27" s="613"/>
      <c r="CV27" s="613"/>
      <c r="CW27" s="613"/>
      <c r="CX27" s="613"/>
      <c r="CY27" s="614"/>
      <c r="CZ27" s="627">
        <v>12.5</v>
      </c>
      <c r="DA27" s="628"/>
      <c r="DB27" s="628"/>
      <c r="DC27" s="629"/>
      <c r="DD27" s="602">
        <v>196888</v>
      </c>
      <c r="DE27" s="613"/>
      <c r="DF27" s="613"/>
      <c r="DG27" s="613"/>
      <c r="DH27" s="613"/>
      <c r="DI27" s="613"/>
      <c r="DJ27" s="613"/>
      <c r="DK27" s="614"/>
      <c r="DL27" s="602">
        <v>196888</v>
      </c>
      <c r="DM27" s="613"/>
      <c r="DN27" s="613"/>
      <c r="DO27" s="613"/>
      <c r="DP27" s="613"/>
      <c r="DQ27" s="613"/>
      <c r="DR27" s="613"/>
      <c r="DS27" s="613"/>
      <c r="DT27" s="613"/>
      <c r="DU27" s="613"/>
      <c r="DV27" s="614"/>
      <c r="DW27" s="598">
        <v>5.8</v>
      </c>
      <c r="DX27" s="625"/>
      <c r="DY27" s="625"/>
      <c r="DZ27" s="625"/>
      <c r="EA27" s="625"/>
      <c r="EB27" s="625"/>
      <c r="EC27" s="626"/>
    </row>
    <row r="28" spans="2:133" ht="11.25" customHeight="1">
      <c r="B28" s="590" t="s">
        <v>285</v>
      </c>
      <c r="C28" s="591"/>
      <c r="D28" s="591"/>
      <c r="E28" s="591"/>
      <c r="F28" s="591"/>
      <c r="G28" s="591"/>
      <c r="H28" s="591"/>
      <c r="I28" s="591"/>
      <c r="J28" s="591"/>
      <c r="K28" s="591"/>
      <c r="L28" s="591"/>
      <c r="M28" s="591"/>
      <c r="N28" s="591"/>
      <c r="O28" s="591"/>
      <c r="P28" s="591"/>
      <c r="Q28" s="592"/>
      <c r="R28" s="593">
        <v>21962</v>
      </c>
      <c r="S28" s="594"/>
      <c r="T28" s="594"/>
      <c r="U28" s="594"/>
      <c r="V28" s="594"/>
      <c r="W28" s="594"/>
      <c r="X28" s="594"/>
      <c r="Y28" s="595"/>
      <c r="Z28" s="596">
        <v>0.4</v>
      </c>
      <c r="AA28" s="596"/>
      <c r="AB28" s="596"/>
      <c r="AC28" s="596"/>
      <c r="AD28" s="597">
        <v>18143</v>
      </c>
      <c r="AE28" s="597"/>
      <c r="AF28" s="597"/>
      <c r="AG28" s="597"/>
      <c r="AH28" s="597"/>
      <c r="AI28" s="597"/>
      <c r="AJ28" s="597"/>
      <c r="AK28" s="597"/>
      <c r="AL28" s="598">
        <v>0.6</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423194</v>
      </c>
      <c r="CS28" s="594"/>
      <c r="CT28" s="594"/>
      <c r="CU28" s="594"/>
      <c r="CV28" s="594"/>
      <c r="CW28" s="594"/>
      <c r="CX28" s="594"/>
      <c r="CY28" s="595"/>
      <c r="CZ28" s="627">
        <v>8</v>
      </c>
      <c r="DA28" s="628"/>
      <c r="DB28" s="628"/>
      <c r="DC28" s="629"/>
      <c r="DD28" s="602">
        <v>423194</v>
      </c>
      <c r="DE28" s="594"/>
      <c r="DF28" s="594"/>
      <c r="DG28" s="594"/>
      <c r="DH28" s="594"/>
      <c r="DI28" s="594"/>
      <c r="DJ28" s="594"/>
      <c r="DK28" s="595"/>
      <c r="DL28" s="602">
        <v>423194</v>
      </c>
      <c r="DM28" s="594"/>
      <c r="DN28" s="594"/>
      <c r="DO28" s="594"/>
      <c r="DP28" s="594"/>
      <c r="DQ28" s="594"/>
      <c r="DR28" s="594"/>
      <c r="DS28" s="594"/>
      <c r="DT28" s="594"/>
      <c r="DU28" s="594"/>
      <c r="DV28" s="595"/>
      <c r="DW28" s="598">
        <v>12.4</v>
      </c>
      <c r="DX28" s="625"/>
      <c r="DY28" s="625"/>
      <c r="DZ28" s="625"/>
      <c r="EA28" s="625"/>
      <c r="EB28" s="625"/>
      <c r="EC28" s="626"/>
    </row>
    <row r="29" spans="2:133" ht="11.25" customHeight="1">
      <c r="B29" s="590" t="s">
        <v>287</v>
      </c>
      <c r="C29" s="591"/>
      <c r="D29" s="591"/>
      <c r="E29" s="591"/>
      <c r="F29" s="591"/>
      <c r="G29" s="591"/>
      <c r="H29" s="591"/>
      <c r="I29" s="591"/>
      <c r="J29" s="591"/>
      <c r="K29" s="591"/>
      <c r="L29" s="591"/>
      <c r="M29" s="591"/>
      <c r="N29" s="591"/>
      <c r="O29" s="591"/>
      <c r="P29" s="591"/>
      <c r="Q29" s="592"/>
      <c r="R29" s="593">
        <v>500</v>
      </c>
      <c r="S29" s="594"/>
      <c r="T29" s="594"/>
      <c r="U29" s="594"/>
      <c r="V29" s="594"/>
      <c r="W29" s="594"/>
      <c r="X29" s="594"/>
      <c r="Y29" s="595"/>
      <c r="Z29" s="596">
        <v>0</v>
      </c>
      <c r="AA29" s="596"/>
      <c r="AB29" s="596"/>
      <c r="AC29" s="596"/>
      <c r="AD29" s="597" t="s">
        <v>223</v>
      </c>
      <c r="AE29" s="597"/>
      <c r="AF29" s="597"/>
      <c r="AG29" s="597"/>
      <c r="AH29" s="597"/>
      <c r="AI29" s="597"/>
      <c r="AJ29" s="597"/>
      <c r="AK29" s="597"/>
      <c r="AL29" s="598" t="s">
        <v>223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58</v>
      </c>
      <c r="CG29" s="608"/>
      <c r="CH29" s="608"/>
      <c r="CI29" s="608"/>
      <c r="CJ29" s="608"/>
      <c r="CK29" s="608"/>
      <c r="CL29" s="608"/>
      <c r="CM29" s="608"/>
      <c r="CN29" s="608"/>
      <c r="CO29" s="608"/>
      <c r="CP29" s="608"/>
      <c r="CQ29" s="609"/>
      <c r="CR29" s="593">
        <v>423036</v>
      </c>
      <c r="CS29" s="613"/>
      <c r="CT29" s="613"/>
      <c r="CU29" s="613"/>
      <c r="CV29" s="613"/>
      <c r="CW29" s="613"/>
      <c r="CX29" s="613"/>
      <c r="CY29" s="614"/>
      <c r="CZ29" s="627">
        <v>8</v>
      </c>
      <c r="DA29" s="628"/>
      <c r="DB29" s="628"/>
      <c r="DC29" s="629"/>
      <c r="DD29" s="602">
        <v>423036</v>
      </c>
      <c r="DE29" s="613"/>
      <c r="DF29" s="613"/>
      <c r="DG29" s="613"/>
      <c r="DH29" s="613"/>
      <c r="DI29" s="613"/>
      <c r="DJ29" s="613"/>
      <c r="DK29" s="614"/>
      <c r="DL29" s="602">
        <v>423036</v>
      </c>
      <c r="DM29" s="613"/>
      <c r="DN29" s="613"/>
      <c r="DO29" s="613"/>
      <c r="DP29" s="613"/>
      <c r="DQ29" s="613"/>
      <c r="DR29" s="613"/>
      <c r="DS29" s="613"/>
      <c r="DT29" s="613"/>
      <c r="DU29" s="613"/>
      <c r="DV29" s="614"/>
      <c r="DW29" s="598">
        <v>12.4</v>
      </c>
      <c r="DX29" s="625"/>
      <c r="DY29" s="625"/>
      <c r="DZ29" s="625"/>
      <c r="EA29" s="625"/>
      <c r="EB29" s="625"/>
      <c r="EC29" s="626"/>
    </row>
    <row r="30" spans="2:133" ht="11.25" customHeight="1">
      <c r="B30" s="590" t="s">
        <v>291</v>
      </c>
      <c r="C30" s="591"/>
      <c r="D30" s="591"/>
      <c r="E30" s="591"/>
      <c r="F30" s="591"/>
      <c r="G30" s="591"/>
      <c r="H30" s="591"/>
      <c r="I30" s="591"/>
      <c r="J30" s="591"/>
      <c r="K30" s="591"/>
      <c r="L30" s="591"/>
      <c r="M30" s="591"/>
      <c r="N30" s="591"/>
      <c r="O30" s="591"/>
      <c r="P30" s="591"/>
      <c r="Q30" s="592"/>
      <c r="R30" s="593">
        <v>514798</v>
      </c>
      <c r="S30" s="594"/>
      <c r="T30" s="594"/>
      <c r="U30" s="594"/>
      <c r="V30" s="594"/>
      <c r="W30" s="594"/>
      <c r="X30" s="594"/>
      <c r="Y30" s="595"/>
      <c r="Z30" s="596">
        <v>9.4</v>
      </c>
      <c r="AA30" s="596"/>
      <c r="AB30" s="596"/>
      <c r="AC30" s="596"/>
      <c r="AD30" s="597" t="s">
        <v>223</v>
      </c>
      <c r="AE30" s="597"/>
      <c r="AF30" s="597"/>
      <c r="AG30" s="597"/>
      <c r="AH30" s="597"/>
      <c r="AI30" s="597"/>
      <c r="AJ30" s="597"/>
      <c r="AK30" s="597"/>
      <c r="AL30" s="598" t="s">
        <v>223</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98.7</v>
      </c>
      <c r="BH30" s="652"/>
      <c r="BI30" s="652"/>
      <c r="BJ30" s="652"/>
      <c r="BK30" s="652"/>
      <c r="BL30" s="652"/>
      <c r="BM30" s="588">
        <v>95.5</v>
      </c>
      <c r="BN30" s="652"/>
      <c r="BO30" s="652"/>
      <c r="BP30" s="652"/>
      <c r="BQ30" s="653"/>
      <c r="BR30" s="651">
        <v>98.6</v>
      </c>
      <c r="BS30" s="652"/>
      <c r="BT30" s="652"/>
      <c r="BU30" s="652"/>
      <c r="BV30" s="652"/>
      <c r="BW30" s="652"/>
      <c r="BX30" s="588">
        <v>95.1</v>
      </c>
      <c r="BY30" s="652"/>
      <c r="BZ30" s="652"/>
      <c r="CA30" s="652"/>
      <c r="CB30" s="653"/>
      <c r="CD30" s="656"/>
      <c r="CE30" s="657"/>
      <c r="CF30" s="607" t="s">
        <v>294</v>
      </c>
      <c r="CG30" s="608"/>
      <c r="CH30" s="608"/>
      <c r="CI30" s="608"/>
      <c r="CJ30" s="608"/>
      <c r="CK30" s="608"/>
      <c r="CL30" s="608"/>
      <c r="CM30" s="608"/>
      <c r="CN30" s="608"/>
      <c r="CO30" s="608"/>
      <c r="CP30" s="608"/>
      <c r="CQ30" s="609"/>
      <c r="CR30" s="593">
        <v>366879</v>
      </c>
      <c r="CS30" s="594"/>
      <c r="CT30" s="594"/>
      <c r="CU30" s="594"/>
      <c r="CV30" s="594"/>
      <c r="CW30" s="594"/>
      <c r="CX30" s="594"/>
      <c r="CY30" s="595"/>
      <c r="CZ30" s="627">
        <v>6.9</v>
      </c>
      <c r="DA30" s="628"/>
      <c r="DB30" s="628"/>
      <c r="DC30" s="629"/>
      <c r="DD30" s="602">
        <v>366879</v>
      </c>
      <c r="DE30" s="594"/>
      <c r="DF30" s="594"/>
      <c r="DG30" s="594"/>
      <c r="DH30" s="594"/>
      <c r="DI30" s="594"/>
      <c r="DJ30" s="594"/>
      <c r="DK30" s="595"/>
      <c r="DL30" s="602">
        <v>366879</v>
      </c>
      <c r="DM30" s="594"/>
      <c r="DN30" s="594"/>
      <c r="DO30" s="594"/>
      <c r="DP30" s="594"/>
      <c r="DQ30" s="594"/>
      <c r="DR30" s="594"/>
      <c r="DS30" s="594"/>
      <c r="DT30" s="594"/>
      <c r="DU30" s="594"/>
      <c r="DV30" s="595"/>
      <c r="DW30" s="598">
        <v>10.8</v>
      </c>
      <c r="DX30" s="625"/>
      <c r="DY30" s="625"/>
      <c r="DZ30" s="625"/>
      <c r="EA30" s="625"/>
      <c r="EB30" s="625"/>
      <c r="EC30" s="626"/>
    </row>
    <row r="31" spans="2:133" ht="11.25" customHeight="1">
      <c r="B31" s="590" t="s">
        <v>295</v>
      </c>
      <c r="C31" s="591"/>
      <c r="D31" s="591"/>
      <c r="E31" s="591"/>
      <c r="F31" s="591"/>
      <c r="G31" s="591"/>
      <c r="H31" s="591"/>
      <c r="I31" s="591"/>
      <c r="J31" s="591"/>
      <c r="K31" s="591"/>
      <c r="L31" s="591"/>
      <c r="M31" s="591"/>
      <c r="N31" s="591"/>
      <c r="O31" s="591"/>
      <c r="P31" s="591"/>
      <c r="Q31" s="592"/>
      <c r="R31" s="593">
        <v>163324</v>
      </c>
      <c r="S31" s="594"/>
      <c r="T31" s="594"/>
      <c r="U31" s="594"/>
      <c r="V31" s="594"/>
      <c r="W31" s="594"/>
      <c r="X31" s="594"/>
      <c r="Y31" s="595"/>
      <c r="Z31" s="596">
        <v>3</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98.9</v>
      </c>
      <c r="BH31" s="613"/>
      <c r="BI31" s="613"/>
      <c r="BJ31" s="613"/>
      <c r="BK31" s="613"/>
      <c r="BL31" s="613"/>
      <c r="BM31" s="599">
        <v>95.9</v>
      </c>
      <c r="BN31" s="649"/>
      <c r="BO31" s="649"/>
      <c r="BP31" s="649"/>
      <c r="BQ31" s="650"/>
      <c r="BR31" s="648">
        <v>98.6</v>
      </c>
      <c r="BS31" s="613"/>
      <c r="BT31" s="613"/>
      <c r="BU31" s="613"/>
      <c r="BV31" s="613"/>
      <c r="BW31" s="613"/>
      <c r="BX31" s="599">
        <v>95.5</v>
      </c>
      <c r="BY31" s="649"/>
      <c r="BZ31" s="649"/>
      <c r="CA31" s="649"/>
      <c r="CB31" s="650"/>
      <c r="CD31" s="656"/>
      <c r="CE31" s="657"/>
      <c r="CF31" s="607" t="s">
        <v>298</v>
      </c>
      <c r="CG31" s="608"/>
      <c r="CH31" s="608"/>
      <c r="CI31" s="608"/>
      <c r="CJ31" s="608"/>
      <c r="CK31" s="608"/>
      <c r="CL31" s="608"/>
      <c r="CM31" s="608"/>
      <c r="CN31" s="608"/>
      <c r="CO31" s="608"/>
      <c r="CP31" s="608"/>
      <c r="CQ31" s="609"/>
      <c r="CR31" s="593">
        <v>56157</v>
      </c>
      <c r="CS31" s="613"/>
      <c r="CT31" s="613"/>
      <c r="CU31" s="613"/>
      <c r="CV31" s="613"/>
      <c r="CW31" s="613"/>
      <c r="CX31" s="613"/>
      <c r="CY31" s="614"/>
      <c r="CZ31" s="627">
        <v>1.1000000000000001</v>
      </c>
      <c r="DA31" s="628"/>
      <c r="DB31" s="628"/>
      <c r="DC31" s="629"/>
      <c r="DD31" s="602">
        <v>56157</v>
      </c>
      <c r="DE31" s="613"/>
      <c r="DF31" s="613"/>
      <c r="DG31" s="613"/>
      <c r="DH31" s="613"/>
      <c r="DI31" s="613"/>
      <c r="DJ31" s="613"/>
      <c r="DK31" s="614"/>
      <c r="DL31" s="602">
        <v>56157</v>
      </c>
      <c r="DM31" s="613"/>
      <c r="DN31" s="613"/>
      <c r="DO31" s="613"/>
      <c r="DP31" s="613"/>
      <c r="DQ31" s="613"/>
      <c r="DR31" s="613"/>
      <c r="DS31" s="613"/>
      <c r="DT31" s="613"/>
      <c r="DU31" s="613"/>
      <c r="DV31" s="614"/>
      <c r="DW31" s="598">
        <v>1.7</v>
      </c>
      <c r="DX31" s="625"/>
      <c r="DY31" s="625"/>
      <c r="DZ31" s="625"/>
      <c r="EA31" s="625"/>
      <c r="EB31" s="625"/>
      <c r="EC31" s="626"/>
    </row>
    <row r="32" spans="2:133" ht="11.25" customHeight="1">
      <c r="B32" s="590" t="s">
        <v>299</v>
      </c>
      <c r="C32" s="591"/>
      <c r="D32" s="591"/>
      <c r="E32" s="591"/>
      <c r="F32" s="591"/>
      <c r="G32" s="591"/>
      <c r="H32" s="591"/>
      <c r="I32" s="591"/>
      <c r="J32" s="591"/>
      <c r="K32" s="591"/>
      <c r="L32" s="591"/>
      <c r="M32" s="591"/>
      <c r="N32" s="591"/>
      <c r="O32" s="591"/>
      <c r="P32" s="591"/>
      <c r="Q32" s="592"/>
      <c r="R32" s="593">
        <v>82000</v>
      </c>
      <c r="S32" s="594"/>
      <c r="T32" s="594"/>
      <c r="U32" s="594"/>
      <c r="V32" s="594"/>
      <c r="W32" s="594"/>
      <c r="X32" s="594"/>
      <c r="Y32" s="595"/>
      <c r="Z32" s="596">
        <v>1.5</v>
      </c>
      <c r="AA32" s="596"/>
      <c r="AB32" s="596"/>
      <c r="AC32" s="596"/>
      <c r="AD32" s="597">
        <v>20246</v>
      </c>
      <c r="AE32" s="597"/>
      <c r="AF32" s="597"/>
      <c r="AG32" s="597"/>
      <c r="AH32" s="597"/>
      <c r="AI32" s="597"/>
      <c r="AJ32" s="597"/>
      <c r="AK32" s="597"/>
      <c r="AL32" s="598">
        <v>0.7</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98.5</v>
      </c>
      <c r="BH32" s="661"/>
      <c r="BI32" s="661"/>
      <c r="BJ32" s="661"/>
      <c r="BK32" s="661"/>
      <c r="BL32" s="661"/>
      <c r="BM32" s="662">
        <v>94.5</v>
      </c>
      <c r="BN32" s="661"/>
      <c r="BO32" s="661"/>
      <c r="BP32" s="661"/>
      <c r="BQ32" s="663"/>
      <c r="BR32" s="660">
        <v>98.3</v>
      </c>
      <c r="BS32" s="661"/>
      <c r="BT32" s="661"/>
      <c r="BU32" s="661"/>
      <c r="BV32" s="661"/>
      <c r="BW32" s="661"/>
      <c r="BX32" s="662">
        <v>94.1</v>
      </c>
      <c r="BY32" s="661"/>
      <c r="BZ32" s="661"/>
      <c r="CA32" s="661"/>
      <c r="CB32" s="663"/>
      <c r="CD32" s="658"/>
      <c r="CE32" s="659"/>
      <c r="CF32" s="607" t="s">
        <v>301</v>
      </c>
      <c r="CG32" s="608"/>
      <c r="CH32" s="608"/>
      <c r="CI32" s="608"/>
      <c r="CJ32" s="608"/>
      <c r="CK32" s="608"/>
      <c r="CL32" s="608"/>
      <c r="CM32" s="608"/>
      <c r="CN32" s="608"/>
      <c r="CO32" s="608"/>
      <c r="CP32" s="608"/>
      <c r="CQ32" s="609"/>
      <c r="CR32" s="593">
        <v>158</v>
      </c>
      <c r="CS32" s="594"/>
      <c r="CT32" s="594"/>
      <c r="CU32" s="594"/>
      <c r="CV32" s="594"/>
      <c r="CW32" s="594"/>
      <c r="CX32" s="594"/>
      <c r="CY32" s="595"/>
      <c r="CZ32" s="627">
        <v>0</v>
      </c>
      <c r="DA32" s="628"/>
      <c r="DB32" s="628"/>
      <c r="DC32" s="629"/>
      <c r="DD32" s="602">
        <v>158</v>
      </c>
      <c r="DE32" s="594"/>
      <c r="DF32" s="594"/>
      <c r="DG32" s="594"/>
      <c r="DH32" s="594"/>
      <c r="DI32" s="594"/>
      <c r="DJ32" s="594"/>
      <c r="DK32" s="595"/>
      <c r="DL32" s="602">
        <v>158</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302</v>
      </c>
      <c r="C33" s="591"/>
      <c r="D33" s="591"/>
      <c r="E33" s="591"/>
      <c r="F33" s="591"/>
      <c r="G33" s="591"/>
      <c r="H33" s="591"/>
      <c r="I33" s="591"/>
      <c r="J33" s="591"/>
      <c r="K33" s="591"/>
      <c r="L33" s="591"/>
      <c r="M33" s="591"/>
      <c r="N33" s="591"/>
      <c r="O33" s="591"/>
      <c r="P33" s="591"/>
      <c r="Q33" s="592"/>
      <c r="R33" s="593">
        <v>649379</v>
      </c>
      <c r="S33" s="594"/>
      <c r="T33" s="594"/>
      <c r="U33" s="594"/>
      <c r="V33" s="594"/>
      <c r="W33" s="594"/>
      <c r="X33" s="594"/>
      <c r="Y33" s="595"/>
      <c r="Z33" s="596">
        <v>11.8</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2180733</v>
      </c>
      <c r="CS33" s="613"/>
      <c r="CT33" s="613"/>
      <c r="CU33" s="613"/>
      <c r="CV33" s="613"/>
      <c r="CW33" s="613"/>
      <c r="CX33" s="613"/>
      <c r="CY33" s="614"/>
      <c r="CZ33" s="627">
        <v>41.1</v>
      </c>
      <c r="DA33" s="628"/>
      <c r="DB33" s="628"/>
      <c r="DC33" s="629"/>
      <c r="DD33" s="602">
        <v>1944118</v>
      </c>
      <c r="DE33" s="613"/>
      <c r="DF33" s="613"/>
      <c r="DG33" s="613"/>
      <c r="DH33" s="613"/>
      <c r="DI33" s="613"/>
      <c r="DJ33" s="613"/>
      <c r="DK33" s="614"/>
      <c r="DL33" s="602">
        <v>1549815</v>
      </c>
      <c r="DM33" s="613"/>
      <c r="DN33" s="613"/>
      <c r="DO33" s="613"/>
      <c r="DP33" s="613"/>
      <c r="DQ33" s="613"/>
      <c r="DR33" s="613"/>
      <c r="DS33" s="613"/>
      <c r="DT33" s="613"/>
      <c r="DU33" s="613"/>
      <c r="DV33" s="614"/>
      <c r="DW33" s="598">
        <v>45.6</v>
      </c>
      <c r="DX33" s="625"/>
      <c r="DY33" s="625"/>
      <c r="DZ33" s="625"/>
      <c r="EA33" s="625"/>
      <c r="EB33" s="625"/>
      <c r="EC33" s="626"/>
    </row>
    <row r="34" spans="2:133" ht="11.25" customHeight="1">
      <c r="B34" s="590" t="s">
        <v>304</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693907</v>
      </c>
      <c r="CS34" s="594"/>
      <c r="CT34" s="594"/>
      <c r="CU34" s="594"/>
      <c r="CV34" s="594"/>
      <c r="CW34" s="594"/>
      <c r="CX34" s="594"/>
      <c r="CY34" s="595"/>
      <c r="CZ34" s="627">
        <v>13.1</v>
      </c>
      <c r="DA34" s="628"/>
      <c r="DB34" s="628"/>
      <c r="DC34" s="629"/>
      <c r="DD34" s="602">
        <v>572553</v>
      </c>
      <c r="DE34" s="594"/>
      <c r="DF34" s="594"/>
      <c r="DG34" s="594"/>
      <c r="DH34" s="594"/>
      <c r="DI34" s="594"/>
      <c r="DJ34" s="594"/>
      <c r="DK34" s="595"/>
      <c r="DL34" s="602">
        <v>450465</v>
      </c>
      <c r="DM34" s="594"/>
      <c r="DN34" s="594"/>
      <c r="DO34" s="594"/>
      <c r="DP34" s="594"/>
      <c r="DQ34" s="594"/>
      <c r="DR34" s="594"/>
      <c r="DS34" s="594"/>
      <c r="DT34" s="594"/>
      <c r="DU34" s="594"/>
      <c r="DV34" s="595"/>
      <c r="DW34" s="598">
        <v>13.2</v>
      </c>
      <c r="DX34" s="625"/>
      <c r="DY34" s="625"/>
      <c r="DZ34" s="625"/>
      <c r="EA34" s="625"/>
      <c r="EB34" s="625"/>
      <c r="EC34" s="626"/>
    </row>
    <row r="35" spans="2:133" ht="11.25" customHeight="1">
      <c r="B35" s="590" t="s">
        <v>308</v>
      </c>
      <c r="C35" s="591"/>
      <c r="D35" s="591"/>
      <c r="E35" s="591"/>
      <c r="F35" s="591"/>
      <c r="G35" s="591"/>
      <c r="H35" s="591"/>
      <c r="I35" s="591"/>
      <c r="J35" s="591"/>
      <c r="K35" s="591"/>
      <c r="L35" s="591"/>
      <c r="M35" s="591"/>
      <c r="N35" s="591"/>
      <c r="O35" s="591"/>
      <c r="P35" s="591"/>
      <c r="Q35" s="592"/>
      <c r="R35" s="593">
        <v>293379</v>
      </c>
      <c r="S35" s="594"/>
      <c r="T35" s="594"/>
      <c r="U35" s="594"/>
      <c r="V35" s="594"/>
      <c r="W35" s="594"/>
      <c r="X35" s="594"/>
      <c r="Y35" s="595"/>
      <c r="Z35" s="596">
        <v>5.4</v>
      </c>
      <c r="AA35" s="596"/>
      <c r="AB35" s="596"/>
      <c r="AC35" s="596"/>
      <c r="AD35" s="597" t="s">
        <v>223</v>
      </c>
      <c r="AE35" s="597"/>
      <c r="AF35" s="597"/>
      <c r="AG35" s="597"/>
      <c r="AH35" s="597"/>
      <c r="AI35" s="597"/>
      <c r="AJ35" s="597"/>
      <c r="AK35" s="597"/>
      <c r="AL35" s="598" t="s">
        <v>223</v>
      </c>
      <c r="AM35" s="599"/>
      <c r="AN35" s="599"/>
      <c r="AO35" s="600"/>
      <c r="AP35" s="186"/>
      <c r="AQ35" s="604" t="s">
        <v>309</v>
      </c>
      <c r="AR35" s="605"/>
      <c r="AS35" s="605"/>
      <c r="AT35" s="605"/>
      <c r="AU35" s="605"/>
      <c r="AV35" s="605"/>
      <c r="AW35" s="605"/>
      <c r="AX35" s="605"/>
      <c r="AY35" s="606"/>
      <c r="AZ35" s="582">
        <v>665672</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90369</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17542</v>
      </c>
      <c r="CS35" s="613"/>
      <c r="CT35" s="613"/>
      <c r="CU35" s="613"/>
      <c r="CV35" s="613"/>
      <c r="CW35" s="613"/>
      <c r="CX35" s="613"/>
      <c r="CY35" s="614"/>
      <c r="CZ35" s="627">
        <v>0.3</v>
      </c>
      <c r="DA35" s="628"/>
      <c r="DB35" s="628"/>
      <c r="DC35" s="629"/>
      <c r="DD35" s="602">
        <v>17389</v>
      </c>
      <c r="DE35" s="613"/>
      <c r="DF35" s="613"/>
      <c r="DG35" s="613"/>
      <c r="DH35" s="613"/>
      <c r="DI35" s="613"/>
      <c r="DJ35" s="613"/>
      <c r="DK35" s="614"/>
      <c r="DL35" s="602">
        <v>17357</v>
      </c>
      <c r="DM35" s="613"/>
      <c r="DN35" s="613"/>
      <c r="DO35" s="613"/>
      <c r="DP35" s="613"/>
      <c r="DQ35" s="613"/>
      <c r="DR35" s="613"/>
      <c r="DS35" s="613"/>
      <c r="DT35" s="613"/>
      <c r="DU35" s="613"/>
      <c r="DV35" s="614"/>
      <c r="DW35" s="598">
        <v>0.5</v>
      </c>
      <c r="DX35" s="625"/>
      <c r="DY35" s="625"/>
      <c r="DZ35" s="625"/>
      <c r="EA35" s="625"/>
      <c r="EB35" s="625"/>
      <c r="EC35" s="626"/>
    </row>
    <row r="36" spans="2:133" ht="11.25" customHeight="1">
      <c r="B36" s="636" t="s">
        <v>312</v>
      </c>
      <c r="C36" s="637"/>
      <c r="D36" s="637"/>
      <c r="E36" s="637"/>
      <c r="F36" s="637"/>
      <c r="G36" s="637"/>
      <c r="H36" s="637"/>
      <c r="I36" s="637"/>
      <c r="J36" s="637"/>
      <c r="K36" s="637"/>
      <c r="L36" s="637"/>
      <c r="M36" s="637"/>
      <c r="N36" s="637"/>
      <c r="O36" s="637"/>
      <c r="P36" s="637"/>
      <c r="Q36" s="638"/>
      <c r="R36" s="665">
        <v>5480654</v>
      </c>
      <c r="S36" s="666"/>
      <c r="T36" s="666"/>
      <c r="U36" s="666"/>
      <c r="V36" s="666"/>
      <c r="W36" s="666"/>
      <c r="X36" s="666"/>
      <c r="Y36" s="667"/>
      <c r="Z36" s="668">
        <v>100</v>
      </c>
      <c r="AA36" s="668"/>
      <c r="AB36" s="668"/>
      <c r="AC36" s="668"/>
      <c r="AD36" s="669">
        <v>3108682</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168672</v>
      </c>
      <c r="BA36" s="594"/>
      <c r="BB36" s="594"/>
      <c r="BC36" s="594"/>
      <c r="BD36" s="613"/>
      <c r="BE36" s="613"/>
      <c r="BF36" s="650"/>
      <c r="BG36" s="607" t="s">
        <v>314</v>
      </c>
      <c r="BH36" s="608"/>
      <c r="BI36" s="608"/>
      <c r="BJ36" s="608"/>
      <c r="BK36" s="608"/>
      <c r="BL36" s="608"/>
      <c r="BM36" s="608"/>
      <c r="BN36" s="608"/>
      <c r="BO36" s="608"/>
      <c r="BP36" s="608"/>
      <c r="BQ36" s="608"/>
      <c r="BR36" s="608"/>
      <c r="BS36" s="608"/>
      <c r="BT36" s="608"/>
      <c r="BU36" s="609"/>
      <c r="BV36" s="593">
        <v>17478</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762955</v>
      </c>
      <c r="CS36" s="594"/>
      <c r="CT36" s="594"/>
      <c r="CU36" s="594"/>
      <c r="CV36" s="594"/>
      <c r="CW36" s="594"/>
      <c r="CX36" s="594"/>
      <c r="CY36" s="595"/>
      <c r="CZ36" s="627">
        <v>14.4</v>
      </c>
      <c r="DA36" s="628"/>
      <c r="DB36" s="628"/>
      <c r="DC36" s="629"/>
      <c r="DD36" s="602">
        <v>693658</v>
      </c>
      <c r="DE36" s="594"/>
      <c r="DF36" s="594"/>
      <c r="DG36" s="594"/>
      <c r="DH36" s="594"/>
      <c r="DI36" s="594"/>
      <c r="DJ36" s="594"/>
      <c r="DK36" s="595"/>
      <c r="DL36" s="602">
        <v>592810</v>
      </c>
      <c r="DM36" s="594"/>
      <c r="DN36" s="594"/>
      <c r="DO36" s="594"/>
      <c r="DP36" s="594"/>
      <c r="DQ36" s="594"/>
      <c r="DR36" s="594"/>
      <c r="DS36" s="594"/>
      <c r="DT36" s="594"/>
      <c r="DU36" s="594"/>
      <c r="DV36" s="595"/>
      <c r="DW36" s="598">
        <v>17.399999999999999</v>
      </c>
      <c r="DX36" s="625"/>
      <c r="DY36" s="625"/>
      <c r="DZ36" s="625"/>
      <c r="EA36" s="625"/>
      <c r="EB36" s="625"/>
      <c r="EC36" s="626"/>
    </row>
    <row r="37" spans="2:133" ht="11.25" customHeight="1">
      <c r="AQ37" s="672" t="s">
        <v>316</v>
      </c>
      <c r="AR37" s="673"/>
      <c r="AS37" s="673"/>
      <c r="AT37" s="673"/>
      <c r="AU37" s="673"/>
      <c r="AV37" s="673"/>
      <c r="AW37" s="673"/>
      <c r="AX37" s="673"/>
      <c r="AY37" s="674"/>
      <c r="AZ37" s="593" t="s">
        <v>317</v>
      </c>
      <c r="BA37" s="594"/>
      <c r="BB37" s="594"/>
      <c r="BC37" s="594"/>
      <c r="BD37" s="613"/>
      <c r="BE37" s="613"/>
      <c r="BF37" s="650"/>
      <c r="BG37" s="607" t="s">
        <v>318</v>
      </c>
      <c r="BH37" s="608"/>
      <c r="BI37" s="608"/>
      <c r="BJ37" s="608"/>
      <c r="BK37" s="608"/>
      <c r="BL37" s="608"/>
      <c r="BM37" s="608"/>
      <c r="BN37" s="608"/>
      <c r="BO37" s="608"/>
      <c r="BP37" s="608"/>
      <c r="BQ37" s="608"/>
      <c r="BR37" s="608"/>
      <c r="BS37" s="608"/>
      <c r="BT37" s="608"/>
      <c r="BU37" s="609"/>
      <c r="BV37" s="593">
        <v>2847</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510301</v>
      </c>
      <c r="CS37" s="613"/>
      <c r="CT37" s="613"/>
      <c r="CU37" s="613"/>
      <c r="CV37" s="613"/>
      <c r="CW37" s="613"/>
      <c r="CX37" s="613"/>
      <c r="CY37" s="614"/>
      <c r="CZ37" s="627">
        <v>9.6</v>
      </c>
      <c r="DA37" s="628"/>
      <c r="DB37" s="628"/>
      <c r="DC37" s="629"/>
      <c r="DD37" s="602">
        <v>510301</v>
      </c>
      <c r="DE37" s="613"/>
      <c r="DF37" s="613"/>
      <c r="DG37" s="613"/>
      <c r="DH37" s="613"/>
      <c r="DI37" s="613"/>
      <c r="DJ37" s="613"/>
      <c r="DK37" s="614"/>
      <c r="DL37" s="602">
        <v>487721</v>
      </c>
      <c r="DM37" s="613"/>
      <c r="DN37" s="613"/>
      <c r="DO37" s="613"/>
      <c r="DP37" s="613"/>
      <c r="DQ37" s="613"/>
      <c r="DR37" s="613"/>
      <c r="DS37" s="613"/>
      <c r="DT37" s="613"/>
      <c r="DU37" s="613"/>
      <c r="DV37" s="614"/>
      <c r="DW37" s="598">
        <v>14.3</v>
      </c>
      <c r="DX37" s="625"/>
      <c r="DY37" s="625"/>
      <c r="DZ37" s="625"/>
      <c r="EA37" s="625"/>
      <c r="EB37" s="625"/>
      <c r="EC37" s="626"/>
    </row>
    <row r="38" spans="2:133" ht="11.25" customHeight="1">
      <c r="AQ38" s="672" t="s">
        <v>320</v>
      </c>
      <c r="AR38" s="673"/>
      <c r="AS38" s="673"/>
      <c r="AT38" s="673"/>
      <c r="AU38" s="673"/>
      <c r="AV38" s="673"/>
      <c r="AW38" s="673"/>
      <c r="AX38" s="673"/>
      <c r="AY38" s="674"/>
      <c r="AZ38" s="593" t="s">
        <v>321</v>
      </c>
      <c r="BA38" s="594"/>
      <c r="BB38" s="594"/>
      <c r="BC38" s="594"/>
      <c r="BD38" s="613"/>
      <c r="BE38" s="613"/>
      <c r="BF38" s="650"/>
      <c r="BG38" s="607" t="s">
        <v>322</v>
      </c>
      <c r="BH38" s="608"/>
      <c r="BI38" s="608"/>
      <c r="BJ38" s="608"/>
      <c r="BK38" s="608"/>
      <c r="BL38" s="608"/>
      <c r="BM38" s="608"/>
      <c r="BN38" s="608"/>
      <c r="BO38" s="608"/>
      <c r="BP38" s="608"/>
      <c r="BQ38" s="608"/>
      <c r="BR38" s="608"/>
      <c r="BS38" s="608"/>
      <c r="BT38" s="608"/>
      <c r="BU38" s="609"/>
      <c r="BV38" s="593">
        <v>4965</v>
      </c>
      <c r="BW38" s="594"/>
      <c r="BX38" s="594"/>
      <c r="BY38" s="594"/>
      <c r="BZ38" s="594"/>
      <c r="CA38" s="594"/>
      <c r="CB38" s="603"/>
      <c r="CD38" s="607" t="s">
        <v>323</v>
      </c>
      <c r="CE38" s="608"/>
      <c r="CF38" s="608"/>
      <c r="CG38" s="608"/>
      <c r="CH38" s="608"/>
      <c r="CI38" s="608"/>
      <c r="CJ38" s="608"/>
      <c r="CK38" s="608"/>
      <c r="CL38" s="608"/>
      <c r="CM38" s="608"/>
      <c r="CN38" s="608"/>
      <c r="CO38" s="608"/>
      <c r="CP38" s="608"/>
      <c r="CQ38" s="609"/>
      <c r="CR38" s="593">
        <v>665672</v>
      </c>
      <c r="CS38" s="594"/>
      <c r="CT38" s="594"/>
      <c r="CU38" s="594"/>
      <c r="CV38" s="594"/>
      <c r="CW38" s="594"/>
      <c r="CX38" s="594"/>
      <c r="CY38" s="595"/>
      <c r="CZ38" s="627">
        <v>12.6</v>
      </c>
      <c r="DA38" s="628"/>
      <c r="DB38" s="628"/>
      <c r="DC38" s="629"/>
      <c r="DD38" s="602">
        <v>624518</v>
      </c>
      <c r="DE38" s="594"/>
      <c r="DF38" s="594"/>
      <c r="DG38" s="594"/>
      <c r="DH38" s="594"/>
      <c r="DI38" s="594"/>
      <c r="DJ38" s="594"/>
      <c r="DK38" s="595"/>
      <c r="DL38" s="602">
        <v>489183</v>
      </c>
      <c r="DM38" s="594"/>
      <c r="DN38" s="594"/>
      <c r="DO38" s="594"/>
      <c r="DP38" s="594"/>
      <c r="DQ38" s="594"/>
      <c r="DR38" s="594"/>
      <c r="DS38" s="594"/>
      <c r="DT38" s="594"/>
      <c r="DU38" s="594"/>
      <c r="DV38" s="595"/>
      <c r="DW38" s="598">
        <v>14.4</v>
      </c>
      <c r="DX38" s="625"/>
      <c r="DY38" s="625"/>
      <c r="DZ38" s="625"/>
      <c r="EA38" s="625"/>
      <c r="EB38" s="625"/>
      <c r="EC38" s="626"/>
    </row>
    <row r="39" spans="2:133" ht="11.25" customHeight="1">
      <c r="AQ39" s="672" t="s">
        <v>324</v>
      </c>
      <c r="AR39" s="673"/>
      <c r="AS39" s="673"/>
      <c r="AT39" s="673"/>
      <c r="AU39" s="673"/>
      <c r="AV39" s="673"/>
      <c r="AW39" s="673"/>
      <c r="AX39" s="673"/>
      <c r="AY39" s="674"/>
      <c r="AZ39" s="593" t="s">
        <v>321</v>
      </c>
      <c r="BA39" s="594"/>
      <c r="BB39" s="594"/>
      <c r="BC39" s="594"/>
      <c r="BD39" s="613"/>
      <c r="BE39" s="613"/>
      <c r="BF39" s="650"/>
      <c r="BG39" s="678" t="s">
        <v>325</v>
      </c>
      <c r="BH39" s="679"/>
      <c r="BI39" s="679"/>
      <c r="BJ39" s="679"/>
      <c r="BK39" s="679"/>
      <c r="BL39" s="187"/>
      <c r="BM39" s="608" t="s">
        <v>326</v>
      </c>
      <c r="BN39" s="608"/>
      <c r="BO39" s="608"/>
      <c r="BP39" s="608"/>
      <c r="BQ39" s="608"/>
      <c r="BR39" s="608"/>
      <c r="BS39" s="608"/>
      <c r="BT39" s="608"/>
      <c r="BU39" s="609"/>
      <c r="BV39" s="593">
        <v>93</v>
      </c>
      <c r="BW39" s="594"/>
      <c r="BX39" s="594"/>
      <c r="BY39" s="594"/>
      <c r="BZ39" s="594"/>
      <c r="CA39" s="594"/>
      <c r="CB39" s="603"/>
      <c r="CD39" s="607" t="s">
        <v>327</v>
      </c>
      <c r="CE39" s="608"/>
      <c r="CF39" s="608"/>
      <c r="CG39" s="608"/>
      <c r="CH39" s="608"/>
      <c r="CI39" s="608"/>
      <c r="CJ39" s="608"/>
      <c r="CK39" s="608"/>
      <c r="CL39" s="608"/>
      <c r="CM39" s="608"/>
      <c r="CN39" s="608"/>
      <c r="CO39" s="608"/>
      <c r="CP39" s="608"/>
      <c r="CQ39" s="609"/>
      <c r="CR39" s="593">
        <v>37657</v>
      </c>
      <c r="CS39" s="613"/>
      <c r="CT39" s="613"/>
      <c r="CU39" s="613"/>
      <c r="CV39" s="613"/>
      <c r="CW39" s="613"/>
      <c r="CX39" s="613"/>
      <c r="CY39" s="614"/>
      <c r="CZ39" s="627">
        <v>0.7</v>
      </c>
      <c r="DA39" s="628"/>
      <c r="DB39" s="628"/>
      <c r="DC39" s="629"/>
      <c r="DD39" s="602">
        <v>36000</v>
      </c>
      <c r="DE39" s="613"/>
      <c r="DF39" s="613"/>
      <c r="DG39" s="613"/>
      <c r="DH39" s="613"/>
      <c r="DI39" s="613"/>
      <c r="DJ39" s="613"/>
      <c r="DK39" s="614"/>
      <c r="DL39" s="602" t="s">
        <v>321</v>
      </c>
      <c r="DM39" s="613"/>
      <c r="DN39" s="613"/>
      <c r="DO39" s="613"/>
      <c r="DP39" s="613"/>
      <c r="DQ39" s="613"/>
      <c r="DR39" s="613"/>
      <c r="DS39" s="613"/>
      <c r="DT39" s="613"/>
      <c r="DU39" s="613"/>
      <c r="DV39" s="614"/>
      <c r="DW39" s="598" t="s">
        <v>321</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93">
        <v>118926</v>
      </c>
      <c r="BA40" s="594"/>
      <c r="BB40" s="594"/>
      <c r="BC40" s="594"/>
      <c r="BD40" s="613"/>
      <c r="BE40" s="613"/>
      <c r="BF40" s="650"/>
      <c r="BG40" s="678"/>
      <c r="BH40" s="679"/>
      <c r="BI40" s="679"/>
      <c r="BJ40" s="679"/>
      <c r="BK40" s="679"/>
      <c r="BL40" s="187"/>
      <c r="BM40" s="608" t="s">
        <v>329</v>
      </c>
      <c r="BN40" s="608"/>
      <c r="BO40" s="608"/>
      <c r="BP40" s="608"/>
      <c r="BQ40" s="608"/>
      <c r="BR40" s="608"/>
      <c r="BS40" s="608"/>
      <c r="BT40" s="608"/>
      <c r="BU40" s="609"/>
      <c r="BV40" s="593">
        <v>76</v>
      </c>
      <c r="BW40" s="594"/>
      <c r="BX40" s="594"/>
      <c r="BY40" s="594"/>
      <c r="BZ40" s="594"/>
      <c r="CA40" s="594"/>
      <c r="CB40" s="603"/>
      <c r="CD40" s="607" t="s">
        <v>330</v>
      </c>
      <c r="CE40" s="608"/>
      <c r="CF40" s="608"/>
      <c r="CG40" s="608"/>
      <c r="CH40" s="608"/>
      <c r="CI40" s="608"/>
      <c r="CJ40" s="608"/>
      <c r="CK40" s="608"/>
      <c r="CL40" s="608"/>
      <c r="CM40" s="608"/>
      <c r="CN40" s="608"/>
      <c r="CO40" s="608"/>
      <c r="CP40" s="608"/>
      <c r="CQ40" s="609"/>
      <c r="CR40" s="593">
        <v>3000</v>
      </c>
      <c r="CS40" s="594"/>
      <c r="CT40" s="594"/>
      <c r="CU40" s="594"/>
      <c r="CV40" s="594"/>
      <c r="CW40" s="594"/>
      <c r="CX40" s="594"/>
      <c r="CY40" s="595"/>
      <c r="CZ40" s="627">
        <v>0.1</v>
      </c>
      <c r="DA40" s="628"/>
      <c r="DB40" s="628"/>
      <c r="DC40" s="629"/>
      <c r="DD40" s="602" t="s">
        <v>321</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331</v>
      </c>
      <c r="AR41" s="616"/>
      <c r="AS41" s="616"/>
      <c r="AT41" s="616"/>
      <c r="AU41" s="616"/>
      <c r="AV41" s="616"/>
      <c r="AW41" s="616"/>
      <c r="AX41" s="616"/>
      <c r="AY41" s="617"/>
      <c r="AZ41" s="665">
        <v>378074</v>
      </c>
      <c r="BA41" s="666"/>
      <c r="BB41" s="666"/>
      <c r="BC41" s="666"/>
      <c r="BD41" s="661"/>
      <c r="BE41" s="661"/>
      <c r="BF41" s="663"/>
      <c r="BG41" s="680"/>
      <c r="BH41" s="681"/>
      <c r="BI41" s="681"/>
      <c r="BJ41" s="681"/>
      <c r="BK41" s="681"/>
      <c r="BL41" s="189"/>
      <c r="BM41" s="616" t="s">
        <v>332</v>
      </c>
      <c r="BN41" s="616"/>
      <c r="BO41" s="616"/>
      <c r="BP41" s="616"/>
      <c r="BQ41" s="616"/>
      <c r="BR41" s="616"/>
      <c r="BS41" s="616"/>
      <c r="BT41" s="616"/>
      <c r="BU41" s="617"/>
      <c r="BV41" s="665">
        <v>268</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93" t="s">
        <v>317</v>
      </c>
      <c r="CS41" s="613"/>
      <c r="CT41" s="613"/>
      <c r="CU41" s="613"/>
      <c r="CV41" s="613"/>
      <c r="CW41" s="613"/>
      <c r="CX41" s="613"/>
      <c r="CY41" s="614"/>
      <c r="CZ41" s="627" t="s">
        <v>317</v>
      </c>
      <c r="DA41" s="628"/>
      <c r="DB41" s="628"/>
      <c r="DC41" s="629"/>
      <c r="DD41" s="602" t="s">
        <v>317</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950997</v>
      </c>
      <c r="CS42" s="594"/>
      <c r="CT42" s="594"/>
      <c r="CU42" s="594"/>
      <c r="CV42" s="594"/>
      <c r="CW42" s="594"/>
      <c r="CX42" s="594"/>
      <c r="CY42" s="595"/>
      <c r="CZ42" s="627">
        <v>17.899999999999999</v>
      </c>
      <c r="DA42" s="676"/>
      <c r="DB42" s="676"/>
      <c r="DC42" s="677"/>
      <c r="DD42" s="602">
        <v>146914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18805</v>
      </c>
      <c r="CS43" s="613"/>
      <c r="CT43" s="613"/>
      <c r="CU43" s="613"/>
      <c r="CV43" s="613"/>
      <c r="CW43" s="613"/>
      <c r="CX43" s="613"/>
      <c r="CY43" s="614"/>
      <c r="CZ43" s="627">
        <v>0.4</v>
      </c>
      <c r="DA43" s="628"/>
      <c r="DB43" s="628"/>
      <c r="DC43" s="629"/>
      <c r="DD43" s="602">
        <v>18805</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290</v>
      </c>
      <c r="CE44" s="700"/>
      <c r="CF44" s="590" t="s">
        <v>339</v>
      </c>
      <c r="CG44" s="591"/>
      <c r="CH44" s="591"/>
      <c r="CI44" s="591"/>
      <c r="CJ44" s="591"/>
      <c r="CK44" s="591"/>
      <c r="CL44" s="591"/>
      <c r="CM44" s="591"/>
      <c r="CN44" s="591"/>
      <c r="CO44" s="591"/>
      <c r="CP44" s="591"/>
      <c r="CQ44" s="592"/>
      <c r="CR44" s="593">
        <v>950997</v>
      </c>
      <c r="CS44" s="594"/>
      <c r="CT44" s="594"/>
      <c r="CU44" s="594"/>
      <c r="CV44" s="594"/>
      <c r="CW44" s="594"/>
      <c r="CX44" s="594"/>
      <c r="CY44" s="595"/>
      <c r="CZ44" s="627">
        <v>17.899999999999999</v>
      </c>
      <c r="DA44" s="676"/>
      <c r="DB44" s="676"/>
      <c r="DC44" s="677"/>
      <c r="DD44" s="602">
        <v>146914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295787</v>
      </c>
      <c r="CS45" s="613"/>
      <c r="CT45" s="613"/>
      <c r="CU45" s="613"/>
      <c r="CV45" s="613"/>
      <c r="CW45" s="613"/>
      <c r="CX45" s="613"/>
      <c r="CY45" s="614"/>
      <c r="CZ45" s="627">
        <v>5.6</v>
      </c>
      <c r="DA45" s="628"/>
      <c r="DB45" s="628"/>
      <c r="DC45" s="629"/>
      <c r="DD45" s="602">
        <v>53296</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589537</v>
      </c>
      <c r="CS46" s="594"/>
      <c r="CT46" s="594"/>
      <c r="CU46" s="594"/>
      <c r="CV46" s="594"/>
      <c r="CW46" s="594"/>
      <c r="CX46" s="594"/>
      <c r="CY46" s="595"/>
      <c r="CZ46" s="627">
        <v>11.1</v>
      </c>
      <c r="DA46" s="676"/>
      <c r="DB46" s="676"/>
      <c r="DC46" s="677"/>
      <c r="DD46" s="602">
        <v>59295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t="s">
        <v>321</v>
      </c>
      <c r="CS47" s="613"/>
      <c r="CT47" s="613"/>
      <c r="CU47" s="613"/>
      <c r="CV47" s="613"/>
      <c r="CW47" s="613"/>
      <c r="CX47" s="613"/>
      <c r="CY47" s="614"/>
      <c r="CZ47" s="627" t="s">
        <v>321</v>
      </c>
      <c r="DA47" s="628"/>
      <c r="DB47" s="628"/>
      <c r="DC47" s="629"/>
      <c r="DD47" s="602" t="s">
        <v>321</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5300850</v>
      </c>
      <c r="CS49" s="661"/>
      <c r="CT49" s="661"/>
      <c r="CU49" s="661"/>
      <c r="CV49" s="661"/>
      <c r="CW49" s="661"/>
      <c r="CX49" s="661"/>
      <c r="CY49" s="688"/>
      <c r="CZ49" s="689">
        <v>100</v>
      </c>
      <c r="DA49" s="690"/>
      <c r="DB49" s="690"/>
      <c r="DC49" s="691"/>
      <c r="DD49" s="692">
        <v>3763445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85" zoomScale="70" zoomScaleNormal="25" zoomScaleSheetLayoutView="70" workbookViewId="0">
      <selection activeCell="AU95" sqref="AU9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5301</v>
      </c>
      <c r="R7" s="723"/>
      <c r="S7" s="723"/>
      <c r="T7" s="723"/>
      <c r="U7" s="723"/>
      <c r="V7" s="723">
        <v>5139</v>
      </c>
      <c r="W7" s="723"/>
      <c r="X7" s="723"/>
      <c r="Y7" s="723"/>
      <c r="Z7" s="723"/>
      <c r="AA7" s="723">
        <v>162</v>
      </c>
      <c r="AB7" s="723"/>
      <c r="AC7" s="723"/>
      <c r="AD7" s="723"/>
      <c r="AE7" s="724"/>
      <c r="AF7" s="725">
        <v>99</v>
      </c>
      <c r="AG7" s="726"/>
      <c r="AH7" s="726"/>
      <c r="AI7" s="726"/>
      <c r="AJ7" s="727"/>
      <c r="AK7" s="762">
        <v>515</v>
      </c>
      <c r="AL7" s="763"/>
      <c r="AM7" s="763"/>
      <c r="AN7" s="763"/>
      <c r="AO7" s="763"/>
      <c r="AP7" s="763">
        <v>5238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368</v>
      </c>
      <c r="C8" s="744"/>
      <c r="D8" s="744"/>
      <c r="E8" s="744"/>
      <c r="F8" s="744"/>
      <c r="G8" s="744"/>
      <c r="H8" s="744"/>
      <c r="I8" s="744"/>
      <c r="J8" s="744"/>
      <c r="K8" s="744"/>
      <c r="L8" s="744"/>
      <c r="M8" s="744"/>
      <c r="N8" s="744"/>
      <c r="O8" s="744"/>
      <c r="P8" s="745"/>
      <c r="Q8" s="746">
        <v>246</v>
      </c>
      <c r="R8" s="747"/>
      <c r="S8" s="747"/>
      <c r="T8" s="747"/>
      <c r="U8" s="747"/>
      <c r="V8" s="747">
        <v>227</v>
      </c>
      <c r="W8" s="747"/>
      <c r="X8" s="747"/>
      <c r="Y8" s="747"/>
      <c r="Z8" s="747"/>
      <c r="AA8" s="747">
        <v>19</v>
      </c>
      <c r="AB8" s="747"/>
      <c r="AC8" s="747"/>
      <c r="AD8" s="747"/>
      <c r="AE8" s="748"/>
      <c r="AF8" s="749">
        <v>19</v>
      </c>
      <c r="AG8" s="750"/>
      <c r="AH8" s="750"/>
      <c r="AI8" s="750"/>
      <c r="AJ8" s="751"/>
      <c r="AK8" s="752">
        <v>0</v>
      </c>
      <c r="AL8" s="753"/>
      <c r="AM8" s="753"/>
      <c r="AN8" s="753"/>
      <c r="AO8" s="753"/>
      <c r="AP8" s="753">
        <v>471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5481</v>
      </c>
      <c r="R23" s="782"/>
      <c r="S23" s="782"/>
      <c r="T23" s="782"/>
      <c r="U23" s="782"/>
      <c r="V23" s="782">
        <v>5301</v>
      </c>
      <c r="W23" s="782"/>
      <c r="X23" s="782"/>
      <c r="Y23" s="782"/>
      <c r="Z23" s="782"/>
      <c r="AA23" s="782">
        <v>180</v>
      </c>
      <c r="AB23" s="782"/>
      <c r="AC23" s="782"/>
      <c r="AD23" s="782"/>
      <c r="AE23" s="783"/>
      <c r="AF23" s="784">
        <v>117</v>
      </c>
      <c r="AG23" s="782"/>
      <c r="AH23" s="782"/>
      <c r="AI23" s="782"/>
      <c r="AJ23" s="785"/>
      <c r="AK23" s="786"/>
      <c r="AL23" s="787"/>
      <c r="AM23" s="787"/>
      <c r="AN23" s="787"/>
      <c r="AO23" s="787"/>
      <c r="AP23" s="782">
        <v>5709</v>
      </c>
      <c r="AQ23" s="782"/>
      <c r="AR23" s="782"/>
      <c r="AS23" s="782"/>
      <c r="AT23" s="782"/>
      <c r="AU23" s="788"/>
      <c r="AV23" s="788"/>
      <c r="AW23" s="788"/>
      <c r="AX23" s="788"/>
      <c r="AY23" s="789"/>
      <c r="AZ23" s="797" t="s">
        <v>223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2057</v>
      </c>
      <c r="R28" s="811"/>
      <c r="S28" s="811"/>
      <c r="T28" s="811"/>
      <c r="U28" s="811"/>
      <c r="V28" s="811">
        <v>1966</v>
      </c>
      <c r="W28" s="811"/>
      <c r="X28" s="811"/>
      <c r="Y28" s="811"/>
      <c r="Z28" s="811"/>
      <c r="AA28" s="811">
        <v>91</v>
      </c>
      <c r="AB28" s="811"/>
      <c r="AC28" s="811"/>
      <c r="AD28" s="811"/>
      <c r="AE28" s="812"/>
      <c r="AF28" s="813">
        <v>90</v>
      </c>
      <c r="AG28" s="811"/>
      <c r="AH28" s="811"/>
      <c r="AI28" s="811"/>
      <c r="AJ28" s="814"/>
      <c r="AK28" s="815">
        <v>119</v>
      </c>
      <c r="AL28" s="806"/>
      <c r="AM28" s="806"/>
      <c r="AN28" s="806"/>
      <c r="AO28" s="806"/>
      <c r="AP28" s="806">
        <v>0</v>
      </c>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1001</v>
      </c>
      <c r="R29" s="747"/>
      <c r="S29" s="747"/>
      <c r="T29" s="747"/>
      <c r="U29" s="747"/>
      <c r="V29" s="747">
        <v>949</v>
      </c>
      <c r="W29" s="747"/>
      <c r="X29" s="747"/>
      <c r="Y29" s="747"/>
      <c r="Z29" s="747"/>
      <c r="AA29" s="747">
        <v>55</v>
      </c>
      <c r="AB29" s="747"/>
      <c r="AC29" s="747"/>
      <c r="AD29" s="747"/>
      <c r="AE29" s="748"/>
      <c r="AF29" s="749">
        <v>52</v>
      </c>
      <c r="AG29" s="750"/>
      <c r="AH29" s="750"/>
      <c r="AI29" s="750"/>
      <c r="AJ29" s="751"/>
      <c r="AK29" s="818">
        <v>191</v>
      </c>
      <c r="AL29" s="819"/>
      <c r="AM29" s="819"/>
      <c r="AN29" s="819"/>
      <c r="AO29" s="819"/>
      <c r="AP29" s="819">
        <v>0</v>
      </c>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163</v>
      </c>
      <c r="R30" s="747"/>
      <c r="S30" s="747"/>
      <c r="T30" s="747"/>
      <c r="U30" s="747"/>
      <c r="V30" s="747">
        <v>163</v>
      </c>
      <c r="W30" s="747"/>
      <c r="X30" s="747"/>
      <c r="Y30" s="747"/>
      <c r="Z30" s="747"/>
      <c r="AA30" s="747">
        <v>0</v>
      </c>
      <c r="AB30" s="747"/>
      <c r="AC30" s="747"/>
      <c r="AD30" s="747"/>
      <c r="AE30" s="748"/>
      <c r="AF30" s="749">
        <v>1</v>
      </c>
      <c r="AG30" s="750"/>
      <c r="AH30" s="750"/>
      <c r="AI30" s="750"/>
      <c r="AJ30" s="751"/>
      <c r="AK30" s="818">
        <v>39</v>
      </c>
      <c r="AL30" s="819"/>
      <c r="AM30" s="819"/>
      <c r="AN30" s="819"/>
      <c r="AO30" s="819"/>
      <c r="AP30" s="819">
        <v>0</v>
      </c>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284</v>
      </c>
      <c r="R31" s="747"/>
      <c r="S31" s="747"/>
      <c r="T31" s="747"/>
      <c r="U31" s="747"/>
      <c r="V31" s="747">
        <v>260</v>
      </c>
      <c r="W31" s="747"/>
      <c r="X31" s="747"/>
      <c r="Y31" s="747"/>
      <c r="Z31" s="747"/>
      <c r="AA31" s="747">
        <v>24</v>
      </c>
      <c r="AB31" s="747"/>
      <c r="AC31" s="747"/>
      <c r="AD31" s="747"/>
      <c r="AE31" s="748"/>
      <c r="AF31" s="749">
        <v>534</v>
      </c>
      <c r="AG31" s="750"/>
      <c r="AH31" s="750"/>
      <c r="AI31" s="750"/>
      <c r="AJ31" s="751"/>
      <c r="AK31" s="818">
        <v>2</v>
      </c>
      <c r="AL31" s="819"/>
      <c r="AM31" s="819"/>
      <c r="AN31" s="819"/>
      <c r="AO31" s="819"/>
      <c r="AP31" s="819">
        <v>59</v>
      </c>
      <c r="AQ31" s="819"/>
      <c r="AR31" s="819"/>
      <c r="AS31" s="819"/>
      <c r="AT31" s="819"/>
      <c r="AU31" s="819">
        <v>3</v>
      </c>
      <c r="AV31" s="819"/>
      <c r="AW31" s="819"/>
      <c r="AX31" s="819"/>
      <c r="AY31" s="819"/>
      <c r="AZ31" s="820"/>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35</v>
      </c>
      <c r="R32" s="747"/>
      <c r="S32" s="747"/>
      <c r="T32" s="747"/>
      <c r="U32" s="747"/>
      <c r="V32" s="747">
        <v>35</v>
      </c>
      <c r="W32" s="747"/>
      <c r="X32" s="747"/>
      <c r="Y32" s="747"/>
      <c r="Z32" s="747"/>
      <c r="AA32" s="747">
        <v>0</v>
      </c>
      <c r="AB32" s="747"/>
      <c r="AC32" s="747"/>
      <c r="AD32" s="747"/>
      <c r="AE32" s="748"/>
      <c r="AF32" s="749">
        <v>0</v>
      </c>
      <c r="AG32" s="750"/>
      <c r="AH32" s="750"/>
      <c r="AI32" s="750"/>
      <c r="AJ32" s="751"/>
      <c r="AK32" s="818">
        <v>24</v>
      </c>
      <c r="AL32" s="819"/>
      <c r="AM32" s="819"/>
      <c r="AN32" s="819"/>
      <c r="AO32" s="819"/>
      <c r="AP32" s="819">
        <v>352</v>
      </c>
      <c r="AQ32" s="819"/>
      <c r="AR32" s="819"/>
      <c r="AS32" s="819"/>
      <c r="AT32" s="819"/>
      <c r="AU32" s="819">
        <v>288</v>
      </c>
      <c r="AV32" s="819"/>
      <c r="AW32" s="819"/>
      <c r="AX32" s="819"/>
      <c r="AY32" s="819"/>
      <c r="AZ32" s="820"/>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389</v>
      </c>
      <c r="C33" s="744"/>
      <c r="D33" s="744"/>
      <c r="E33" s="744"/>
      <c r="F33" s="744"/>
      <c r="G33" s="744"/>
      <c r="H33" s="744"/>
      <c r="I33" s="744"/>
      <c r="J33" s="744"/>
      <c r="K33" s="744"/>
      <c r="L33" s="744"/>
      <c r="M33" s="744"/>
      <c r="N33" s="744"/>
      <c r="O33" s="744"/>
      <c r="P33" s="745"/>
      <c r="Q33" s="746">
        <v>26</v>
      </c>
      <c r="R33" s="747"/>
      <c r="S33" s="747"/>
      <c r="T33" s="747"/>
      <c r="U33" s="747"/>
      <c r="V33" s="747">
        <v>25</v>
      </c>
      <c r="W33" s="747"/>
      <c r="X33" s="747"/>
      <c r="Y33" s="747"/>
      <c r="Z33" s="747"/>
      <c r="AA33" s="747">
        <v>1</v>
      </c>
      <c r="AB33" s="747"/>
      <c r="AC33" s="747"/>
      <c r="AD33" s="747"/>
      <c r="AE33" s="748"/>
      <c r="AF33" s="749">
        <v>0</v>
      </c>
      <c r="AG33" s="750"/>
      <c r="AH33" s="750"/>
      <c r="AI33" s="750"/>
      <c r="AJ33" s="751"/>
      <c r="AK33" s="818">
        <v>0</v>
      </c>
      <c r="AL33" s="819"/>
      <c r="AM33" s="819"/>
      <c r="AN33" s="819"/>
      <c r="AO33" s="819"/>
      <c r="AP33" s="819">
        <v>73</v>
      </c>
      <c r="AQ33" s="819"/>
      <c r="AR33" s="819"/>
      <c r="AS33" s="819"/>
      <c r="AT33" s="819"/>
      <c r="AU33" s="819">
        <v>0</v>
      </c>
      <c r="AV33" s="819"/>
      <c r="AW33" s="819"/>
      <c r="AX33" s="819"/>
      <c r="AY33" s="819"/>
      <c r="AZ33" s="820"/>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390</v>
      </c>
      <c r="C34" s="744"/>
      <c r="D34" s="744"/>
      <c r="E34" s="744"/>
      <c r="F34" s="744"/>
      <c r="G34" s="744"/>
      <c r="H34" s="744"/>
      <c r="I34" s="744"/>
      <c r="J34" s="744"/>
      <c r="K34" s="744"/>
      <c r="L34" s="744"/>
      <c r="M34" s="744"/>
      <c r="N34" s="744"/>
      <c r="O34" s="744"/>
      <c r="P34" s="745"/>
      <c r="Q34" s="746">
        <v>36</v>
      </c>
      <c r="R34" s="747"/>
      <c r="S34" s="747"/>
      <c r="T34" s="747"/>
      <c r="U34" s="747"/>
      <c r="V34" s="747">
        <v>36</v>
      </c>
      <c r="W34" s="747"/>
      <c r="X34" s="747"/>
      <c r="Y34" s="747"/>
      <c r="Z34" s="747"/>
      <c r="AA34" s="747">
        <v>0</v>
      </c>
      <c r="AB34" s="747"/>
      <c r="AC34" s="747"/>
      <c r="AD34" s="747"/>
      <c r="AE34" s="748"/>
      <c r="AF34" s="749">
        <v>16</v>
      </c>
      <c r="AG34" s="750"/>
      <c r="AH34" s="750"/>
      <c r="AI34" s="750"/>
      <c r="AJ34" s="751"/>
      <c r="AK34" s="818">
        <v>0</v>
      </c>
      <c r="AL34" s="819"/>
      <c r="AM34" s="819"/>
      <c r="AN34" s="819"/>
      <c r="AO34" s="819"/>
      <c r="AP34" s="819">
        <v>0</v>
      </c>
      <c r="AQ34" s="819"/>
      <c r="AR34" s="819"/>
      <c r="AS34" s="819"/>
      <c r="AT34" s="819"/>
      <c r="AU34" s="819">
        <v>0</v>
      </c>
      <c r="AV34" s="819"/>
      <c r="AW34" s="819"/>
      <c r="AX34" s="819"/>
      <c r="AY34" s="819"/>
      <c r="AZ34" s="820"/>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693</v>
      </c>
      <c r="AG63" s="830"/>
      <c r="AH63" s="830"/>
      <c r="AI63" s="830"/>
      <c r="AJ63" s="831"/>
      <c r="AK63" s="832"/>
      <c r="AL63" s="827"/>
      <c r="AM63" s="827"/>
      <c r="AN63" s="827"/>
      <c r="AO63" s="827"/>
      <c r="AP63" s="830">
        <v>484</v>
      </c>
      <c r="AQ63" s="830"/>
      <c r="AR63" s="830"/>
      <c r="AS63" s="830"/>
      <c r="AT63" s="830"/>
      <c r="AU63" s="830">
        <v>291</v>
      </c>
      <c r="AV63" s="830"/>
      <c r="AW63" s="830"/>
      <c r="AX63" s="830"/>
      <c r="AY63" s="830"/>
      <c r="AZ63" s="834"/>
      <c r="BA63" s="834"/>
      <c r="BB63" s="834"/>
      <c r="BC63" s="834"/>
      <c r="BD63" s="834"/>
      <c r="BE63" s="835"/>
      <c r="BF63" s="835"/>
      <c r="BG63" s="835"/>
      <c r="BH63" s="835"/>
      <c r="BI63" s="836"/>
      <c r="BJ63" s="837" t="s">
        <v>223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394</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395</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540</v>
      </c>
      <c r="C68" s="858"/>
      <c r="D68" s="858"/>
      <c r="E68" s="858"/>
      <c r="F68" s="858"/>
      <c r="G68" s="858"/>
      <c r="H68" s="858"/>
      <c r="I68" s="858"/>
      <c r="J68" s="858"/>
      <c r="K68" s="858"/>
      <c r="L68" s="858"/>
      <c r="M68" s="858"/>
      <c r="N68" s="858"/>
      <c r="O68" s="858"/>
      <c r="P68" s="859"/>
      <c r="Q68" s="860">
        <v>930</v>
      </c>
      <c r="R68" s="854"/>
      <c r="S68" s="854"/>
      <c r="T68" s="854"/>
      <c r="U68" s="854"/>
      <c r="V68" s="854">
        <v>545</v>
      </c>
      <c r="W68" s="854"/>
      <c r="X68" s="854"/>
      <c r="Y68" s="854"/>
      <c r="Z68" s="854"/>
      <c r="AA68" s="854">
        <v>42</v>
      </c>
      <c r="AB68" s="854"/>
      <c r="AC68" s="854"/>
      <c r="AD68" s="854"/>
      <c r="AE68" s="854"/>
      <c r="AF68" s="854">
        <v>42</v>
      </c>
      <c r="AG68" s="854"/>
      <c r="AH68" s="854"/>
      <c r="AI68" s="854"/>
      <c r="AJ68" s="854"/>
      <c r="AK68" s="854">
        <v>0</v>
      </c>
      <c r="AL68" s="854"/>
      <c r="AM68" s="854"/>
      <c r="AN68" s="854"/>
      <c r="AO68" s="854"/>
      <c r="AP68" s="854">
        <v>6933</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541</v>
      </c>
      <c r="C69" s="862"/>
      <c r="D69" s="862"/>
      <c r="E69" s="862"/>
      <c r="F69" s="862"/>
      <c r="G69" s="862"/>
      <c r="H69" s="862"/>
      <c r="I69" s="862"/>
      <c r="J69" s="862"/>
      <c r="K69" s="862"/>
      <c r="L69" s="862"/>
      <c r="M69" s="862"/>
      <c r="N69" s="862"/>
      <c r="O69" s="862"/>
      <c r="P69" s="863"/>
      <c r="Q69" s="864">
        <v>1346</v>
      </c>
      <c r="R69" s="819"/>
      <c r="S69" s="819"/>
      <c r="T69" s="819"/>
      <c r="U69" s="819"/>
      <c r="V69" s="819">
        <v>1330</v>
      </c>
      <c r="W69" s="819"/>
      <c r="X69" s="819"/>
      <c r="Y69" s="819"/>
      <c r="Z69" s="819"/>
      <c r="AA69" s="819">
        <v>17</v>
      </c>
      <c r="AB69" s="819"/>
      <c r="AC69" s="819"/>
      <c r="AD69" s="819"/>
      <c r="AE69" s="819"/>
      <c r="AF69" s="819">
        <v>17</v>
      </c>
      <c r="AG69" s="819"/>
      <c r="AH69" s="819"/>
      <c r="AI69" s="819"/>
      <c r="AJ69" s="819"/>
      <c r="AK69" s="819">
        <v>0</v>
      </c>
      <c r="AL69" s="819"/>
      <c r="AM69" s="819"/>
      <c r="AN69" s="819"/>
      <c r="AO69" s="819"/>
      <c r="AP69" s="819">
        <v>356</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542</v>
      </c>
      <c r="C70" s="862"/>
      <c r="D70" s="862"/>
      <c r="E70" s="862"/>
      <c r="F70" s="862"/>
      <c r="G70" s="862"/>
      <c r="H70" s="862"/>
      <c r="I70" s="862"/>
      <c r="J70" s="862"/>
      <c r="K70" s="862"/>
      <c r="L70" s="862"/>
      <c r="M70" s="862"/>
      <c r="N70" s="862"/>
      <c r="O70" s="862"/>
      <c r="P70" s="863"/>
      <c r="Q70" s="864">
        <v>1898</v>
      </c>
      <c r="R70" s="819"/>
      <c r="S70" s="819"/>
      <c r="T70" s="819"/>
      <c r="U70" s="819"/>
      <c r="V70" s="819">
        <v>1806</v>
      </c>
      <c r="W70" s="819"/>
      <c r="X70" s="819"/>
      <c r="Y70" s="819"/>
      <c r="Z70" s="819"/>
      <c r="AA70" s="819">
        <v>92</v>
      </c>
      <c r="AB70" s="819"/>
      <c r="AC70" s="819"/>
      <c r="AD70" s="819"/>
      <c r="AE70" s="819"/>
      <c r="AF70" s="819">
        <v>92</v>
      </c>
      <c r="AG70" s="819"/>
      <c r="AH70" s="819"/>
      <c r="AI70" s="819"/>
      <c r="AJ70" s="819"/>
      <c r="AK70" s="819">
        <v>51</v>
      </c>
      <c r="AL70" s="819"/>
      <c r="AM70" s="819"/>
      <c r="AN70" s="819"/>
      <c r="AO70" s="819"/>
      <c r="AP70" s="819">
        <v>77</v>
      </c>
      <c r="AQ70" s="819"/>
      <c r="AR70" s="819"/>
      <c r="AS70" s="819"/>
      <c r="AT70" s="819"/>
      <c r="AU70" s="819">
        <v>77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543</v>
      </c>
      <c r="C71" s="862"/>
      <c r="D71" s="862"/>
      <c r="E71" s="862"/>
      <c r="F71" s="862"/>
      <c r="G71" s="862"/>
      <c r="H71" s="862"/>
      <c r="I71" s="862"/>
      <c r="J71" s="862"/>
      <c r="K71" s="862"/>
      <c r="L71" s="862"/>
      <c r="M71" s="862"/>
      <c r="N71" s="862"/>
      <c r="O71" s="862"/>
      <c r="P71" s="863"/>
      <c r="Q71" s="864">
        <v>334</v>
      </c>
      <c r="R71" s="819"/>
      <c r="S71" s="819"/>
      <c r="T71" s="819"/>
      <c r="U71" s="819"/>
      <c r="V71" s="819">
        <v>296</v>
      </c>
      <c r="W71" s="819"/>
      <c r="X71" s="819"/>
      <c r="Y71" s="819"/>
      <c r="Z71" s="819"/>
      <c r="AA71" s="819">
        <v>38</v>
      </c>
      <c r="AB71" s="819"/>
      <c r="AC71" s="819"/>
      <c r="AD71" s="819"/>
      <c r="AE71" s="819"/>
      <c r="AF71" s="819">
        <v>38</v>
      </c>
      <c r="AG71" s="819"/>
      <c r="AH71" s="819"/>
      <c r="AI71" s="819"/>
      <c r="AJ71" s="819"/>
      <c r="AK71" s="819">
        <v>0</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544</v>
      </c>
      <c r="C72" s="862"/>
      <c r="D72" s="862"/>
      <c r="E72" s="862"/>
      <c r="F72" s="862"/>
      <c r="G72" s="862"/>
      <c r="H72" s="862"/>
      <c r="I72" s="862"/>
      <c r="J72" s="862"/>
      <c r="K72" s="862"/>
      <c r="L72" s="862"/>
      <c r="M72" s="862"/>
      <c r="N72" s="862"/>
      <c r="O72" s="862"/>
      <c r="P72" s="863"/>
      <c r="Q72" s="864">
        <v>141</v>
      </c>
      <c r="R72" s="819"/>
      <c r="S72" s="819"/>
      <c r="T72" s="819"/>
      <c r="U72" s="819"/>
      <c r="V72" s="819">
        <v>121</v>
      </c>
      <c r="W72" s="819"/>
      <c r="X72" s="819"/>
      <c r="Y72" s="819"/>
      <c r="Z72" s="819"/>
      <c r="AA72" s="819">
        <v>20</v>
      </c>
      <c r="AB72" s="819"/>
      <c r="AC72" s="819"/>
      <c r="AD72" s="819"/>
      <c r="AE72" s="819"/>
      <c r="AF72" s="819">
        <v>20</v>
      </c>
      <c r="AG72" s="819"/>
      <c r="AH72" s="819"/>
      <c r="AI72" s="819"/>
      <c r="AJ72" s="819"/>
      <c r="AK72" s="819">
        <v>0</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209</v>
      </c>
      <c r="AG88" s="830"/>
      <c r="AH88" s="830"/>
      <c r="AI88" s="830"/>
      <c r="AJ88" s="830"/>
      <c r="AK88" s="827"/>
      <c r="AL88" s="827"/>
      <c r="AM88" s="827"/>
      <c r="AN88" s="827"/>
      <c r="AO88" s="827"/>
      <c r="AP88" s="830">
        <v>7366</v>
      </c>
      <c r="AQ88" s="830"/>
      <c r="AR88" s="830"/>
      <c r="AS88" s="830"/>
      <c r="AT88" s="830"/>
      <c r="AU88" s="830">
        <v>77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289</v>
      </c>
      <c r="AG109" s="883"/>
      <c r="AH109" s="883"/>
      <c r="AI109" s="883"/>
      <c r="AJ109" s="884"/>
      <c r="AK109" s="882" t="s">
        <v>288</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289</v>
      </c>
      <c r="BW109" s="883"/>
      <c r="BX109" s="883"/>
      <c r="BY109" s="883"/>
      <c r="BZ109" s="884"/>
      <c r="CA109" s="882" t="s">
        <v>288</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289</v>
      </c>
      <c r="DM109" s="883"/>
      <c r="DN109" s="883"/>
      <c r="DO109" s="883"/>
      <c r="DP109" s="884"/>
      <c r="DQ109" s="882" t="s">
        <v>288</v>
      </c>
      <c r="DR109" s="883"/>
      <c r="DS109" s="883"/>
      <c r="DT109" s="883"/>
      <c r="DU109" s="884"/>
      <c r="DV109" s="882" t="s">
        <v>406</v>
      </c>
      <c r="DW109" s="883"/>
      <c r="DX109" s="883"/>
      <c r="DY109" s="883"/>
      <c r="DZ109" s="885"/>
    </row>
    <row r="110" spans="1:131" s="197" customFormat="1" ht="26.25" customHeight="1">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386701</v>
      </c>
      <c r="AB110" s="890"/>
      <c r="AC110" s="890"/>
      <c r="AD110" s="890"/>
      <c r="AE110" s="891"/>
      <c r="AF110" s="892">
        <v>404195</v>
      </c>
      <c r="AG110" s="890"/>
      <c r="AH110" s="890"/>
      <c r="AI110" s="890"/>
      <c r="AJ110" s="891"/>
      <c r="AK110" s="892">
        <v>423036</v>
      </c>
      <c r="AL110" s="890"/>
      <c r="AM110" s="890"/>
      <c r="AN110" s="890"/>
      <c r="AO110" s="891"/>
      <c r="AP110" s="893">
        <v>14.1</v>
      </c>
      <c r="AQ110" s="894"/>
      <c r="AR110" s="894"/>
      <c r="AS110" s="894"/>
      <c r="AT110" s="895"/>
      <c r="AU110" s="896" t="s">
        <v>61</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4130107</v>
      </c>
      <c r="BR110" s="927"/>
      <c r="BS110" s="927"/>
      <c r="BT110" s="927"/>
      <c r="BU110" s="927"/>
      <c r="BV110" s="927">
        <v>5426003</v>
      </c>
      <c r="BW110" s="927"/>
      <c r="BX110" s="927"/>
      <c r="BY110" s="927"/>
      <c r="BZ110" s="927"/>
      <c r="CA110" s="927">
        <v>5708503</v>
      </c>
      <c r="CB110" s="927"/>
      <c r="CC110" s="927"/>
      <c r="CD110" s="927"/>
      <c r="CE110" s="927"/>
      <c r="CF110" s="941">
        <v>190.8</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223</v>
      </c>
      <c r="DH110" s="927"/>
      <c r="DI110" s="927"/>
      <c r="DJ110" s="927"/>
      <c r="DK110" s="927"/>
      <c r="DL110" s="927" t="s">
        <v>223</v>
      </c>
      <c r="DM110" s="927"/>
      <c r="DN110" s="927"/>
      <c r="DO110" s="927"/>
      <c r="DP110" s="927"/>
      <c r="DQ110" s="927" t="s">
        <v>223</v>
      </c>
      <c r="DR110" s="927"/>
      <c r="DS110" s="927"/>
      <c r="DT110" s="927"/>
      <c r="DU110" s="927"/>
      <c r="DV110" s="928" t="s">
        <v>223</v>
      </c>
      <c r="DW110" s="928"/>
      <c r="DX110" s="928"/>
      <c r="DY110" s="928"/>
      <c r="DZ110" s="929"/>
    </row>
    <row r="111" spans="1:131" s="197"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413</v>
      </c>
      <c r="AB111" s="934"/>
      <c r="AC111" s="934"/>
      <c r="AD111" s="934"/>
      <c r="AE111" s="935"/>
      <c r="AF111" s="936" t="s">
        <v>413</v>
      </c>
      <c r="AG111" s="934"/>
      <c r="AH111" s="934"/>
      <c r="AI111" s="934"/>
      <c r="AJ111" s="935"/>
      <c r="AK111" s="936" t="s">
        <v>413</v>
      </c>
      <c r="AL111" s="934"/>
      <c r="AM111" s="934"/>
      <c r="AN111" s="934"/>
      <c r="AO111" s="935"/>
      <c r="AP111" s="937" t="s">
        <v>413</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t="s">
        <v>223</v>
      </c>
      <c r="BR111" s="920"/>
      <c r="BS111" s="920"/>
      <c r="BT111" s="920"/>
      <c r="BU111" s="920"/>
      <c r="BV111" s="920" t="s">
        <v>223</v>
      </c>
      <c r="BW111" s="920"/>
      <c r="BX111" s="920"/>
      <c r="BY111" s="920"/>
      <c r="BZ111" s="920"/>
      <c r="CA111" s="920" t="s">
        <v>223</v>
      </c>
      <c r="CB111" s="920"/>
      <c r="CC111" s="920"/>
      <c r="CD111" s="920"/>
      <c r="CE111" s="920"/>
      <c r="CF111" s="914" t="s">
        <v>223</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223</v>
      </c>
      <c r="DH111" s="920"/>
      <c r="DI111" s="920"/>
      <c r="DJ111" s="920"/>
      <c r="DK111" s="920"/>
      <c r="DL111" s="920" t="s">
        <v>223</v>
      </c>
      <c r="DM111" s="920"/>
      <c r="DN111" s="920"/>
      <c r="DO111" s="920"/>
      <c r="DP111" s="920"/>
      <c r="DQ111" s="920" t="s">
        <v>223</v>
      </c>
      <c r="DR111" s="920"/>
      <c r="DS111" s="920"/>
      <c r="DT111" s="920"/>
      <c r="DU111" s="920"/>
      <c r="DV111" s="921" t="s">
        <v>223</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223</v>
      </c>
      <c r="AB112" s="959"/>
      <c r="AC112" s="959"/>
      <c r="AD112" s="959"/>
      <c r="AE112" s="960"/>
      <c r="AF112" s="961" t="s">
        <v>223</v>
      </c>
      <c r="AG112" s="959"/>
      <c r="AH112" s="959"/>
      <c r="AI112" s="959"/>
      <c r="AJ112" s="960"/>
      <c r="AK112" s="961" t="s">
        <v>223</v>
      </c>
      <c r="AL112" s="959"/>
      <c r="AM112" s="959"/>
      <c r="AN112" s="959"/>
      <c r="AO112" s="960"/>
      <c r="AP112" s="962" t="s">
        <v>223</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374787</v>
      </c>
      <c r="BR112" s="920"/>
      <c r="BS112" s="920"/>
      <c r="BT112" s="920"/>
      <c r="BU112" s="920"/>
      <c r="BV112" s="920">
        <v>325305</v>
      </c>
      <c r="BW112" s="920"/>
      <c r="BX112" s="920"/>
      <c r="BY112" s="920"/>
      <c r="BZ112" s="920"/>
      <c r="CA112" s="920">
        <v>290911</v>
      </c>
      <c r="CB112" s="920"/>
      <c r="CC112" s="920"/>
      <c r="CD112" s="920"/>
      <c r="CE112" s="920"/>
      <c r="CF112" s="914">
        <v>9.6999999999999993</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223</v>
      </c>
      <c r="DH112" s="920"/>
      <c r="DI112" s="920"/>
      <c r="DJ112" s="920"/>
      <c r="DK112" s="920"/>
      <c r="DL112" s="920" t="s">
        <v>223</v>
      </c>
      <c r="DM112" s="920"/>
      <c r="DN112" s="920"/>
      <c r="DO112" s="920"/>
      <c r="DP112" s="920"/>
      <c r="DQ112" s="920" t="s">
        <v>223</v>
      </c>
      <c r="DR112" s="920"/>
      <c r="DS112" s="920"/>
      <c r="DT112" s="920"/>
      <c r="DU112" s="920"/>
      <c r="DV112" s="921" t="s">
        <v>223</v>
      </c>
      <c r="DW112" s="921"/>
      <c r="DX112" s="921"/>
      <c r="DY112" s="921"/>
      <c r="DZ112" s="922"/>
    </row>
    <row r="113" spans="1:130" s="197"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23336</v>
      </c>
      <c r="AB113" s="934"/>
      <c r="AC113" s="934"/>
      <c r="AD113" s="934"/>
      <c r="AE113" s="935"/>
      <c r="AF113" s="936">
        <v>17727</v>
      </c>
      <c r="AG113" s="934"/>
      <c r="AH113" s="934"/>
      <c r="AI113" s="934"/>
      <c r="AJ113" s="935"/>
      <c r="AK113" s="936">
        <v>20266</v>
      </c>
      <c r="AL113" s="934"/>
      <c r="AM113" s="934"/>
      <c r="AN113" s="934"/>
      <c r="AO113" s="935"/>
      <c r="AP113" s="937">
        <v>0.7</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1327385</v>
      </c>
      <c r="BR113" s="920"/>
      <c r="BS113" s="920"/>
      <c r="BT113" s="920"/>
      <c r="BU113" s="920"/>
      <c r="BV113" s="920">
        <v>1229811</v>
      </c>
      <c r="BW113" s="920"/>
      <c r="BX113" s="920"/>
      <c r="BY113" s="920"/>
      <c r="BZ113" s="920"/>
      <c r="CA113" s="920">
        <v>1189584</v>
      </c>
      <c r="CB113" s="920"/>
      <c r="CC113" s="920"/>
      <c r="CD113" s="920"/>
      <c r="CE113" s="920"/>
      <c r="CF113" s="914">
        <v>39.799999999999997</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223</v>
      </c>
      <c r="DH113" s="959"/>
      <c r="DI113" s="959"/>
      <c r="DJ113" s="959"/>
      <c r="DK113" s="960"/>
      <c r="DL113" s="961" t="s">
        <v>223</v>
      </c>
      <c r="DM113" s="959"/>
      <c r="DN113" s="959"/>
      <c r="DO113" s="959"/>
      <c r="DP113" s="960"/>
      <c r="DQ113" s="961" t="s">
        <v>223</v>
      </c>
      <c r="DR113" s="959"/>
      <c r="DS113" s="959"/>
      <c r="DT113" s="959"/>
      <c r="DU113" s="960"/>
      <c r="DV113" s="962" t="s">
        <v>223</v>
      </c>
      <c r="DW113" s="963"/>
      <c r="DX113" s="963"/>
      <c r="DY113" s="963"/>
      <c r="DZ113" s="964"/>
    </row>
    <row r="114" spans="1:130" s="197"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140811</v>
      </c>
      <c r="AB114" s="959"/>
      <c r="AC114" s="959"/>
      <c r="AD114" s="959"/>
      <c r="AE114" s="960"/>
      <c r="AF114" s="961">
        <v>155933</v>
      </c>
      <c r="AG114" s="959"/>
      <c r="AH114" s="959"/>
      <c r="AI114" s="959"/>
      <c r="AJ114" s="960"/>
      <c r="AK114" s="961">
        <v>143183</v>
      </c>
      <c r="AL114" s="959"/>
      <c r="AM114" s="959"/>
      <c r="AN114" s="959"/>
      <c r="AO114" s="960"/>
      <c r="AP114" s="962">
        <v>4.8</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847842</v>
      </c>
      <c r="BR114" s="920"/>
      <c r="BS114" s="920"/>
      <c r="BT114" s="920"/>
      <c r="BU114" s="920"/>
      <c r="BV114" s="920">
        <v>866537</v>
      </c>
      <c r="BW114" s="920"/>
      <c r="BX114" s="920"/>
      <c r="BY114" s="920"/>
      <c r="BZ114" s="920"/>
      <c r="CA114" s="920">
        <v>748343</v>
      </c>
      <c r="CB114" s="920"/>
      <c r="CC114" s="920"/>
      <c r="CD114" s="920"/>
      <c r="CE114" s="920"/>
      <c r="CF114" s="914">
        <v>25</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223</v>
      </c>
      <c r="DH114" s="959"/>
      <c r="DI114" s="959"/>
      <c r="DJ114" s="959"/>
      <c r="DK114" s="960"/>
      <c r="DL114" s="961" t="s">
        <v>223</v>
      </c>
      <c r="DM114" s="959"/>
      <c r="DN114" s="959"/>
      <c r="DO114" s="959"/>
      <c r="DP114" s="960"/>
      <c r="DQ114" s="961" t="s">
        <v>223</v>
      </c>
      <c r="DR114" s="959"/>
      <c r="DS114" s="959"/>
      <c r="DT114" s="959"/>
      <c r="DU114" s="960"/>
      <c r="DV114" s="962" t="s">
        <v>223</v>
      </c>
      <c r="DW114" s="963"/>
      <c r="DX114" s="963"/>
      <c r="DY114" s="963"/>
      <c r="DZ114" s="964"/>
    </row>
    <row r="115" spans="1:130" s="197"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223</v>
      </c>
      <c r="AB115" s="934"/>
      <c r="AC115" s="934"/>
      <c r="AD115" s="934"/>
      <c r="AE115" s="935"/>
      <c r="AF115" s="936" t="s">
        <v>223</v>
      </c>
      <c r="AG115" s="934"/>
      <c r="AH115" s="934"/>
      <c r="AI115" s="934"/>
      <c r="AJ115" s="935"/>
      <c r="AK115" s="936" t="s">
        <v>223</v>
      </c>
      <c r="AL115" s="934"/>
      <c r="AM115" s="934"/>
      <c r="AN115" s="934"/>
      <c r="AO115" s="935"/>
      <c r="AP115" s="937" t="s">
        <v>223</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223</v>
      </c>
      <c r="BR115" s="920"/>
      <c r="BS115" s="920"/>
      <c r="BT115" s="920"/>
      <c r="BU115" s="920"/>
      <c r="BV115" s="920" t="s">
        <v>223</v>
      </c>
      <c r="BW115" s="920"/>
      <c r="BX115" s="920"/>
      <c r="BY115" s="920"/>
      <c r="BZ115" s="920"/>
      <c r="CA115" s="920" t="s">
        <v>223</v>
      </c>
      <c r="CB115" s="920"/>
      <c r="CC115" s="920"/>
      <c r="CD115" s="920"/>
      <c r="CE115" s="920"/>
      <c r="CF115" s="914" t="s">
        <v>223</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223</v>
      </c>
      <c r="DH115" s="959"/>
      <c r="DI115" s="959"/>
      <c r="DJ115" s="959"/>
      <c r="DK115" s="960"/>
      <c r="DL115" s="961" t="s">
        <v>223</v>
      </c>
      <c r="DM115" s="959"/>
      <c r="DN115" s="959"/>
      <c r="DO115" s="959"/>
      <c r="DP115" s="960"/>
      <c r="DQ115" s="961" t="s">
        <v>223</v>
      </c>
      <c r="DR115" s="959"/>
      <c r="DS115" s="959"/>
      <c r="DT115" s="959"/>
      <c r="DU115" s="960"/>
      <c r="DV115" s="962" t="s">
        <v>223</v>
      </c>
      <c r="DW115" s="963"/>
      <c r="DX115" s="963"/>
      <c r="DY115" s="963"/>
      <c r="DZ115" s="964"/>
    </row>
    <row r="116" spans="1:130" s="197" customFormat="1" ht="26.25" customHeight="1">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162</v>
      </c>
      <c r="AB116" s="959"/>
      <c r="AC116" s="959"/>
      <c r="AD116" s="959"/>
      <c r="AE116" s="960"/>
      <c r="AF116" s="961">
        <v>846</v>
      </c>
      <c r="AG116" s="959"/>
      <c r="AH116" s="959"/>
      <c r="AI116" s="959"/>
      <c r="AJ116" s="960"/>
      <c r="AK116" s="961">
        <v>158</v>
      </c>
      <c r="AL116" s="959"/>
      <c r="AM116" s="959"/>
      <c r="AN116" s="959"/>
      <c r="AO116" s="960"/>
      <c r="AP116" s="962">
        <v>0</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223</v>
      </c>
      <c r="BR116" s="920"/>
      <c r="BS116" s="920"/>
      <c r="BT116" s="920"/>
      <c r="BU116" s="920"/>
      <c r="BV116" s="920" t="s">
        <v>223</v>
      </c>
      <c r="BW116" s="920"/>
      <c r="BX116" s="920"/>
      <c r="BY116" s="920"/>
      <c r="BZ116" s="920"/>
      <c r="CA116" s="920" t="s">
        <v>223</v>
      </c>
      <c r="CB116" s="920"/>
      <c r="CC116" s="920"/>
      <c r="CD116" s="920"/>
      <c r="CE116" s="920"/>
      <c r="CF116" s="914" t="s">
        <v>223</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223</v>
      </c>
      <c r="DH116" s="959"/>
      <c r="DI116" s="959"/>
      <c r="DJ116" s="959"/>
      <c r="DK116" s="960"/>
      <c r="DL116" s="961" t="s">
        <v>223</v>
      </c>
      <c r="DM116" s="959"/>
      <c r="DN116" s="959"/>
      <c r="DO116" s="959"/>
      <c r="DP116" s="960"/>
      <c r="DQ116" s="961" t="s">
        <v>223</v>
      </c>
      <c r="DR116" s="959"/>
      <c r="DS116" s="959"/>
      <c r="DT116" s="959"/>
      <c r="DU116" s="960"/>
      <c r="DV116" s="962" t="s">
        <v>223</v>
      </c>
      <c r="DW116" s="963"/>
      <c r="DX116" s="963"/>
      <c r="DY116" s="963"/>
      <c r="DZ116" s="964"/>
    </row>
    <row r="117" spans="1:130" s="197" customFormat="1" ht="26.25" customHeight="1">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551010</v>
      </c>
      <c r="AB117" s="966"/>
      <c r="AC117" s="966"/>
      <c r="AD117" s="966"/>
      <c r="AE117" s="967"/>
      <c r="AF117" s="965">
        <v>578701</v>
      </c>
      <c r="AG117" s="966"/>
      <c r="AH117" s="966"/>
      <c r="AI117" s="966"/>
      <c r="AJ117" s="967"/>
      <c r="AK117" s="965">
        <v>586643</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223</v>
      </c>
      <c r="BR117" s="986"/>
      <c r="BS117" s="986"/>
      <c r="BT117" s="986"/>
      <c r="BU117" s="986"/>
      <c r="BV117" s="986" t="s">
        <v>223</v>
      </c>
      <c r="BW117" s="986"/>
      <c r="BX117" s="986"/>
      <c r="BY117" s="986"/>
      <c r="BZ117" s="986"/>
      <c r="CA117" s="986" t="s">
        <v>223</v>
      </c>
      <c r="CB117" s="986"/>
      <c r="CC117" s="986"/>
      <c r="CD117" s="986"/>
      <c r="CE117" s="986"/>
      <c r="CF117" s="914" t="s">
        <v>223</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223</v>
      </c>
      <c r="DH117" s="959"/>
      <c r="DI117" s="959"/>
      <c r="DJ117" s="959"/>
      <c r="DK117" s="960"/>
      <c r="DL117" s="961" t="s">
        <v>223</v>
      </c>
      <c r="DM117" s="959"/>
      <c r="DN117" s="959"/>
      <c r="DO117" s="959"/>
      <c r="DP117" s="960"/>
      <c r="DQ117" s="961" t="s">
        <v>223</v>
      </c>
      <c r="DR117" s="959"/>
      <c r="DS117" s="959"/>
      <c r="DT117" s="959"/>
      <c r="DU117" s="960"/>
      <c r="DV117" s="962" t="s">
        <v>223</v>
      </c>
      <c r="DW117" s="963"/>
      <c r="DX117" s="963"/>
      <c r="DY117" s="963"/>
      <c r="DZ117" s="964"/>
    </row>
    <row r="118" spans="1:130" s="197" customFormat="1" ht="26.25" customHeight="1">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289</v>
      </c>
      <c r="AG118" s="883"/>
      <c r="AH118" s="883"/>
      <c r="AI118" s="883"/>
      <c r="AJ118" s="884"/>
      <c r="AK118" s="882" t="s">
        <v>288</v>
      </c>
      <c r="AL118" s="883"/>
      <c r="AM118" s="883"/>
      <c r="AN118" s="883"/>
      <c r="AO118" s="884"/>
      <c r="AP118" s="990" t="s">
        <v>406</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435</v>
      </c>
      <c r="BP118" s="994"/>
      <c r="BQ118" s="985">
        <v>6680121</v>
      </c>
      <c r="BR118" s="986"/>
      <c r="BS118" s="986"/>
      <c r="BT118" s="986"/>
      <c r="BU118" s="986"/>
      <c r="BV118" s="986">
        <v>7847656</v>
      </c>
      <c r="BW118" s="986"/>
      <c r="BX118" s="986"/>
      <c r="BY118" s="986"/>
      <c r="BZ118" s="986"/>
      <c r="CA118" s="986">
        <v>7937341</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223</v>
      </c>
      <c r="DH118" s="959"/>
      <c r="DI118" s="959"/>
      <c r="DJ118" s="959"/>
      <c r="DK118" s="960"/>
      <c r="DL118" s="961" t="s">
        <v>223</v>
      </c>
      <c r="DM118" s="959"/>
      <c r="DN118" s="959"/>
      <c r="DO118" s="959"/>
      <c r="DP118" s="960"/>
      <c r="DQ118" s="961" t="s">
        <v>223</v>
      </c>
      <c r="DR118" s="959"/>
      <c r="DS118" s="959"/>
      <c r="DT118" s="959"/>
      <c r="DU118" s="960"/>
      <c r="DV118" s="962" t="s">
        <v>223</v>
      </c>
      <c r="DW118" s="963"/>
      <c r="DX118" s="963"/>
      <c r="DY118" s="963"/>
      <c r="DZ118" s="964"/>
    </row>
    <row r="119" spans="1:130" s="197" customFormat="1" ht="26.25" customHeight="1">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223</v>
      </c>
      <c r="AB119" s="890"/>
      <c r="AC119" s="890"/>
      <c r="AD119" s="890"/>
      <c r="AE119" s="891"/>
      <c r="AF119" s="892" t="s">
        <v>223</v>
      </c>
      <c r="AG119" s="890"/>
      <c r="AH119" s="890"/>
      <c r="AI119" s="890"/>
      <c r="AJ119" s="891"/>
      <c r="AK119" s="892" t="s">
        <v>223</v>
      </c>
      <c r="AL119" s="890"/>
      <c r="AM119" s="890"/>
      <c r="AN119" s="890"/>
      <c r="AO119" s="891"/>
      <c r="AP119" s="893" t="s">
        <v>223</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744381</v>
      </c>
      <c r="BR119" s="927"/>
      <c r="BS119" s="927"/>
      <c r="BT119" s="927"/>
      <c r="BU119" s="927"/>
      <c r="BV119" s="927">
        <v>922088</v>
      </c>
      <c r="BW119" s="927"/>
      <c r="BX119" s="927"/>
      <c r="BY119" s="927"/>
      <c r="BZ119" s="927"/>
      <c r="CA119" s="927">
        <v>440918</v>
      </c>
      <c r="CB119" s="927"/>
      <c r="CC119" s="927"/>
      <c r="CD119" s="927"/>
      <c r="CE119" s="927"/>
      <c r="CF119" s="941">
        <v>14.7</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223</v>
      </c>
      <c r="DH119" s="998"/>
      <c r="DI119" s="998"/>
      <c r="DJ119" s="998"/>
      <c r="DK119" s="999"/>
      <c r="DL119" s="1000" t="s">
        <v>223</v>
      </c>
      <c r="DM119" s="998"/>
      <c r="DN119" s="998"/>
      <c r="DO119" s="998"/>
      <c r="DP119" s="999"/>
      <c r="DQ119" s="1000" t="s">
        <v>223</v>
      </c>
      <c r="DR119" s="998"/>
      <c r="DS119" s="998"/>
      <c r="DT119" s="998"/>
      <c r="DU119" s="999"/>
      <c r="DV119" s="1001" t="s">
        <v>223</v>
      </c>
      <c r="DW119" s="1002"/>
      <c r="DX119" s="1002"/>
      <c r="DY119" s="1002"/>
      <c r="DZ119" s="1003"/>
    </row>
    <row r="120" spans="1:130" s="197" customFormat="1" ht="26.25" customHeight="1">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223</v>
      </c>
      <c r="AB120" s="959"/>
      <c r="AC120" s="959"/>
      <c r="AD120" s="959"/>
      <c r="AE120" s="960"/>
      <c r="AF120" s="961" t="s">
        <v>223</v>
      </c>
      <c r="AG120" s="959"/>
      <c r="AH120" s="959"/>
      <c r="AI120" s="959"/>
      <c r="AJ120" s="960"/>
      <c r="AK120" s="961" t="s">
        <v>223</v>
      </c>
      <c r="AL120" s="959"/>
      <c r="AM120" s="959"/>
      <c r="AN120" s="959"/>
      <c r="AO120" s="960"/>
      <c r="AP120" s="962" t="s">
        <v>223</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t="s">
        <v>223</v>
      </c>
      <c r="BR120" s="920"/>
      <c r="BS120" s="920"/>
      <c r="BT120" s="920"/>
      <c r="BU120" s="920"/>
      <c r="BV120" s="920" t="s">
        <v>223</v>
      </c>
      <c r="BW120" s="920"/>
      <c r="BX120" s="920"/>
      <c r="BY120" s="920"/>
      <c r="BZ120" s="920"/>
      <c r="CA120" s="920" t="s">
        <v>223</v>
      </c>
      <c r="CB120" s="920"/>
      <c r="CC120" s="920"/>
      <c r="CD120" s="920"/>
      <c r="CE120" s="920"/>
      <c r="CF120" s="914" t="s">
        <v>223</v>
      </c>
      <c r="CG120" s="915"/>
      <c r="CH120" s="915"/>
      <c r="CI120" s="915"/>
      <c r="CJ120" s="915"/>
      <c r="CK120" s="1013" t="s">
        <v>441</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370903</v>
      </c>
      <c r="DH120" s="927"/>
      <c r="DI120" s="927"/>
      <c r="DJ120" s="927"/>
      <c r="DK120" s="927"/>
      <c r="DL120" s="927">
        <v>322419</v>
      </c>
      <c r="DM120" s="927"/>
      <c r="DN120" s="927"/>
      <c r="DO120" s="927"/>
      <c r="DP120" s="927"/>
      <c r="DQ120" s="927">
        <v>288315</v>
      </c>
      <c r="DR120" s="927"/>
      <c r="DS120" s="927"/>
      <c r="DT120" s="927"/>
      <c r="DU120" s="927"/>
      <c r="DV120" s="928">
        <v>9.6</v>
      </c>
      <c r="DW120" s="928"/>
      <c r="DX120" s="928"/>
      <c r="DY120" s="928"/>
      <c r="DZ120" s="929"/>
    </row>
    <row r="121" spans="1:130" s="197" customFormat="1" ht="26.25" customHeight="1">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223</v>
      </c>
      <c r="AB121" s="959"/>
      <c r="AC121" s="959"/>
      <c r="AD121" s="959"/>
      <c r="AE121" s="960"/>
      <c r="AF121" s="961" t="s">
        <v>223</v>
      </c>
      <c r="AG121" s="959"/>
      <c r="AH121" s="959"/>
      <c r="AI121" s="959"/>
      <c r="AJ121" s="960"/>
      <c r="AK121" s="961" t="s">
        <v>223</v>
      </c>
      <c r="AL121" s="959"/>
      <c r="AM121" s="959"/>
      <c r="AN121" s="959"/>
      <c r="AO121" s="960"/>
      <c r="AP121" s="962" t="s">
        <v>223</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5057172</v>
      </c>
      <c r="BR121" s="986"/>
      <c r="BS121" s="986"/>
      <c r="BT121" s="986"/>
      <c r="BU121" s="986"/>
      <c r="BV121" s="986">
        <v>5125115</v>
      </c>
      <c r="BW121" s="986"/>
      <c r="BX121" s="986"/>
      <c r="BY121" s="986"/>
      <c r="BZ121" s="986"/>
      <c r="CA121" s="986">
        <v>5441884</v>
      </c>
      <c r="CB121" s="986"/>
      <c r="CC121" s="986"/>
      <c r="CD121" s="986"/>
      <c r="CE121" s="986"/>
      <c r="CF121" s="1024">
        <v>181.9</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3884</v>
      </c>
      <c r="DH121" s="920"/>
      <c r="DI121" s="920"/>
      <c r="DJ121" s="920"/>
      <c r="DK121" s="920"/>
      <c r="DL121" s="920">
        <v>2886</v>
      </c>
      <c r="DM121" s="920"/>
      <c r="DN121" s="920"/>
      <c r="DO121" s="920"/>
      <c r="DP121" s="920"/>
      <c r="DQ121" s="920">
        <v>2596</v>
      </c>
      <c r="DR121" s="920"/>
      <c r="DS121" s="920"/>
      <c r="DT121" s="920"/>
      <c r="DU121" s="920"/>
      <c r="DV121" s="921">
        <v>0.1</v>
      </c>
      <c r="DW121" s="921"/>
      <c r="DX121" s="921"/>
      <c r="DY121" s="921"/>
      <c r="DZ121" s="922"/>
    </row>
    <row r="122" spans="1:130" s="197" customFormat="1" ht="26.25" customHeight="1">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223</v>
      </c>
      <c r="AB122" s="959"/>
      <c r="AC122" s="959"/>
      <c r="AD122" s="959"/>
      <c r="AE122" s="960"/>
      <c r="AF122" s="961" t="s">
        <v>223</v>
      </c>
      <c r="AG122" s="959"/>
      <c r="AH122" s="959"/>
      <c r="AI122" s="959"/>
      <c r="AJ122" s="960"/>
      <c r="AK122" s="961" t="s">
        <v>223</v>
      </c>
      <c r="AL122" s="959"/>
      <c r="AM122" s="959"/>
      <c r="AN122" s="959"/>
      <c r="AO122" s="960"/>
      <c r="AP122" s="962" t="s">
        <v>223</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444</v>
      </c>
      <c r="BP122" s="994"/>
      <c r="BQ122" s="1034">
        <v>5801553</v>
      </c>
      <c r="BR122" s="1035"/>
      <c r="BS122" s="1035"/>
      <c r="BT122" s="1035"/>
      <c r="BU122" s="1035"/>
      <c r="BV122" s="1035">
        <v>6047203</v>
      </c>
      <c r="BW122" s="1035"/>
      <c r="BX122" s="1035"/>
      <c r="BY122" s="1035"/>
      <c r="BZ122" s="1035"/>
      <c r="CA122" s="1035">
        <v>5882802</v>
      </c>
      <c r="CB122" s="1035"/>
      <c r="CC122" s="1035"/>
      <c r="CD122" s="1035"/>
      <c r="CE122" s="1035"/>
      <c r="CF122" s="987"/>
      <c r="CG122" s="988"/>
      <c r="CH122" s="988"/>
      <c r="CI122" s="988"/>
      <c r="CJ122" s="989"/>
      <c r="CK122" s="1016"/>
      <c r="CL122" s="1017"/>
      <c r="CM122" s="1017"/>
      <c r="CN122" s="1017"/>
      <c r="CO122" s="1018"/>
      <c r="CP122" s="1007" t="s">
        <v>389</v>
      </c>
      <c r="CQ122" s="1008"/>
      <c r="CR122" s="1008"/>
      <c r="CS122" s="1008"/>
      <c r="CT122" s="1008"/>
      <c r="CU122" s="1008"/>
      <c r="CV122" s="1008"/>
      <c r="CW122" s="1008"/>
      <c r="CX122" s="1008"/>
      <c r="CY122" s="1008"/>
      <c r="CZ122" s="1008"/>
      <c r="DA122" s="1008"/>
      <c r="DB122" s="1008"/>
      <c r="DC122" s="1008"/>
      <c r="DD122" s="1008"/>
      <c r="DE122" s="1008"/>
      <c r="DF122" s="1009"/>
      <c r="DG122" s="919" t="s">
        <v>223</v>
      </c>
      <c r="DH122" s="920"/>
      <c r="DI122" s="920"/>
      <c r="DJ122" s="920"/>
      <c r="DK122" s="920"/>
      <c r="DL122" s="920" t="s">
        <v>223</v>
      </c>
      <c r="DM122" s="920"/>
      <c r="DN122" s="920"/>
      <c r="DO122" s="920"/>
      <c r="DP122" s="920"/>
      <c r="DQ122" s="920" t="s">
        <v>223</v>
      </c>
      <c r="DR122" s="920"/>
      <c r="DS122" s="920"/>
      <c r="DT122" s="920"/>
      <c r="DU122" s="920"/>
      <c r="DV122" s="921" t="s">
        <v>223</v>
      </c>
      <c r="DW122" s="921"/>
      <c r="DX122" s="921"/>
      <c r="DY122" s="921"/>
      <c r="DZ122" s="922"/>
    </row>
    <row r="123" spans="1:130" s="197" customFormat="1" ht="26.25" customHeight="1" thickBot="1">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223</v>
      </c>
      <c r="AB123" s="959"/>
      <c r="AC123" s="959"/>
      <c r="AD123" s="959"/>
      <c r="AE123" s="960"/>
      <c r="AF123" s="961" t="s">
        <v>223</v>
      </c>
      <c r="AG123" s="959"/>
      <c r="AH123" s="959"/>
      <c r="AI123" s="959"/>
      <c r="AJ123" s="960"/>
      <c r="AK123" s="961" t="s">
        <v>223</v>
      </c>
      <c r="AL123" s="959"/>
      <c r="AM123" s="959"/>
      <c r="AN123" s="959"/>
      <c r="AO123" s="960"/>
      <c r="AP123" s="962" t="s">
        <v>223</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29.3</v>
      </c>
      <c r="BR123" s="1027"/>
      <c r="BS123" s="1027"/>
      <c r="BT123" s="1027"/>
      <c r="BU123" s="1027"/>
      <c r="BV123" s="1027">
        <v>60</v>
      </c>
      <c r="BW123" s="1027"/>
      <c r="BX123" s="1027"/>
      <c r="BY123" s="1027"/>
      <c r="BZ123" s="1027"/>
      <c r="CA123" s="1027">
        <v>68.599999999999994</v>
      </c>
      <c r="CB123" s="1027"/>
      <c r="CC123" s="1027"/>
      <c r="CD123" s="1027"/>
      <c r="CE123" s="1027"/>
      <c r="CF123" s="1028"/>
      <c r="CG123" s="1029"/>
      <c r="CH123" s="1029"/>
      <c r="CI123" s="1029"/>
      <c r="CJ123" s="1030"/>
      <c r="CK123" s="1016"/>
      <c r="CL123" s="1017"/>
      <c r="CM123" s="1017"/>
      <c r="CN123" s="1017"/>
      <c r="CO123" s="1018"/>
      <c r="CP123" s="1007" t="s">
        <v>446</v>
      </c>
      <c r="CQ123" s="1008"/>
      <c r="CR123" s="1008"/>
      <c r="CS123" s="1008"/>
      <c r="CT123" s="1008"/>
      <c r="CU123" s="1008"/>
      <c r="CV123" s="1008"/>
      <c r="CW123" s="1008"/>
      <c r="CX123" s="1008"/>
      <c r="CY123" s="1008"/>
      <c r="CZ123" s="1008"/>
      <c r="DA123" s="1008"/>
      <c r="DB123" s="1008"/>
      <c r="DC123" s="1008"/>
      <c r="DD123" s="1008"/>
      <c r="DE123" s="1008"/>
      <c r="DF123" s="1009"/>
      <c r="DG123" s="958" t="s">
        <v>223</v>
      </c>
      <c r="DH123" s="959"/>
      <c r="DI123" s="959"/>
      <c r="DJ123" s="959"/>
      <c r="DK123" s="960"/>
      <c r="DL123" s="961" t="s">
        <v>223</v>
      </c>
      <c r="DM123" s="959"/>
      <c r="DN123" s="959"/>
      <c r="DO123" s="959"/>
      <c r="DP123" s="960"/>
      <c r="DQ123" s="961" t="s">
        <v>223</v>
      </c>
      <c r="DR123" s="959"/>
      <c r="DS123" s="959"/>
      <c r="DT123" s="959"/>
      <c r="DU123" s="960"/>
      <c r="DV123" s="962" t="s">
        <v>223</v>
      </c>
      <c r="DW123" s="963"/>
      <c r="DX123" s="963"/>
      <c r="DY123" s="963"/>
      <c r="DZ123" s="964"/>
    </row>
    <row r="124" spans="1:130" s="197" customFormat="1" ht="26.25" customHeight="1">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223</v>
      </c>
      <c r="AB124" s="959"/>
      <c r="AC124" s="959"/>
      <c r="AD124" s="959"/>
      <c r="AE124" s="960"/>
      <c r="AF124" s="961" t="s">
        <v>223</v>
      </c>
      <c r="AG124" s="959"/>
      <c r="AH124" s="959"/>
      <c r="AI124" s="959"/>
      <c r="AJ124" s="960"/>
      <c r="AK124" s="961" t="s">
        <v>223</v>
      </c>
      <c r="AL124" s="959"/>
      <c r="AM124" s="959"/>
      <c r="AN124" s="959"/>
      <c r="AO124" s="960"/>
      <c r="AP124" s="962" t="s">
        <v>223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447</v>
      </c>
      <c r="CQ124" s="1008"/>
      <c r="CR124" s="1008"/>
      <c r="CS124" s="1008"/>
      <c r="CT124" s="1008"/>
      <c r="CU124" s="1008"/>
      <c r="CV124" s="1008"/>
      <c r="CW124" s="1008"/>
      <c r="CX124" s="1008"/>
      <c r="CY124" s="1008"/>
      <c r="CZ124" s="1008"/>
      <c r="DA124" s="1008"/>
      <c r="DB124" s="1008"/>
      <c r="DC124" s="1008"/>
      <c r="DD124" s="1008"/>
      <c r="DE124" s="1008"/>
      <c r="DF124" s="1009"/>
      <c r="DG124" s="997" t="s">
        <v>223</v>
      </c>
      <c r="DH124" s="998"/>
      <c r="DI124" s="998"/>
      <c r="DJ124" s="998"/>
      <c r="DK124" s="999"/>
      <c r="DL124" s="1000" t="s">
        <v>223</v>
      </c>
      <c r="DM124" s="998"/>
      <c r="DN124" s="998"/>
      <c r="DO124" s="998"/>
      <c r="DP124" s="999"/>
      <c r="DQ124" s="1000" t="s">
        <v>223</v>
      </c>
      <c r="DR124" s="998"/>
      <c r="DS124" s="998"/>
      <c r="DT124" s="998"/>
      <c r="DU124" s="999"/>
      <c r="DV124" s="1001" t="s">
        <v>223</v>
      </c>
      <c r="DW124" s="1002"/>
      <c r="DX124" s="1002"/>
      <c r="DY124" s="1002"/>
      <c r="DZ124" s="1003"/>
    </row>
    <row r="125" spans="1:130" s="197" customFormat="1" ht="26.25" customHeight="1" thickBot="1">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223</v>
      </c>
      <c r="AB125" s="959"/>
      <c r="AC125" s="959"/>
      <c r="AD125" s="959"/>
      <c r="AE125" s="960"/>
      <c r="AF125" s="961" t="s">
        <v>223</v>
      </c>
      <c r="AG125" s="959"/>
      <c r="AH125" s="959"/>
      <c r="AI125" s="959"/>
      <c r="AJ125" s="960"/>
      <c r="AK125" s="961" t="s">
        <v>223</v>
      </c>
      <c r="AL125" s="959"/>
      <c r="AM125" s="959"/>
      <c r="AN125" s="959"/>
      <c r="AO125" s="960"/>
      <c r="AP125" s="962" t="s">
        <v>223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448</v>
      </c>
      <c r="CL125" s="1014"/>
      <c r="CM125" s="1014"/>
      <c r="CN125" s="1014"/>
      <c r="CO125" s="1015"/>
      <c r="CP125" s="940" t="s">
        <v>449</v>
      </c>
      <c r="CQ125" s="887"/>
      <c r="CR125" s="887"/>
      <c r="CS125" s="887"/>
      <c r="CT125" s="887"/>
      <c r="CU125" s="887"/>
      <c r="CV125" s="887"/>
      <c r="CW125" s="887"/>
      <c r="CX125" s="887"/>
      <c r="CY125" s="887"/>
      <c r="CZ125" s="887"/>
      <c r="DA125" s="887"/>
      <c r="DB125" s="887"/>
      <c r="DC125" s="887"/>
      <c r="DD125" s="887"/>
      <c r="DE125" s="887"/>
      <c r="DF125" s="888"/>
      <c r="DG125" s="926" t="s">
        <v>223</v>
      </c>
      <c r="DH125" s="927"/>
      <c r="DI125" s="927"/>
      <c r="DJ125" s="927"/>
      <c r="DK125" s="927"/>
      <c r="DL125" s="927" t="s">
        <v>223</v>
      </c>
      <c r="DM125" s="927"/>
      <c r="DN125" s="927"/>
      <c r="DO125" s="927"/>
      <c r="DP125" s="927"/>
      <c r="DQ125" s="927" t="s">
        <v>223</v>
      </c>
      <c r="DR125" s="927"/>
      <c r="DS125" s="927"/>
      <c r="DT125" s="927"/>
      <c r="DU125" s="927"/>
      <c r="DV125" s="928" t="s">
        <v>223</v>
      </c>
      <c r="DW125" s="928"/>
      <c r="DX125" s="928"/>
      <c r="DY125" s="928"/>
      <c r="DZ125" s="929"/>
    </row>
    <row r="126" spans="1:130" s="197" customFormat="1" ht="26.25" customHeight="1">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223</v>
      </c>
      <c r="AB126" s="959"/>
      <c r="AC126" s="959"/>
      <c r="AD126" s="959"/>
      <c r="AE126" s="960"/>
      <c r="AF126" s="961" t="s">
        <v>223</v>
      </c>
      <c r="AG126" s="959"/>
      <c r="AH126" s="959"/>
      <c r="AI126" s="959"/>
      <c r="AJ126" s="960"/>
      <c r="AK126" s="961" t="s">
        <v>223</v>
      </c>
      <c r="AL126" s="959"/>
      <c r="AM126" s="959"/>
      <c r="AN126" s="959"/>
      <c r="AO126" s="960"/>
      <c r="AP126" s="962" t="s">
        <v>223</v>
      </c>
      <c r="AQ126" s="963"/>
      <c r="AR126" s="963"/>
      <c r="AS126" s="963"/>
      <c r="AT126" s="964"/>
      <c r="AU126" s="233"/>
      <c r="AV126" s="233"/>
      <c r="AW126" s="233"/>
      <c r="AX126" s="1036" t="s">
        <v>450</v>
      </c>
      <c r="AY126" s="1037"/>
      <c r="AZ126" s="1037"/>
      <c r="BA126" s="1037"/>
      <c r="BB126" s="1037"/>
      <c r="BC126" s="1037"/>
      <c r="BD126" s="1037"/>
      <c r="BE126" s="1038"/>
      <c r="BF126" s="1052" t="s">
        <v>451</v>
      </c>
      <c r="BG126" s="1037"/>
      <c r="BH126" s="1037"/>
      <c r="BI126" s="1037"/>
      <c r="BJ126" s="1037"/>
      <c r="BK126" s="1037"/>
      <c r="BL126" s="1038"/>
      <c r="BM126" s="1052" t="s">
        <v>452</v>
      </c>
      <c r="BN126" s="1037"/>
      <c r="BO126" s="1037"/>
      <c r="BP126" s="1037"/>
      <c r="BQ126" s="1037"/>
      <c r="BR126" s="1037"/>
      <c r="BS126" s="1038"/>
      <c r="BT126" s="1052" t="s">
        <v>453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454</v>
      </c>
      <c r="CQ126" s="950"/>
      <c r="CR126" s="950"/>
      <c r="CS126" s="950"/>
      <c r="CT126" s="950"/>
      <c r="CU126" s="950"/>
      <c r="CV126" s="950"/>
      <c r="CW126" s="950"/>
      <c r="CX126" s="950"/>
      <c r="CY126" s="950"/>
      <c r="CZ126" s="950"/>
      <c r="DA126" s="950"/>
      <c r="DB126" s="950"/>
      <c r="DC126" s="950"/>
      <c r="DD126" s="950"/>
      <c r="DE126" s="950"/>
      <c r="DF126" s="951"/>
      <c r="DG126" s="919" t="s">
        <v>223</v>
      </c>
      <c r="DH126" s="920"/>
      <c r="DI126" s="920"/>
      <c r="DJ126" s="920"/>
      <c r="DK126" s="920"/>
      <c r="DL126" s="920" t="s">
        <v>223</v>
      </c>
      <c r="DM126" s="920"/>
      <c r="DN126" s="920"/>
      <c r="DO126" s="920"/>
      <c r="DP126" s="920"/>
      <c r="DQ126" s="920" t="s">
        <v>223</v>
      </c>
      <c r="DR126" s="920"/>
      <c r="DS126" s="920"/>
      <c r="DT126" s="920"/>
      <c r="DU126" s="920"/>
      <c r="DV126" s="921" t="s">
        <v>223</v>
      </c>
      <c r="DW126" s="921"/>
      <c r="DX126" s="921"/>
      <c r="DY126" s="921"/>
      <c r="DZ126" s="922"/>
    </row>
    <row r="127" spans="1:130" s="197" customFormat="1" ht="26.25" customHeight="1" thickBot="1">
      <c r="A127" s="976"/>
      <c r="B127" s="948"/>
      <c r="C127" s="1004" t="s">
        <v>455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223</v>
      </c>
      <c r="AB127" s="959"/>
      <c r="AC127" s="959"/>
      <c r="AD127" s="959"/>
      <c r="AE127" s="960"/>
      <c r="AF127" s="961" t="s">
        <v>223</v>
      </c>
      <c r="AG127" s="959"/>
      <c r="AH127" s="959"/>
      <c r="AI127" s="959"/>
      <c r="AJ127" s="960"/>
      <c r="AK127" s="961" t="s">
        <v>223</v>
      </c>
      <c r="AL127" s="959"/>
      <c r="AM127" s="959"/>
      <c r="AN127" s="959"/>
      <c r="AO127" s="960"/>
      <c r="AP127" s="962" t="s">
        <v>223</v>
      </c>
      <c r="AQ127" s="963"/>
      <c r="AR127" s="963"/>
      <c r="AS127" s="963"/>
      <c r="AT127" s="964"/>
      <c r="AU127" s="233"/>
      <c r="AV127" s="233"/>
      <c r="AW127" s="233"/>
      <c r="AX127" s="886" t="s">
        <v>456</v>
      </c>
      <c r="AY127" s="887"/>
      <c r="AZ127" s="887"/>
      <c r="BA127" s="887"/>
      <c r="BB127" s="887"/>
      <c r="BC127" s="887"/>
      <c r="BD127" s="887"/>
      <c r="BE127" s="888"/>
      <c r="BF127" s="1041" t="s">
        <v>223</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457</v>
      </c>
      <c r="CQ127" s="1045"/>
      <c r="CR127" s="1045"/>
      <c r="CS127" s="1045"/>
      <c r="CT127" s="1045"/>
      <c r="CU127" s="1045"/>
      <c r="CV127" s="1045"/>
      <c r="CW127" s="1045"/>
      <c r="CX127" s="1045"/>
      <c r="CY127" s="1045"/>
      <c r="CZ127" s="1045"/>
      <c r="DA127" s="1045"/>
      <c r="DB127" s="1045"/>
      <c r="DC127" s="1045"/>
      <c r="DD127" s="1045"/>
      <c r="DE127" s="1045"/>
      <c r="DF127" s="1046"/>
      <c r="DG127" s="1047" t="s">
        <v>223</v>
      </c>
      <c r="DH127" s="1048"/>
      <c r="DI127" s="1048"/>
      <c r="DJ127" s="1048"/>
      <c r="DK127" s="1048"/>
      <c r="DL127" s="1048" t="s">
        <v>223</v>
      </c>
      <c r="DM127" s="1048"/>
      <c r="DN127" s="1048"/>
      <c r="DO127" s="1048"/>
      <c r="DP127" s="1048"/>
      <c r="DQ127" s="1048" t="s">
        <v>223</v>
      </c>
      <c r="DR127" s="1048"/>
      <c r="DS127" s="1048"/>
      <c r="DT127" s="1048"/>
      <c r="DU127" s="1048"/>
      <c r="DV127" s="1049" t="s">
        <v>223</v>
      </c>
      <c r="DW127" s="1049"/>
      <c r="DX127" s="1049"/>
      <c r="DY127" s="1049"/>
      <c r="DZ127" s="1050"/>
    </row>
    <row r="128" spans="1:130" s="197" customFormat="1" ht="26.25" customHeight="1">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t="s">
        <v>223</v>
      </c>
      <c r="AB128" s="1090"/>
      <c r="AC128" s="1090"/>
      <c r="AD128" s="1090"/>
      <c r="AE128" s="1091"/>
      <c r="AF128" s="1092" t="s">
        <v>223</v>
      </c>
      <c r="AG128" s="1090"/>
      <c r="AH128" s="1090"/>
      <c r="AI128" s="1090"/>
      <c r="AJ128" s="1091"/>
      <c r="AK128" s="1092" t="s">
        <v>223</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223</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3355392</v>
      </c>
      <c r="AB129" s="959"/>
      <c r="AC129" s="959"/>
      <c r="AD129" s="959"/>
      <c r="AE129" s="960"/>
      <c r="AF129" s="961">
        <v>3376495</v>
      </c>
      <c r="AG129" s="959"/>
      <c r="AH129" s="959"/>
      <c r="AI129" s="959"/>
      <c r="AJ129" s="960"/>
      <c r="AK129" s="961">
        <v>3384858</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6.4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363249</v>
      </c>
      <c r="AB130" s="959"/>
      <c r="AC130" s="959"/>
      <c r="AD130" s="959"/>
      <c r="AE130" s="960"/>
      <c r="AF130" s="961">
        <v>380170</v>
      </c>
      <c r="AG130" s="959"/>
      <c r="AH130" s="959"/>
      <c r="AI130" s="959"/>
      <c r="AJ130" s="960"/>
      <c r="AK130" s="961">
        <v>392938</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v>68.599999999999994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2992143</v>
      </c>
      <c r="AB131" s="998"/>
      <c r="AC131" s="998"/>
      <c r="AD131" s="998"/>
      <c r="AE131" s="999"/>
      <c r="AF131" s="1000">
        <v>2996325</v>
      </c>
      <c r="AG131" s="998"/>
      <c r="AH131" s="998"/>
      <c r="AI131" s="998"/>
      <c r="AJ131" s="999"/>
      <c r="AK131" s="1000">
        <v>2991920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6.2751345770000002</v>
      </c>
      <c r="AB132" s="1104"/>
      <c r="AC132" s="1104"/>
      <c r="AD132" s="1104"/>
      <c r="AE132" s="1105"/>
      <c r="AF132" s="1106">
        <v>6.6258166249999997</v>
      </c>
      <c r="AG132" s="1104"/>
      <c r="AH132" s="1104"/>
      <c r="AI132" s="1104"/>
      <c r="AJ132" s="1105"/>
      <c r="AK132" s="1106">
        <v>6.4742707020000001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6.2</v>
      </c>
      <c r="AB133" s="1111"/>
      <c r="AC133" s="1111"/>
      <c r="AD133" s="1111"/>
      <c r="AE133" s="1112"/>
      <c r="AF133" s="1110">
        <v>6.3</v>
      </c>
      <c r="AG133" s="1111"/>
      <c r="AH133" s="1111"/>
      <c r="AI133" s="1111"/>
      <c r="AJ133" s="1112"/>
      <c r="AK133" s="1110">
        <v>6.4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3"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19" t="s">
        <v>477</v>
      </c>
      <c r="H9" s="1120"/>
      <c r="I9" s="1120"/>
      <c r="J9" s="1121"/>
      <c r="K9" s="263">
        <v>1083219</v>
      </c>
      <c r="L9" s="264">
        <v>74860</v>
      </c>
      <c r="M9" s="265">
        <v>77799</v>
      </c>
      <c r="N9" s="266">
        <v>-3.8</v>
      </c>
    </row>
    <row r="10" spans="1:16">
      <c r="A10" s="248"/>
      <c r="B10" s="244"/>
      <c r="C10" s="244"/>
      <c r="D10" s="244"/>
      <c r="E10" s="244"/>
      <c r="F10" s="244"/>
      <c r="G10" s="1119" t="s">
        <v>478</v>
      </c>
      <c r="H10" s="1120"/>
      <c r="I10" s="1120"/>
      <c r="J10" s="1121"/>
      <c r="K10" s="267">
        <v>59727</v>
      </c>
      <c r="L10" s="268">
        <v>4128</v>
      </c>
      <c r="M10" s="269">
        <v>8141</v>
      </c>
      <c r="N10" s="270">
        <v>-49.3</v>
      </c>
    </row>
    <row r="11" spans="1:16" ht="13.5" customHeight="1">
      <c r="A11" s="248"/>
      <c r="B11" s="244"/>
      <c r="C11" s="244"/>
      <c r="D11" s="244"/>
      <c r="E11" s="244"/>
      <c r="F11" s="244"/>
      <c r="G11" s="1119" t="s">
        <v>479</v>
      </c>
      <c r="H11" s="1120"/>
      <c r="I11" s="1120"/>
      <c r="J11" s="1121"/>
      <c r="K11" s="267">
        <v>260750</v>
      </c>
      <c r="L11" s="268">
        <v>18020</v>
      </c>
      <c r="M11" s="269">
        <v>11503</v>
      </c>
      <c r="N11" s="270">
        <v>56.7</v>
      </c>
    </row>
    <row r="12" spans="1:16" ht="13.5" customHeight="1">
      <c r="A12" s="248"/>
      <c r="B12" s="244"/>
      <c r="C12" s="244"/>
      <c r="D12" s="244"/>
      <c r="E12" s="244"/>
      <c r="F12" s="244"/>
      <c r="G12" s="1119" t="s">
        <v>480</v>
      </c>
      <c r="H12" s="1120"/>
      <c r="I12" s="1120"/>
      <c r="J12" s="1121"/>
      <c r="K12" s="267" t="s">
        <v>481</v>
      </c>
      <c r="L12" s="268" t="s">
        <v>481</v>
      </c>
      <c r="M12" s="269">
        <v>578</v>
      </c>
      <c r="N12" s="270" t="s">
        <v>481</v>
      </c>
    </row>
    <row r="13" spans="1:16" ht="13.5" customHeight="1">
      <c r="A13" s="248"/>
      <c r="B13" s="244"/>
      <c r="C13" s="244"/>
      <c r="D13" s="244"/>
      <c r="E13" s="244"/>
      <c r="F13" s="244"/>
      <c r="G13" s="1119" t="s">
        <v>482</v>
      </c>
      <c r="H13" s="1120"/>
      <c r="I13" s="1120"/>
      <c r="J13" s="1121"/>
      <c r="K13" s="267" t="s">
        <v>481</v>
      </c>
      <c r="L13" s="268" t="s">
        <v>481</v>
      </c>
      <c r="M13" s="269" t="s">
        <v>481</v>
      </c>
      <c r="N13" s="270" t="s">
        <v>481</v>
      </c>
    </row>
    <row r="14" spans="1:16" ht="13.5" customHeight="1">
      <c r="A14" s="248"/>
      <c r="B14" s="244"/>
      <c r="C14" s="244"/>
      <c r="D14" s="244"/>
      <c r="E14" s="244"/>
      <c r="F14" s="244"/>
      <c r="G14" s="1119" t="s">
        <v>483</v>
      </c>
      <c r="H14" s="1120"/>
      <c r="I14" s="1120"/>
      <c r="J14" s="1121"/>
      <c r="K14" s="267">
        <v>37660</v>
      </c>
      <c r="L14" s="268">
        <v>2603</v>
      </c>
      <c r="M14" s="269">
        <v>3404</v>
      </c>
      <c r="N14" s="270">
        <v>-23.5</v>
      </c>
    </row>
    <row r="15" spans="1:16" ht="13.5" customHeight="1">
      <c r="A15" s="248"/>
      <c r="B15" s="244"/>
      <c r="C15" s="244"/>
      <c r="D15" s="244"/>
      <c r="E15" s="244"/>
      <c r="F15" s="244"/>
      <c r="G15" s="1119" t="s">
        <v>484</v>
      </c>
      <c r="H15" s="1120"/>
      <c r="I15" s="1120"/>
      <c r="J15" s="1121"/>
      <c r="K15" s="267">
        <v>18805</v>
      </c>
      <c r="L15" s="268">
        <v>1300</v>
      </c>
      <c r="M15" s="269">
        <v>1859</v>
      </c>
      <c r="N15" s="270">
        <v>-30.1</v>
      </c>
    </row>
    <row r="16" spans="1:16">
      <c r="A16" s="248"/>
      <c r="B16" s="244"/>
      <c r="C16" s="244"/>
      <c r="D16" s="244"/>
      <c r="E16" s="244"/>
      <c r="F16" s="244"/>
      <c r="G16" s="1122" t="s">
        <v>485</v>
      </c>
      <c r="H16" s="1123"/>
      <c r="I16" s="1123"/>
      <c r="J16" s="1124"/>
      <c r="K16" s="268">
        <v>-116944</v>
      </c>
      <c r="L16" s="268">
        <v>-8082</v>
      </c>
      <c r="M16" s="269">
        <v>-8484</v>
      </c>
      <c r="N16" s="270">
        <v>-4.7</v>
      </c>
    </row>
    <row r="17" spans="1:16">
      <c r="A17" s="248"/>
      <c r="B17" s="244"/>
      <c r="C17" s="244"/>
      <c r="D17" s="244"/>
      <c r="E17" s="244"/>
      <c r="F17" s="244"/>
      <c r="G17" s="1122" t="s">
        <v>172</v>
      </c>
      <c r="H17" s="1123"/>
      <c r="I17" s="1123"/>
      <c r="J17" s="1124"/>
      <c r="K17" s="268">
        <v>1343217</v>
      </c>
      <c r="L17" s="268">
        <v>92828</v>
      </c>
      <c r="M17" s="269">
        <v>94801</v>
      </c>
      <c r="N17" s="270">
        <v>-2.1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4" t="s">
        <v>490</v>
      </c>
      <c r="H21" s="1115"/>
      <c r="I21" s="1115"/>
      <c r="J21" s="1116"/>
      <c r="K21" s="280">
        <v>7.81</v>
      </c>
      <c r="L21" s="281">
        <v>8.7799999999999994</v>
      </c>
      <c r="M21" s="282">
        <v>-0.97</v>
      </c>
      <c r="N21" s="249"/>
      <c r="O21" s="283"/>
      <c r="P21" s="279"/>
    </row>
    <row r="22" spans="1:16" s="284" customFormat="1">
      <c r="A22" s="279"/>
      <c r="B22" s="249"/>
      <c r="C22" s="249"/>
      <c r="D22" s="249"/>
      <c r="E22" s="249"/>
      <c r="F22" s="249"/>
      <c r="G22" s="1114" t="s">
        <v>491</v>
      </c>
      <c r="H22" s="1115"/>
      <c r="I22" s="1115"/>
      <c r="J22" s="1116"/>
      <c r="K22" s="285">
        <v>95.6</v>
      </c>
      <c r="L22" s="286">
        <v>96.7</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30" t="s">
        <v>494</v>
      </c>
      <c r="H32" s="1131"/>
      <c r="I32" s="1131"/>
      <c r="J32" s="1132"/>
      <c r="K32" s="294">
        <v>423036</v>
      </c>
      <c r="L32" s="294">
        <v>29235</v>
      </c>
      <c r="M32" s="295">
        <v>52939</v>
      </c>
      <c r="N32" s="296">
        <v>-44.8</v>
      </c>
    </row>
    <row r="33" spans="1:16" ht="13.5" customHeight="1">
      <c r="A33" s="248"/>
      <c r="B33" s="244"/>
      <c r="C33" s="244"/>
      <c r="D33" s="244"/>
      <c r="E33" s="244"/>
      <c r="F33" s="244"/>
      <c r="G33" s="1130" t="s">
        <v>495</v>
      </c>
      <c r="H33" s="1131"/>
      <c r="I33" s="1131"/>
      <c r="J33" s="1132"/>
      <c r="K33" s="294" t="s">
        <v>481</v>
      </c>
      <c r="L33" s="294" t="s">
        <v>481</v>
      </c>
      <c r="M33" s="295" t="s">
        <v>481</v>
      </c>
      <c r="N33" s="296" t="s">
        <v>481</v>
      </c>
    </row>
    <row r="34" spans="1:16" ht="27" customHeight="1">
      <c r="A34" s="248"/>
      <c r="B34" s="244"/>
      <c r="C34" s="244"/>
      <c r="D34" s="244"/>
      <c r="E34" s="244"/>
      <c r="F34" s="244"/>
      <c r="G34" s="1130" t="s">
        <v>496</v>
      </c>
      <c r="H34" s="1131"/>
      <c r="I34" s="1131"/>
      <c r="J34" s="1132"/>
      <c r="K34" s="294" t="s">
        <v>481</v>
      </c>
      <c r="L34" s="294" t="s">
        <v>481</v>
      </c>
      <c r="M34" s="295">
        <v>6</v>
      </c>
      <c r="N34" s="296" t="s">
        <v>481</v>
      </c>
    </row>
    <row r="35" spans="1:16" ht="27" customHeight="1">
      <c r="A35" s="248"/>
      <c r="B35" s="244"/>
      <c r="C35" s="244"/>
      <c r="D35" s="244"/>
      <c r="E35" s="244"/>
      <c r="F35" s="244"/>
      <c r="G35" s="1130" t="s">
        <v>497</v>
      </c>
      <c r="H35" s="1131"/>
      <c r="I35" s="1131"/>
      <c r="J35" s="1132"/>
      <c r="K35" s="294">
        <v>20266</v>
      </c>
      <c r="L35" s="294">
        <v>1401</v>
      </c>
      <c r="M35" s="295">
        <v>16218</v>
      </c>
      <c r="N35" s="296">
        <v>-91.4</v>
      </c>
    </row>
    <row r="36" spans="1:16" ht="27" customHeight="1">
      <c r="A36" s="248"/>
      <c r="B36" s="244"/>
      <c r="C36" s="244"/>
      <c r="D36" s="244"/>
      <c r="E36" s="244"/>
      <c r="F36" s="244"/>
      <c r="G36" s="1130" t="s">
        <v>498</v>
      </c>
      <c r="H36" s="1131"/>
      <c r="I36" s="1131"/>
      <c r="J36" s="1132"/>
      <c r="K36" s="294">
        <v>143183</v>
      </c>
      <c r="L36" s="294">
        <v>9895</v>
      </c>
      <c r="M36" s="295">
        <v>3341</v>
      </c>
      <c r="N36" s="296">
        <v>196.2</v>
      </c>
    </row>
    <row r="37" spans="1:16" ht="13.5" customHeight="1">
      <c r="A37" s="248"/>
      <c r="B37" s="244"/>
      <c r="C37" s="244"/>
      <c r="D37" s="244"/>
      <c r="E37" s="244"/>
      <c r="F37" s="244"/>
      <c r="G37" s="1130" t="s">
        <v>499</v>
      </c>
      <c r="H37" s="1131"/>
      <c r="I37" s="1131"/>
      <c r="J37" s="1132"/>
      <c r="K37" s="294" t="s">
        <v>481</v>
      </c>
      <c r="L37" s="294" t="s">
        <v>481</v>
      </c>
      <c r="M37" s="295">
        <v>1023</v>
      </c>
      <c r="N37" s="296" t="s">
        <v>481</v>
      </c>
    </row>
    <row r="38" spans="1:16" ht="27" customHeight="1">
      <c r="A38" s="248"/>
      <c r="B38" s="244"/>
      <c r="C38" s="244"/>
      <c r="D38" s="244"/>
      <c r="E38" s="244"/>
      <c r="F38" s="244"/>
      <c r="G38" s="1133" t="s">
        <v>500</v>
      </c>
      <c r="H38" s="1134"/>
      <c r="I38" s="1134"/>
      <c r="J38" s="1135"/>
      <c r="K38" s="297">
        <v>158</v>
      </c>
      <c r="L38" s="297">
        <v>11</v>
      </c>
      <c r="M38" s="298">
        <v>7</v>
      </c>
      <c r="N38" s="299">
        <v>57.1</v>
      </c>
      <c r="O38" s="293"/>
    </row>
    <row r="39" spans="1:16">
      <c r="A39" s="248"/>
      <c r="B39" s="244"/>
      <c r="C39" s="244"/>
      <c r="D39" s="244"/>
      <c r="E39" s="244"/>
      <c r="F39" s="244"/>
      <c r="G39" s="1133" t="s">
        <v>501</v>
      </c>
      <c r="H39" s="1134"/>
      <c r="I39" s="1134"/>
      <c r="J39" s="1135"/>
      <c r="K39" s="300" t="s">
        <v>481</v>
      </c>
      <c r="L39" s="300" t="s">
        <v>481</v>
      </c>
      <c r="M39" s="301">
        <v>-3044</v>
      </c>
      <c r="N39" s="302" t="s">
        <v>481</v>
      </c>
      <c r="O39" s="293"/>
    </row>
    <row r="40" spans="1:16" ht="27" customHeight="1">
      <c r="A40" s="248"/>
      <c r="B40" s="244"/>
      <c r="C40" s="244"/>
      <c r="D40" s="244"/>
      <c r="E40" s="244"/>
      <c r="F40" s="244"/>
      <c r="G40" s="1130" t="s">
        <v>502</v>
      </c>
      <c r="H40" s="1131"/>
      <c r="I40" s="1131"/>
      <c r="J40" s="1132"/>
      <c r="K40" s="300">
        <v>-392938</v>
      </c>
      <c r="L40" s="300">
        <v>-27155</v>
      </c>
      <c r="M40" s="301">
        <v>-47792</v>
      </c>
      <c r="N40" s="302">
        <v>-43.2</v>
      </c>
      <c r="O40" s="293"/>
    </row>
    <row r="41" spans="1:16">
      <c r="A41" s="248"/>
      <c r="B41" s="244"/>
      <c r="C41" s="244"/>
      <c r="D41" s="244"/>
      <c r="E41" s="244"/>
      <c r="F41" s="244"/>
      <c r="G41" s="1136" t="s">
        <v>283</v>
      </c>
      <c r="H41" s="1137"/>
      <c r="I41" s="1137"/>
      <c r="J41" s="1138"/>
      <c r="K41" s="294">
        <v>193705</v>
      </c>
      <c r="L41" s="300">
        <v>13387</v>
      </c>
      <c r="M41" s="301">
        <v>22698</v>
      </c>
      <c r="N41" s="302">
        <v>-41</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5" t="s">
        <v>472</v>
      </c>
      <c r="J49" s="1127" t="s">
        <v>506</v>
      </c>
      <c r="K49" s="1128"/>
      <c r="L49" s="1128"/>
      <c r="M49" s="1128"/>
      <c r="N49" s="1129"/>
    </row>
    <row r="50" spans="1:14">
      <c r="A50" s="248"/>
      <c r="B50" s="244"/>
      <c r="C50" s="244"/>
      <c r="D50" s="244"/>
      <c r="E50" s="244"/>
      <c r="F50" s="244"/>
      <c r="G50" s="312"/>
      <c r="H50" s="313"/>
      <c r="I50" s="1126"/>
      <c r="J50" s="314" t="s">
        <v>507</v>
      </c>
      <c r="K50" s="315" t="s">
        <v>508</v>
      </c>
      <c r="L50" s="316" t="s">
        <v>509</v>
      </c>
      <c r="M50" s="317" t="s">
        <v>510</v>
      </c>
      <c r="N50" s="318" t="s">
        <v>511</v>
      </c>
    </row>
    <row r="51" spans="1:14">
      <c r="A51" s="248"/>
      <c r="B51" s="244"/>
      <c r="C51" s="244"/>
      <c r="D51" s="244"/>
      <c r="E51" s="244"/>
      <c r="F51" s="244"/>
      <c r="G51" s="310" t="s">
        <v>512</v>
      </c>
      <c r="H51" s="311"/>
      <c r="I51" s="319">
        <v>1055259</v>
      </c>
      <c r="J51" s="320">
        <v>69147</v>
      </c>
      <c r="K51" s="321">
        <v>25.2</v>
      </c>
      <c r="L51" s="322">
        <v>64717</v>
      </c>
      <c r="M51" s="323">
        <v>-1.2</v>
      </c>
      <c r="N51" s="324">
        <v>26.4</v>
      </c>
    </row>
    <row r="52" spans="1:14">
      <c r="A52" s="248"/>
      <c r="B52" s="244"/>
      <c r="C52" s="244"/>
      <c r="D52" s="244"/>
      <c r="E52" s="244"/>
      <c r="F52" s="244"/>
      <c r="G52" s="325"/>
      <c r="H52" s="326" t="s">
        <v>513</v>
      </c>
      <c r="I52" s="327">
        <v>281503</v>
      </c>
      <c r="J52" s="328">
        <v>18446</v>
      </c>
      <c r="K52" s="329">
        <v>1.8</v>
      </c>
      <c r="L52" s="330">
        <v>31931</v>
      </c>
      <c r="M52" s="331">
        <v>-2.8</v>
      </c>
      <c r="N52" s="332">
        <v>4.5999999999999996</v>
      </c>
    </row>
    <row r="53" spans="1:14">
      <c r="A53" s="248"/>
      <c r="B53" s="244"/>
      <c r="C53" s="244"/>
      <c r="D53" s="244"/>
      <c r="E53" s="244"/>
      <c r="F53" s="244"/>
      <c r="G53" s="310" t="s">
        <v>514</v>
      </c>
      <c r="H53" s="311"/>
      <c r="I53" s="319">
        <v>384187</v>
      </c>
      <c r="J53" s="320">
        <v>25510</v>
      </c>
      <c r="K53" s="321">
        <v>-63.1</v>
      </c>
      <c r="L53" s="322">
        <v>61557</v>
      </c>
      <c r="M53" s="323">
        <v>-4.9000000000000004</v>
      </c>
      <c r="N53" s="324">
        <v>-58.2</v>
      </c>
    </row>
    <row r="54" spans="1:14">
      <c r="A54" s="248"/>
      <c r="B54" s="244"/>
      <c r="C54" s="244"/>
      <c r="D54" s="244"/>
      <c r="E54" s="244"/>
      <c r="F54" s="244"/>
      <c r="G54" s="325"/>
      <c r="H54" s="326" t="s">
        <v>513</v>
      </c>
      <c r="I54" s="327">
        <v>195912</v>
      </c>
      <c r="J54" s="328">
        <v>13009</v>
      </c>
      <c r="K54" s="329">
        <v>-29.5</v>
      </c>
      <c r="L54" s="330">
        <v>32497</v>
      </c>
      <c r="M54" s="331">
        <v>1.8</v>
      </c>
      <c r="N54" s="332">
        <v>-31.3</v>
      </c>
    </row>
    <row r="55" spans="1:14">
      <c r="A55" s="248"/>
      <c r="B55" s="244"/>
      <c r="C55" s="244"/>
      <c r="D55" s="244"/>
      <c r="E55" s="244"/>
      <c r="F55" s="244"/>
      <c r="G55" s="310" t="s">
        <v>515</v>
      </c>
      <c r="H55" s="311"/>
      <c r="I55" s="319">
        <v>534873</v>
      </c>
      <c r="J55" s="320">
        <v>36001</v>
      </c>
      <c r="K55" s="321">
        <v>41.1</v>
      </c>
      <c r="L55" s="322">
        <v>69806</v>
      </c>
      <c r="M55" s="323">
        <v>13.4</v>
      </c>
      <c r="N55" s="324">
        <v>27.7</v>
      </c>
    </row>
    <row r="56" spans="1:14">
      <c r="A56" s="248"/>
      <c r="B56" s="244"/>
      <c r="C56" s="244"/>
      <c r="D56" s="244"/>
      <c r="E56" s="244"/>
      <c r="F56" s="244"/>
      <c r="G56" s="325"/>
      <c r="H56" s="326" t="s">
        <v>513</v>
      </c>
      <c r="I56" s="327">
        <v>119094</v>
      </c>
      <c r="J56" s="328">
        <v>8016</v>
      </c>
      <c r="K56" s="329">
        <v>-38.4</v>
      </c>
      <c r="L56" s="330">
        <v>32823</v>
      </c>
      <c r="M56" s="331">
        <v>1</v>
      </c>
      <c r="N56" s="332">
        <v>-39.4</v>
      </c>
    </row>
    <row r="57" spans="1:14">
      <c r="A57" s="248"/>
      <c r="B57" s="244"/>
      <c r="C57" s="244"/>
      <c r="D57" s="244"/>
      <c r="E57" s="244"/>
      <c r="F57" s="244"/>
      <c r="G57" s="310" t="s">
        <v>516</v>
      </c>
      <c r="H57" s="311"/>
      <c r="I57" s="319">
        <v>2219856</v>
      </c>
      <c r="J57" s="320">
        <v>150887</v>
      </c>
      <c r="K57" s="321">
        <v>319.10000000000002</v>
      </c>
      <c r="L57" s="322">
        <v>74444</v>
      </c>
      <c r="M57" s="323">
        <v>6.6</v>
      </c>
      <c r="N57" s="324">
        <v>312.5</v>
      </c>
    </row>
    <row r="58" spans="1:14">
      <c r="A58" s="248"/>
      <c r="B58" s="244"/>
      <c r="C58" s="244"/>
      <c r="D58" s="244"/>
      <c r="E58" s="244"/>
      <c r="F58" s="244"/>
      <c r="G58" s="325"/>
      <c r="H58" s="326" t="s">
        <v>513</v>
      </c>
      <c r="I58" s="327">
        <v>886586</v>
      </c>
      <c r="J58" s="328">
        <v>60263</v>
      </c>
      <c r="K58" s="329">
        <v>651.79999999999995</v>
      </c>
      <c r="L58" s="330">
        <v>34175</v>
      </c>
      <c r="M58" s="331">
        <v>4.0999999999999996</v>
      </c>
      <c r="N58" s="332">
        <v>647.70000000000005</v>
      </c>
    </row>
    <row r="59" spans="1:14">
      <c r="A59" s="248"/>
      <c r="B59" s="244"/>
      <c r="C59" s="244"/>
      <c r="D59" s="244"/>
      <c r="E59" s="244"/>
      <c r="F59" s="244"/>
      <c r="G59" s="310" t="s">
        <v>517</v>
      </c>
      <c r="H59" s="311"/>
      <c r="I59" s="319">
        <v>950997</v>
      </c>
      <c r="J59" s="320">
        <v>65722</v>
      </c>
      <c r="K59" s="321">
        <v>-56.4</v>
      </c>
      <c r="L59" s="322">
        <v>85205</v>
      </c>
      <c r="M59" s="323">
        <v>14.5</v>
      </c>
      <c r="N59" s="324">
        <v>-70.900000000000006</v>
      </c>
    </row>
    <row r="60" spans="1:14">
      <c r="A60" s="248"/>
      <c r="B60" s="244"/>
      <c r="C60" s="244"/>
      <c r="D60" s="244"/>
      <c r="E60" s="244"/>
      <c r="F60" s="244"/>
      <c r="G60" s="325"/>
      <c r="H60" s="326" t="s">
        <v>513</v>
      </c>
      <c r="I60" s="333">
        <v>589537</v>
      </c>
      <c r="J60" s="328">
        <v>40742</v>
      </c>
      <c r="K60" s="329">
        <v>-32.4</v>
      </c>
      <c r="L60" s="330">
        <v>38847</v>
      </c>
      <c r="M60" s="331">
        <v>13.7</v>
      </c>
      <c r="N60" s="332">
        <v>-46.1</v>
      </c>
    </row>
    <row r="61" spans="1:14">
      <c r="A61" s="248"/>
      <c r="B61" s="244"/>
      <c r="C61" s="244"/>
      <c r="D61" s="244"/>
      <c r="E61" s="244"/>
      <c r="F61" s="244"/>
      <c r="G61" s="310" t="s">
        <v>518</v>
      </c>
      <c r="H61" s="334"/>
      <c r="I61" s="335">
        <v>1029034</v>
      </c>
      <c r="J61" s="336">
        <v>69453</v>
      </c>
      <c r="K61" s="337">
        <v>53.2</v>
      </c>
      <c r="L61" s="338">
        <v>71146</v>
      </c>
      <c r="M61" s="339">
        <v>5.7</v>
      </c>
      <c r="N61" s="324">
        <v>47.5</v>
      </c>
    </row>
    <row r="62" spans="1:14">
      <c r="A62" s="248"/>
      <c r="B62" s="244"/>
      <c r="C62" s="244"/>
      <c r="D62" s="244"/>
      <c r="E62" s="244"/>
      <c r="F62" s="244"/>
      <c r="G62" s="325"/>
      <c r="H62" s="326" t="s">
        <v>513</v>
      </c>
      <c r="I62" s="327">
        <v>414526</v>
      </c>
      <c r="J62" s="328">
        <v>28095</v>
      </c>
      <c r="K62" s="329">
        <v>110.7</v>
      </c>
      <c r="L62" s="330">
        <v>34055</v>
      </c>
      <c r="M62" s="331">
        <v>3.6</v>
      </c>
      <c r="N62" s="332">
        <v>107.1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12.4</v>
      </c>
      <c r="G47" s="12">
        <v>11.53</v>
      </c>
      <c r="H47" s="12">
        <v>11.4</v>
      </c>
      <c r="I47" s="12">
        <v>7.85</v>
      </c>
      <c r="J47" s="13">
        <v>4.46</v>
      </c>
    </row>
    <row r="48" spans="2:10" ht="57.75" customHeight="1">
      <c r="B48" s="14"/>
      <c r="C48" s="1141" t="s">
        <v>4</v>
      </c>
      <c r="D48" s="1141"/>
      <c r="E48" s="1142"/>
      <c r="F48" s="15">
        <v>3.33</v>
      </c>
      <c r="G48" s="16">
        <v>3.3</v>
      </c>
      <c r="H48" s="16">
        <v>3.16</v>
      </c>
      <c r="I48" s="16">
        <v>2.99</v>
      </c>
      <c r="J48" s="17">
        <v>3.46</v>
      </c>
    </row>
    <row r="49" spans="2:10" ht="57.75" customHeight="1" thickBot="1">
      <c r="B49" s="18"/>
      <c r="C49" s="1143" t="s">
        <v>5</v>
      </c>
      <c r="D49" s="1143"/>
      <c r="E49" s="1144"/>
      <c r="F49" s="19">
        <v>5.48</v>
      </c>
      <c r="G49" s="20" t="s">
        <v>525</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4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529</v>
      </c>
      <c r="D34" s="1151"/>
      <c r="E34" s="1152"/>
      <c r="F34" s="32">
        <v>25.1</v>
      </c>
      <c r="G34" s="33">
        <v>25.33</v>
      </c>
      <c r="H34" s="33">
        <v>27.22</v>
      </c>
      <c r="I34" s="33">
        <v>24.59</v>
      </c>
      <c r="J34" s="34">
        <v>15.76</v>
      </c>
      <c r="K34" s="22"/>
      <c r="L34" s="22"/>
      <c r="M34" s="22"/>
      <c r="N34" s="22"/>
      <c r="O34" s="22"/>
      <c r="P34" s="22"/>
    </row>
    <row r="35" spans="1:16" ht="39" customHeight="1">
      <c r="A35" s="22"/>
      <c r="B35" s="35"/>
      <c r="C35" s="1145" t="s">
        <v>530</v>
      </c>
      <c r="D35" s="1146"/>
      <c r="E35" s="1147"/>
      <c r="F35" s="36">
        <v>3.06</v>
      </c>
      <c r="G35" s="37">
        <v>3.19</v>
      </c>
      <c r="H35" s="37">
        <v>3.08</v>
      </c>
      <c r="I35" s="37">
        <v>2.82</v>
      </c>
      <c r="J35" s="38">
        <v>2.91</v>
      </c>
      <c r="K35" s="22"/>
      <c r="L35" s="22"/>
      <c r="M35" s="22"/>
      <c r="N35" s="22"/>
      <c r="O35" s="22"/>
      <c r="P35" s="22"/>
    </row>
    <row r="36" spans="1:16" ht="39" customHeight="1">
      <c r="A36" s="22"/>
      <c r="B36" s="35"/>
      <c r="C36" s="1145" t="s">
        <v>531</v>
      </c>
      <c r="D36" s="1146"/>
      <c r="E36" s="1147"/>
      <c r="F36" s="36">
        <v>1.06</v>
      </c>
      <c r="G36" s="37">
        <v>1.52</v>
      </c>
      <c r="H36" s="37">
        <v>0.44</v>
      </c>
      <c r="I36" s="37" t="s">
        <v>532</v>
      </c>
      <c r="J36" s="38">
        <v>2.66</v>
      </c>
      <c r="K36" s="22"/>
      <c r="L36" s="22"/>
      <c r="M36" s="22"/>
      <c r="N36" s="22"/>
      <c r="O36" s="22"/>
      <c r="P36" s="22"/>
    </row>
    <row r="37" spans="1:16" ht="39" customHeight="1">
      <c r="A37" s="22"/>
      <c r="B37" s="35"/>
      <c r="C37" s="1145" t="s">
        <v>533</v>
      </c>
      <c r="D37" s="1146"/>
      <c r="E37" s="1147"/>
      <c r="F37" s="36">
        <v>1.65</v>
      </c>
      <c r="G37" s="37">
        <v>1.26</v>
      </c>
      <c r="H37" s="37">
        <v>1.29</v>
      </c>
      <c r="I37" s="37">
        <v>1.2</v>
      </c>
      <c r="J37" s="38">
        <v>1.53</v>
      </c>
      <c r="K37" s="22"/>
      <c r="L37" s="22"/>
      <c r="M37" s="22"/>
      <c r="N37" s="22"/>
      <c r="O37" s="22"/>
      <c r="P37" s="22"/>
    </row>
    <row r="38" spans="1:16" ht="39" customHeight="1">
      <c r="A38" s="22"/>
      <c r="B38" s="35"/>
      <c r="C38" s="1145" t="s">
        <v>534</v>
      </c>
      <c r="D38" s="1146"/>
      <c r="E38" s="1147"/>
      <c r="F38" s="36" t="s">
        <v>481</v>
      </c>
      <c r="G38" s="37" t="s">
        <v>481</v>
      </c>
      <c r="H38" s="37" t="s">
        <v>481</v>
      </c>
      <c r="I38" s="37">
        <v>0.16</v>
      </c>
      <c r="J38" s="38">
        <v>0.54</v>
      </c>
      <c r="K38" s="22"/>
      <c r="L38" s="22"/>
      <c r="M38" s="22"/>
      <c r="N38" s="22"/>
      <c r="O38" s="22"/>
      <c r="P38" s="22"/>
    </row>
    <row r="39" spans="1:16" ht="39" customHeight="1">
      <c r="A39" s="22"/>
      <c r="B39" s="35"/>
      <c r="C39" s="1145" t="s">
        <v>535</v>
      </c>
      <c r="D39" s="1146"/>
      <c r="E39" s="1147"/>
      <c r="F39" s="36" t="s">
        <v>481</v>
      </c>
      <c r="G39" s="37" t="s">
        <v>481</v>
      </c>
      <c r="H39" s="37" t="s">
        <v>481</v>
      </c>
      <c r="I39" s="37">
        <v>0.36</v>
      </c>
      <c r="J39" s="38">
        <v>0.46</v>
      </c>
      <c r="K39" s="22"/>
      <c r="L39" s="22"/>
      <c r="M39" s="22"/>
      <c r="N39" s="22"/>
      <c r="O39" s="22"/>
      <c r="P39" s="22"/>
    </row>
    <row r="40" spans="1:16" ht="39" customHeight="1">
      <c r="A40" s="22"/>
      <c r="B40" s="35"/>
      <c r="C40" s="1145" t="s">
        <v>536</v>
      </c>
      <c r="D40" s="1146"/>
      <c r="E40" s="1147"/>
      <c r="F40" s="36">
        <v>0.02</v>
      </c>
      <c r="G40" s="37">
        <v>0.02</v>
      </c>
      <c r="H40" s="37">
        <v>0.01</v>
      </c>
      <c r="I40" s="37">
        <v>0.01</v>
      </c>
      <c r="J40" s="38">
        <v>0.01</v>
      </c>
      <c r="K40" s="22"/>
      <c r="L40" s="22"/>
      <c r="M40" s="22"/>
      <c r="N40" s="22"/>
      <c r="O40" s="22"/>
      <c r="P40" s="22"/>
    </row>
    <row r="41" spans="1:16" ht="39" customHeight="1">
      <c r="A41" s="22"/>
      <c r="B41" s="35"/>
      <c r="C41" s="1145" t="s">
        <v>537</v>
      </c>
      <c r="D41" s="1146"/>
      <c r="E41" s="1147"/>
      <c r="F41" s="36">
        <v>0.01</v>
      </c>
      <c r="G41" s="37">
        <v>0.02</v>
      </c>
      <c r="H41" s="37">
        <v>0.02</v>
      </c>
      <c r="I41" s="37">
        <v>0.03</v>
      </c>
      <c r="J41" s="38">
        <v>0.01</v>
      </c>
      <c r="K41" s="22"/>
      <c r="L41" s="22"/>
      <c r="M41" s="22"/>
      <c r="N41" s="22"/>
      <c r="O41" s="22"/>
      <c r="P41" s="22"/>
    </row>
    <row r="42" spans="1:16" ht="39" customHeight="1">
      <c r="A42" s="22"/>
      <c r="B42" s="39"/>
      <c r="C42" s="1145" t="s">
        <v>538</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539</v>
      </c>
      <c r="D43" s="1149"/>
      <c r="E43" s="1150"/>
      <c r="F43" s="41">
        <v>1.1599999999999999</v>
      </c>
      <c r="G43" s="42">
        <v>1</v>
      </c>
      <c r="H43" s="42">
        <v>0.52</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381</v>
      </c>
      <c r="L45" s="60">
        <v>375</v>
      </c>
      <c r="M45" s="60">
        <v>387</v>
      </c>
      <c r="N45" s="60">
        <v>404</v>
      </c>
      <c r="O45" s="61">
        <v>423</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25</v>
      </c>
      <c r="L48" s="64">
        <v>24</v>
      </c>
      <c r="M48" s="64">
        <v>23</v>
      </c>
      <c r="N48" s="64">
        <v>18</v>
      </c>
      <c r="O48" s="65">
        <v>20</v>
      </c>
      <c r="P48" s="48"/>
      <c r="Q48" s="48"/>
      <c r="R48" s="48"/>
      <c r="S48" s="48"/>
      <c r="T48" s="48"/>
      <c r="U48" s="48"/>
    </row>
    <row r="49" spans="1:21" ht="30.75" customHeight="1">
      <c r="A49" s="48"/>
      <c r="B49" s="1163"/>
      <c r="C49" s="1164"/>
      <c r="D49" s="62"/>
      <c r="E49" s="1155" t="s">
        <v>16</v>
      </c>
      <c r="F49" s="1155"/>
      <c r="G49" s="1155"/>
      <c r="H49" s="1155"/>
      <c r="I49" s="1155"/>
      <c r="J49" s="1156"/>
      <c r="K49" s="63">
        <v>150</v>
      </c>
      <c r="L49" s="64">
        <v>145</v>
      </c>
      <c r="M49" s="64">
        <v>141</v>
      </c>
      <c r="N49" s="64">
        <v>156</v>
      </c>
      <c r="O49" s="65">
        <v>143</v>
      </c>
      <c r="P49" s="48"/>
      <c r="Q49" s="48"/>
      <c r="R49" s="48"/>
      <c r="S49" s="48"/>
      <c r="T49" s="48"/>
      <c r="U49" s="48"/>
    </row>
    <row r="50" spans="1:21" ht="30.75" customHeight="1">
      <c r="A50" s="48"/>
      <c r="B50" s="1163"/>
      <c r="C50" s="1164"/>
      <c r="D50" s="62"/>
      <c r="E50" s="1155" t="s">
        <v>17</v>
      </c>
      <c r="F50" s="1155"/>
      <c r="G50" s="1155"/>
      <c r="H50" s="1155"/>
      <c r="I50" s="1155"/>
      <c r="J50" s="1156"/>
      <c r="K50" s="63" t="s">
        <v>481</v>
      </c>
      <c r="L50" s="64" t="s">
        <v>481</v>
      </c>
      <c r="M50" s="64" t="s">
        <v>481</v>
      </c>
      <c r="N50" s="64" t="s">
        <v>481</v>
      </c>
      <c r="O50" s="65" t="s">
        <v>481</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364</v>
      </c>
      <c r="L52" s="64">
        <v>353</v>
      </c>
      <c r="M52" s="64">
        <v>363</v>
      </c>
      <c r="N52" s="64">
        <v>379</v>
      </c>
      <c r="O52" s="65">
        <v>392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192</v>
      </c>
      <c r="L53" s="69">
        <v>191</v>
      </c>
      <c r="M53" s="69">
        <v>188</v>
      </c>
      <c r="N53" s="69">
        <v>200</v>
      </c>
      <c r="O53" s="70">
        <v>194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43" zoomScaleSheetLayoutView="100" workbookViewId="0">
      <selection activeCell="I45" sqref="I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9" t="s">
        <v>24</v>
      </c>
      <c r="C41" s="1170"/>
      <c r="D41" s="81"/>
      <c r="E41" s="1175" t="s">
        <v>25</v>
      </c>
      <c r="F41" s="1175"/>
      <c r="G41" s="1175"/>
      <c r="H41" s="1176"/>
      <c r="I41" s="82">
        <v>3786</v>
      </c>
      <c r="J41" s="83">
        <v>3873</v>
      </c>
      <c r="K41" s="83">
        <v>4130</v>
      </c>
      <c r="L41" s="83">
        <v>5426</v>
      </c>
      <c r="M41" s="84">
        <v>5709</v>
      </c>
    </row>
    <row r="42" spans="2:13" ht="27.75" customHeight="1">
      <c r="B42" s="1171"/>
      <c r="C42" s="1172"/>
      <c r="D42" s="85"/>
      <c r="E42" s="1177" t="s">
        <v>26</v>
      </c>
      <c r="F42" s="1177"/>
      <c r="G42" s="1177"/>
      <c r="H42" s="1178"/>
      <c r="I42" s="86" t="s">
        <v>481</v>
      </c>
      <c r="J42" s="87" t="s">
        <v>481</v>
      </c>
      <c r="K42" s="87" t="s">
        <v>481</v>
      </c>
      <c r="L42" s="87" t="s">
        <v>481</v>
      </c>
      <c r="M42" s="88" t="s">
        <v>481</v>
      </c>
    </row>
    <row r="43" spans="2:13" ht="27.75" customHeight="1">
      <c r="B43" s="1171"/>
      <c r="C43" s="1172"/>
      <c r="D43" s="85"/>
      <c r="E43" s="1177" t="s">
        <v>27</v>
      </c>
      <c r="F43" s="1177"/>
      <c r="G43" s="1177"/>
      <c r="H43" s="1178"/>
      <c r="I43" s="86">
        <v>304</v>
      </c>
      <c r="J43" s="87">
        <v>399</v>
      </c>
      <c r="K43" s="87">
        <v>375</v>
      </c>
      <c r="L43" s="87">
        <v>325</v>
      </c>
      <c r="M43" s="88">
        <v>291</v>
      </c>
    </row>
    <row r="44" spans="2:13" ht="27.75" customHeight="1">
      <c r="B44" s="1171"/>
      <c r="C44" s="1172"/>
      <c r="D44" s="85"/>
      <c r="E44" s="1177" t="s">
        <v>28</v>
      </c>
      <c r="F44" s="1177"/>
      <c r="G44" s="1177"/>
      <c r="H44" s="1178"/>
      <c r="I44" s="86">
        <v>1483</v>
      </c>
      <c r="J44" s="87">
        <v>1433</v>
      </c>
      <c r="K44" s="87">
        <v>1327</v>
      </c>
      <c r="L44" s="87">
        <v>1230</v>
      </c>
      <c r="M44" s="88">
        <v>1190</v>
      </c>
    </row>
    <row r="45" spans="2:13" ht="27.75" customHeight="1">
      <c r="B45" s="1171"/>
      <c r="C45" s="1172"/>
      <c r="D45" s="85"/>
      <c r="E45" s="1177" t="s">
        <v>29</v>
      </c>
      <c r="F45" s="1177"/>
      <c r="G45" s="1177"/>
      <c r="H45" s="1178"/>
      <c r="I45" s="86">
        <v>1057</v>
      </c>
      <c r="J45" s="87">
        <v>964</v>
      </c>
      <c r="K45" s="87">
        <v>848</v>
      </c>
      <c r="L45" s="87">
        <v>867</v>
      </c>
      <c r="M45" s="88">
        <v>748</v>
      </c>
    </row>
    <row r="46" spans="2:13" ht="27.75" customHeight="1">
      <c r="B46" s="1171"/>
      <c r="C46" s="1172"/>
      <c r="D46" s="85"/>
      <c r="E46" s="1177" t="s">
        <v>30</v>
      </c>
      <c r="F46" s="1177"/>
      <c r="G46" s="1177"/>
      <c r="H46" s="1178"/>
      <c r="I46" s="86" t="s">
        <v>481</v>
      </c>
      <c r="J46" s="87" t="s">
        <v>481</v>
      </c>
      <c r="K46" s="87" t="s">
        <v>481</v>
      </c>
      <c r="L46" s="87" t="s">
        <v>481</v>
      </c>
      <c r="M46" s="88" t="s">
        <v>481</v>
      </c>
    </row>
    <row r="47" spans="2:13" ht="27.75" customHeight="1">
      <c r="B47" s="1171"/>
      <c r="C47" s="1172"/>
      <c r="D47" s="85"/>
      <c r="E47" s="1177" t="s">
        <v>31</v>
      </c>
      <c r="F47" s="1177"/>
      <c r="G47" s="1177"/>
      <c r="H47" s="1178"/>
      <c r="I47" s="86" t="s">
        <v>481</v>
      </c>
      <c r="J47" s="87" t="s">
        <v>481</v>
      </c>
      <c r="K47" s="87" t="s">
        <v>481</v>
      </c>
      <c r="L47" s="87" t="s">
        <v>481</v>
      </c>
      <c r="M47" s="88" t="s">
        <v>481</v>
      </c>
    </row>
    <row r="48" spans="2:13" ht="27.75" customHeight="1">
      <c r="B48" s="1173"/>
      <c r="C48" s="1174"/>
      <c r="D48" s="85"/>
      <c r="E48" s="1177" t="s">
        <v>32</v>
      </c>
      <c r="F48" s="1177"/>
      <c r="G48" s="1177"/>
      <c r="H48" s="1178"/>
      <c r="I48" s="86" t="s">
        <v>481</v>
      </c>
      <c r="J48" s="87" t="s">
        <v>481</v>
      </c>
      <c r="K48" s="87" t="s">
        <v>481</v>
      </c>
      <c r="L48" s="87" t="s">
        <v>481</v>
      </c>
      <c r="M48" s="88" t="s">
        <v>481</v>
      </c>
    </row>
    <row r="49" spans="2:13" ht="27.75" customHeight="1">
      <c r="B49" s="1179" t="s">
        <v>33</v>
      </c>
      <c r="C49" s="1180"/>
      <c r="D49" s="89"/>
      <c r="E49" s="1177" t="s">
        <v>34</v>
      </c>
      <c r="F49" s="1177"/>
      <c r="G49" s="1177"/>
      <c r="H49" s="1178"/>
      <c r="I49" s="86">
        <v>852</v>
      </c>
      <c r="J49" s="87">
        <v>847</v>
      </c>
      <c r="K49" s="87">
        <v>744</v>
      </c>
      <c r="L49" s="87">
        <v>922</v>
      </c>
      <c r="M49" s="88">
        <v>441</v>
      </c>
    </row>
    <row r="50" spans="2:13" ht="27.75" customHeight="1">
      <c r="B50" s="1171"/>
      <c r="C50" s="1172"/>
      <c r="D50" s="85"/>
      <c r="E50" s="1177" t="s">
        <v>35</v>
      </c>
      <c r="F50" s="1177"/>
      <c r="G50" s="1177"/>
      <c r="H50" s="1178"/>
      <c r="I50" s="86" t="s">
        <v>481</v>
      </c>
      <c r="J50" s="87" t="s">
        <v>481</v>
      </c>
      <c r="K50" s="87" t="s">
        <v>481</v>
      </c>
      <c r="L50" s="87" t="s">
        <v>481</v>
      </c>
      <c r="M50" s="88" t="s">
        <v>481</v>
      </c>
    </row>
    <row r="51" spans="2:13" ht="27.75" customHeight="1">
      <c r="B51" s="1173"/>
      <c r="C51" s="1174"/>
      <c r="D51" s="85"/>
      <c r="E51" s="1177" t="s">
        <v>36</v>
      </c>
      <c r="F51" s="1177"/>
      <c r="G51" s="1177"/>
      <c r="H51" s="1178"/>
      <c r="I51" s="86">
        <v>4259</v>
      </c>
      <c r="J51" s="87">
        <v>4326</v>
      </c>
      <c r="K51" s="87">
        <v>5057</v>
      </c>
      <c r="L51" s="87">
        <v>5125</v>
      </c>
      <c r="M51" s="88">
        <v>5442</v>
      </c>
    </row>
    <row r="52" spans="2:13" ht="27.75" customHeight="1" thickBot="1">
      <c r="B52" s="1181" t="s">
        <v>37</v>
      </c>
      <c r="C52" s="1182"/>
      <c r="D52" s="90"/>
      <c r="E52" s="1183" t="s">
        <v>38</v>
      </c>
      <c r="F52" s="1183"/>
      <c r="G52" s="1183"/>
      <c r="H52" s="1184"/>
      <c r="I52" s="91">
        <v>1519</v>
      </c>
      <c r="J52" s="92">
        <v>1495</v>
      </c>
      <c r="K52" s="92">
        <v>879</v>
      </c>
      <c r="L52" s="92">
        <v>1800</v>
      </c>
      <c r="M52" s="93">
        <v>2055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69147</v>
      </c>
      <c r="E3" s="116"/>
      <c r="F3" s="117">
        <v>64717</v>
      </c>
      <c r="G3" s="118"/>
      <c r="H3" s="119"/>
    </row>
    <row r="4" spans="1:8">
      <c r="A4" s="120"/>
      <c r="B4" s="121"/>
      <c r="C4" s="122"/>
      <c r="D4" s="123">
        <v>18446</v>
      </c>
      <c r="E4" s="124"/>
      <c r="F4" s="125">
        <v>31931</v>
      </c>
      <c r="G4" s="126"/>
      <c r="H4" s="127"/>
    </row>
    <row r="5" spans="1:8">
      <c r="A5" s="108" t="s">
        <v>514</v>
      </c>
      <c r="B5" s="113"/>
      <c r="C5" s="114"/>
      <c r="D5" s="115">
        <v>25510</v>
      </c>
      <c r="E5" s="116"/>
      <c r="F5" s="117">
        <v>61557</v>
      </c>
      <c r="G5" s="118"/>
      <c r="H5" s="119"/>
    </row>
    <row r="6" spans="1:8">
      <c r="A6" s="120"/>
      <c r="B6" s="121"/>
      <c r="C6" s="122"/>
      <c r="D6" s="123">
        <v>13009</v>
      </c>
      <c r="E6" s="124"/>
      <c r="F6" s="125">
        <v>32497</v>
      </c>
      <c r="G6" s="126"/>
      <c r="H6" s="127"/>
    </row>
    <row r="7" spans="1:8">
      <c r="A7" s="108" t="s">
        <v>515</v>
      </c>
      <c r="B7" s="113"/>
      <c r="C7" s="114"/>
      <c r="D7" s="115">
        <v>36001</v>
      </c>
      <c r="E7" s="116"/>
      <c r="F7" s="117">
        <v>69806</v>
      </c>
      <c r="G7" s="118"/>
      <c r="H7" s="119"/>
    </row>
    <row r="8" spans="1:8">
      <c r="A8" s="120"/>
      <c r="B8" s="121"/>
      <c r="C8" s="122"/>
      <c r="D8" s="123">
        <v>8016</v>
      </c>
      <c r="E8" s="124"/>
      <c r="F8" s="125">
        <v>32823</v>
      </c>
      <c r="G8" s="126"/>
      <c r="H8" s="127"/>
    </row>
    <row r="9" spans="1:8">
      <c r="A9" s="108" t="s">
        <v>516</v>
      </c>
      <c r="B9" s="113"/>
      <c r="C9" s="114"/>
      <c r="D9" s="115">
        <v>150887</v>
      </c>
      <c r="E9" s="116"/>
      <c r="F9" s="117">
        <v>74444</v>
      </c>
      <c r="G9" s="118"/>
      <c r="H9" s="119"/>
    </row>
    <row r="10" spans="1:8">
      <c r="A10" s="120"/>
      <c r="B10" s="121"/>
      <c r="C10" s="122"/>
      <c r="D10" s="123">
        <v>60263</v>
      </c>
      <c r="E10" s="124"/>
      <c r="F10" s="125">
        <v>34175</v>
      </c>
      <c r="G10" s="126"/>
      <c r="H10" s="127"/>
    </row>
    <row r="11" spans="1:8">
      <c r="A11" s="108" t="s">
        <v>517</v>
      </c>
      <c r="B11" s="113"/>
      <c r="C11" s="114"/>
      <c r="D11" s="115">
        <v>65722</v>
      </c>
      <c r="E11" s="116"/>
      <c r="F11" s="117">
        <v>85205</v>
      </c>
      <c r="G11" s="118"/>
      <c r="H11" s="119"/>
    </row>
    <row r="12" spans="1:8">
      <c r="A12" s="120"/>
      <c r="B12" s="121"/>
      <c r="C12" s="128"/>
      <c r="D12" s="123">
        <v>40742</v>
      </c>
      <c r="E12" s="124"/>
      <c r="F12" s="125">
        <v>38847</v>
      </c>
      <c r="G12" s="126"/>
      <c r="H12" s="127"/>
    </row>
    <row r="13" spans="1:8">
      <c r="A13" s="108"/>
      <c r="B13" s="113"/>
      <c r="C13" s="129"/>
      <c r="D13" s="130">
        <v>69453</v>
      </c>
      <c r="E13" s="131"/>
      <c r="F13" s="132">
        <v>71146</v>
      </c>
      <c r="G13" s="133"/>
      <c r="H13" s="119"/>
    </row>
    <row r="14" spans="1:8">
      <c r="A14" s="120"/>
      <c r="B14" s="121"/>
      <c r="C14" s="122"/>
      <c r="D14" s="123">
        <v>28095</v>
      </c>
      <c r="E14" s="124"/>
      <c r="F14" s="125">
        <v>34055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3.33</v>
      </c>
      <c r="C19" s="134">
        <f>ROUND(VALUE(SUBSTITUTE(実質収支比率等に係る経年分析!G$48,"▲","-")),2)</f>
        <v>3.3</v>
      </c>
      <c r="D19" s="134">
        <f>ROUND(VALUE(SUBSTITUTE(実質収支比率等に係る経年分析!H$48,"▲","-")),2)</f>
        <v>3.16</v>
      </c>
      <c r="E19" s="134">
        <f>ROUND(VALUE(SUBSTITUTE(実質収支比率等に係る経年分析!I$48,"▲","-")),2)</f>
        <v>2.99</v>
      </c>
      <c r="F19" s="134">
        <f>ROUND(VALUE(SUBSTITUTE(実質収支比率等に係る経年分析!J$48,"▲","-")),2)</f>
        <v>3.46</v>
      </c>
    </row>
    <row r="20" spans="1:11">
      <c r="A20" s="134" t="s">
        <v>43</v>
      </c>
      <c r="B20" s="134">
        <f>ROUND(VALUE(SUBSTITUTE(実質収支比率等に係る経年分析!F$47,"▲","-")),2)</f>
        <v>12.4</v>
      </c>
      <c r="C20" s="134">
        <f>ROUND(VALUE(SUBSTITUTE(実質収支比率等に係る経年分析!G$47,"▲","-")),2)</f>
        <v>11.53</v>
      </c>
      <c r="D20" s="134">
        <f>ROUND(VALUE(SUBSTITUTE(実質収支比率等に係る経年分析!H$47,"▲","-")),2)</f>
        <v>11.4</v>
      </c>
      <c r="E20" s="134">
        <f>ROUND(VALUE(SUBSTITUTE(実質収支比率等に係る経年分析!I$47,"▲","-")),2)</f>
        <v>7.85</v>
      </c>
      <c r="F20" s="134">
        <f>ROUND(VALUE(SUBSTITUTE(実質収支比率等に係る経年分析!J$47,"▲","-")),2)</f>
        <v>4.46</v>
      </c>
    </row>
    <row r="21" spans="1:11">
      <c r="A21" s="134" t="s">
        <v>44</v>
      </c>
      <c r="B21" s="134">
        <f>IF(ISNUMBER(VALUE(SUBSTITUTE(実質収支比率等に係る経年分析!F$49,"▲","-"))),ROUND(VALUE(SUBSTITUTE(実質収支比率等に係る経年分析!F$49,"▲","-")),2),NA())</f>
        <v>5.48</v>
      </c>
      <c r="C21" s="134">
        <f>IF(ISNUMBER(VALUE(SUBSTITUTE(実質収支比率等に係る経年分析!G$49,"▲","-"))),ROUND(VALUE(SUBSTITUTE(実質収支比率等に係る経年分析!G$49,"▲","-")),2),NA())</f>
        <v>-1.29</v>
      </c>
      <c r="D21" s="134">
        <f>IF(ISNUMBER(VALUE(SUBSTITUTE(実質収支比率等に係る経年分析!H$49,"▲","-"))),ROUND(VALUE(SUBSTITUTE(実質収支比率等に係る経年分析!H$49,"▲","-")),2),NA())</f>
        <v>-0.53</v>
      </c>
      <c r="E21" s="134">
        <f>IF(ISNUMBER(VALUE(SUBSTITUTE(実質収支比率等に係る経年分析!I$49,"▲","-"))),ROUND(VALUE(SUBSTITUTE(実質収支比率等に係る経年分析!I$49,"▲","-")),2),NA())</f>
        <v>-3.64</v>
      </c>
      <c r="F21" s="134">
        <f>IF(ISNUMBER(VALUE(SUBSTITUTE(実質収支比率等に係る経年分析!J$49,"▲","-"))),ROUND(VALUE(SUBSTITUTE(実質収支比率等に係る経年分析!J$49,"▲","-")),2),NA())</f>
        <v>-2.89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1.1599999999999999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浄化槽設置管理事業特別会計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鳩山町毛呂山・越生都市計画事業今宿東土地区画整理事業</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0.46</v>
      </c>
    </row>
    <row r="32" spans="1:11">
      <c r="A32" s="135" t="str">
        <f>IF(連結実質赤字比率に係る赤字・黒字の構成分析!C$38="",NA(),連結実質赤字比率に係る赤字・黒字の構成分析!C$38)</f>
        <v>鳩山町毛呂山・越生都市計画事業今宿東土地区画整理事業（普通会計）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0.44</v>
      </c>
      <c r="H34" s="135">
        <f>IF(ROUND(VALUE(SUBSTITUTE(連結実質赤字比率に係る赤字・黒字の構成分析!I$36,"▲", "-")), 2) &lt; 0, ABS(ROUND(VALUE(SUBSTITUTE(連結実質赤字比率に係る赤字・黒字の構成分析!I$36,"▲", "-")), 2)), NA())</f>
        <v>0.3</v>
      </c>
      <c r="I34" s="135" t="e">
        <f>IF(ROUND(VALUE(SUBSTITUTE(連結実質赤字比率に係る赤字・黒字の構成分析!I$36,"▲", "-")), 2) &gt;= 0, ABS(ROUND(VALUE(SUBSTITUTE(連結実質赤字比率に係る赤字・黒字の構成分析!I$36,"▲", "-")), 2)), NA())</f>
        <v>#N/A</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15.76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364</v>
      </c>
      <c r="E42" s="136"/>
      <c r="F42" s="136"/>
      <c r="G42" s="136">
        <f>'実質公債費比率（分子）の構造'!L$52</f>
        <v>353</v>
      </c>
      <c r="H42" s="136"/>
      <c r="I42" s="136"/>
      <c r="J42" s="136">
        <f>'実質公債費比率（分子）の構造'!M$52</f>
        <v>363</v>
      </c>
      <c r="K42" s="136"/>
      <c r="L42" s="136"/>
      <c r="M42" s="136">
        <f>'実質公債費比率（分子）の構造'!N$52</f>
        <v>379</v>
      </c>
      <c r="N42" s="136"/>
      <c r="O42" s="136"/>
      <c r="P42" s="136">
        <f>'実質公債費比率（分子）の構造'!O$52</f>
        <v>392</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150</v>
      </c>
      <c r="C45" s="136"/>
      <c r="D45" s="136"/>
      <c r="E45" s="136">
        <f>'実質公債費比率（分子）の構造'!L$49</f>
        <v>145</v>
      </c>
      <c r="F45" s="136"/>
      <c r="G45" s="136"/>
      <c r="H45" s="136">
        <f>'実質公債費比率（分子）の構造'!M$49</f>
        <v>141</v>
      </c>
      <c r="I45" s="136"/>
      <c r="J45" s="136"/>
      <c r="K45" s="136">
        <f>'実質公債費比率（分子）の構造'!N$49</f>
        <v>156</v>
      </c>
      <c r="L45" s="136"/>
      <c r="M45" s="136"/>
      <c r="N45" s="136">
        <f>'実質公債費比率（分子）の構造'!O$49</f>
        <v>143</v>
      </c>
      <c r="O45" s="136"/>
      <c r="P45" s="136"/>
    </row>
    <row r="46" spans="1:16">
      <c r="A46" s="136" t="s">
        <v>55</v>
      </c>
      <c r="B46" s="136">
        <f>'実質公債費比率（分子）の構造'!K$48</f>
        <v>25</v>
      </c>
      <c r="C46" s="136"/>
      <c r="D46" s="136"/>
      <c r="E46" s="136">
        <f>'実質公債費比率（分子）の構造'!L$48</f>
        <v>24</v>
      </c>
      <c r="F46" s="136"/>
      <c r="G46" s="136"/>
      <c r="H46" s="136">
        <f>'実質公債費比率（分子）の構造'!M$48</f>
        <v>23</v>
      </c>
      <c r="I46" s="136"/>
      <c r="J46" s="136"/>
      <c r="K46" s="136">
        <f>'実質公債費比率（分子）の構造'!N$48</f>
        <v>18</v>
      </c>
      <c r="L46" s="136"/>
      <c r="M46" s="136"/>
      <c r="N46" s="136">
        <f>'実質公債費比率（分子）の構造'!O$48</f>
        <v>20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381</v>
      </c>
      <c r="C49" s="136"/>
      <c r="D49" s="136"/>
      <c r="E49" s="136">
        <f>'実質公債費比率（分子）の構造'!L$45</f>
        <v>375</v>
      </c>
      <c r="F49" s="136"/>
      <c r="G49" s="136"/>
      <c r="H49" s="136">
        <f>'実質公債費比率（分子）の構造'!M$45</f>
        <v>387</v>
      </c>
      <c r="I49" s="136"/>
      <c r="J49" s="136"/>
      <c r="K49" s="136">
        <f>'実質公債費比率（分子）の構造'!N$45</f>
        <v>404</v>
      </c>
      <c r="L49" s="136"/>
      <c r="M49" s="136"/>
      <c r="N49" s="136">
        <f>'実質公債費比率（分子）の構造'!O$45</f>
        <v>423</v>
      </c>
      <c r="O49" s="136"/>
      <c r="P49" s="136"/>
    </row>
    <row r="50" spans="1:16">
      <c r="A50" s="136" t="s">
        <v>59</v>
      </c>
      <c r="B50" s="136" t="e">
        <f>NA()</f>
        <v>#N/A</v>
      </c>
      <c r="C50" s="136">
        <f>IF(ISNUMBER('実質公債費比率（分子）の構造'!K$53),'実質公債費比率（分子）の構造'!K$53,NA())</f>
        <v>192</v>
      </c>
      <c r="D50" s="136" t="e">
        <f>NA()</f>
        <v>#N/A</v>
      </c>
      <c r="E50" s="136" t="e">
        <f>NA()</f>
        <v>#N/A</v>
      </c>
      <c r="F50" s="136">
        <f>IF(ISNUMBER('実質公債費比率（分子）の構造'!L$53),'実質公債費比率（分子）の構造'!L$53,NA())</f>
        <v>191</v>
      </c>
      <c r="G50" s="136" t="e">
        <f>NA()</f>
        <v>#N/A</v>
      </c>
      <c r="H50" s="136" t="e">
        <f>NA()</f>
        <v>#N/A</v>
      </c>
      <c r="I50" s="136">
        <f>IF(ISNUMBER('実質公債費比率（分子）の構造'!M$53),'実質公債費比率（分子）の構造'!M$53,NA())</f>
        <v>188</v>
      </c>
      <c r="J50" s="136" t="e">
        <f>NA()</f>
        <v>#N/A</v>
      </c>
      <c r="K50" s="136" t="e">
        <f>NA()</f>
        <v>#N/A</v>
      </c>
      <c r="L50" s="136">
        <f>IF(ISNUMBER('実質公債費比率（分子）の構造'!N$53),'実質公債費比率（分子）の構造'!N$53,NA())</f>
        <v>200</v>
      </c>
      <c r="M50" s="136" t="e">
        <f>NA()</f>
        <v>#N/A</v>
      </c>
      <c r="N50" s="136" t="e">
        <f>NA()</f>
        <v>#N/A</v>
      </c>
      <c r="O50" s="136">
        <f>IF(ISNUMBER('実質公債費比率（分子）の構造'!O$53),'実質公債費比率（分子）の構造'!O$53,NA())</f>
        <v>194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4259</v>
      </c>
      <c r="E56" s="135"/>
      <c r="F56" s="135"/>
      <c r="G56" s="135">
        <f>'将来負担比率（分子）の構造'!J$51</f>
        <v>4326</v>
      </c>
      <c r="H56" s="135"/>
      <c r="I56" s="135"/>
      <c r="J56" s="135">
        <f>'将来負担比率（分子）の構造'!K$51</f>
        <v>5057</v>
      </c>
      <c r="K56" s="135"/>
      <c r="L56" s="135"/>
      <c r="M56" s="135">
        <f>'将来負担比率（分子）の構造'!L$51</f>
        <v>5125</v>
      </c>
      <c r="N56" s="135"/>
      <c r="O56" s="135"/>
      <c r="P56" s="135">
        <f>'将来負担比率（分子）の構造'!M$51</f>
        <v>5442</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852</v>
      </c>
      <c r="E58" s="135"/>
      <c r="F58" s="135"/>
      <c r="G58" s="135">
        <f>'将来負担比率（分子）の構造'!J$49</f>
        <v>847</v>
      </c>
      <c r="H58" s="135"/>
      <c r="I58" s="135"/>
      <c r="J58" s="135">
        <f>'将来負担比率（分子）の構造'!K$49</f>
        <v>744</v>
      </c>
      <c r="K58" s="135"/>
      <c r="L58" s="135"/>
      <c r="M58" s="135">
        <f>'将来負担比率（分子）の構造'!L$49</f>
        <v>922</v>
      </c>
      <c r="N58" s="135"/>
      <c r="O58" s="135"/>
      <c r="P58" s="135">
        <f>'将来負担比率（分子）の構造'!M$49</f>
        <v>441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1057</v>
      </c>
      <c r="C62" s="135"/>
      <c r="D62" s="135"/>
      <c r="E62" s="135">
        <f>'将来負担比率（分子）の構造'!J$45</f>
        <v>964</v>
      </c>
      <c r="F62" s="135"/>
      <c r="G62" s="135"/>
      <c r="H62" s="135">
        <f>'将来負担比率（分子）の構造'!K$45</f>
        <v>848</v>
      </c>
      <c r="I62" s="135"/>
      <c r="J62" s="135"/>
      <c r="K62" s="135">
        <f>'将来負担比率（分子）の構造'!L$45</f>
        <v>867</v>
      </c>
      <c r="L62" s="135"/>
      <c r="M62" s="135"/>
      <c r="N62" s="135">
        <f>'将来負担比率（分子）の構造'!M$45</f>
        <v>748</v>
      </c>
      <c r="O62" s="135"/>
      <c r="P62" s="135"/>
    </row>
    <row r="63" spans="1:16">
      <c r="A63" s="135" t="s">
        <v>28</v>
      </c>
      <c r="B63" s="135">
        <f>'将来負担比率（分子）の構造'!I$44</f>
        <v>1483</v>
      </c>
      <c r="C63" s="135"/>
      <c r="D63" s="135"/>
      <c r="E63" s="135">
        <f>'将来負担比率（分子）の構造'!J$44</f>
        <v>1433</v>
      </c>
      <c r="F63" s="135"/>
      <c r="G63" s="135"/>
      <c r="H63" s="135">
        <f>'将来負担比率（分子）の構造'!K$44</f>
        <v>1327</v>
      </c>
      <c r="I63" s="135"/>
      <c r="J63" s="135"/>
      <c r="K63" s="135">
        <f>'将来負担比率（分子）の構造'!L$44</f>
        <v>1230</v>
      </c>
      <c r="L63" s="135"/>
      <c r="M63" s="135"/>
      <c r="N63" s="135">
        <f>'将来負担比率（分子）の構造'!M$44</f>
        <v>1190</v>
      </c>
      <c r="O63" s="135"/>
      <c r="P63" s="135"/>
    </row>
    <row r="64" spans="1:16">
      <c r="A64" s="135" t="s">
        <v>27</v>
      </c>
      <c r="B64" s="135">
        <f>'将来負担比率（分子）の構造'!I$43</f>
        <v>304</v>
      </c>
      <c r="C64" s="135"/>
      <c r="D64" s="135"/>
      <c r="E64" s="135">
        <f>'将来負担比率（分子）の構造'!J$43</f>
        <v>399</v>
      </c>
      <c r="F64" s="135"/>
      <c r="G64" s="135"/>
      <c r="H64" s="135">
        <f>'将来負担比率（分子）の構造'!K$43</f>
        <v>375</v>
      </c>
      <c r="I64" s="135"/>
      <c r="J64" s="135"/>
      <c r="K64" s="135">
        <f>'将来負担比率（分子）の構造'!L$43</f>
        <v>325</v>
      </c>
      <c r="L64" s="135"/>
      <c r="M64" s="135"/>
      <c r="N64" s="135">
        <f>'将来負担比率（分子）の構造'!M$43</f>
        <v>291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3786</v>
      </c>
      <c r="C66" s="135"/>
      <c r="D66" s="135"/>
      <c r="E66" s="135">
        <f>'将来負担比率（分子）の構造'!J$41</f>
        <v>3873</v>
      </c>
      <c r="F66" s="135"/>
      <c r="G66" s="135"/>
      <c r="H66" s="135">
        <f>'将来負担比率（分子）の構造'!K$41</f>
        <v>4130</v>
      </c>
      <c r="I66" s="135"/>
      <c r="J66" s="135"/>
      <c r="K66" s="135">
        <f>'将来負担比率（分子）の構造'!L$41</f>
        <v>5426</v>
      </c>
      <c r="L66" s="135"/>
      <c r="M66" s="135"/>
      <c r="N66" s="135">
        <f>'将来負担比率（分子）の構造'!M$41</f>
        <v>5709</v>
      </c>
      <c r="O66" s="135"/>
      <c r="P66" s="135"/>
    </row>
    <row r="67" spans="1:16">
      <c r="A67" s="135" t="s">
        <v>63</v>
      </c>
      <c r="B67" s="135" t="e">
        <f>NA()</f>
        <v>#N/A</v>
      </c>
      <c r="C67" s="135">
        <f>IF(ISNUMBER('将来負担比率（分子）の構造'!I$52), IF('将来負担比率（分子）の構造'!I$52 &lt; 0, 0, '将来負担比率（分子）の構造'!I$52), NA())</f>
        <v>1519</v>
      </c>
      <c r="D67" s="135" t="e">
        <f>NA()</f>
        <v>#N/A</v>
      </c>
      <c r="E67" s="135" t="e">
        <f>NA()</f>
        <v>#N/A</v>
      </c>
      <c r="F67" s="135">
        <f>IF(ISNUMBER('将来負担比率（分子）の構造'!J$52), IF('将来負担比率（分子）の構造'!J$52 &lt; 0, 0, '将来負担比率（分子）の構造'!J$52), NA())</f>
        <v>1495</v>
      </c>
      <c r="G67" s="135" t="e">
        <f>NA()</f>
        <v>#N/A</v>
      </c>
      <c r="H67" s="135" t="e">
        <f>NA()</f>
        <v>#N/A</v>
      </c>
      <c r="I67" s="135">
        <f>IF(ISNUMBER('将来負担比率（分子）の構造'!K$52), IF('将来負担比率（分子）の構造'!K$52 &lt; 0, 0, '将来負担比率（分子）の構造'!K$52), NA())</f>
        <v>879</v>
      </c>
      <c r="J67" s="135" t="e">
        <f>NA()</f>
        <v>#N/A</v>
      </c>
      <c r="K67" s="135" t="e">
        <f>NA()</f>
        <v>#N/A</v>
      </c>
      <c r="L67" s="135">
        <f>IF(ISNUMBER('将来負担比率（分子）の構造'!L$52), IF('将来負担比率（分子）の構造'!L$52 &lt; 0, 0, '将来負担比率（分子）の構造'!L$52), NA())</f>
        <v>1800</v>
      </c>
      <c r="M67" s="135" t="e">
        <f>NA()</f>
        <v>#N/A</v>
      </c>
      <c r="N67" s="135" t="e">
        <f>NA()</f>
        <v>#N/A</v>
      </c>
      <c r="O67" s="135">
        <f>IF(ISNUMBER('将来負担比率（分子）の構造'!M$52), IF('将来負担比率（分子）の構造'!M$52 &lt; 0, 0, '将来負担比率（分子）の構造'!M$52), NA())</f>
        <v>2055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2016-04-20T10:50:40Z</cp:lastPrinted>
  <dcterms:created xsi:type="dcterms:W3CDTF">2016-02-15T01:00:33Z</dcterms:created>
  <dcterms:modified xsi:type="dcterms:W3CDTF">2016-04-25T05:45:54Z</dcterms:modified>
  <cp:category/>
</cp:coreProperties>
</file>