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Q102" i="11" l="1"/>
  <c r="DL102" i="11"/>
  <c r="DG102" i="11"/>
  <c r="DB102" i="11"/>
  <c r="CW102" i="11"/>
  <c r="CR102" i="11"/>
  <c r="AF88" i="11"/>
  <c r="AU63" i="11"/>
  <c r="AP63" i="11"/>
  <c r="AP23" i="11"/>
  <c r="V23" i="11"/>
  <c r="AA23" i="11"/>
  <c r="AF23" i="11"/>
  <c r="Q23" i="11"/>
  <c r="AA28" i="11" l="1"/>
  <c r="BG36" i="9" l="1"/>
  <c r="BG35" i="9"/>
  <c r="BG34" i="9"/>
  <c r="AO35"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U36" i="9"/>
  <c r="C36" i="9"/>
  <c r="CO35" i="9"/>
  <c r="C35" i="9"/>
  <c r="CO34" i="9"/>
  <c r="BW34" i="9"/>
  <c r="BW35" i="9" s="1"/>
  <c r="BW36" i="9" s="1"/>
  <c r="BW37" i="9" s="1"/>
  <c r="BW38" i="9" s="1"/>
  <c r="BW39" i="9" s="1"/>
  <c r="BW40" i="9" s="1"/>
  <c r="U34" i="9"/>
  <c r="C34" i="9"/>
  <c r="U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AM34" i="9"/>
  <c r="AM35" i="9" s="1"/>
</calcChain>
</file>

<file path=xl/sharedStrings.xml><?xml version="1.0" encoding="utf-8"?>
<sst xmlns="http://schemas.openxmlformats.org/spreadsheetml/2006/main" count="1011" uniqueCount="557">
  <si>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</si>
  <si>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</si>
  <si>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</si>
  <si>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</si>
  <si>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</si>
  <si>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</si>
  <si>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</si>
  <si>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</si>
  <si>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</si>
  <si>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</si>
  <si>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</si>
  <si>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</si>
  <si>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</si>
  <si>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</si>
  <si>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</si>
  <si>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</si>
  <si>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</si>
  <si>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</si>
  <si>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</si>
  <si>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</si>
  <si>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</si>
  <si>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</si>
  <si>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</si>
  <si>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</si>
  <si>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</si>
  <si>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</si>
  <si>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</si>
  <si>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</si>
  <si>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</si>
  <si>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</si>
  <si>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</si>
  <si>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</si>
  <si>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</si>
  <si>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</si>
  <si>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</si>
  <si>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</si>
  <si>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</si>
  <si>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</si>
  <si>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</si>
  <si>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</si>
  <si>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</si>
  <si>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</si>
  <si>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</si>
  <si>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</si>
  <si>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</si>
  <si>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</si>
  <si>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</si>
  <si>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</si>
  <si>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</si>
  <si>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</si>
  <si>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</si>
  <si>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</si>
  <si>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</si>
  <si>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</si>
  <si>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</si>
  <si>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</si>
  <si>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</si>
  <si>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</si>
  <si>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</si>
  <si>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</si>
  <si>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</si>
  <si>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</si>
  <si>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</si>
  <si>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</si>
  <si>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</si>
  <si>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</si>
  <si>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</si>
  <si>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</si>
  <si>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</si>
  <si>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</si>
  <si>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</si>
  <si>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</si>
  <si>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</si>
  <si>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</si>
  <si>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</si>
  <si>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</si>
  <si>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</si>
  <si>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</si>
  <si>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</si>
  <si>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</si>
  <si>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</si>
  <si>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</si>
  <si>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深谷市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</si>
  <si>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</si>
  <si>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</si>
  <si>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</si>
  <si>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</si>
  <si>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</si>
  <si>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</si>
  <si>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</si>
  <si>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</si>
  <si>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</si>
  <si>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</si>
  <si>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</si>
  <si>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</si>
  <si>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</si>
  <si>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</si>
  <si>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</si>
  <si>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</si>
  <si>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</si>
  <si>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</si>
  <si>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</si>
  <si>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</si>
  <si>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</si>
  <si>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</si>
  <si>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</si>
  <si>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</si>
  <si>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</si>
  <si>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</si>
  <si>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</si>
  <si>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</si>
  <si>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</si>
  <si>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</si>
  <si>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</si>
  <si>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</si>
  <si>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</si>
  <si>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</si>
  <si>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</si>
  <si>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</si>
  <si>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</si>
  <si>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</si>
  <si>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</si>
  <si>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</si>
  <si>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</si>
  <si>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</si>
  <si>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</si>
  <si>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</si>
  <si>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</si>
  <si>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</si>
  <si>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</si>
  <si>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</si>
  <si>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</si>
  <si>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</si>
  <si>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</si>
  <si>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</si>
  <si>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</si>
  <si>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</si>
  <si>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</si>
  <si>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</si>
  <si>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</si>
  <si>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</si>
  <si>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</si>
  <si>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</si>
  <si>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</si>
  <si>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</si>
  <si>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</si>
  <si>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</si>
  <si>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</si>
  <si>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</si>
  <si>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</si>
  <si>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</si>
  <si>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</si>
  <si>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</si>
  <si>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</si>
  <si>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</si>
  <si>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</si>
  <si>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</si>
  <si>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</si>
  <si>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</si>
  <si>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</si>
  <si>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</si>
  <si>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</si>
  <si>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</si>
  <si>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</si>
  <si>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</si>
  <si>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</si>
  <si>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</si>
  <si>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</si>
  <si>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</si>
  <si>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</si>
  <si>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</si>
  <si>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</si>
  <si>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</si>
  <si>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</si>
  <si>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</si>
  <si>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</si>
  <si>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</si>
  <si>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</si>
  <si>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</si>
  <si>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</si>
  <si>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</si>
  <si>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</si>
  <si>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</si>
  <si>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</si>
  <si>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</si>
  <si>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</si>
  <si>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</si>
  <si>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</si>
  <si>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</si>
  <si>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</si>
  <si>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</si>
  <si>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</si>
  <si>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</si>
  <si>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</si>
  <si>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</si>
  <si>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埼玉県深谷市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</si>
  <si>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</si>
  <si>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</si>
  <si>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</si>
  <si>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</si>
  <si>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</si>
  <si>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</si>
  <si>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</si>
  <si>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</si>
  <si>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</si>
  <si>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</si>
  <si>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</si>
  <si>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</si>
  <si>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</si>
  <si>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</si>
  <si>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</si>
  <si>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</si>
  <si>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</si>
  <si>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</si>
  <si>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</si>
  <si>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</si>
  <si>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</si>
  <si>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</si>
  <si>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</si>
  <si>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</si>
  <si>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</si>
  <si>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</si>
  <si>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</si>
  <si>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</si>
  <si>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</si>
  <si>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</si>
  <si>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</si>
  <si>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</si>
  <si>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</si>
  <si>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</si>
  <si>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</si>
  <si>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</si>
  <si>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</si>
  <si>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</si>
  <si>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</si>
  <si>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</si>
  <si>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</si>
  <si>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</si>
  <si>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</si>
  <si>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</si>
  <si>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</si>
  <si>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</si>
  <si>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</si>
  <si>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</si>
  <si>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</si>
  <si>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</si>
  <si>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</si>
  <si>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</si>
  <si>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</si>
  <si>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</si>
  <si>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</si>
  <si>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</si>
  <si>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</si>
  <si>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</si>
  <si>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</si>
  <si>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</si>
  <si>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</si>
  <si>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</si>
  <si>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</si>
  <si>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</si>
  <si>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</si>
  <si>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</si>
  <si>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</si>
  <si>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</si>
  <si>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</si>
  <si>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</si>
  <si>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</si>
  <si>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</si>
  <si>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</si>
  <si>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</si>
  <si>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</si>
  <si>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</si>
  <si>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</si>
  <si>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</si>
  <si>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</si>
  <si>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</si>
  <si>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</si>
  <si>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</si>
  <si>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</si>
  <si>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</si>
  <si>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</si>
  <si>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</si>
  <si>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</si>
  <si>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</si>
  <si>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</si>
  <si>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</si>
  <si>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</si>
  <si>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</si>
  <si>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</si>
  <si>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</si>
  <si>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</si>
  <si>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</si>
  <si>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</si>
  <si>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</si>
  <si>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</si>
  <si>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</si>
  <si>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</si>
  <si>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</si>
  <si>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</si>
  <si>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</si>
  <si>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</si>
  <si>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</si>
  <si>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</si>
  <si>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</si>
  <si>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</si>
  <si>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</si>
  <si>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</si>
  <si>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</si>
  <si>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</si>
  <si>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</si>
  <si>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</si>
  <si>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</si>
  <si>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</si>
  <si>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</si>
  <si>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</si>
  <si>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</si>
  <si>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</si>
  <si>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</si>
  <si>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</si>
  <si>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</si>
  <si>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</si>
  <si>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</si>
  <si>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</si>
  <si>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</si>
  <si>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</si>
  <si>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</si>
  <si>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</si>
  <si>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</si>
  <si>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</si>
  <si>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</si>
  <si>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</si>
  <si>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</si>
  <si>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</si>
  <si>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</si>
  <si>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</si>
  <si>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</si>
  <si>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</si>
  <si>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</si>
  <si>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</si>
  <si>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</si>
  <si>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</si>
  <si>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</si>
  <si>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</si>
  <si>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</si>
  <si>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</si>
  <si>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埼玉県深谷市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</si>
  <si>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</si>
  <si>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</si>
  <si>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</si>
  <si>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</si>
  <si>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</si>
  <si>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</si>
  <si>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</si>
  <si>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</si>
  <si>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</si>
  <si>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</si>
  <si>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</si>
  <si>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</si>
  <si>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</si>
  <si>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</si>
  <si>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</si>
  <si>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</si>
  <si>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</si>
  <si>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</si>
  <si>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</si>
  <si>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</si>
  <si>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</si>
  <si>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</si>
  <si>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</si>
  <si>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</si>
  <si>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</si>
  <si>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</si>
  <si>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</si>
  <si>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</si>
  <si>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</si>
  <si>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</si>
  <si>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</si>
  <si>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</si>
  <si>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</si>
  <si>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</si>
  <si>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</si>
  <si>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</si>
  <si>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</si>
  <si>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</si>
  <si>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</si>
  <si>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</si>
  <si>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国済寺土地区画整理事業特別会計</t>
    <phoneticPr fontId="5"/>
  </si>
  <si>
    <t>岡中央土地区画整理事業特別会計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</si>
  <si>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</si>
  <si>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</si>
  <si>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</si>
  <si>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</si>
  <si>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</si>
  <si>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</si>
  <si>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</si>
  <si>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</si>
  <si>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</si>
  <si>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</si>
  <si>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</si>
  <si>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</si>
  <si>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</si>
  <si>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</si>
  <si>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</si>
  <si>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</si>
  <si>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</si>
  <si>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</si>
  <si>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</si>
  <si>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</si>
  <si>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</si>
  <si>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</si>
  <si>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</si>
  <si>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</si>
  <si>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</si>
  <si>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</si>
  <si>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</si>
  <si>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</si>
  <si>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</si>
  <si>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</si>
  <si>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</si>
  <si>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</si>
  <si>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</si>
  <si>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</si>
  <si>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</si>
  <si>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</si>
  <si>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</si>
  <si>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</si>
  <si>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</si>
  <si>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</si>
  <si>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</si>
  <si>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</si>
  <si>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</si>
  <si>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</si>
  <si>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</si>
  <si>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</si>
  <si>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</si>
  <si>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</si>
  <si>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</si>
  <si>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</si>
  <si>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</si>
  <si>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</si>
  <si>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</si>
  <si>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</si>
  <si>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</si>
  <si>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</si>
  <si>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</si>
  <si>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</si>
  <si>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</si>
  <si>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</si>
  <si>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</si>
  <si>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</si>
  <si>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</si>
  <si>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</si>
  <si>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岡中央土地区画整理事業特別会計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</si>
  <si>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</si>
  <si>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</si>
  <si>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</si>
  <si>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</si>
  <si>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</si>
  <si>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</si>
  <si>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</si>
  <si>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</si>
  <si>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</si>
  <si>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</si>
  <si>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</si>
  <si>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</si>
  <si>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</si>
  <si>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</si>
  <si>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</si>
  <si>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</si>
  <si>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</si>
  <si>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</si>
  <si>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</si>
  <si>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</si>
  <si>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</si>
  <si>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</si>
  <si>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</si>
  <si>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</si>
  <si>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</si>
  <si>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</si>
  <si>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</si>
  <si>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</si>
  <si>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</si>
  <si>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</si>
  <si>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</si>
  <si>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</si>
  <si>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</si>
  <si>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</si>
  <si>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</si>
  <si>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</si>
  <si>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</si>
  <si>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</si>
  <si>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</si>
  <si>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</si>
  <si>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</si>
  <si>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</si>
  <si>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</si>
  <si>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</si>
  <si>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</si>
  <si>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</si>
  <si>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</si>
  <si>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</si>
  <si>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</si>
  <si>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</si>
  <si>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</si>
  <si>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</si>
  <si>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</si>
  <si>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</si>
  <si>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</si>
  <si>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</si>
  <si>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</si>
  <si>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</si>
  <si>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</si>
  <si>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</si>
  <si>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</si>
  <si>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</si>
  <si>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</si>
  <si>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</si>
  <si>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</si>
  <si>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</si>
  <si>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</si>
  <si>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</si>
  <si>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</si>
  <si>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</si>
  <si>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</si>
  <si>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</si>
  <si>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</si>
  <si>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</si>
  <si>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</si>
  <si>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</si>
  <si>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</si>
  <si>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</si>
  <si>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</si>
  <si>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4.07</t>
  </si>
  <si>
    <t>一般会計</t>
  </si>
  <si>
    <t>水道事業会計</t>
  </si>
  <si>
    <t>下水道事業会計</t>
  </si>
  <si>
    <t>国民健康保険特別会計</t>
  </si>
  <si>
    <t>岡中央土地区画整理事業特別会計</t>
  </si>
  <si>
    <t>国済寺土地区画整理事業特別会計</t>
  </si>
  <si>
    <t>農業集落排水事業特別会計</t>
  </si>
  <si>
    <t>後期高齢者医療特別会計</t>
  </si>
  <si>
    <t>その他会計（赤字）</t>
  </si>
  <si>
    <t>その他会計（黒字）</t>
  </si>
  <si>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</si>
  <si>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</si>
  <si>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</si>
  <si>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埼玉県都市競艇組合</t>
    <rPh sb="0" eb="3">
      <t>サイタマケン</t>
    </rPh>
    <rPh sb="3" eb="5">
      <t>トシ</t>
    </rPh>
    <rPh sb="5" eb="7">
      <t>キョウテイ</t>
    </rPh>
    <rPh sb="7" eb="9">
      <t>クミアイ</t>
    </rPh>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</si>
  <si>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</si>
  <si>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</si>
  <si>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</si>
  <si>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大里広域市町村圏組合</t>
    <rPh sb="0" eb="2">
      <t>オオサト</t>
    </rPh>
    <rPh sb="2" eb="4">
      <t>コウイキ</t>
    </rPh>
    <rPh sb="4" eb="7">
      <t>シチョウソン</t>
    </rPh>
    <rPh sb="7" eb="8">
      <t>ケン</t>
    </rPh>
    <rPh sb="8" eb="10">
      <t>クミアイ</t>
    </rPh>
    <phoneticPr fontId="2"/>
  </si>
  <si>
    <t>-</t>
    <phoneticPr fontId="2"/>
  </si>
  <si>
    <t>-</t>
    <phoneticPr fontId="2"/>
  </si>
  <si>
    <t>-</t>
    <phoneticPr fontId="2"/>
  </si>
  <si>
    <t>深谷市土地開発公社</t>
    <rPh sb="0" eb="3">
      <t>フカヤシ</t>
    </rPh>
    <rPh sb="3" eb="5">
      <t>トチ</t>
    </rPh>
    <rPh sb="5" eb="7">
      <t>カイハツ</t>
    </rPh>
    <rPh sb="7" eb="9">
      <t>コウシャ</t>
    </rPh>
    <phoneticPr fontId="2"/>
  </si>
  <si>
    <t>おかべ物産観光</t>
    <rPh sb="3" eb="5">
      <t>ブッサン</t>
    </rPh>
    <rPh sb="5" eb="7">
      <t>カンコウ</t>
    </rPh>
    <phoneticPr fontId="2"/>
  </si>
  <si>
    <t>はなぞの</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</si>
</sst>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3" xfId="30" applyNumberFormat="1" applyFont="1" applyBorder="1" applyAlignment="1" applyProtection="1">
      <alignment horizontal="left" vertical="center" shrinkToFit="1"/>
      <protection locked="0"/>
    </xf>
    <xf numFmtId="0" fontId="26" fillId="0" borderId="99" xfId="30" applyNumberFormat="1" applyFont="1" applyBorder="1" applyAlignment="1" applyProtection="1">
      <alignment horizontal="left" vertical="center" shrinkToFit="1"/>
      <protection locked="0"/>
    </xf>
    <xf numFmtId="0" fontId="26" fillId="0" borderId="110"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77" fontId="26" fillId="7" borderId="184" xfId="33" applyNumberFormat="1" applyFont="1" applyFill="1" applyBorder="1" applyAlignment="1" applyProtection="1">
      <alignment horizontal="right" vertical="center" shrinkToFit="1"/>
      <protection locked="0"/>
    </xf>
    <xf numFmtId="177" fontId="26" fillId="7" borderId="44" xfId="33" applyNumberFormat="1" applyFont="1" applyFill="1" applyBorder="1" applyAlignment="1" applyProtection="1">
      <alignment horizontal="right" vertical="center" shrinkToFit="1"/>
      <protection locked="0"/>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51263</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39400</c:v>
                </c:pt>
                <c:pt idx="1">
                  <c:v>35877</c:v>
                </c:pt>
                <c:pt idx="2">
                  <c:v>33706</c:v>
                </c:pt>
                <c:pt idx="3">
                  <c:v>35516</c:v>
                </c:pt>
                <c:pt idx="4">
                  <c:v>40932</c:v>
                </c:pt>
              </c:numCache>
            </c:numRef>
          </c:val>
          <c:smooth val="0"/>
        </c:ser>
        <c:dLbls>
          <c:showLegendKey val="0"/>
          <c:showVal val="0"/>
          <c:showCatName val="0"/>
          <c:showSerName val="0"/>
          <c:showPercent val="0"/>
          <c:showBubbleSize val="0"/>
        </c:dLbls>
        <c:marker val="1"/>
        <c:smooth val="0"/>
        <c:axId val="107275776"/>
        <c:axId val="107277696"/>
      </c:lineChart>
      <c:catAx>
        <c:axId val="1072757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277696"/>
        <c:crosses val="autoZero"/>
        <c:auto val="1"/>
        <c:lblAlgn val="ctr"/>
        <c:lblOffset val="100"/>
        <c:tickLblSkip val="1"/>
        <c:tickMarkSkip val="1"/>
        <c:noMultiLvlLbl val="0"/>
      </c:catAx>
      <c:valAx>
        <c:axId val="10727769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275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9.18</c:v>
                </c:pt>
                <c:pt idx="1">
                  <c:v>9.35</c:v>
                </c:pt>
                <c:pt idx="2">
                  <c:v>10.63</c:v>
                </c:pt>
                <c:pt idx="3">
                  <c:v>11.22</c:v>
                </c:pt>
                <c:pt idx="4">
                  <c:v>10.18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17.11</c:v>
                </c:pt>
                <c:pt idx="1">
                  <c:v>17.46</c:v>
                </c:pt>
                <c:pt idx="2">
                  <c:v>24.63</c:v>
                </c:pt>
                <c:pt idx="3">
                  <c:v>25.65</c:v>
                </c:pt>
                <c:pt idx="4">
                  <c:v>23.02</c:v>
                </c:pt>
              </c:numCache>
            </c:numRef>
          </c:val>
        </c:ser>
        <c:dLbls>
          <c:showLegendKey val="0"/>
          <c:showVal val="0"/>
          <c:showCatName val="0"/>
          <c:showSerName val="0"/>
          <c:showPercent val="0"/>
          <c:showBubbleSize val="0"/>
        </c:dLbls>
        <c:gapWidth val="250"/>
        <c:overlap val="100"/>
        <c:axId val="120809728"/>
        <c:axId val="120820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1.39</c:v>
                </c:pt>
                <c:pt idx="1">
                  <c:v>2.58</c:v>
                </c:pt>
                <c:pt idx="2">
                  <c:v>6.25</c:v>
                </c:pt>
                <c:pt idx="3">
                  <c:v>2.13</c:v>
                </c:pt>
                <c:pt idx="4">
                  <c:v>-4.07</c:v>
                </c:pt>
              </c:numCache>
            </c:numRef>
          </c:val>
          <c:smooth val="0"/>
        </c:ser>
        <c:dLbls>
          <c:showLegendKey val="0"/>
          <c:showVal val="0"/>
          <c:showCatName val="0"/>
          <c:showSerName val="0"/>
          <c:showPercent val="0"/>
          <c:showBubbleSize val="0"/>
        </c:dLbls>
        <c:marker val="1"/>
        <c:smooth val="0"/>
        <c:axId val="120809728"/>
        <c:axId val="120820096"/>
      </c:lineChart>
      <c:catAx>
        <c:axId val="12080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820096"/>
        <c:crosses val="autoZero"/>
        <c:auto val="1"/>
        <c:lblAlgn val="ctr"/>
        <c:lblOffset val="100"/>
        <c:tickLblSkip val="1"/>
        <c:tickMarkSkip val="1"/>
        <c:noMultiLvlLbl val="0"/>
      </c:catAx>
      <c:valAx>
        <c:axId val="120820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809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0.15</c:v>
                </c:pt>
                <c:pt idx="2">
                  <c:v>#N/A</c:v>
                </c:pt>
                <c:pt idx="3">
                  <c:v>0.16</c:v>
                </c:pt>
                <c:pt idx="4">
                  <c:v>#N/A</c:v>
                </c:pt>
                <c:pt idx="5">
                  <c:v>0.08</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0.04</c:v>
                </c:pt>
                <c:pt idx="2">
                  <c:v>#N/A</c:v>
                </c:pt>
                <c:pt idx="3">
                  <c:v>0</c:v>
                </c:pt>
                <c:pt idx="4">
                  <c:v>#N/A</c:v>
                </c:pt>
                <c:pt idx="5">
                  <c:v>0.01</c:v>
                </c:pt>
                <c:pt idx="6">
                  <c:v>#N/A</c:v>
                </c:pt>
                <c:pt idx="7">
                  <c:v>0.02</c:v>
                </c:pt>
                <c:pt idx="8">
                  <c:v>#N/A</c:v>
                </c:pt>
                <c:pt idx="9">
                  <c:v>0.01</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0.21</c:v>
                </c:pt>
                <c:pt idx="2">
                  <c:v>#N/A</c:v>
                </c:pt>
                <c:pt idx="3">
                  <c:v>0.1</c:v>
                </c:pt>
                <c:pt idx="4">
                  <c:v>#N/A</c:v>
                </c:pt>
                <c:pt idx="5">
                  <c:v>0.14000000000000001</c:v>
                </c:pt>
                <c:pt idx="6">
                  <c:v>#N/A</c:v>
                </c:pt>
                <c:pt idx="7">
                  <c:v>0.06</c:v>
                </c:pt>
                <c:pt idx="8">
                  <c:v>#N/A</c:v>
                </c:pt>
                <c:pt idx="9">
                  <c:v>0.06</c:v>
                </c:pt>
              </c:numCache>
            </c:numRef>
          </c:val>
        </c:ser>
        <c:ser>
          <c:idx val="4"/>
          <c:order val="4"/>
          <c:tx>
            <c:strRef>
              <c:f>データシート!$A$31</c:f>
              <c:strCache>
                <c:ptCount val="1"/>
                <c:pt idx="0">
                  <c:v>国済寺土地区画整理事業特別会計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0.04</c:v>
                </c:pt>
                <c:pt idx="2">
                  <c:v>#N/A</c:v>
                </c:pt>
                <c:pt idx="3">
                  <c:v>0.63</c:v>
                </c:pt>
                <c:pt idx="4">
                  <c:v>#N/A</c:v>
                </c:pt>
                <c:pt idx="5">
                  <c:v>0.44</c:v>
                </c:pt>
                <c:pt idx="6">
                  <c:v>#N/A</c:v>
                </c:pt>
                <c:pt idx="7">
                  <c:v>0.34</c:v>
                </c:pt>
                <c:pt idx="8">
                  <c:v>#N/A</c:v>
                </c:pt>
                <c:pt idx="9">
                  <c:v>0.21</c:v>
                </c:pt>
              </c:numCache>
            </c:numRef>
          </c:val>
        </c:ser>
        <c:ser>
          <c:idx val="5"/>
          <c:order val="5"/>
          <c:tx>
            <c:strRef>
              <c:f>データシート!$A$32</c:f>
              <c:strCache>
                <c:ptCount val="1"/>
                <c:pt idx="0">
                  <c:v>岡中央土地区画整理事業特別会計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0.09</c:v>
                </c:pt>
                <c:pt idx="2">
                  <c:v>#N/A</c:v>
                </c:pt>
                <c:pt idx="3">
                  <c:v>0.34</c:v>
                </c:pt>
                <c:pt idx="4">
                  <c:v>#N/A</c:v>
                </c:pt>
                <c:pt idx="5">
                  <c:v>0.28999999999999998</c:v>
                </c:pt>
                <c:pt idx="6">
                  <c:v>#N/A</c:v>
                </c:pt>
                <c:pt idx="7">
                  <c:v>0.26</c:v>
                </c:pt>
                <c:pt idx="8">
                  <c:v>#N/A</c:v>
                </c:pt>
                <c:pt idx="9">
                  <c:v>0.24</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2.38</c:v>
                </c:pt>
                <c:pt idx="2">
                  <c:v>#N/A</c:v>
                </c:pt>
                <c:pt idx="3">
                  <c:v>4.5599999999999996</c:v>
                </c:pt>
                <c:pt idx="4">
                  <c:v>#N/A</c:v>
                </c:pt>
                <c:pt idx="5">
                  <c:v>2.63</c:v>
                </c:pt>
                <c:pt idx="6">
                  <c:v>#N/A</c:v>
                </c:pt>
                <c:pt idx="7">
                  <c:v>2.58</c:v>
                </c:pt>
                <c:pt idx="8">
                  <c:v>#N/A</c:v>
                </c:pt>
                <c:pt idx="9">
                  <c:v>2.37</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2.63</c:v>
                </c:pt>
                <c:pt idx="2">
                  <c:v>#N/A</c:v>
                </c:pt>
                <c:pt idx="3">
                  <c:v>2.5099999999999998</c:v>
                </c:pt>
                <c:pt idx="4">
                  <c:v>#N/A</c:v>
                </c:pt>
                <c:pt idx="5">
                  <c:v>2.98</c:v>
                </c:pt>
                <c:pt idx="6">
                  <c:v>#N/A</c:v>
                </c:pt>
                <c:pt idx="7">
                  <c:v>3.43</c:v>
                </c:pt>
                <c:pt idx="8">
                  <c:v>#N/A</c:v>
                </c:pt>
                <c:pt idx="9">
                  <c:v>3.72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9.7200000000000006</c:v>
                </c:pt>
                <c:pt idx="2">
                  <c:v>#N/A</c:v>
                </c:pt>
                <c:pt idx="3">
                  <c:v>14.2</c:v>
                </c:pt>
                <c:pt idx="4">
                  <c:v>#N/A</c:v>
                </c:pt>
                <c:pt idx="5">
                  <c:v>14.24</c:v>
                </c:pt>
                <c:pt idx="6">
                  <c:v>#N/A</c:v>
                </c:pt>
                <c:pt idx="7">
                  <c:v>13.02</c:v>
                </c:pt>
                <c:pt idx="8">
                  <c:v>#N/A</c:v>
                </c:pt>
                <c:pt idx="9">
                  <c:v>6.37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8.65</c:v>
                </c:pt>
                <c:pt idx="2">
                  <c:v>#N/A</c:v>
                </c:pt>
                <c:pt idx="3">
                  <c:v>9.15</c:v>
                </c:pt>
                <c:pt idx="4">
                  <c:v>#N/A</c:v>
                </c:pt>
                <c:pt idx="5">
                  <c:v>10.53</c:v>
                </c:pt>
                <c:pt idx="6">
                  <c:v>#N/A</c:v>
                </c:pt>
                <c:pt idx="7">
                  <c:v>11.17</c:v>
                </c:pt>
                <c:pt idx="8">
                  <c:v>#N/A</c:v>
                </c:pt>
                <c:pt idx="9">
                  <c:v>10.14</c:v>
                </c:pt>
              </c:numCache>
            </c:numRef>
          </c:val>
        </c:ser>
        <c:dLbls>
          <c:showLegendKey val="0"/>
          <c:showVal val="0"/>
          <c:showCatName val="0"/>
          <c:showSerName val="0"/>
          <c:showPercent val="0"/>
          <c:showBubbleSize val="0"/>
        </c:dLbls>
        <c:gapWidth val="150"/>
        <c:overlap val="100"/>
        <c:axId val="120853248"/>
        <c:axId val="120854784"/>
      </c:barChart>
      <c:catAx>
        <c:axId val="12085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854784"/>
        <c:crosses val="autoZero"/>
        <c:auto val="1"/>
        <c:lblAlgn val="ctr"/>
        <c:lblOffset val="100"/>
        <c:tickLblSkip val="1"/>
        <c:tickMarkSkip val="1"/>
        <c:noMultiLvlLbl val="0"/>
      </c:catAx>
      <c:valAx>
        <c:axId val="120854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853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3825</c:v>
                </c:pt>
                <c:pt idx="5">
                  <c:v>6355</c:v>
                </c:pt>
                <c:pt idx="8">
                  <c:v>4038</c:v>
                </c:pt>
                <c:pt idx="11">
                  <c:v>4172</c:v>
                </c:pt>
                <c:pt idx="14">
                  <c:v>4303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297</c:v>
                </c:pt>
                <c:pt idx="3">
                  <c:v>268</c:v>
                </c:pt>
                <c:pt idx="6">
                  <c:v>153</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1826</c:v>
                </c:pt>
                <c:pt idx="3">
                  <c:v>1957</c:v>
                </c:pt>
                <c:pt idx="6">
                  <c:v>1923</c:v>
                </c:pt>
                <c:pt idx="9">
                  <c:v>1798</c:v>
                </c:pt>
                <c:pt idx="12">
                  <c:v>1457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3270</c:v>
                </c:pt>
                <c:pt idx="3">
                  <c:v>6591</c:v>
                </c:pt>
                <c:pt idx="6">
                  <c:v>3255</c:v>
                </c:pt>
                <c:pt idx="9">
                  <c:v>3576</c:v>
                </c:pt>
                <c:pt idx="12">
                  <c:v>3403</c:v>
                </c:pt>
              </c:numCache>
            </c:numRef>
          </c:val>
        </c:ser>
        <c:dLbls>
          <c:showLegendKey val="0"/>
          <c:showVal val="0"/>
          <c:showCatName val="0"/>
          <c:showSerName val="0"/>
          <c:showPercent val="0"/>
          <c:showBubbleSize val="0"/>
        </c:dLbls>
        <c:gapWidth val="100"/>
        <c:overlap val="100"/>
        <c:axId val="119975936"/>
        <c:axId val="119977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1568</c:v>
                </c:pt>
                <c:pt idx="2">
                  <c:v>#N/A</c:v>
                </c:pt>
                <c:pt idx="3">
                  <c:v>#N/A</c:v>
                </c:pt>
                <c:pt idx="4">
                  <c:v>2461</c:v>
                </c:pt>
                <c:pt idx="5">
                  <c:v>#N/A</c:v>
                </c:pt>
                <c:pt idx="6">
                  <c:v>#N/A</c:v>
                </c:pt>
                <c:pt idx="7">
                  <c:v>1293</c:v>
                </c:pt>
                <c:pt idx="8">
                  <c:v>#N/A</c:v>
                </c:pt>
                <c:pt idx="9">
                  <c:v>#N/A</c:v>
                </c:pt>
                <c:pt idx="10">
                  <c:v>1202</c:v>
                </c:pt>
                <c:pt idx="11">
                  <c:v>#N/A</c:v>
                </c:pt>
                <c:pt idx="12">
                  <c:v>#N/A</c:v>
                </c:pt>
                <c:pt idx="13">
                  <c:v>557</c:v>
                </c:pt>
                <c:pt idx="14">
                  <c:v>#N/A</c:v>
                </c:pt>
              </c:numCache>
            </c:numRef>
          </c:val>
          <c:smooth val="0"/>
        </c:ser>
        <c:dLbls>
          <c:showLegendKey val="0"/>
          <c:showVal val="0"/>
          <c:showCatName val="0"/>
          <c:showSerName val="0"/>
          <c:showPercent val="0"/>
          <c:showBubbleSize val="0"/>
        </c:dLbls>
        <c:marker val="1"/>
        <c:smooth val="0"/>
        <c:axId val="119975936"/>
        <c:axId val="119977856"/>
      </c:lineChart>
      <c:catAx>
        <c:axId val="11997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977856"/>
        <c:crosses val="autoZero"/>
        <c:auto val="1"/>
        <c:lblAlgn val="ctr"/>
        <c:lblOffset val="100"/>
        <c:tickLblSkip val="1"/>
        <c:tickMarkSkip val="1"/>
        <c:noMultiLvlLbl val="0"/>
      </c:catAx>
      <c:valAx>
        <c:axId val="119977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975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42549</c:v>
                </c:pt>
                <c:pt idx="5">
                  <c:v>42687</c:v>
                </c:pt>
                <c:pt idx="8">
                  <c:v>45163</c:v>
                </c:pt>
                <c:pt idx="11">
                  <c:v>47277</c:v>
                </c:pt>
                <c:pt idx="14">
                  <c:v>49199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4692</c:v>
                </c:pt>
                <c:pt idx="5">
                  <c:v>4998</c:v>
                </c:pt>
                <c:pt idx="8">
                  <c:v>1961</c:v>
                </c:pt>
                <c:pt idx="11">
                  <c:v>4987</c:v>
                </c:pt>
                <c:pt idx="14">
                  <c:v>4015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11783</c:v>
                </c:pt>
                <c:pt idx="5">
                  <c:v>11418</c:v>
                </c:pt>
                <c:pt idx="8">
                  <c:v>13328</c:v>
                </c:pt>
                <c:pt idx="11">
                  <c:v>13839</c:v>
                </c:pt>
                <c:pt idx="14">
                  <c:v>12769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5</c:v>
                </c:pt>
                <c:pt idx="3">
                  <c:v>1</c:v>
                </c:pt>
                <c:pt idx="6">
                  <c:v>10</c:v>
                </c:pt>
                <c:pt idx="9">
                  <c:v>1</c:v>
                </c:pt>
                <c:pt idx="12">
                  <c:v>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14129</c:v>
                </c:pt>
                <c:pt idx="3">
                  <c:v>13989</c:v>
                </c:pt>
                <c:pt idx="6">
                  <c:v>13608</c:v>
                </c:pt>
                <c:pt idx="9">
                  <c:v>13107</c:v>
                </c:pt>
                <c:pt idx="12">
                  <c:v>12483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419</c:v>
                </c:pt>
                <c:pt idx="3">
                  <c:v>153</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21878</c:v>
                </c:pt>
                <c:pt idx="3">
                  <c:v>20942</c:v>
                </c:pt>
                <c:pt idx="6">
                  <c:v>19870</c:v>
                </c:pt>
                <c:pt idx="9">
                  <c:v>19557</c:v>
                </c:pt>
                <c:pt idx="12">
                  <c:v>15391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760</c:v>
                </c:pt>
                <c:pt idx="3">
                  <c:v>1160</c:v>
                </c:pt>
                <c:pt idx="6">
                  <c:v>1108</c:v>
                </c:pt>
                <c:pt idx="9">
                  <c:v>1643</c:v>
                </c:pt>
                <c:pt idx="12">
                  <c:v>1448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29393</c:v>
                </c:pt>
                <c:pt idx="3">
                  <c:v>28330</c:v>
                </c:pt>
                <c:pt idx="6">
                  <c:v>29619</c:v>
                </c:pt>
                <c:pt idx="9">
                  <c:v>31719</c:v>
                </c:pt>
                <c:pt idx="12">
                  <c:v>33922</c:v>
                </c:pt>
              </c:numCache>
            </c:numRef>
          </c:val>
        </c:ser>
        <c:dLbls>
          <c:showLegendKey val="0"/>
          <c:showVal val="0"/>
          <c:showCatName val="0"/>
          <c:showSerName val="0"/>
          <c:showPercent val="0"/>
          <c:showBubbleSize val="0"/>
        </c:dLbls>
        <c:gapWidth val="100"/>
        <c:overlap val="100"/>
        <c:axId val="107335680"/>
        <c:axId val="107337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7559</c:v>
                </c:pt>
                <c:pt idx="2">
                  <c:v>#N/A</c:v>
                </c:pt>
                <c:pt idx="3">
                  <c:v>#N/A</c:v>
                </c:pt>
                <c:pt idx="4">
                  <c:v>5471</c:v>
                </c:pt>
                <c:pt idx="5">
                  <c:v>#N/A</c:v>
                </c:pt>
                <c:pt idx="6">
                  <c:v>#N/A</c:v>
                </c:pt>
                <c:pt idx="7">
                  <c:v>3764</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7335680"/>
        <c:axId val="107337600"/>
      </c:lineChart>
      <c:catAx>
        <c:axId val="10733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337600"/>
        <c:crosses val="autoZero"/>
        <c:auto val="1"/>
        <c:lblAlgn val="ctr"/>
        <c:lblOffset val="100"/>
        <c:tickLblSkip val="1"/>
        <c:tickMarkSkip val="1"/>
        <c:noMultiLvlLbl val="0"/>
      </c:catAx>
      <c:valAx>
        <c:axId val="107337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335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埼玉県深谷市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145,695
143,310
138.37
58,976,998
53,999,579
3,059,559
30,063,873
36,153,206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effectLst/>
              <a:latin typeface="+mn-lt"/>
              <a:ea typeface="+mn-ea"/>
              <a:cs typeface="+mn-cs"/>
            </a:rPr>
            <a:t>　類似団体平均</a:t>
          </a:r>
          <a:r>
            <a:rPr lang="ja-JP" altLang="en-US" sz="1400" b="0" i="0" baseline="0">
              <a:solidFill>
                <a:schemeClr val="dk1"/>
              </a:solidFill>
              <a:effectLst/>
              <a:latin typeface="+mn-lt"/>
              <a:ea typeface="+mn-ea"/>
              <a:cs typeface="+mn-cs"/>
            </a:rPr>
            <a:t>及び埼玉県平均</a:t>
          </a:r>
          <a:r>
            <a:rPr lang="ja-JP" altLang="ja-JP" sz="1400" b="0" i="0" baseline="0">
              <a:solidFill>
                <a:schemeClr val="dk1"/>
              </a:solidFill>
              <a:effectLst/>
              <a:latin typeface="+mn-lt"/>
              <a:ea typeface="+mn-ea"/>
              <a:cs typeface="+mn-cs"/>
            </a:rPr>
            <a:t>とほぼ同水準にある</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生活保護費や障害者自立支援費</a:t>
          </a:r>
          <a:r>
            <a:rPr lang="ja-JP" altLang="en-US" sz="1400" b="0" i="0" baseline="0">
              <a:solidFill>
                <a:schemeClr val="dk1"/>
              </a:solidFill>
              <a:effectLst/>
              <a:latin typeface="+mn-lt"/>
              <a:ea typeface="+mn-ea"/>
              <a:cs typeface="+mn-cs"/>
            </a:rPr>
            <a:t>等</a:t>
          </a:r>
          <a:r>
            <a:rPr lang="ja-JP" altLang="ja-JP" sz="1400" b="0" i="0" baseline="0">
              <a:solidFill>
                <a:schemeClr val="dk1"/>
              </a:solidFill>
              <a:effectLst/>
              <a:latin typeface="+mn-lt"/>
              <a:ea typeface="+mn-ea"/>
              <a:cs typeface="+mn-cs"/>
            </a:rPr>
            <a:t>の</a:t>
          </a:r>
          <a:r>
            <a:rPr lang="ja-JP" altLang="en-US" sz="1400" b="0" i="0" baseline="0">
              <a:solidFill>
                <a:schemeClr val="dk1"/>
              </a:solidFill>
              <a:effectLst/>
              <a:latin typeface="+mn-lt"/>
              <a:ea typeface="+mn-ea"/>
              <a:cs typeface="+mn-cs"/>
            </a:rPr>
            <a:t>増加</a:t>
          </a:r>
          <a:r>
            <a:rPr lang="ja-JP" altLang="ja-JP" sz="1400" b="0" i="0" baseline="0">
              <a:solidFill>
                <a:schemeClr val="dk1"/>
              </a:solidFill>
              <a:effectLst/>
              <a:latin typeface="+mn-lt"/>
              <a:ea typeface="+mn-ea"/>
              <a:cs typeface="+mn-cs"/>
            </a:rPr>
            <a:t>により、基準財政需要額が収入額を上回るペースで</a:t>
          </a:r>
          <a:r>
            <a:rPr lang="ja-JP" altLang="en-US" sz="1400" b="0" i="0" baseline="0">
              <a:solidFill>
                <a:schemeClr val="dk1"/>
              </a:solidFill>
              <a:effectLst/>
              <a:latin typeface="+mn-lt"/>
              <a:ea typeface="+mn-ea"/>
              <a:cs typeface="+mn-cs"/>
            </a:rPr>
            <a:t>推移している</a:t>
          </a:r>
          <a:r>
            <a:rPr lang="ja-JP" altLang="ja-JP" sz="1400" b="0" i="0" baseline="0">
              <a:solidFill>
                <a:schemeClr val="dk1"/>
              </a:solidFill>
              <a:effectLst/>
              <a:latin typeface="+mn-lt"/>
              <a:ea typeface="+mn-ea"/>
              <a:cs typeface="+mn-cs"/>
            </a:rPr>
            <a:t>。扶助費等の義務的経費の削減は困難であるため、徴収業務の強化や</a:t>
          </a:r>
          <a:r>
            <a:rPr lang="ja-JP" altLang="en-US" sz="1400" b="0" i="0" baseline="0">
              <a:solidFill>
                <a:schemeClr val="dk1"/>
              </a:solidFill>
              <a:effectLst/>
              <a:latin typeface="+mn-lt"/>
              <a:ea typeface="+mn-ea"/>
              <a:cs typeface="+mn-cs"/>
            </a:rPr>
            <a:t>多様な自主財源の確保策を講じていく</a:t>
          </a:r>
          <a:r>
            <a:rPr lang="ja-JP" altLang="ja-JP" sz="1400" b="0" i="0" baseline="0">
              <a:solidFill>
                <a:schemeClr val="dk1"/>
              </a:solidFill>
              <a:effectLst/>
              <a:latin typeface="+mn-lt"/>
              <a:ea typeface="+mn-ea"/>
              <a:cs typeface="+mn-cs"/>
            </a:rPr>
            <a:t>。</a:t>
          </a:r>
          <a:endParaRPr lang="ja-JP" altLang="ja-JP" sz="18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8165</xdr:rowOff>
    </xdr:from>
    <xdr:to>
      <xdr:col>7</xdr:col>
      <xdr:colOff>152400</xdr:colOff>
      <xdr:row>42</xdr:row>
      <xdr:rowOff>59872</xdr:rowOff>
    </xdr:to>
    <xdr:cxnSp macro="">
      <xdr:nvCxnSpPr>
        <xdr:cNvPr id="69" name="直線コネクタ 68"/>
        <xdr:cNvCxnSpPr/>
      </xdr:nvCxnSpPr>
      <xdr:spPr>
        <a:xfrm flipV="1">
          <a:off x="4114800" y="7209065"/>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152599</xdr:rowOff>
    </xdr:from>
    <xdr:ext cx="762000" cy="259045"/>
    <xdr:sp macro="" textlink="">
      <xdr:nvSpPr>
        <xdr:cNvPr id="70"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59872</xdr:rowOff>
    </xdr:from>
    <xdr:to>
      <xdr:col>6</xdr:col>
      <xdr:colOff>0</xdr:colOff>
      <xdr:row>42</xdr:row>
      <xdr:rowOff>77107</xdr:rowOff>
    </xdr:to>
    <xdr:cxnSp macro="">
      <xdr:nvCxnSpPr>
        <xdr:cNvPr id="72" name="直線コネクタ 71"/>
        <xdr:cNvCxnSpPr/>
      </xdr:nvCxnSpPr>
      <xdr:spPr>
        <a:xfrm flipV="1">
          <a:off x="3225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4" name="テキスト ボックス 73"/>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42635</xdr:rowOff>
    </xdr:from>
    <xdr:to>
      <xdr:col>4</xdr:col>
      <xdr:colOff>482600</xdr:colOff>
      <xdr:row>42</xdr:row>
      <xdr:rowOff>77107</xdr:rowOff>
    </xdr:to>
    <xdr:cxnSp macro="">
      <xdr:nvCxnSpPr>
        <xdr:cNvPr id="75" name="直線コネクタ 74"/>
        <xdr:cNvCxnSpPr/>
      </xdr:nvCxnSpPr>
      <xdr:spPr>
        <a:xfrm>
          <a:off x="2336800" y="72435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145143</xdr:rowOff>
    </xdr:from>
    <xdr:to>
      <xdr:col>3</xdr:col>
      <xdr:colOff>279400</xdr:colOff>
      <xdr:row>42</xdr:row>
      <xdr:rowOff>42635</xdr:rowOff>
    </xdr:to>
    <xdr:cxnSp macro="">
      <xdr:nvCxnSpPr>
        <xdr:cNvPr id="78" name="直線コネクタ 77"/>
        <xdr:cNvCxnSpPr/>
      </xdr:nvCxnSpPr>
      <xdr:spPr>
        <a:xfrm>
          <a:off x="1447800" y="717459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80" name="テキスト ボックス 79"/>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2" name="テキスト ボックス 81"/>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128815</xdr:rowOff>
    </xdr:from>
    <xdr:to>
      <xdr:col>7</xdr:col>
      <xdr:colOff>203200</xdr:colOff>
      <xdr:row>42</xdr:row>
      <xdr:rowOff>58965</xdr:rowOff>
    </xdr:to>
    <xdr:sp macro="" textlink="">
      <xdr:nvSpPr>
        <xdr:cNvPr id="88" name="円/楕円 87"/>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145342</xdr:rowOff>
    </xdr:from>
    <xdr:ext cx="762000" cy="259045"/>
    <xdr:sp macro="" textlink="">
      <xdr:nvSpPr>
        <xdr:cNvPr id="89" name="財政力該当値テキスト"/>
        <xdr:cNvSpPr txBox="1"/>
      </xdr:nvSpPr>
      <xdr:spPr>
        <a:xfrm>
          <a:off x="50419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9072</xdr:rowOff>
    </xdr:from>
    <xdr:to>
      <xdr:col>6</xdr:col>
      <xdr:colOff>50800</xdr:colOff>
      <xdr:row>42</xdr:row>
      <xdr:rowOff>110672</xdr:rowOff>
    </xdr:to>
    <xdr:sp macro="" textlink="">
      <xdr:nvSpPr>
        <xdr:cNvPr id="90" name="円/楕円 89"/>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91" name="テキスト ボックス 90"/>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26307</xdr:rowOff>
    </xdr:from>
    <xdr:to>
      <xdr:col>4</xdr:col>
      <xdr:colOff>533400</xdr:colOff>
      <xdr:row>42</xdr:row>
      <xdr:rowOff>127907</xdr:rowOff>
    </xdr:to>
    <xdr:sp macro="" textlink="">
      <xdr:nvSpPr>
        <xdr:cNvPr id="92" name="円/楕円 91"/>
        <xdr:cNvSpPr/>
      </xdr:nvSpPr>
      <xdr:spPr>
        <a:xfrm>
          <a:off x="3175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112684</xdr:rowOff>
    </xdr:from>
    <xdr:ext cx="762000" cy="259045"/>
    <xdr:sp macro="" textlink="">
      <xdr:nvSpPr>
        <xdr:cNvPr id="93" name="テキスト ボックス 92"/>
        <xdr:cNvSpPr txBox="1"/>
      </xdr:nvSpPr>
      <xdr:spPr>
        <a:xfrm>
          <a:off x="2844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163285</xdr:rowOff>
    </xdr:from>
    <xdr:to>
      <xdr:col>3</xdr:col>
      <xdr:colOff>330200</xdr:colOff>
      <xdr:row>42</xdr:row>
      <xdr:rowOff>93435</xdr:rowOff>
    </xdr:to>
    <xdr:sp macro="" textlink="">
      <xdr:nvSpPr>
        <xdr:cNvPr id="94" name="円/楕円 93"/>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78212</xdr:rowOff>
    </xdr:from>
    <xdr:ext cx="762000" cy="259045"/>
    <xdr:sp macro="" textlink="">
      <xdr:nvSpPr>
        <xdr:cNvPr id="95" name="テキスト ボックス 94"/>
        <xdr:cNvSpPr txBox="1"/>
      </xdr:nvSpPr>
      <xdr:spPr>
        <a:xfrm>
          <a:off x="1955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94343</xdr:rowOff>
    </xdr:from>
    <xdr:to>
      <xdr:col>2</xdr:col>
      <xdr:colOff>127000</xdr:colOff>
      <xdr:row>42</xdr:row>
      <xdr:rowOff>24493</xdr:rowOff>
    </xdr:to>
    <xdr:sp macro="" textlink="">
      <xdr:nvSpPr>
        <xdr:cNvPr id="96" name="円/楕円 95"/>
        <xdr:cNvSpPr/>
      </xdr:nvSpPr>
      <xdr:spPr>
        <a:xfrm>
          <a:off x="1397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34670</xdr:rowOff>
    </xdr:from>
    <xdr:ext cx="762000" cy="259045"/>
    <xdr:sp macro="" textlink="">
      <xdr:nvSpPr>
        <xdr:cNvPr id="97" name="テキスト ボックス 96"/>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a:solidFill>
                <a:schemeClr val="dk1"/>
              </a:solidFill>
              <a:effectLst/>
              <a:latin typeface="+mn-lt"/>
              <a:ea typeface="+mn-ea"/>
              <a:cs typeface="+mn-cs"/>
            </a:rPr>
            <a:t>　職員数の削減等</a:t>
          </a:r>
          <a:r>
            <a:rPr lang="ja-JP" altLang="en-US" sz="1400">
              <a:solidFill>
                <a:schemeClr val="dk1"/>
              </a:solidFill>
              <a:effectLst/>
              <a:latin typeface="+mn-lt"/>
              <a:ea typeface="+mn-ea"/>
              <a:cs typeface="+mn-cs"/>
            </a:rPr>
            <a:t>により、</a:t>
          </a:r>
          <a:r>
            <a:rPr lang="ja-JP" altLang="ja-JP" sz="1400">
              <a:solidFill>
                <a:schemeClr val="dk1"/>
              </a:solidFill>
              <a:effectLst/>
              <a:latin typeface="+mn-lt"/>
              <a:ea typeface="+mn-ea"/>
              <a:cs typeface="+mn-cs"/>
            </a:rPr>
            <a:t>人件費の圧縮に取り組んできた</a:t>
          </a:r>
          <a:r>
            <a:rPr lang="ja-JP" altLang="en-US" sz="1400">
              <a:solidFill>
                <a:schemeClr val="dk1"/>
              </a:solidFill>
              <a:effectLst/>
              <a:latin typeface="+mn-lt"/>
              <a:ea typeface="+mn-ea"/>
              <a:cs typeface="+mn-cs"/>
            </a:rPr>
            <a:t>が、扶助費の増加や市税の収入減等により、</a:t>
          </a:r>
          <a:r>
            <a:rPr lang="ja-JP" altLang="ja-JP" sz="1400">
              <a:solidFill>
                <a:schemeClr val="dk1"/>
              </a:solidFill>
              <a:effectLst/>
              <a:latin typeface="+mn-lt"/>
              <a:ea typeface="+mn-ea"/>
              <a:cs typeface="+mn-cs"/>
            </a:rPr>
            <a:t>経常収支比率は</a:t>
          </a:r>
          <a:r>
            <a:rPr lang="ja-JP" altLang="en-US" sz="1400">
              <a:solidFill>
                <a:schemeClr val="dk1"/>
              </a:solidFill>
              <a:effectLst/>
              <a:latin typeface="+mn-lt"/>
              <a:ea typeface="+mn-ea"/>
              <a:cs typeface="+mn-cs"/>
            </a:rPr>
            <a:t>昨年度と比べると上昇した</a:t>
          </a:r>
          <a:r>
            <a:rPr lang="ja-JP" altLang="ja-JP" sz="1400">
              <a:solidFill>
                <a:schemeClr val="dk1"/>
              </a:solidFill>
              <a:effectLst/>
              <a:latin typeface="+mn-lt"/>
              <a:ea typeface="+mn-ea"/>
              <a:cs typeface="+mn-cs"/>
            </a:rPr>
            <a:t>。</a:t>
          </a:r>
          <a:r>
            <a:rPr lang="ja-JP" altLang="en-US" sz="1400">
              <a:solidFill>
                <a:schemeClr val="dk1"/>
              </a:solidFill>
              <a:effectLst/>
              <a:latin typeface="+mn-lt"/>
              <a:ea typeface="+mn-ea"/>
              <a:cs typeface="+mn-cs"/>
            </a:rPr>
            <a:t>　</a:t>
          </a:r>
          <a:endParaRPr lang="en-US" altLang="ja-JP" sz="1400">
            <a:solidFill>
              <a:schemeClr val="dk1"/>
            </a:solidFill>
            <a:effectLst/>
            <a:latin typeface="+mn-lt"/>
            <a:ea typeface="+mn-ea"/>
            <a:cs typeface="+mn-cs"/>
          </a:endParaRPr>
        </a:p>
        <a:p>
          <a:pPr rtl="0"/>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今後、</a:t>
          </a:r>
          <a:r>
            <a:rPr lang="ja-JP" altLang="en-US" sz="1400">
              <a:solidFill>
                <a:schemeClr val="dk1"/>
              </a:solidFill>
              <a:effectLst/>
              <a:latin typeface="+mn-lt"/>
              <a:ea typeface="+mn-ea"/>
              <a:cs typeface="+mn-cs"/>
            </a:rPr>
            <a:t>更なる扶助費の増加や、公債費について</a:t>
          </a:r>
          <a:r>
            <a:rPr lang="ja-JP" altLang="ja-JP" sz="1400">
              <a:solidFill>
                <a:schemeClr val="dk1"/>
              </a:solidFill>
              <a:effectLst/>
              <a:latin typeface="+mn-lt"/>
              <a:ea typeface="+mn-ea"/>
              <a:cs typeface="+mn-cs"/>
            </a:rPr>
            <a:t>過去に起債した合併特例債の本格的な償還が始まるため、経常収支比率が上昇する見込みであり、</a:t>
          </a:r>
          <a:r>
            <a:rPr lang="ja-JP" altLang="en-US" sz="1400">
              <a:solidFill>
                <a:schemeClr val="dk1"/>
              </a:solidFill>
              <a:effectLst/>
              <a:latin typeface="+mn-lt"/>
              <a:ea typeface="+mn-ea"/>
              <a:cs typeface="+mn-cs"/>
            </a:rPr>
            <a:t>注視していく必要がある</a:t>
          </a:r>
          <a:r>
            <a:rPr lang="ja-JP" altLang="ja-JP" sz="1400">
              <a:solidFill>
                <a:schemeClr val="dk1"/>
              </a:solidFill>
              <a:effectLst/>
              <a:latin typeface="+mn-lt"/>
              <a:ea typeface="+mn-ea"/>
              <a:cs typeface="+mn-cs"/>
            </a:rPr>
            <a:t>。</a:t>
          </a:r>
          <a:endParaRPr lang="ja-JP" altLang="ja-JP" sz="18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30226</xdr:rowOff>
    </xdr:from>
    <xdr:to>
      <xdr:col>7</xdr:col>
      <xdr:colOff>152400</xdr:colOff>
      <xdr:row>60</xdr:row>
      <xdr:rowOff>150876</xdr:rowOff>
    </xdr:to>
    <xdr:cxnSp macro="">
      <xdr:nvCxnSpPr>
        <xdr:cNvPr id="130" name="直線コネクタ 129"/>
        <xdr:cNvCxnSpPr/>
      </xdr:nvCxnSpPr>
      <xdr:spPr>
        <a:xfrm>
          <a:off x="4114800" y="1031722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55135</xdr:rowOff>
    </xdr:from>
    <xdr:ext cx="762000" cy="259045"/>
    <xdr:sp macro="" textlink="">
      <xdr:nvSpPr>
        <xdr:cNvPr id="131" name="財政構造の弾力性平均値テキスト"/>
        <xdr:cNvSpPr txBox="1"/>
      </xdr:nvSpPr>
      <xdr:spPr>
        <a:xfrm>
          <a:off x="5041900" y="10513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30226</xdr:rowOff>
    </xdr:from>
    <xdr:to>
      <xdr:col>6</xdr:col>
      <xdr:colOff>0</xdr:colOff>
      <xdr:row>60</xdr:row>
      <xdr:rowOff>64008</xdr:rowOff>
    </xdr:to>
    <xdr:cxnSp macro="">
      <xdr:nvCxnSpPr>
        <xdr:cNvPr id="133" name="直線コネクタ 132"/>
        <xdr:cNvCxnSpPr/>
      </xdr:nvCxnSpPr>
      <xdr:spPr>
        <a:xfrm flipV="1">
          <a:off x="3225800" y="1031722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106697</xdr:rowOff>
    </xdr:from>
    <xdr:ext cx="736600" cy="259045"/>
    <xdr:sp macro="" textlink="">
      <xdr:nvSpPr>
        <xdr:cNvPr id="135" name="テキスト ボックス 134"/>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64008</xdr:rowOff>
    </xdr:from>
    <xdr:to>
      <xdr:col>4</xdr:col>
      <xdr:colOff>482600</xdr:colOff>
      <xdr:row>61</xdr:row>
      <xdr:rowOff>37338</xdr:rowOff>
    </xdr:to>
    <xdr:cxnSp macro="">
      <xdr:nvCxnSpPr>
        <xdr:cNvPr id="136" name="直線コネクタ 135"/>
        <xdr:cNvCxnSpPr/>
      </xdr:nvCxnSpPr>
      <xdr:spPr>
        <a:xfrm flipV="1">
          <a:off x="2336800" y="1035100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145305</xdr:rowOff>
    </xdr:from>
    <xdr:ext cx="762000" cy="259045"/>
    <xdr:sp macro="" textlink="">
      <xdr:nvSpPr>
        <xdr:cNvPr id="138" name="テキスト ボックス 137"/>
        <xdr:cNvSpPr txBox="1"/>
      </xdr:nvSpPr>
      <xdr:spPr>
        <a:xfrm>
          <a:off x="2844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97790</xdr:rowOff>
    </xdr:from>
    <xdr:to>
      <xdr:col>3</xdr:col>
      <xdr:colOff>279400</xdr:colOff>
      <xdr:row>61</xdr:row>
      <xdr:rowOff>37338</xdr:rowOff>
    </xdr:to>
    <xdr:cxnSp macro="">
      <xdr:nvCxnSpPr>
        <xdr:cNvPr id="139" name="直線コネクタ 138"/>
        <xdr:cNvCxnSpPr/>
      </xdr:nvCxnSpPr>
      <xdr:spPr>
        <a:xfrm>
          <a:off x="1447800" y="1038479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126001</xdr:rowOff>
    </xdr:from>
    <xdr:ext cx="762000" cy="259045"/>
    <xdr:sp macro="" textlink="">
      <xdr:nvSpPr>
        <xdr:cNvPr id="141" name="テキスト ボックス 140"/>
        <xdr:cNvSpPr txBox="1"/>
      </xdr:nvSpPr>
      <xdr:spPr>
        <a:xfrm>
          <a:off x="1955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75946</xdr:rowOff>
    </xdr:from>
    <xdr:to>
      <xdr:col>2</xdr:col>
      <xdr:colOff>127000</xdr:colOff>
      <xdr:row>61</xdr:row>
      <xdr:rowOff>6096</xdr:rowOff>
    </xdr:to>
    <xdr:sp macro="" textlink="">
      <xdr:nvSpPr>
        <xdr:cNvPr id="142" name="フローチャート : 判断 141"/>
        <xdr:cNvSpPr/>
      </xdr:nvSpPr>
      <xdr:spPr>
        <a:xfrm>
          <a:off x="1397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162323</xdr:rowOff>
    </xdr:from>
    <xdr:ext cx="762000" cy="259045"/>
    <xdr:sp macro="" textlink="">
      <xdr:nvSpPr>
        <xdr:cNvPr id="143" name="テキスト ボックス 142"/>
        <xdr:cNvSpPr txBox="1"/>
      </xdr:nvSpPr>
      <xdr:spPr>
        <a:xfrm>
          <a:off x="1066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100076</xdr:rowOff>
    </xdr:from>
    <xdr:to>
      <xdr:col>7</xdr:col>
      <xdr:colOff>203200</xdr:colOff>
      <xdr:row>61</xdr:row>
      <xdr:rowOff>30226</xdr:rowOff>
    </xdr:to>
    <xdr:sp macro="" textlink="">
      <xdr:nvSpPr>
        <xdr:cNvPr id="149" name="円/楕円 148"/>
        <xdr:cNvSpPr/>
      </xdr:nvSpPr>
      <xdr:spPr>
        <a:xfrm>
          <a:off x="49022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116603</xdr:rowOff>
    </xdr:from>
    <xdr:ext cx="762000" cy="259045"/>
    <xdr:sp macro="" textlink="">
      <xdr:nvSpPr>
        <xdr:cNvPr id="150" name="財政構造の弾力性該当値テキスト"/>
        <xdr:cNvSpPr txBox="1"/>
      </xdr:nvSpPr>
      <xdr:spPr>
        <a:xfrm>
          <a:off x="5041900" y="1023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150876</xdr:rowOff>
    </xdr:from>
    <xdr:to>
      <xdr:col>6</xdr:col>
      <xdr:colOff>50800</xdr:colOff>
      <xdr:row>60</xdr:row>
      <xdr:rowOff>81026</xdr:rowOff>
    </xdr:to>
    <xdr:sp macro="" textlink="">
      <xdr:nvSpPr>
        <xdr:cNvPr id="151" name="円/楕円 150"/>
        <xdr:cNvSpPr/>
      </xdr:nvSpPr>
      <xdr:spPr>
        <a:xfrm>
          <a:off x="4064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91203</xdr:rowOff>
    </xdr:from>
    <xdr:ext cx="736600" cy="259045"/>
    <xdr:sp macro="" textlink="">
      <xdr:nvSpPr>
        <xdr:cNvPr id="152" name="テキスト ボックス 151"/>
        <xdr:cNvSpPr txBox="1"/>
      </xdr:nvSpPr>
      <xdr:spPr>
        <a:xfrm>
          <a:off x="3733800" y="10035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13208</xdr:rowOff>
    </xdr:from>
    <xdr:to>
      <xdr:col>4</xdr:col>
      <xdr:colOff>533400</xdr:colOff>
      <xdr:row>60</xdr:row>
      <xdr:rowOff>114808</xdr:rowOff>
    </xdr:to>
    <xdr:sp macro="" textlink="">
      <xdr:nvSpPr>
        <xdr:cNvPr id="153" name="円/楕円 152"/>
        <xdr:cNvSpPr/>
      </xdr:nvSpPr>
      <xdr:spPr>
        <a:xfrm>
          <a:off x="3175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124985</xdr:rowOff>
    </xdr:from>
    <xdr:ext cx="762000" cy="259045"/>
    <xdr:sp macro="" textlink="">
      <xdr:nvSpPr>
        <xdr:cNvPr id="154" name="テキスト ボックス 153"/>
        <xdr:cNvSpPr txBox="1"/>
      </xdr:nvSpPr>
      <xdr:spPr>
        <a:xfrm>
          <a:off x="2844800" y="1006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157988</xdr:rowOff>
    </xdr:from>
    <xdr:to>
      <xdr:col>3</xdr:col>
      <xdr:colOff>330200</xdr:colOff>
      <xdr:row>61</xdr:row>
      <xdr:rowOff>88138</xdr:rowOff>
    </xdr:to>
    <xdr:sp macro="" textlink="">
      <xdr:nvSpPr>
        <xdr:cNvPr id="155" name="円/楕円 154"/>
        <xdr:cNvSpPr/>
      </xdr:nvSpPr>
      <xdr:spPr>
        <a:xfrm>
          <a:off x="2286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98315</xdr:rowOff>
    </xdr:from>
    <xdr:ext cx="762000" cy="259045"/>
    <xdr:sp macro="" textlink="">
      <xdr:nvSpPr>
        <xdr:cNvPr id="156" name="テキスト ボックス 155"/>
        <xdr:cNvSpPr txBox="1"/>
      </xdr:nvSpPr>
      <xdr:spPr>
        <a:xfrm>
          <a:off x="1955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46990</xdr:rowOff>
    </xdr:from>
    <xdr:to>
      <xdr:col>2</xdr:col>
      <xdr:colOff>127000</xdr:colOff>
      <xdr:row>60</xdr:row>
      <xdr:rowOff>148590</xdr:rowOff>
    </xdr:to>
    <xdr:sp macro="" textlink="">
      <xdr:nvSpPr>
        <xdr:cNvPr id="157" name="円/楕円 156"/>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158767</xdr:rowOff>
    </xdr:from>
    <xdr:ext cx="762000" cy="259045"/>
    <xdr:sp macro="" textlink="">
      <xdr:nvSpPr>
        <xdr:cNvPr id="158" name="テキスト ボックス 157"/>
        <xdr:cNvSpPr txBox="1"/>
      </xdr:nvSpPr>
      <xdr:spPr>
        <a:xfrm>
          <a:off x="1066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[95,295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職員数の削減</a:t>
          </a:r>
          <a:r>
            <a:rPr lang="ja-JP" altLang="en-US" sz="1100">
              <a:solidFill>
                <a:schemeClr val="dk1"/>
              </a:solidFill>
              <a:effectLst/>
              <a:latin typeface="+mn-lt"/>
              <a:ea typeface="+mn-ea"/>
              <a:cs typeface="+mn-cs"/>
            </a:rPr>
            <a:t>等により、</a:t>
          </a:r>
          <a:r>
            <a:rPr lang="ja-JP" altLang="ja-JP" sz="1100">
              <a:solidFill>
                <a:schemeClr val="dk1"/>
              </a:solidFill>
              <a:effectLst/>
              <a:latin typeface="+mn-lt"/>
              <a:ea typeface="+mn-ea"/>
              <a:cs typeface="+mn-cs"/>
            </a:rPr>
            <a:t>人件費の圧縮に取り組んできた</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平成２６年２月に降った大雪による雪害に係る経費が大幅に増加したこと等により、昨年度と比較すると</a:t>
          </a:r>
          <a:r>
            <a:rPr lang="ja-JP" altLang="ja-JP" sz="1100">
              <a:solidFill>
                <a:schemeClr val="dk1"/>
              </a:solidFill>
              <a:effectLst/>
              <a:latin typeface="+mn-lt"/>
              <a:ea typeface="+mn-ea"/>
              <a:cs typeface="+mn-cs"/>
            </a:rPr>
            <a:t>人口１人当たり人件費</a:t>
          </a:r>
          <a:r>
            <a:rPr lang="ja-JP" altLang="en-US" sz="1100">
              <a:solidFill>
                <a:schemeClr val="dk1"/>
              </a:solidFill>
              <a:effectLst/>
              <a:latin typeface="+mn-lt"/>
              <a:ea typeface="+mn-ea"/>
              <a:cs typeface="+mn-cs"/>
            </a:rPr>
            <a:t>・物件費等</a:t>
          </a:r>
          <a:r>
            <a:rPr lang="ja-JP" altLang="ja-JP" sz="1100">
              <a:solidFill>
                <a:schemeClr val="dk1"/>
              </a:solidFill>
              <a:effectLst/>
              <a:latin typeface="+mn-lt"/>
              <a:ea typeface="+mn-ea"/>
              <a:cs typeface="+mn-cs"/>
            </a:rPr>
            <a:t>は</a:t>
          </a:r>
          <a:r>
            <a:rPr lang="ja-JP" altLang="en-US" sz="1100">
              <a:solidFill>
                <a:schemeClr val="dk1"/>
              </a:solidFill>
              <a:effectLst/>
              <a:latin typeface="+mn-lt"/>
              <a:ea typeface="+mn-ea"/>
              <a:cs typeface="+mn-cs"/>
            </a:rPr>
            <a:t>増加した</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雪害に起因する増加</a:t>
          </a:r>
          <a:r>
            <a:rPr lang="ja-JP" altLang="ja-JP" sz="1100">
              <a:solidFill>
                <a:schemeClr val="dk1"/>
              </a:solidFill>
              <a:effectLst/>
              <a:latin typeface="+mn-lt"/>
              <a:ea typeface="+mn-ea"/>
              <a:cs typeface="+mn-cs"/>
            </a:rPr>
            <a:t>について</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一</a:t>
          </a:r>
          <a:r>
            <a:rPr lang="ja-JP" altLang="ja-JP" sz="1100">
              <a:solidFill>
                <a:schemeClr val="dk1"/>
              </a:solidFill>
              <a:effectLst/>
              <a:latin typeface="+mn-lt"/>
              <a:ea typeface="+mn-ea"/>
              <a:cs typeface="+mn-cs"/>
            </a:rPr>
            <a:t>時的な増加</a:t>
          </a:r>
          <a:r>
            <a:rPr lang="ja-JP" altLang="en-US" sz="1100">
              <a:solidFill>
                <a:schemeClr val="dk1"/>
              </a:solidFill>
              <a:effectLst/>
              <a:latin typeface="+mn-lt"/>
              <a:ea typeface="+mn-ea"/>
              <a:cs typeface="+mn-cs"/>
            </a:rPr>
            <a:t>であるため、次年度以降はこれまでと同じように</a:t>
          </a:r>
          <a:r>
            <a:rPr lang="ja-JP" altLang="ja-JP" sz="1100">
              <a:solidFill>
                <a:schemeClr val="dk1"/>
              </a:solidFill>
              <a:effectLst/>
              <a:latin typeface="+mn-lt"/>
              <a:ea typeface="+mn-ea"/>
              <a:cs typeface="+mn-cs"/>
            </a:rPr>
            <a:t>人件費・物件費等</a:t>
          </a:r>
          <a:r>
            <a:rPr lang="ja-JP" altLang="en-US" sz="1100">
              <a:solidFill>
                <a:schemeClr val="dk1"/>
              </a:solidFill>
              <a:effectLst/>
              <a:latin typeface="+mn-lt"/>
              <a:ea typeface="+mn-ea"/>
              <a:cs typeface="+mn-cs"/>
            </a:rPr>
            <a:t>の削減に努めていく</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52963</xdr:rowOff>
    </xdr:from>
    <xdr:to>
      <xdr:col>7</xdr:col>
      <xdr:colOff>152400</xdr:colOff>
      <xdr:row>83</xdr:row>
      <xdr:rowOff>121199</xdr:rowOff>
    </xdr:to>
    <xdr:cxnSp macro="">
      <xdr:nvCxnSpPr>
        <xdr:cNvPr id="195" name="直線コネクタ 194"/>
        <xdr:cNvCxnSpPr/>
      </xdr:nvCxnSpPr>
      <xdr:spPr>
        <a:xfrm>
          <a:off x="4114800" y="14283313"/>
          <a:ext cx="838200" cy="6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99710</xdr:rowOff>
    </xdr:from>
    <xdr:ext cx="762000" cy="259045"/>
    <xdr:sp macro="" textlink="">
      <xdr:nvSpPr>
        <xdr:cNvPr id="196" name="人件費・物件費等の状況平均値テキスト"/>
        <xdr:cNvSpPr txBox="1"/>
      </xdr:nvSpPr>
      <xdr:spPr>
        <a:xfrm>
          <a:off x="5041900" y="14501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52963</xdr:rowOff>
    </xdr:from>
    <xdr:to>
      <xdr:col>6</xdr:col>
      <xdr:colOff>0</xdr:colOff>
      <xdr:row>83</xdr:row>
      <xdr:rowOff>79851</xdr:rowOff>
    </xdr:to>
    <xdr:cxnSp macro="">
      <xdr:nvCxnSpPr>
        <xdr:cNvPr id="198" name="直線コネクタ 197"/>
        <xdr:cNvCxnSpPr/>
      </xdr:nvCxnSpPr>
      <xdr:spPr>
        <a:xfrm flipV="1">
          <a:off x="3225800" y="14283313"/>
          <a:ext cx="889000" cy="2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142757</xdr:rowOff>
    </xdr:from>
    <xdr:ext cx="736600" cy="259045"/>
    <xdr:sp macro="" textlink="">
      <xdr:nvSpPr>
        <xdr:cNvPr id="200" name="テキスト ボックス 199"/>
        <xdr:cNvSpPr txBox="1"/>
      </xdr:nvSpPr>
      <xdr:spPr>
        <a:xfrm>
          <a:off x="3733800" y="14544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79851</xdr:rowOff>
    </xdr:from>
    <xdr:to>
      <xdr:col>4</xdr:col>
      <xdr:colOff>482600</xdr:colOff>
      <xdr:row>83</xdr:row>
      <xdr:rowOff>128127</xdr:rowOff>
    </xdr:to>
    <xdr:cxnSp macro="">
      <xdr:nvCxnSpPr>
        <xdr:cNvPr id="201" name="直線コネクタ 200"/>
        <xdr:cNvCxnSpPr/>
      </xdr:nvCxnSpPr>
      <xdr:spPr>
        <a:xfrm flipV="1">
          <a:off x="2336800" y="14310201"/>
          <a:ext cx="889000" cy="4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170282</xdr:rowOff>
    </xdr:from>
    <xdr:ext cx="762000" cy="259045"/>
    <xdr:sp macro="" textlink="">
      <xdr:nvSpPr>
        <xdr:cNvPr id="203" name="テキスト ボックス 202"/>
        <xdr:cNvSpPr txBox="1"/>
      </xdr:nvSpPr>
      <xdr:spPr>
        <a:xfrm>
          <a:off x="2844800" y="1457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116855</xdr:rowOff>
    </xdr:from>
    <xdr:to>
      <xdr:col>3</xdr:col>
      <xdr:colOff>279400</xdr:colOff>
      <xdr:row>83</xdr:row>
      <xdr:rowOff>128127</xdr:rowOff>
    </xdr:to>
    <xdr:cxnSp macro="">
      <xdr:nvCxnSpPr>
        <xdr:cNvPr id="204" name="直線コネクタ 203"/>
        <xdr:cNvCxnSpPr/>
      </xdr:nvCxnSpPr>
      <xdr:spPr>
        <a:xfrm>
          <a:off x="1447800" y="14347205"/>
          <a:ext cx="889000" cy="1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53798</xdr:rowOff>
    </xdr:from>
    <xdr:ext cx="762000" cy="259045"/>
    <xdr:sp macro="" textlink="">
      <xdr:nvSpPr>
        <xdr:cNvPr id="206" name="テキスト ボックス 205"/>
        <xdr:cNvSpPr txBox="1"/>
      </xdr:nvSpPr>
      <xdr:spPr>
        <a:xfrm>
          <a:off x="1955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160398</xdr:rowOff>
    </xdr:from>
    <xdr:to>
      <xdr:col>2</xdr:col>
      <xdr:colOff>127000</xdr:colOff>
      <xdr:row>85</xdr:row>
      <xdr:rowOff>90548</xdr:rowOff>
    </xdr:to>
    <xdr:sp macro="" textlink="">
      <xdr:nvSpPr>
        <xdr:cNvPr id="207" name="フローチャート : 判断 206"/>
        <xdr:cNvSpPr/>
      </xdr:nvSpPr>
      <xdr:spPr>
        <a:xfrm>
          <a:off x="1397000" y="145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75325</xdr:rowOff>
    </xdr:from>
    <xdr:ext cx="762000" cy="259045"/>
    <xdr:sp macro="" textlink="">
      <xdr:nvSpPr>
        <xdr:cNvPr id="208" name="テキスト ボックス 207"/>
        <xdr:cNvSpPr txBox="1"/>
      </xdr:nvSpPr>
      <xdr:spPr>
        <a:xfrm>
          <a:off x="1066800" y="1464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110,464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70399</xdr:rowOff>
    </xdr:from>
    <xdr:to>
      <xdr:col>7</xdr:col>
      <xdr:colOff>203200</xdr:colOff>
      <xdr:row>84</xdr:row>
      <xdr:rowOff>549</xdr:rowOff>
    </xdr:to>
    <xdr:sp macro="" textlink="">
      <xdr:nvSpPr>
        <xdr:cNvPr id="214" name="円/楕円 213"/>
        <xdr:cNvSpPr/>
      </xdr:nvSpPr>
      <xdr:spPr>
        <a:xfrm>
          <a:off x="4902200" y="1430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86926</xdr:rowOff>
    </xdr:from>
    <xdr:ext cx="762000" cy="259045"/>
    <xdr:sp macro="" textlink="">
      <xdr:nvSpPr>
        <xdr:cNvPr id="215" name="人件費・物件費等の状況該当値テキスト"/>
        <xdr:cNvSpPr txBox="1"/>
      </xdr:nvSpPr>
      <xdr:spPr>
        <a:xfrm>
          <a:off x="5041900" y="1414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95,295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2163</xdr:rowOff>
    </xdr:from>
    <xdr:to>
      <xdr:col>6</xdr:col>
      <xdr:colOff>50800</xdr:colOff>
      <xdr:row>83</xdr:row>
      <xdr:rowOff>103763</xdr:rowOff>
    </xdr:to>
    <xdr:sp macro="" textlink="">
      <xdr:nvSpPr>
        <xdr:cNvPr id="216" name="円/楕円 215"/>
        <xdr:cNvSpPr/>
      </xdr:nvSpPr>
      <xdr:spPr>
        <a:xfrm>
          <a:off x="4064000" y="1423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113940</xdr:rowOff>
    </xdr:from>
    <xdr:ext cx="736600" cy="259045"/>
    <xdr:sp macro="" textlink="">
      <xdr:nvSpPr>
        <xdr:cNvPr id="217" name="テキスト ボックス 216"/>
        <xdr:cNvSpPr txBox="1"/>
      </xdr:nvSpPr>
      <xdr:spPr>
        <a:xfrm>
          <a:off x="3733800" y="1400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91,336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29051</xdr:rowOff>
    </xdr:from>
    <xdr:to>
      <xdr:col>4</xdr:col>
      <xdr:colOff>533400</xdr:colOff>
      <xdr:row>83</xdr:row>
      <xdr:rowOff>130651</xdr:rowOff>
    </xdr:to>
    <xdr:sp macro="" textlink="">
      <xdr:nvSpPr>
        <xdr:cNvPr id="218" name="円/楕円 217"/>
        <xdr:cNvSpPr/>
      </xdr:nvSpPr>
      <xdr:spPr>
        <a:xfrm>
          <a:off x="3175000" y="1425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140828</xdr:rowOff>
    </xdr:from>
    <xdr:ext cx="762000" cy="259045"/>
    <xdr:sp macro="" textlink="">
      <xdr:nvSpPr>
        <xdr:cNvPr id="219" name="テキスト ボックス 218"/>
        <xdr:cNvSpPr txBox="1"/>
      </xdr:nvSpPr>
      <xdr:spPr>
        <a:xfrm>
          <a:off x="2844800" y="1402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92,896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77327</xdr:rowOff>
    </xdr:from>
    <xdr:to>
      <xdr:col>3</xdr:col>
      <xdr:colOff>330200</xdr:colOff>
      <xdr:row>84</xdr:row>
      <xdr:rowOff>7477</xdr:rowOff>
    </xdr:to>
    <xdr:sp macro="" textlink="">
      <xdr:nvSpPr>
        <xdr:cNvPr id="220" name="円/楕円 219"/>
        <xdr:cNvSpPr/>
      </xdr:nvSpPr>
      <xdr:spPr>
        <a:xfrm>
          <a:off x="2286000" y="143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17654</xdr:rowOff>
    </xdr:from>
    <xdr:ext cx="762000" cy="259045"/>
    <xdr:sp macro="" textlink="">
      <xdr:nvSpPr>
        <xdr:cNvPr id="221" name="テキスト ボックス 220"/>
        <xdr:cNvSpPr txBox="1"/>
      </xdr:nvSpPr>
      <xdr:spPr>
        <a:xfrm>
          <a:off x="1955800" y="1407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95,697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66055</xdr:rowOff>
    </xdr:from>
    <xdr:to>
      <xdr:col>2</xdr:col>
      <xdr:colOff>127000</xdr:colOff>
      <xdr:row>83</xdr:row>
      <xdr:rowOff>167655</xdr:rowOff>
    </xdr:to>
    <xdr:sp macro="" textlink="">
      <xdr:nvSpPr>
        <xdr:cNvPr id="222" name="円/楕円 221"/>
        <xdr:cNvSpPr/>
      </xdr:nvSpPr>
      <xdr:spPr>
        <a:xfrm>
          <a:off x="1397000" y="1429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6382</xdr:rowOff>
    </xdr:from>
    <xdr:ext cx="762000" cy="259045"/>
    <xdr:sp macro="" textlink="">
      <xdr:nvSpPr>
        <xdr:cNvPr id="223" name="テキスト ボックス 222"/>
        <xdr:cNvSpPr txBox="1"/>
      </xdr:nvSpPr>
      <xdr:spPr>
        <a:xfrm>
          <a:off x="1066800" y="1406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平成２３年度以降は、震災復興に伴う国家公務員給与減額措置により、ラスパイレス指数が１００を上回っていたものの、給与削減措置実施前のベースで比較すると、国の水準を下回る状況であった。</a:t>
          </a:r>
          <a:endParaRPr lang="ja-JP" altLang="ja-JP">
            <a:effectLst/>
          </a:endParaRPr>
        </a:p>
        <a:p>
          <a:r>
            <a:rPr lang="ja-JP" altLang="ja-JP" sz="1100">
              <a:solidFill>
                <a:schemeClr val="dk1"/>
              </a:solidFill>
              <a:effectLst/>
              <a:latin typeface="+mn-lt"/>
              <a:ea typeface="+mn-ea"/>
              <a:cs typeface="+mn-cs"/>
            </a:rPr>
            <a:t>　平成２５年７月から２６年３月までの間、平均５．８３％の給与減額を実施しており、ラスパイレス指数が１００を下回って</a:t>
          </a:r>
          <a:r>
            <a:rPr lang="ja-JP" altLang="en-US" sz="1100">
              <a:solidFill>
                <a:schemeClr val="dk1"/>
              </a:solidFill>
              <a:effectLst/>
              <a:latin typeface="+mn-lt"/>
              <a:ea typeface="+mn-ea"/>
              <a:cs typeface="+mn-cs"/>
            </a:rPr>
            <a:t>おり、平成２６年度については、平成２５年度における一時的な給与減額の終了に伴い増加したが、依然ラスパイレス指数は１００を下回っている。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84</xdr:row>
      <xdr:rowOff>98637</xdr:rowOff>
    </xdr:to>
    <xdr:cxnSp macro="">
      <xdr:nvCxnSpPr>
        <xdr:cNvPr id="257" name="直線コネクタ 256"/>
        <xdr:cNvCxnSpPr/>
      </xdr:nvCxnSpPr>
      <xdr:spPr>
        <a:xfrm>
          <a:off x="16179800" y="1446022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60131</xdr:rowOff>
    </xdr:from>
    <xdr:ext cx="762000" cy="259045"/>
    <xdr:sp macro="" textlink="">
      <xdr:nvSpPr>
        <xdr:cNvPr id="258" name="給与水準   （国との比較）平均値テキスト"/>
        <xdr:cNvSpPr txBox="1"/>
      </xdr:nvSpPr>
      <xdr:spPr>
        <a:xfrm>
          <a:off x="17106900" y="1446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58420</xdr:rowOff>
    </xdr:from>
    <xdr:to>
      <xdr:col>23</xdr:col>
      <xdr:colOff>406400</xdr:colOff>
      <xdr:row>87</xdr:row>
      <xdr:rowOff>147320</xdr:rowOff>
    </xdr:to>
    <xdr:cxnSp macro="">
      <xdr:nvCxnSpPr>
        <xdr:cNvPr id="260" name="直線コネクタ 259"/>
        <xdr:cNvCxnSpPr/>
      </xdr:nvCxnSpPr>
      <xdr:spPr>
        <a:xfrm flipV="1">
          <a:off x="15290800" y="14460220"/>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150300</xdr:rowOff>
    </xdr:from>
    <xdr:ext cx="736600" cy="259045"/>
    <xdr:sp macro="" textlink="">
      <xdr:nvSpPr>
        <xdr:cNvPr id="262" name="テキスト ボックス 261"/>
        <xdr:cNvSpPr txBox="1"/>
      </xdr:nvSpPr>
      <xdr:spPr>
        <a:xfrm>
          <a:off x="15798800" y="1455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147320</xdr:rowOff>
    </xdr:from>
    <xdr:to>
      <xdr:col>22</xdr:col>
      <xdr:colOff>203200</xdr:colOff>
      <xdr:row>88</xdr:row>
      <xdr:rowOff>24130</xdr:rowOff>
    </xdr:to>
    <xdr:cxnSp macro="">
      <xdr:nvCxnSpPr>
        <xdr:cNvPr id="263" name="直線コネクタ 262"/>
        <xdr:cNvCxnSpPr/>
      </xdr:nvCxnSpPr>
      <xdr:spPr>
        <a:xfrm flipV="1">
          <a:off x="14401800" y="150634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65" name="テキスト ボックス 264"/>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42334</xdr:rowOff>
    </xdr:from>
    <xdr:to>
      <xdr:col>21</xdr:col>
      <xdr:colOff>0</xdr:colOff>
      <xdr:row>88</xdr:row>
      <xdr:rowOff>24130</xdr:rowOff>
    </xdr:to>
    <xdr:cxnSp macro="">
      <xdr:nvCxnSpPr>
        <xdr:cNvPr id="266" name="直線コネクタ 265"/>
        <xdr:cNvCxnSpPr/>
      </xdr:nvCxnSpPr>
      <xdr:spPr>
        <a:xfrm>
          <a:off x="13512800" y="14444134"/>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8" name="テキスト ボックス 267"/>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23707</xdr:rowOff>
    </xdr:from>
    <xdr:to>
      <xdr:col>19</xdr:col>
      <xdr:colOff>533400</xdr:colOff>
      <xdr:row>84</xdr:row>
      <xdr:rowOff>125307</xdr:rowOff>
    </xdr:to>
    <xdr:sp macro="" textlink="">
      <xdr:nvSpPr>
        <xdr:cNvPr id="269" name="フローチャート : 判断 268"/>
        <xdr:cNvSpPr/>
      </xdr:nvSpPr>
      <xdr:spPr>
        <a:xfrm>
          <a:off x="13462000" y="144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110084</xdr:rowOff>
    </xdr:from>
    <xdr:ext cx="762000" cy="259045"/>
    <xdr:sp macro="" textlink="">
      <xdr:nvSpPr>
        <xdr:cNvPr id="270" name="テキスト ボックス 269"/>
        <xdr:cNvSpPr txBox="1"/>
      </xdr:nvSpPr>
      <xdr:spPr>
        <a:xfrm>
          <a:off x="131318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76" name="円/楕円 275"/>
        <xdr:cNvSpPr/>
      </xdr:nvSpPr>
      <xdr:spPr>
        <a:xfrm>
          <a:off x="169672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64364</xdr:rowOff>
    </xdr:from>
    <xdr:ext cx="762000" cy="259045"/>
    <xdr:sp macro="" textlink="">
      <xdr:nvSpPr>
        <xdr:cNvPr id="277" name="給与水準   （国との比較）該当値テキスト"/>
        <xdr:cNvSpPr txBox="1"/>
      </xdr:nvSpPr>
      <xdr:spPr>
        <a:xfrm>
          <a:off x="17106900" y="1429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7620</xdr:rowOff>
    </xdr:from>
    <xdr:to>
      <xdr:col>23</xdr:col>
      <xdr:colOff>457200</xdr:colOff>
      <xdr:row>84</xdr:row>
      <xdr:rowOff>109220</xdr:rowOff>
    </xdr:to>
    <xdr:sp macro="" textlink="">
      <xdr:nvSpPr>
        <xdr:cNvPr id="278" name="円/楕円 277"/>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119397</xdr:rowOff>
    </xdr:from>
    <xdr:ext cx="736600" cy="259045"/>
    <xdr:sp macro="" textlink="">
      <xdr:nvSpPr>
        <xdr:cNvPr id="279" name="テキスト ボックス 278"/>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96520</xdr:rowOff>
    </xdr:from>
    <xdr:to>
      <xdr:col>22</xdr:col>
      <xdr:colOff>254000</xdr:colOff>
      <xdr:row>88</xdr:row>
      <xdr:rowOff>26670</xdr:rowOff>
    </xdr:to>
    <xdr:sp macro="" textlink="">
      <xdr:nvSpPr>
        <xdr:cNvPr id="280" name="円/楕円 279"/>
        <xdr:cNvSpPr/>
      </xdr:nvSpPr>
      <xdr:spPr>
        <a:xfrm>
          <a:off x="15240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36847</xdr:rowOff>
    </xdr:from>
    <xdr:ext cx="762000" cy="259045"/>
    <xdr:sp macro="" textlink="">
      <xdr:nvSpPr>
        <xdr:cNvPr id="281" name="テキスト ボックス 280"/>
        <xdr:cNvSpPr txBox="1"/>
      </xdr:nvSpPr>
      <xdr:spPr>
        <a:xfrm>
          <a:off x="14909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144780</xdr:rowOff>
    </xdr:from>
    <xdr:to>
      <xdr:col>21</xdr:col>
      <xdr:colOff>50800</xdr:colOff>
      <xdr:row>88</xdr:row>
      <xdr:rowOff>74930</xdr:rowOff>
    </xdr:to>
    <xdr:sp macro="" textlink="">
      <xdr:nvSpPr>
        <xdr:cNvPr id="282" name="円/楕円 281"/>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85107</xdr:rowOff>
    </xdr:from>
    <xdr:ext cx="762000" cy="259045"/>
    <xdr:sp macro="" textlink="">
      <xdr:nvSpPr>
        <xdr:cNvPr id="283" name="テキスト ボックス 282"/>
        <xdr:cNvSpPr txBox="1"/>
      </xdr:nvSpPr>
      <xdr:spPr>
        <a:xfrm>
          <a:off x="14020800" y="1482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84" name="円/楕円 283"/>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103311</xdr:rowOff>
    </xdr:from>
    <xdr:ext cx="762000" cy="259045"/>
    <xdr:sp macro="" textlink="">
      <xdr:nvSpPr>
        <xdr:cNvPr id="285" name="テキスト ボックス 284"/>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a:solidFill>
                <a:schemeClr val="dk1"/>
              </a:solidFill>
              <a:effectLst/>
              <a:latin typeface="+mn-lt"/>
              <a:ea typeface="+mn-ea"/>
              <a:cs typeface="+mn-cs"/>
            </a:rPr>
            <a:t>　人口千人当たり職員数は、全国平均とほぼ同数値となっており、県平均と比較すると数値上、職員数が多いように見受けられる。ただし、これは、消防行政等を一部事務組合に委託せずに自前で実施しているため、その分職員数が多く計上されているためであり、一般行政職に限れば職員数が多い水準にはなく、定員適正化計画に基づく職員数削減により効率的な職員配置が進んでいる。</a:t>
          </a:r>
          <a:endParaRPr lang="ja-JP" altLang="ja-JP" sz="18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103959</xdr:rowOff>
    </xdr:from>
    <xdr:to>
      <xdr:col>24</xdr:col>
      <xdr:colOff>558800</xdr:colOff>
      <xdr:row>63</xdr:row>
      <xdr:rowOff>166007</xdr:rowOff>
    </xdr:to>
    <xdr:cxnSp macro="">
      <xdr:nvCxnSpPr>
        <xdr:cNvPr id="322" name="直線コネクタ 321"/>
        <xdr:cNvCxnSpPr/>
      </xdr:nvCxnSpPr>
      <xdr:spPr>
        <a:xfrm flipV="1">
          <a:off x="16179800" y="10905309"/>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89461</xdr:rowOff>
    </xdr:from>
    <xdr:ext cx="762000" cy="259045"/>
    <xdr:sp macro="" textlink="">
      <xdr:nvSpPr>
        <xdr:cNvPr id="323" name="定員管理の状況平均値テキスト"/>
        <xdr:cNvSpPr txBox="1"/>
      </xdr:nvSpPr>
      <xdr:spPr>
        <a:xfrm>
          <a:off x="17106900" y="1054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152219</xdr:rowOff>
    </xdr:from>
    <xdr:to>
      <xdr:col>23</xdr:col>
      <xdr:colOff>406400</xdr:colOff>
      <xdr:row>63</xdr:row>
      <xdr:rowOff>166007</xdr:rowOff>
    </xdr:to>
    <xdr:cxnSp macro="">
      <xdr:nvCxnSpPr>
        <xdr:cNvPr id="325" name="直線コネクタ 324"/>
        <xdr:cNvCxnSpPr/>
      </xdr:nvCxnSpPr>
      <xdr:spPr>
        <a:xfrm>
          <a:off x="15290800" y="1095356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20155</xdr:rowOff>
    </xdr:from>
    <xdr:ext cx="736600" cy="259045"/>
    <xdr:sp macro="" textlink="">
      <xdr:nvSpPr>
        <xdr:cNvPr id="327" name="テキスト ボックス 326"/>
        <xdr:cNvSpPr txBox="1"/>
      </xdr:nvSpPr>
      <xdr:spPr>
        <a:xfrm>
          <a:off x="15798800" y="1047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152219</xdr:rowOff>
    </xdr:from>
    <xdr:to>
      <xdr:col>22</xdr:col>
      <xdr:colOff>203200</xdr:colOff>
      <xdr:row>64</xdr:row>
      <xdr:rowOff>18687</xdr:rowOff>
    </xdr:to>
    <xdr:cxnSp macro="">
      <xdr:nvCxnSpPr>
        <xdr:cNvPr id="328" name="直線コネクタ 327"/>
        <xdr:cNvCxnSpPr/>
      </xdr:nvCxnSpPr>
      <xdr:spPr>
        <a:xfrm flipV="1">
          <a:off x="14401800" y="10953569"/>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30497</xdr:rowOff>
    </xdr:from>
    <xdr:ext cx="762000" cy="259045"/>
    <xdr:sp macro="" textlink="">
      <xdr:nvSpPr>
        <xdr:cNvPr id="330" name="テキスト ボックス 329"/>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18687</xdr:rowOff>
    </xdr:from>
    <xdr:to>
      <xdr:col>21</xdr:col>
      <xdr:colOff>0</xdr:colOff>
      <xdr:row>64</xdr:row>
      <xdr:rowOff>42817</xdr:rowOff>
    </xdr:to>
    <xdr:cxnSp macro="">
      <xdr:nvCxnSpPr>
        <xdr:cNvPr id="331" name="直線コネクタ 330"/>
        <xdr:cNvCxnSpPr/>
      </xdr:nvCxnSpPr>
      <xdr:spPr>
        <a:xfrm flipV="1">
          <a:off x="13512800" y="109914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106334</xdr:rowOff>
    </xdr:from>
    <xdr:ext cx="762000" cy="259045"/>
    <xdr:sp macro="" textlink="">
      <xdr:nvSpPr>
        <xdr:cNvPr id="333" name="テキスト ボックス 332"/>
        <xdr:cNvSpPr txBox="1"/>
      </xdr:nvSpPr>
      <xdr:spPr>
        <a:xfrm>
          <a:off x="14020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19594</xdr:rowOff>
    </xdr:from>
    <xdr:to>
      <xdr:col>19</xdr:col>
      <xdr:colOff>533400</xdr:colOff>
      <xdr:row>64</xdr:row>
      <xdr:rowOff>121194</xdr:rowOff>
    </xdr:to>
    <xdr:sp macro="" textlink="">
      <xdr:nvSpPr>
        <xdr:cNvPr id="334" name="フローチャート : 判断 333"/>
        <xdr:cNvSpPr/>
      </xdr:nvSpPr>
      <xdr:spPr>
        <a:xfrm>
          <a:off x="13462000" y="109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105971</xdr:rowOff>
    </xdr:from>
    <xdr:ext cx="762000" cy="259045"/>
    <xdr:sp macro="" textlink="">
      <xdr:nvSpPr>
        <xdr:cNvPr id="335" name="テキスト ボックス 334"/>
        <xdr:cNvSpPr txBox="1"/>
      </xdr:nvSpPr>
      <xdr:spPr>
        <a:xfrm>
          <a:off x="13131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53159</xdr:rowOff>
    </xdr:from>
    <xdr:to>
      <xdr:col>24</xdr:col>
      <xdr:colOff>609600</xdr:colOff>
      <xdr:row>63</xdr:row>
      <xdr:rowOff>154759</xdr:rowOff>
    </xdr:to>
    <xdr:sp macro="" textlink="">
      <xdr:nvSpPr>
        <xdr:cNvPr id="341" name="円/楕円 340"/>
        <xdr:cNvSpPr/>
      </xdr:nvSpPr>
      <xdr:spPr>
        <a:xfrm>
          <a:off x="169672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25236</xdr:rowOff>
    </xdr:from>
    <xdr:ext cx="762000" cy="259045"/>
    <xdr:sp macro="" textlink="">
      <xdr:nvSpPr>
        <xdr:cNvPr id="342" name="定員管理の状況該当値テキスト"/>
        <xdr:cNvSpPr txBox="1"/>
      </xdr:nvSpPr>
      <xdr:spPr>
        <a:xfrm>
          <a:off x="17106900" y="1082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115207</xdr:rowOff>
    </xdr:from>
    <xdr:to>
      <xdr:col>23</xdr:col>
      <xdr:colOff>457200</xdr:colOff>
      <xdr:row>64</xdr:row>
      <xdr:rowOff>45357</xdr:rowOff>
    </xdr:to>
    <xdr:sp macro="" textlink="">
      <xdr:nvSpPr>
        <xdr:cNvPr id="343" name="円/楕円 342"/>
        <xdr:cNvSpPr/>
      </xdr:nvSpPr>
      <xdr:spPr>
        <a:xfrm>
          <a:off x="16129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30134</xdr:rowOff>
    </xdr:from>
    <xdr:ext cx="736600" cy="259045"/>
    <xdr:sp macro="" textlink="">
      <xdr:nvSpPr>
        <xdr:cNvPr id="344" name="テキスト ボックス 343"/>
        <xdr:cNvSpPr txBox="1"/>
      </xdr:nvSpPr>
      <xdr:spPr>
        <a:xfrm>
          <a:off x="15798800" y="1100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101419</xdr:rowOff>
    </xdr:from>
    <xdr:to>
      <xdr:col>22</xdr:col>
      <xdr:colOff>254000</xdr:colOff>
      <xdr:row>64</xdr:row>
      <xdr:rowOff>31569</xdr:rowOff>
    </xdr:to>
    <xdr:sp macro="" textlink="">
      <xdr:nvSpPr>
        <xdr:cNvPr id="345" name="円/楕円 344"/>
        <xdr:cNvSpPr/>
      </xdr:nvSpPr>
      <xdr:spPr>
        <a:xfrm>
          <a:off x="152400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16346</xdr:rowOff>
    </xdr:from>
    <xdr:ext cx="762000" cy="259045"/>
    <xdr:sp macro="" textlink="">
      <xdr:nvSpPr>
        <xdr:cNvPr id="346" name="テキスト ボックス 345"/>
        <xdr:cNvSpPr txBox="1"/>
      </xdr:nvSpPr>
      <xdr:spPr>
        <a:xfrm>
          <a:off x="14909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139337</xdr:rowOff>
    </xdr:from>
    <xdr:to>
      <xdr:col>21</xdr:col>
      <xdr:colOff>50800</xdr:colOff>
      <xdr:row>64</xdr:row>
      <xdr:rowOff>69487</xdr:rowOff>
    </xdr:to>
    <xdr:sp macro="" textlink="">
      <xdr:nvSpPr>
        <xdr:cNvPr id="347" name="円/楕円 346"/>
        <xdr:cNvSpPr/>
      </xdr:nvSpPr>
      <xdr:spPr>
        <a:xfrm>
          <a:off x="14351000" y="109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54264</xdr:rowOff>
    </xdr:from>
    <xdr:ext cx="762000" cy="259045"/>
    <xdr:sp macro="" textlink="">
      <xdr:nvSpPr>
        <xdr:cNvPr id="348" name="テキスト ボックス 347"/>
        <xdr:cNvSpPr txBox="1"/>
      </xdr:nvSpPr>
      <xdr:spPr>
        <a:xfrm>
          <a:off x="14020800" y="1102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163467</xdr:rowOff>
    </xdr:from>
    <xdr:to>
      <xdr:col>19</xdr:col>
      <xdr:colOff>533400</xdr:colOff>
      <xdr:row>64</xdr:row>
      <xdr:rowOff>93617</xdr:rowOff>
    </xdr:to>
    <xdr:sp macro="" textlink="">
      <xdr:nvSpPr>
        <xdr:cNvPr id="349" name="円/楕円 348"/>
        <xdr:cNvSpPr/>
      </xdr:nvSpPr>
      <xdr:spPr>
        <a:xfrm>
          <a:off x="134620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103794</xdr:rowOff>
    </xdr:from>
    <xdr:ext cx="762000" cy="259045"/>
    <xdr:sp macro="" textlink="">
      <xdr:nvSpPr>
        <xdr:cNvPr id="350" name="テキスト ボックス 349"/>
        <xdr:cNvSpPr txBox="1"/>
      </xdr:nvSpPr>
      <xdr:spPr>
        <a:xfrm>
          <a:off x="13131800" y="10733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a:solidFill>
                <a:schemeClr val="dk1"/>
              </a:solidFill>
              <a:effectLst/>
              <a:latin typeface="+mn-lt"/>
              <a:ea typeface="+mn-ea"/>
              <a:cs typeface="+mn-cs"/>
            </a:rPr>
            <a:t>　　比率上は良好な状況を維持しているが、これは将来負担比率と同様、合併特例債等交付税算入率の有利な地方債を活用できていることに起因している。</a:t>
          </a:r>
          <a:endParaRPr lang="ja-JP" altLang="ja-JP" sz="1400">
            <a:effectLst/>
          </a:endParaRPr>
        </a:p>
        <a:p>
          <a:pPr rtl="0" eaLnBrk="1" fontAlgn="auto" latinLnBrk="0" hangingPunct="1"/>
          <a:r>
            <a:rPr lang="ja-JP" altLang="ja-JP" sz="1400">
              <a:solidFill>
                <a:schemeClr val="dk1"/>
              </a:solidFill>
              <a:effectLst/>
              <a:latin typeface="+mn-lt"/>
              <a:ea typeface="+mn-ea"/>
              <a:cs typeface="+mn-cs"/>
            </a:rPr>
            <a:t>　合併特例債の終了後、交付税措置率の少ない地方債を活用せざるをえなくなった場合には、比率が急速に悪化することが見込まれる。そのため、起債の活用については十分な戦略を立て、効率的な財政運営が求められ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100838</xdr:rowOff>
    </xdr:from>
    <xdr:to>
      <xdr:col>24</xdr:col>
      <xdr:colOff>558800</xdr:colOff>
      <xdr:row>38</xdr:row>
      <xdr:rowOff>45212</xdr:rowOff>
    </xdr:to>
    <xdr:cxnSp macro="">
      <xdr:nvCxnSpPr>
        <xdr:cNvPr id="382" name="直線コネクタ 381"/>
        <xdr:cNvCxnSpPr/>
      </xdr:nvCxnSpPr>
      <xdr:spPr>
        <a:xfrm flipV="1">
          <a:off x="16179800" y="6444488"/>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9923</xdr:rowOff>
    </xdr:from>
    <xdr:ext cx="762000" cy="259045"/>
    <xdr:sp macro="" textlink="">
      <xdr:nvSpPr>
        <xdr:cNvPr id="383" name="公債費負担の状況平均値テキスト"/>
        <xdr:cNvSpPr txBox="1"/>
      </xdr:nvSpPr>
      <xdr:spPr>
        <a:xfrm>
          <a:off x="17106900" y="6525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45212</xdr:rowOff>
    </xdr:from>
    <xdr:to>
      <xdr:col>23</xdr:col>
      <xdr:colOff>406400</xdr:colOff>
      <xdr:row>38</xdr:row>
      <xdr:rowOff>64516</xdr:rowOff>
    </xdr:to>
    <xdr:cxnSp macro="">
      <xdr:nvCxnSpPr>
        <xdr:cNvPr id="385" name="直線コネクタ 384"/>
        <xdr:cNvCxnSpPr/>
      </xdr:nvCxnSpPr>
      <xdr:spPr>
        <a:xfrm flipV="1">
          <a:off x="15290800" y="65603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162831</xdr:rowOff>
    </xdr:from>
    <xdr:ext cx="736600" cy="259045"/>
    <xdr:sp macro="" textlink="">
      <xdr:nvSpPr>
        <xdr:cNvPr id="387" name="テキスト ボックス 386"/>
        <xdr:cNvSpPr txBox="1"/>
      </xdr:nvSpPr>
      <xdr:spPr>
        <a:xfrm>
          <a:off x="15798800" y="6677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64516</xdr:rowOff>
    </xdr:from>
    <xdr:to>
      <xdr:col>22</xdr:col>
      <xdr:colOff>203200</xdr:colOff>
      <xdr:row>38</xdr:row>
      <xdr:rowOff>112776</xdr:rowOff>
    </xdr:to>
    <xdr:cxnSp macro="">
      <xdr:nvCxnSpPr>
        <xdr:cNvPr id="388" name="直線コネクタ 387"/>
        <xdr:cNvCxnSpPr/>
      </xdr:nvCxnSpPr>
      <xdr:spPr>
        <a:xfrm flipV="1">
          <a:off x="14401800" y="65796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20337</xdr:rowOff>
    </xdr:from>
    <xdr:ext cx="762000" cy="259045"/>
    <xdr:sp macro="" textlink="">
      <xdr:nvSpPr>
        <xdr:cNvPr id="390" name="テキスト ボックス 389"/>
        <xdr:cNvSpPr txBox="1"/>
      </xdr:nvSpPr>
      <xdr:spPr>
        <a:xfrm>
          <a:off x="149098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103124</xdr:rowOff>
    </xdr:from>
    <xdr:to>
      <xdr:col>21</xdr:col>
      <xdr:colOff>0</xdr:colOff>
      <xdr:row>38</xdr:row>
      <xdr:rowOff>112776</xdr:rowOff>
    </xdr:to>
    <xdr:cxnSp macro="">
      <xdr:nvCxnSpPr>
        <xdr:cNvPr id="391" name="直線コネクタ 390"/>
        <xdr:cNvCxnSpPr/>
      </xdr:nvCxnSpPr>
      <xdr:spPr>
        <a:xfrm>
          <a:off x="13512800" y="66182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58945</xdr:rowOff>
    </xdr:from>
    <xdr:ext cx="762000" cy="259045"/>
    <xdr:sp macro="" textlink="">
      <xdr:nvSpPr>
        <xdr:cNvPr id="393" name="テキスト ボックス 392"/>
        <xdr:cNvSpPr txBox="1"/>
      </xdr:nvSpPr>
      <xdr:spPr>
        <a:xfrm>
          <a:off x="140208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146304</xdr:rowOff>
    </xdr:from>
    <xdr:to>
      <xdr:col>19</xdr:col>
      <xdr:colOff>533400</xdr:colOff>
      <xdr:row>40</xdr:row>
      <xdr:rowOff>76454</xdr:rowOff>
    </xdr:to>
    <xdr:sp macro="" textlink="">
      <xdr:nvSpPr>
        <xdr:cNvPr id="394" name="フローチャート : 判断 393"/>
        <xdr:cNvSpPr/>
      </xdr:nvSpPr>
      <xdr:spPr>
        <a:xfrm>
          <a:off x="13462000" y="68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61231</xdr:rowOff>
    </xdr:from>
    <xdr:ext cx="762000" cy="259045"/>
    <xdr:sp macro="" textlink="">
      <xdr:nvSpPr>
        <xdr:cNvPr id="395" name="テキスト ボックス 394"/>
        <xdr:cNvSpPr txBox="1"/>
      </xdr:nvSpPr>
      <xdr:spPr>
        <a:xfrm>
          <a:off x="13131800" y="691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50038</xdr:rowOff>
    </xdr:from>
    <xdr:to>
      <xdr:col>24</xdr:col>
      <xdr:colOff>609600</xdr:colOff>
      <xdr:row>37</xdr:row>
      <xdr:rowOff>151638</xdr:rowOff>
    </xdr:to>
    <xdr:sp macro="" textlink="">
      <xdr:nvSpPr>
        <xdr:cNvPr id="401" name="円/楕円 400"/>
        <xdr:cNvSpPr/>
      </xdr:nvSpPr>
      <xdr:spPr>
        <a:xfrm>
          <a:off x="169672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66565</xdr:rowOff>
    </xdr:from>
    <xdr:ext cx="762000" cy="259045"/>
    <xdr:sp macro="" textlink="">
      <xdr:nvSpPr>
        <xdr:cNvPr id="402" name="公債費負担の状況該当値テキスト"/>
        <xdr:cNvSpPr txBox="1"/>
      </xdr:nvSpPr>
      <xdr:spPr>
        <a:xfrm>
          <a:off x="17106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165862</xdr:rowOff>
    </xdr:from>
    <xdr:to>
      <xdr:col>23</xdr:col>
      <xdr:colOff>457200</xdr:colOff>
      <xdr:row>38</xdr:row>
      <xdr:rowOff>96012</xdr:rowOff>
    </xdr:to>
    <xdr:sp macro="" textlink="">
      <xdr:nvSpPr>
        <xdr:cNvPr id="403" name="円/楕円 402"/>
        <xdr:cNvSpPr/>
      </xdr:nvSpPr>
      <xdr:spPr>
        <a:xfrm>
          <a:off x="16129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106189</xdr:rowOff>
    </xdr:from>
    <xdr:ext cx="736600" cy="259045"/>
    <xdr:sp macro="" textlink="">
      <xdr:nvSpPr>
        <xdr:cNvPr id="404" name="テキスト ボックス 403"/>
        <xdr:cNvSpPr txBox="1"/>
      </xdr:nvSpPr>
      <xdr:spPr>
        <a:xfrm>
          <a:off x="15798800" y="627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13716</xdr:rowOff>
    </xdr:from>
    <xdr:to>
      <xdr:col>22</xdr:col>
      <xdr:colOff>254000</xdr:colOff>
      <xdr:row>38</xdr:row>
      <xdr:rowOff>115316</xdr:rowOff>
    </xdr:to>
    <xdr:sp macro="" textlink="">
      <xdr:nvSpPr>
        <xdr:cNvPr id="405" name="円/楕円 404"/>
        <xdr:cNvSpPr/>
      </xdr:nvSpPr>
      <xdr:spPr>
        <a:xfrm>
          <a:off x="152400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125493</xdr:rowOff>
    </xdr:from>
    <xdr:ext cx="762000" cy="259045"/>
    <xdr:sp macro="" textlink="">
      <xdr:nvSpPr>
        <xdr:cNvPr id="406" name="テキスト ボックス 405"/>
        <xdr:cNvSpPr txBox="1"/>
      </xdr:nvSpPr>
      <xdr:spPr>
        <a:xfrm>
          <a:off x="14909800" y="629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61976</xdr:rowOff>
    </xdr:from>
    <xdr:to>
      <xdr:col>21</xdr:col>
      <xdr:colOff>50800</xdr:colOff>
      <xdr:row>38</xdr:row>
      <xdr:rowOff>163576</xdr:rowOff>
    </xdr:to>
    <xdr:sp macro="" textlink="">
      <xdr:nvSpPr>
        <xdr:cNvPr id="407" name="円/楕円 406"/>
        <xdr:cNvSpPr/>
      </xdr:nvSpPr>
      <xdr:spPr>
        <a:xfrm>
          <a:off x="14351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2303</xdr:rowOff>
    </xdr:from>
    <xdr:ext cx="762000" cy="259045"/>
    <xdr:sp macro="" textlink="">
      <xdr:nvSpPr>
        <xdr:cNvPr id="408" name="テキスト ボックス 407"/>
        <xdr:cNvSpPr txBox="1"/>
      </xdr:nvSpPr>
      <xdr:spPr>
        <a:xfrm>
          <a:off x="14020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52324</xdr:rowOff>
    </xdr:from>
    <xdr:to>
      <xdr:col>19</xdr:col>
      <xdr:colOff>533400</xdr:colOff>
      <xdr:row>38</xdr:row>
      <xdr:rowOff>153924</xdr:rowOff>
    </xdr:to>
    <xdr:sp macro="" textlink="">
      <xdr:nvSpPr>
        <xdr:cNvPr id="409" name="円/楕円 408"/>
        <xdr:cNvSpPr/>
      </xdr:nvSpPr>
      <xdr:spPr>
        <a:xfrm>
          <a:off x="13462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164101</xdr:rowOff>
    </xdr:from>
    <xdr:ext cx="762000" cy="259045"/>
    <xdr:sp macro="" textlink="">
      <xdr:nvSpPr>
        <xdr:cNvPr id="410" name="テキスト ボックス 409"/>
        <xdr:cNvSpPr txBox="1"/>
      </xdr:nvSpPr>
      <xdr:spPr>
        <a:xfrm>
          <a:off x="13131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a:solidFill>
                <a:schemeClr val="dk1"/>
              </a:solidFill>
              <a:effectLst/>
              <a:latin typeface="+mn-lt"/>
              <a:ea typeface="+mn-ea"/>
              <a:cs typeface="+mn-cs"/>
            </a:rPr>
            <a:t>　将来負担比率については改善傾向にあり、類似団体平均と比べても良好な水準</a:t>
          </a:r>
          <a:r>
            <a:rPr lang="ja-JP" altLang="en-US" sz="1400">
              <a:solidFill>
                <a:schemeClr val="dk1"/>
              </a:solidFill>
              <a:effectLst/>
              <a:latin typeface="+mn-lt"/>
              <a:ea typeface="+mn-ea"/>
              <a:cs typeface="+mn-cs"/>
            </a:rPr>
            <a:t>を維持している</a:t>
          </a:r>
          <a:r>
            <a:rPr lang="ja-JP" altLang="ja-JP" sz="1400">
              <a:solidFill>
                <a:schemeClr val="dk1"/>
              </a:solidFill>
              <a:effectLst/>
              <a:latin typeface="+mn-lt"/>
              <a:ea typeface="+mn-ea"/>
              <a:cs typeface="+mn-cs"/>
            </a:rPr>
            <a:t>。ただし、これは合併特例債をはじめとした交付税算入率が有利な起債を行っているためであり、その結果として将来負担負担率の上昇に与える影響が少なくなっていることによる。そのため、合併特例債が起債できなくなる平成３３年度以降については、現状の起債のペースのままでは急激な比率の悪化が懸念され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119329</xdr:rowOff>
    </xdr:from>
    <xdr:to>
      <xdr:col>22</xdr:col>
      <xdr:colOff>203200</xdr:colOff>
      <xdr:row>14</xdr:row>
      <xdr:rowOff>150216</xdr:rowOff>
    </xdr:to>
    <xdr:cxnSp macro="">
      <xdr:nvCxnSpPr>
        <xdr:cNvPr id="442" name="直線コネクタ 441"/>
        <xdr:cNvCxnSpPr/>
      </xdr:nvCxnSpPr>
      <xdr:spPr>
        <a:xfrm flipV="1">
          <a:off x="14401800" y="2519629"/>
          <a:ext cx="889000" cy="3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135196</xdr:rowOff>
    </xdr:from>
    <xdr:ext cx="762000" cy="259045"/>
    <xdr:sp macro="" textlink="">
      <xdr:nvSpPr>
        <xdr:cNvPr id="443" name="将来負担の状況平均値テキスト"/>
        <xdr:cNvSpPr txBox="1"/>
      </xdr:nvSpPr>
      <xdr:spPr>
        <a:xfrm>
          <a:off x="17106900" y="2535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4" name="フローチャート : 判断 443"/>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150216</xdr:rowOff>
    </xdr:from>
    <xdr:to>
      <xdr:col>21</xdr:col>
      <xdr:colOff>0</xdr:colOff>
      <xdr:row>15</xdr:row>
      <xdr:rowOff>13995</xdr:rowOff>
    </xdr:to>
    <xdr:cxnSp macro="">
      <xdr:nvCxnSpPr>
        <xdr:cNvPr id="445" name="直線コネクタ 444"/>
        <xdr:cNvCxnSpPr/>
      </xdr:nvCxnSpPr>
      <xdr:spPr>
        <a:xfrm flipV="1">
          <a:off x="13512800" y="2550516"/>
          <a:ext cx="889000" cy="3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6" name="フローチャート : 判断 445"/>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121785</xdr:rowOff>
    </xdr:from>
    <xdr:ext cx="736600" cy="259045"/>
    <xdr:sp macro="" textlink="">
      <xdr:nvSpPr>
        <xdr:cNvPr id="447" name="テキスト ボックス 446"/>
        <xdr:cNvSpPr txBox="1"/>
      </xdr:nvSpPr>
      <xdr:spPr>
        <a:xfrm>
          <a:off x="15798800" y="2350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51029</xdr:rowOff>
    </xdr:from>
    <xdr:to>
      <xdr:col>22</xdr:col>
      <xdr:colOff>254000</xdr:colOff>
      <xdr:row>15</xdr:row>
      <xdr:rowOff>152629</xdr:rowOff>
    </xdr:to>
    <xdr:sp macro="" textlink="">
      <xdr:nvSpPr>
        <xdr:cNvPr id="448" name="フローチャート : 判断 447"/>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137406</xdr:rowOff>
    </xdr:from>
    <xdr:ext cx="762000" cy="259045"/>
    <xdr:sp macro="" textlink="">
      <xdr:nvSpPr>
        <xdr:cNvPr id="449" name="テキスト ボックス 448"/>
        <xdr:cNvSpPr txBox="1"/>
      </xdr:nvSpPr>
      <xdr:spPr>
        <a:xfrm>
          <a:off x="14909800" y="27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96393</xdr:rowOff>
    </xdr:from>
    <xdr:to>
      <xdr:col>21</xdr:col>
      <xdr:colOff>50800</xdr:colOff>
      <xdr:row>16</xdr:row>
      <xdr:rowOff>26543</xdr:rowOff>
    </xdr:to>
    <xdr:sp macro="" textlink="">
      <xdr:nvSpPr>
        <xdr:cNvPr id="450" name="フローチャート : 判断 449"/>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11320</xdr:rowOff>
    </xdr:from>
    <xdr:ext cx="762000" cy="259045"/>
    <xdr:sp macro="" textlink="">
      <xdr:nvSpPr>
        <xdr:cNvPr id="451" name="テキスト ボックス 450"/>
        <xdr:cNvSpPr txBox="1"/>
      </xdr:nvSpPr>
      <xdr:spPr>
        <a:xfrm>
          <a:off x="14020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83718</xdr:rowOff>
    </xdr:from>
    <xdr:to>
      <xdr:col>19</xdr:col>
      <xdr:colOff>533400</xdr:colOff>
      <xdr:row>17</xdr:row>
      <xdr:rowOff>13868</xdr:rowOff>
    </xdr:to>
    <xdr:sp macro="" textlink="">
      <xdr:nvSpPr>
        <xdr:cNvPr id="452" name="フローチャート : 判断 451"/>
        <xdr:cNvSpPr/>
      </xdr:nvSpPr>
      <xdr:spPr>
        <a:xfrm>
          <a:off x="13462000" y="282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170095</xdr:rowOff>
    </xdr:from>
    <xdr:ext cx="762000" cy="259045"/>
    <xdr:sp macro="" textlink="">
      <xdr:nvSpPr>
        <xdr:cNvPr id="453" name="テキスト ボックス 452"/>
        <xdr:cNvSpPr txBox="1"/>
      </xdr:nvSpPr>
      <xdr:spPr>
        <a:xfrm>
          <a:off x="13131800" y="291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14</xdr:row>
      <xdr:rowOff>68529</xdr:rowOff>
    </xdr:from>
    <xdr:to>
      <xdr:col>22</xdr:col>
      <xdr:colOff>254000</xdr:colOff>
      <xdr:row>14</xdr:row>
      <xdr:rowOff>170129</xdr:rowOff>
    </xdr:to>
    <xdr:sp macro="" textlink="">
      <xdr:nvSpPr>
        <xdr:cNvPr id="459" name="円/楕円 458"/>
        <xdr:cNvSpPr/>
      </xdr:nvSpPr>
      <xdr:spPr>
        <a:xfrm>
          <a:off x="15240000" y="246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8856</xdr:rowOff>
    </xdr:from>
    <xdr:ext cx="762000" cy="259045"/>
    <xdr:sp macro="" textlink="">
      <xdr:nvSpPr>
        <xdr:cNvPr id="460" name="テキスト ボックス 459"/>
        <xdr:cNvSpPr txBox="1"/>
      </xdr:nvSpPr>
      <xdr:spPr>
        <a:xfrm>
          <a:off x="14909800" y="22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99416</xdr:rowOff>
    </xdr:from>
    <xdr:to>
      <xdr:col>21</xdr:col>
      <xdr:colOff>50800</xdr:colOff>
      <xdr:row>15</xdr:row>
      <xdr:rowOff>29566</xdr:rowOff>
    </xdr:to>
    <xdr:sp macro="" textlink="">
      <xdr:nvSpPr>
        <xdr:cNvPr id="461" name="円/楕円 460"/>
        <xdr:cNvSpPr/>
      </xdr:nvSpPr>
      <xdr:spPr>
        <a:xfrm>
          <a:off x="14351000" y="249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39743</xdr:rowOff>
    </xdr:from>
    <xdr:ext cx="762000" cy="259045"/>
    <xdr:sp macro="" textlink="">
      <xdr:nvSpPr>
        <xdr:cNvPr id="462" name="テキスト ボックス 461"/>
        <xdr:cNvSpPr txBox="1"/>
      </xdr:nvSpPr>
      <xdr:spPr>
        <a:xfrm>
          <a:off x="14020800" y="226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134645</xdr:rowOff>
    </xdr:from>
    <xdr:to>
      <xdr:col>19</xdr:col>
      <xdr:colOff>533400</xdr:colOff>
      <xdr:row>15</xdr:row>
      <xdr:rowOff>64795</xdr:rowOff>
    </xdr:to>
    <xdr:sp macro="" textlink="">
      <xdr:nvSpPr>
        <xdr:cNvPr id="463" name="円/楕円 462"/>
        <xdr:cNvSpPr/>
      </xdr:nvSpPr>
      <xdr:spPr>
        <a:xfrm>
          <a:off x="13462000" y="253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74972</xdr:rowOff>
    </xdr:from>
    <xdr:ext cx="762000" cy="259045"/>
    <xdr:sp macro="" textlink="">
      <xdr:nvSpPr>
        <xdr:cNvPr id="464" name="テキスト ボックス 463"/>
        <xdr:cNvSpPr txBox="1"/>
      </xdr:nvSpPr>
      <xdr:spPr>
        <a:xfrm>
          <a:off x="13131800" y="230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埼玉県深谷市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145,695
143,310
138.37
58,976,998
53,999,579
3,059,559
30,063,873
36,153,206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定員管理計画に基づく職員数の管理や</a:t>
          </a:r>
          <a:r>
            <a:rPr lang="ja-JP" altLang="en-US" sz="1100">
              <a:solidFill>
                <a:schemeClr val="dk1"/>
              </a:solidFill>
              <a:effectLst/>
              <a:latin typeface="+mn-lt"/>
              <a:ea typeface="+mn-ea"/>
              <a:cs typeface="+mn-cs"/>
            </a:rPr>
            <a:t>人件費の圧縮により抑制に努めている。</a:t>
          </a:r>
          <a:endParaRPr lang="ja-JP" altLang="ja-JP" sz="1100">
            <a:effectLst/>
          </a:endParaRPr>
        </a:p>
        <a:p>
          <a:pPr rtl="0" eaLnBrk="1" fontAlgn="auto" latinLnBrk="0" hangingPunct="1"/>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平成２５年度については、</a:t>
          </a:r>
          <a:r>
            <a:rPr lang="ja-JP" altLang="ja-JP" sz="1100">
              <a:solidFill>
                <a:schemeClr val="dk1"/>
              </a:solidFill>
              <a:effectLst/>
              <a:latin typeface="+mn-lt"/>
              <a:ea typeface="+mn-ea"/>
              <a:cs typeface="+mn-cs"/>
            </a:rPr>
            <a:t>平成２５年７月から２６年３月までの間、平均５．８３％の給与減額を実施していることなどから、人件費の削減となっている。</a:t>
          </a:r>
          <a:endParaRPr lang="en-US" altLang="ja-JP" sz="1100">
            <a:solidFill>
              <a:schemeClr val="dk1"/>
            </a:solidFill>
            <a:effectLst/>
            <a:latin typeface="+mn-lt"/>
            <a:ea typeface="+mn-ea"/>
            <a:cs typeface="+mn-cs"/>
          </a:endParaRPr>
        </a:p>
        <a:p>
          <a:pPr rtl="0" eaLnBrk="1" fontAlgn="auto" latinLnBrk="0" hangingPunct="1"/>
          <a:r>
            <a:rPr lang="ja-JP" altLang="en-US" sz="1100">
              <a:solidFill>
                <a:schemeClr val="dk1"/>
              </a:solidFill>
              <a:effectLst/>
              <a:latin typeface="+mn-lt"/>
              <a:ea typeface="+mn-ea"/>
              <a:cs typeface="+mn-cs"/>
            </a:rPr>
            <a:t>　平成２６年度については、人事院勧告による給与改定により人件費が増加したため、人件費比率についても増加した。</a:t>
          </a:r>
          <a:endParaRPr lang="ja-JP" altLang="ja-JP" sz="11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39370</xdr:rowOff>
    </xdr:from>
    <xdr:to>
      <xdr:col>7</xdr:col>
      <xdr:colOff>15875</xdr:colOff>
      <xdr:row>37</xdr:row>
      <xdr:rowOff>85090</xdr:rowOff>
    </xdr:to>
    <xdr:cxnSp macro="">
      <xdr:nvCxnSpPr>
        <xdr:cNvPr id="64" name="直線コネクタ 63"/>
        <xdr:cNvCxnSpPr/>
      </xdr:nvCxnSpPr>
      <xdr:spPr>
        <a:xfrm>
          <a:off x="3987800" y="6383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5"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39370</xdr:rowOff>
    </xdr:from>
    <xdr:to>
      <xdr:col>5</xdr:col>
      <xdr:colOff>549275</xdr:colOff>
      <xdr:row>38</xdr:row>
      <xdr:rowOff>5080</xdr:rowOff>
    </xdr:to>
    <xdr:cxnSp macro="">
      <xdr:nvCxnSpPr>
        <xdr:cNvPr id="67" name="直線コネクタ 66"/>
        <xdr:cNvCxnSpPr/>
      </xdr:nvCxnSpPr>
      <xdr:spPr>
        <a:xfrm flipV="1">
          <a:off x="3098800" y="6383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47007</xdr:rowOff>
    </xdr:from>
    <xdr:ext cx="736600" cy="259045"/>
    <xdr:sp macro="" textlink="">
      <xdr:nvSpPr>
        <xdr:cNvPr id="69" name="テキスト ボックス 68"/>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157480</xdr:rowOff>
    </xdr:from>
    <xdr:to>
      <xdr:col>4</xdr:col>
      <xdr:colOff>346075</xdr:colOff>
      <xdr:row>38</xdr:row>
      <xdr:rowOff>5080</xdr:rowOff>
    </xdr:to>
    <xdr:cxnSp macro="">
      <xdr:nvCxnSpPr>
        <xdr:cNvPr id="70" name="直線コネクタ 69"/>
        <xdr:cNvCxnSpPr/>
      </xdr:nvCxnSpPr>
      <xdr:spPr>
        <a:xfrm>
          <a:off x="2209800" y="63296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72" name="テキスト ボックス 71"/>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157480</xdr:rowOff>
    </xdr:from>
    <xdr:to>
      <xdr:col>3</xdr:col>
      <xdr:colOff>142875</xdr:colOff>
      <xdr:row>38</xdr:row>
      <xdr:rowOff>12700</xdr:rowOff>
    </xdr:to>
    <xdr:cxnSp macro="">
      <xdr:nvCxnSpPr>
        <xdr:cNvPr id="73" name="直線コネクタ 72"/>
        <xdr:cNvCxnSpPr/>
      </xdr:nvCxnSpPr>
      <xdr:spPr>
        <a:xfrm flipV="1">
          <a:off x="1320800" y="63296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5" name="テキスト ボックス 74"/>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6" name="フローチャート : 判断 75"/>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7" name="テキスト ボックス 76"/>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34290</xdr:rowOff>
    </xdr:from>
    <xdr:to>
      <xdr:col>7</xdr:col>
      <xdr:colOff>66675</xdr:colOff>
      <xdr:row>37</xdr:row>
      <xdr:rowOff>135890</xdr:rowOff>
    </xdr:to>
    <xdr:sp macro="" textlink="">
      <xdr:nvSpPr>
        <xdr:cNvPr id="83" name="円/楕円 82"/>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6367</xdr:rowOff>
    </xdr:from>
    <xdr:ext cx="762000" cy="259045"/>
    <xdr:sp macro="" textlink="">
      <xdr:nvSpPr>
        <xdr:cNvPr id="84" name="人件費該当値テキスト"/>
        <xdr:cNvSpPr txBox="1"/>
      </xdr:nvSpPr>
      <xdr:spPr>
        <a:xfrm>
          <a:off x="4914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160020</xdr:rowOff>
    </xdr:from>
    <xdr:to>
      <xdr:col>5</xdr:col>
      <xdr:colOff>600075</xdr:colOff>
      <xdr:row>37</xdr:row>
      <xdr:rowOff>90170</xdr:rowOff>
    </xdr:to>
    <xdr:sp macro="" textlink="">
      <xdr:nvSpPr>
        <xdr:cNvPr id="85" name="円/楕円 84"/>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74947</xdr:rowOff>
    </xdr:from>
    <xdr:ext cx="736600" cy="259045"/>
    <xdr:sp macro="" textlink="">
      <xdr:nvSpPr>
        <xdr:cNvPr id="86" name="テキスト ボックス 85"/>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125730</xdr:rowOff>
    </xdr:from>
    <xdr:to>
      <xdr:col>4</xdr:col>
      <xdr:colOff>396875</xdr:colOff>
      <xdr:row>38</xdr:row>
      <xdr:rowOff>55880</xdr:rowOff>
    </xdr:to>
    <xdr:sp macro="" textlink="">
      <xdr:nvSpPr>
        <xdr:cNvPr id="87" name="円/楕円 86"/>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40657</xdr:rowOff>
    </xdr:from>
    <xdr:ext cx="762000" cy="259045"/>
    <xdr:sp macro="" textlink="">
      <xdr:nvSpPr>
        <xdr:cNvPr id="88" name="テキスト ボックス 87"/>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106680</xdr:rowOff>
    </xdr:from>
    <xdr:to>
      <xdr:col>3</xdr:col>
      <xdr:colOff>193675</xdr:colOff>
      <xdr:row>37</xdr:row>
      <xdr:rowOff>36830</xdr:rowOff>
    </xdr:to>
    <xdr:sp macro="" textlink="">
      <xdr:nvSpPr>
        <xdr:cNvPr id="89" name="円/楕円 88"/>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47007</xdr:rowOff>
    </xdr:from>
    <xdr:ext cx="762000" cy="259045"/>
    <xdr:sp macro="" textlink="">
      <xdr:nvSpPr>
        <xdr:cNvPr id="90" name="テキスト ボックス 89"/>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133350</xdr:rowOff>
    </xdr:from>
    <xdr:to>
      <xdr:col>1</xdr:col>
      <xdr:colOff>676275</xdr:colOff>
      <xdr:row>38</xdr:row>
      <xdr:rowOff>63500</xdr:rowOff>
    </xdr:to>
    <xdr:sp macro="" textlink="">
      <xdr:nvSpPr>
        <xdr:cNvPr id="91" name="円/楕円 90"/>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48277</xdr:rowOff>
    </xdr:from>
    <xdr:ext cx="762000" cy="259045"/>
    <xdr:sp macro="" textlink="">
      <xdr:nvSpPr>
        <xdr:cNvPr id="92" name="テキスト ボックス 91"/>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a:solidFill>
                <a:schemeClr val="dk1"/>
              </a:solidFill>
              <a:effectLst/>
              <a:latin typeface="+mn-lt"/>
              <a:ea typeface="+mn-ea"/>
              <a:cs typeface="+mn-cs"/>
            </a:rPr>
            <a:t>　全国平均よりも高い状況が続いているものの、県平均と比較すると</a:t>
          </a:r>
          <a:r>
            <a:rPr lang="ja-JP" altLang="en-US" sz="1400">
              <a:solidFill>
                <a:schemeClr val="dk1"/>
              </a:solidFill>
              <a:effectLst/>
              <a:latin typeface="+mn-lt"/>
              <a:ea typeface="+mn-ea"/>
              <a:cs typeface="+mn-cs"/>
            </a:rPr>
            <a:t>同</a:t>
          </a:r>
          <a:r>
            <a:rPr lang="ja-JP" altLang="ja-JP" sz="1400">
              <a:solidFill>
                <a:schemeClr val="dk1"/>
              </a:solidFill>
              <a:effectLst/>
              <a:latin typeface="+mn-lt"/>
              <a:ea typeface="+mn-ea"/>
              <a:cs typeface="+mn-cs"/>
            </a:rPr>
            <a:t>水準である。</a:t>
          </a:r>
          <a:r>
            <a:rPr lang="ja-JP" altLang="en-US" sz="1400">
              <a:solidFill>
                <a:schemeClr val="dk1"/>
              </a:solidFill>
              <a:effectLst/>
              <a:latin typeface="+mn-lt"/>
              <a:ea typeface="+mn-ea"/>
              <a:cs typeface="+mn-cs"/>
            </a:rPr>
            <a:t>近年では、市営住宅維持管理事業における施設運営管理委託料の増加や農業施策推進事業に係るごみ収集業務委託料の増加などの財政需要により、物件費自体が増加傾向にあるため、抑制に向けて努めたい。</a:t>
          </a:r>
          <a:endParaRPr lang="ja-JP" altLang="ja-JP" sz="18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123190</xdr:rowOff>
    </xdr:from>
    <xdr:to>
      <xdr:col>24</xdr:col>
      <xdr:colOff>31750</xdr:colOff>
      <xdr:row>15</xdr:row>
      <xdr:rowOff>161290</xdr:rowOff>
    </xdr:to>
    <xdr:cxnSp macro="">
      <xdr:nvCxnSpPr>
        <xdr:cNvPr id="125" name="直線コネクタ 124"/>
        <xdr:cNvCxnSpPr/>
      </xdr:nvCxnSpPr>
      <xdr:spPr>
        <a:xfrm>
          <a:off x="15671800" y="26949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50817</xdr:rowOff>
    </xdr:from>
    <xdr:ext cx="762000" cy="259045"/>
    <xdr:sp macro="" textlink="">
      <xdr:nvSpPr>
        <xdr:cNvPr id="126" name="物件費平均値テキスト"/>
        <xdr:cNvSpPr txBox="1"/>
      </xdr:nvSpPr>
      <xdr:spPr>
        <a:xfrm>
          <a:off x="16598900" y="245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85090</xdr:rowOff>
    </xdr:from>
    <xdr:to>
      <xdr:col>22</xdr:col>
      <xdr:colOff>565150</xdr:colOff>
      <xdr:row>15</xdr:row>
      <xdr:rowOff>123190</xdr:rowOff>
    </xdr:to>
    <xdr:cxnSp macro="">
      <xdr:nvCxnSpPr>
        <xdr:cNvPr id="128" name="直線コネクタ 127"/>
        <xdr:cNvCxnSpPr/>
      </xdr:nvCxnSpPr>
      <xdr:spPr>
        <a:xfrm>
          <a:off x="14782800" y="2656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92727</xdr:rowOff>
    </xdr:from>
    <xdr:ext cx="736600" cy="259045"/>
    <xdr:sp macro="" textlink="">
      <xdr:nvSpPr>
        <xdr:cNvPr id="130" name="テキスト ボックス 129"/>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8890</xdr:rowOff>
    </xdr:from>
    <xdr:to>
      <xdr:col>21</xdr:col>
      <xdr:colOff>361950</xdr:colOff>
      <xdr:row>15</xdr:row>
      <xdr:rowOff>85090</xdr:rowOff>
    </xdr:to>
    <xdr:cxnSp macro="">
      <xdr:nvCxnSpPr>
        <xdr:cNvPr id="131" name="直線コネクタ 130"/>
        <xdr:cNvCxnSpPr/>
      </xdr:nvCxnSpPr>
      <xdr:spPr>
        <a:xfrm>
          <a:off x="13893800" y="2580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33" name="テキスト ボックス 132"/>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8890</xdr:rowOff>
    </xdr:from>
    <xdr:to>
      <xdr:col>20</xdr:col>
      <xdr:colOff>158750</xdr:colOff>
      <xdr:row>15</xdr:row>
      <xdr:rowOff>161290</xdr:rowOff>
    </xdr:to>
    <xdr:cxnSp macro="">
      <xdr:nvCxnSpPr>
        <xdr:cNvPr id="134" name="直線コネクタ 133"/>
        <xdr:cNvCxnSpPr/>
      </xdr:nvCxnSpPr>
      <xdr:spPr>
        <a:xfrm flipV="1">
          <a:off x="13004800" y="25806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39387</xdr:rowOff>
    </xdr:from>
    <xdr:ext cx="762000" cy="259045"/>
    <xdr:sp macro="" textlink="">
      <xdr:nvSpPr>
        <xdr:cNvPr id="136" name="テキスト ボックス 135"/>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110490</xdr:rowOff>
    </xdr:from>
    <xdr:to>
      <xdr:col>19</xdr:col>
      <xdr:colOff>6350</xdr:colOff>
      <xdr:row>14</xdr:row>
      <xdr:rowOff>40640</xdr:rowOff>
    </xdr:to>
    <xdr:sp macro="" textlink="">
      <xdr:nvSpPr>
        <xdr:cNvPr id="137" name="フローチャート : 判断 136"/>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50817</xdr:rowOff>
    </xdr:from>
    <xdr:ext cx="762000" cy="259045"/>
    <xdr:sp macro="" textlink="">
      <xdr:nvSpPr>
        <xdr:cNvPr id="138" name="テキスト ボックス 137"/>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110490</xdr:rowOff>
    </xdr:from>
    <xdr:to>
      <xdr:col>24</xdr:col>
      <xdr:colOff>82550</xdr:colOff>
      <xdr:row>16</xdr:row>
      <xdr:rowOff>40640</xdr:rowOff>
    </xdr:to>
    <xdr:sp macro="" textlink="">
      <xdr:nvSpPr>
        <xdr:cNvPr id="144" name="円/楕円 143"/>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82567</xdr:rowOff>
    </xdr:from>
    <xdr:ext cx="762000" cy="259045"/>
    <xdr:sp macro="" textlink="">
      <xdr:nvSpPr>
        <xdr:cNvPr id="145" name="物件費該当値テキスト"/>
        <xdr:cNvSpPr txBox="1"/>
      </xdr:nvSpPr>
      <xdr:spPr>
        <a:xfrm>
          <a:off x="165989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72390</xdr:rowOff>
    </xdr:from>
    <xdr:to>
      <xdr:col>22</xdr:col>
      <xdr:colOff>615950</xdr:colOff>
      <xdr:row>16</xdr:row>
      <xdr:rowOff>2540</xdr:rowOff>
    </xdr:to>
    <xdr:sp macro="" textlink="">
      <xdr:nvSpPr>
        <xdr:cNvPr id="146" name="円/楕円 145"/>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158767</xdr:rowOff>
    </xdr:from>
    <xdr:ext cx="736600" cy="259045"/>
    <xdr:sp macro="" textlink="">
      <xdr:nvSpPr>
        <xdr:cNvPr id="147" name="テキスト ボックス 146"/>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34290</xdr:rowOff>
    </xdr:from>
    <xdr:to>
      <xdr:col>21</xdr:col>
      <xdr:colOff>412750</xdr:colOff>
      <xdr:row>15</xdr:row>
      <xdr:rowOff>135890</xdr:rowOff>
    </xdr:to>
    <xdr:sp macro="" textlink="">
      <xdr:nvSpPr>
        <xdr:cNvPr id="148" name="円/楕円 147"/>
        <xdr:cNvSpPr/>
      </xdr:nvSpPr>
      <xdr:spPr>
        <a:xfrm>
          <a:off x="14732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120667</xdr:rowOff>
    </xdr:from>
    <xdr:ext cx="762000" cy="259045"/>
    <xdr:sp macro="" textlink="">
      <xdr:nvSpPr>
        <xdr:cNvPr id="149" name="テキスト ボックス 148"/>
        <xdr:cNvSpPr txBox="1"/>
      </xdr:nvSpPr>
      <xdr:spPr>
        <a:xfrm>
          <a:off x="14401800" y="269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129540</xdr:rowOff>
    </xdr:from>
    <xdr:to>
      <xdr:col>20</xdr:col>
      <xdr:colOff>209550</xdr:colOff>
      <xdr:row>15</xdr:row>
      <xdr:rowOff>59690</xdr:rowOff>
    </xdr:to>
    <xdr:sp macro="" textlink="">
      <xdr:nvSpPr>
        <xdr:cNvPr id="150" name="円/楕円 149"/>
        <xdr:cNvSpPr/>
      </xdr:nvSpPr>
      <xdr:spPr>
        <a:xfrm>
          <a:off x="13843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44467</xdr:rowOff>
    </xdr:from>
    <xdr:ext cx="762000" cy="259045"/>
    <xdr:sp macro="" textlink="">
      <xdr:nvSpPr>
        <xdr:cNvPr id="151" name="テキスト ボックス 150"/>
        <xdr:cNvSpPr txBox="1"/>
      </xdr:nvSpPr>
      <xdr:spPr>
        <a:xfrm>
          <a:off x="13512800" y="261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110490</xdr:rowOff>
    </xdr:from>
    <xdr:to>
      <xdr:col>19</xdr:col>
      <xdr:colOff>6350</xdr:colOff>
      <xdr:row>16</xdr:row>
      <xdr:rowOff>40640</xdr:rowOff>
    </xdr:to>
    <xdr:sp macro="" textlink="">
      <xdr:nvSpPr>
        <xdr:cNvPr id="152" name="円/楕円 151"/>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25417</xdr:rowOff>
    </xdr:from>
    <xdr:ext cx="762000" cy="259045"/>
    <xdr:sp macro="" textlink="">
      <xdr:nvSpPr>
        <xdr:cNvPr id="153" name="テキスト ボックス 152"/>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近年扶助費の拡大傾向が続いており、類似団体平均と比較しても増加の傾向にある。</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平成２６年度については、扶助費のうち生活保護費について、被保護世帯及び高齢者世帯の割合の増加により、漸増傾向にある</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また、臨時福祉給付金給付事業及び子育て世帯臨時福祉給付金給付事業の実施などが増加要因として挙げられる。</a:t>
          </a:r>
          <a:endParaRPr kumimoji="1" lang="en-US" altLang="ja-JP" sz="1400">
            <a:solidFill>
              <a:schemeClr val="dk1"/>
            </a:solidFill>
            <a:effectLst/>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67128</xdr:rowOff>
    </xdr:from>
    <xdr:to>
      <xdr:col>7</xdr:col>
      <xdr:colOff>15875</xdr:colOff>
      <xdr:row>56</xdr:row>
      <xdr:rowOff>132443</xdr:rowOff>
    </xdr:to>
    <xdr:cxnSp macro="">
      <xdr:nvCxnSpPr>
        <xdr:cNvPr id="188" name="直線コネクタ 187"/>
        <xdr:cNvCxnSpPr/>
      </xdr:nvCxnSpPr>
      <xdr:spPr>
        <a:xfrm>
          <a:off x="3987800" y="96683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89"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56243</xdr:rowOff>
    </xdr:from>
    <xdr:to>
      <xdr:col>5</xdr:col>
      <xdr:colOff>549275</xdr:colOff>
      <xdr:row>56</xdr:row>
      <xdr:rowOff>67128</xdr:rowOff>
    </xdr:to>
    <xdr:cxnSp macro="">
      <xdr:nvCxnSpPr>
        <xdr:cNvPr id="191" name="直線コネクタ 190"/>
        <xdr:cNvCxnSpPr/>
      </xdr:nvCxnSpPr>
      <xdr:spPr>
        <a:xfrm>
          <a:off x="3098800" y="9657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193" name="テキスト ボックス 192"/>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56</xdr:row>
      <xdr:rowOff>56243</xdr:rowOff>
    </xdr:to>
    <xdr:cxnSp macro="">
      <xdr:nvCxnSpPr>
        <xdr:cNvPr id="194" name="直線コネクタ 193"/>
        <xdr:cNvCxnSpPr/>
      </xdr:nvCxnSpPr>
      <xdr:spPr>
        <a:xfrm>
          <a:off x="2209800" y="95159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196" name="テキスト ボックス 195"/>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86178</xdr:rowOff>
    </xdr:from>
    <xdr:to>
      <xdr:col>3</xdr:col>
      <xdr:colOff>142875</xdr:colOff>
      <xdr:row>55</xdr:row>
      <xdr:rowOff>140607</xdr:rowOff>
    </xdr:to>
    <xdr:cxnSp macro="">
      <xdr:nvCxnSpPr>
        <xdr:cNvPr id="197" name="直線コネクタ 196"/>
        <xdr:cNvCxnSpPr/>
      </xdr:nvCxnSpPr>
      <xdr:spPr>
        <a:xfrm flipV="1">
          <a:off x="1320800" y="9515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54428</xdr:rowOff>
    </xdr:from>
    <xdr:to>
      <xdr:col>1</xdr:col>
      <xdr:colOff>676275</xdr:colOff>
      <xdr:row>54</xdr:row>
      <xdr:rowOff>156028</xdr:rowOff>
    </xdr:to>
    <xdr:sp macro="" textlink="">
      <xdr:nvSpPr>
        <xdr:cNvPr id="200" name="フローチャート : 判断 199"/>
        <xdr:cNvSpPr/>
      </xdr:nvSpPr>
      <xdr:spPr>
        <a:xfrm>
          <a:off x="1270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166205</xdr:rowOff>
    </xdr:from>
    <xdr:ext cx="762000" cy="259045"/>
    <xdr:sp macro="" textlink="">
      <xdr:nvSpPr>
        <xdr:cNvPr id="201" name="テキスト ボックス 200"/>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81643</xdr:rowOff>
    </xdr:from>
    <xdr:to>
      <xdr:col>7</xdr:col>
      <xdr:colOff>66675</xdr:colOff>
      <xdr:row>57</xdr:row>
      <xdr:rowOff>11793</xdr:rowOff>
    </xdr:to>
    <xdr:sp macro="" textlink="">
      <xdr:nvSpPr>
        <xdr:cNvPr id="207" name="円/楕円 206"/>
        <xdr:cNvSpPr/>
      </xdr:nvSpPr>
      <xdr:spPr>
        <a:xfrm>
          <a:off x="4775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53720</xdr:rowOff>
    </xdr:from>
    <xdr:ext cx="762000" cy="259045"/>
    <xdr:sp macro="" textlink="">
      <xdr:nvSpPr>
        <xdr:cNvPr id="208" name="扶助費該当値テキスト"/>
        <xdr:cNvSpPr txBox="1"/>
      </xdr:nvSpPr>
      <xdr:spPr>
        <a:xfrm>
          <a:off x="4914900" y="965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16328</xdr:rowOff>
    </xdr:from>
    <xdr:to>
      <xdr:col>5</xdr:col>
      <xdr:colOff>600075</xdr:colOff>
      <xdr:row>56</xdr:row>
      <xdr:rowOff>117928</xdr:rowOff>
    </xdr:to>
    <xdr:sp macro="" textlink="">
      <xdr:nvSpPr>
        <xdr:cNvPr id="209" name="円/楕円 208"/>
        <xdr:cNvSpPr/>
      </xdr:nvSpPr>
      <xdr:spPr>
        <a:xfrm>
          <a:off x="3937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102705</xdr:rowOff>
    </xdr:from>
    <xdr:ext cx="736600" cy="259045"/>
    <xdr:sp macro="" textlink="">
      <xdr:nvSpPr>
        <xdr:cNvPr id="210" name="テキスト ボックス 209"/>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5443</xdr:rowOff>
    </xdr:from>
    <xdr:to>
      <xdr:col>4</xdr:col>
      <xdr:colOff>396875</xdr:colOff>
      <xdr:row>56</xdr:row>
      <xdr:rowOff>107043</xdr:rowOff>
    </xdr:to>
    <xdr:sp macro="" textlink="">
      <xdr:nvSpPr>
        <xdr:cNvPr id="211" name="円/楕円 210"/>
        <xdr:cNvSpPr/>
      </xdr:nvSpPr>
      <xdr:spPr>
        <a:xfrm>
          <a:off x="3048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91820</xdr:rowOff>
    </xdr:from>
    <xdr:ext cx="762000" cy="259045"/>
    <xdr:sp macro="" textlink="">
      <xdr:nvSpPr>
        <xdr:cNvPr id="212" name="テキスト ボックス 211"/>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3" name="円/楕円 212"/>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14" name="テキスト ボックス 213"/>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89807</xdr:rowOff>
    </xdr:from>
    <xdr:to>
      <xdr:col>1</xdr:col>
      <xdr:colOff>676275</xdr:colOff>
      <xdr:row>56</xdr:row>
      <xdr:rowOff>19957</xdr:rowOff>
    </xdr:to>
    <xdr:sp macro="" textlink="">
      <xdr:nvSpPr>
        <xdr:cNvPr id="215" name="円/楕円 214"/>
        <xdr:cNvSpPr/>
      </xdr:nvSpPr>
      <xdr:spPr>
        <a:xfrm>
          <a:off x="1270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4734</xdr:rowOff>
    </xdr:from>
    <xdr:ext cx="762000" cy="259045"/>
    <xdr:sp macro="" textlink="">
      <xdr:nvSpPr>
        <xdr:cNvPr id="216" name="テキスト ボックス 215"/>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類似団体及び県平均と比べて低い水準で推移している</a:t>
          </a:r>
          <a:r>
            <a:rPr lang="ja-JP" altLang="en-US" sz="1400">
              <a:solidFill>
                <a:schemeClr val="dk1"/>
              </a:solidFill>
              <a:effectLst/>
              <a:latin typeface="+mn-lt"/>
              <a:ea typeface="+mn-ea"/>
              <a:cs typeface="+mn-cs"/>
            </a:rPr>
            <a:t>。しかし、近年では</a:t>
          </a:r>
          <a:r>
            <a:rPr lang="ja-JP" altLang="ja-JP" sz="1400">
              <a:solidFill>
                <a:schemeClr val="dk1"/>
              </a:solidFill>
              <a:effectLst/>
              <a:latin typeface="+mn-lt"/>
              <a:ea typeface="+mn-ea"/>
              <a:cs typeface="+mn-cs"/>
            </a:rPr>
            <a:t>、主に繰出金の占める割合が</a:t>
          </a:r>
          <a:r>
            <a:rPr lang="ja-JP" altLang="en-US" sz="1400">
              <a:solidFill>
                <a:schemeClr val="dk1"/>
              </a:solidFill>
              <a:effectLst/>
              <a:latin typeface="+mn-lt"/>
              <a:ea typeface="+mn-ea"/>
              <a:cs typeface="+mn-cs"/>
            </a:rPr>
            <a:t>増加要因であり、今後は繰出金の見直しを含め、中長期的ビジョンに立ち、戦略的に管理運営できるように努めたい。</a:t>
          </a:r>
          <a:endParaRPr lang="ja-JP" altLang="ja-JP" sz="18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xdr:rowOff>
    </xdr:from>
    <xdr:to>
      <xdr:col>24</xdr:col>
      <xdr:colOff>31750</xdr:colOff>
      <xdr:row>54</xdr:row>
      <xdr:rowOff>101600</xdr:rowOff>
    </xdr:to>
    <xdr:cxnSp macro="">
      <xdr:nvCxnSpPr>
        <xdr:cNvPr id="249" name="直線コネクタ 248"/>
        <xdr:cNvCxnSpPr/>
      </xdr:nvCxnSpPr>
      <xdr:spPr>
        <a:xfrm>
          <a:off x="15671800" y="9271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146050</xdr:rowOff>
    </xdr:from>
    <xdr:to>
      <xdr:col>22</xdr:col>
      <xdr:colOff>565150</xdr:colOff>
      <xdr:row>54</xdr:row>
      <xdr:rowOff>12700</xdr:rowOff>
    </xdr:to>
    <xdr:cxnSp macro="">
      <xdr:nvCxnSpPr>
        <xdr:cNvPr id="252" name="直線コネクタ 251"/>
        <xdr:cNvCxnSpPr/>
      </xdr:nvCxnSpPr>
      <xdr:spPr>
        <a:xfrm>
          <a:off x="14782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111777</xdr:rowOff>
    </xdr:from>
    <xdr:ext cx="736600" cy="259045"/>
    <xdr:sp macro="" textlink="">
      <xdr:nvSpPr>
        <xdr:cNvPr id="254" name="テキスト ボックス 253"/>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88900</xdr:rowOff>
    </xdr:from>
    <xdr:to>
      <xdr:col>21</xdr:col>
      <xdr:colOff>361950</xdr:colOff>
      <xdr:row>53</xdr:row>
      <xdr:rowOff>146050</xdr:rowOff>
    </xdr:to>
    <xdr:cxnSp macro="">
      <xdr:nvCxnSpPr>
        <xdr:cNvPr id="255" name="直線コネクタ 254"/>
        <xdr:cNvCxnSpPr/>
      </xdr:nvCxnSpPr>
      <xdr:spPr>
        <a:xfrm>
          <a:off x="13893800" y="9004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57" name="テキスト ボックス 256"/>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88900</xdr:rowOff>
    </xdr:from>
    <xdr:to>
      <xdr:col>20</xdr:col>
      <xdr:colOff>158750</xdr:colOff>
      <xdr:row>52</xdr:row>
      <xdr:rowOff>152400</xdr:rowOff>
    </xdr:to>
    <xdr:cxnSp macro="">
      <xdr:nvCxnSpPr>
        <xdr:cNvPr id="258" name="直線コネクタ 257"/>
        <xdr:cNvCxnSpPr/>
      </xdr:nvCxnSpPr>
      <xdr:spPr>
        <a:xfrm flipV="1">
          <a:off x="13004800" y="9004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60977</xdr:rowOff>
    </xdr:from>
    <xdr:ext cx="762000" cy="259045"/>
    <xdr:sp macro="" textlink="">
      <xdr:nvSpPr>
        <xdr:cNvPr id="260" name="テキスト ボックス 259"/>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1" name="フローチャート : 判断 260"/>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2" name="テキスト ボックス 261"/>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50800</xdr:rowOff>
    </xdr:from>
    <xdr:to>
      <xdr:col>24</xdr:col>
      <xdr:colOff>82550</xdr:colOff>
      <xdr:row>54</xdr:row>
      <xdr:rowOff>152400</xdr:rowOff>
    </xdr:to>
    <xdr:sp macro="" textlink="">
      <xdr:nvSpPr>
        <xdr:cNvPr id="268" name="円/楕円 267"/>
        <xdr:cNvSpPr/>
      </xdr:nvSpPr>
      <xdr:spPr>
        <a:xfrm>
          <a:off x="164592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67327</xdr:rowOff>
    </xdr:from>
    <xdr:ext cx="762000" cy="259045"/>
    <xdr:sp macro="" textlink="">
      <xdr:nvSpPr>
        <xdr:cNvPr id="269" name="その他該当値テキスト"/>
        <xdr:cNvSpPr txBox="1"/>
      </xdr:nvSpPr>
      <xdr:spPr>
        <a:xfrm>
          <a:off x="165989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133350</xdr:rowOff>
    </xdr:from>
    <xdr:to>
      <xdr:col>22</xdr:col>
      <xdr:colOff>615950</xdr:colOff>
      <xdr:row>54</xdr:row>
      <xdr:rowOff>63500</xdr:rowOff>
    </xdr:to>
    <xdr:sp macro="" textlink="">
      <xdr:nvSpPr>
        <xdr:cNvPr id="270" name="円/楕円 269"/>
        <xdr:cNvSpPr/>
      </xdr:nvSpPr>
      <xdr:spPr>
        <a:xfrm>
          <a:off x="15621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73677</xdr:rowOff>
    </xdr:from>
    <xdr:ext cx="736600" cy="259045"/>
    <xdr:sp macro="" textlink="">
      <xdr:nvSpPr>
        <xdr:cNvPr id="271" name="テキスト ボックス 270"/>
        <xdr:cNvSpPr txBox="1"/>
      </xdr:nvSpPr>
      <xdr:spPr>
        <a:xfrm>
          <a:off x="15290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95250</xdr:rowOff>
    </xdr:from>
    <xdr:to>
      <xdr:col>21</xdr:col>
      <xdr:colOff>412750</xdr:colOff>
      <xdr:row>54</xdr:row>
      <xdr:rowOff>25400</xdr:rowOff>
    </xdr:to>
    <xdr:sp macro="" textlink="">
      <xdr:nvSpPr>
        <xdr:cNvPr id="272" name="円/楕円 271"/>
        <xdr:cNvSpPr/>
      </xdr:nvSpPr>
      <xdr:spPr>
        <a:xfrm>
          <a:off x="14732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35577</xdr:rowOff>
    </xdr:from>
    <xdr:ext cx="762000" cy="259045"/>
    <xdr:sp macro="" textlink="">
      <xdr:nvSpPr>
        <xdr:cNvPr id="273" name="テキスト ボックス 272"/>
        <xdr:cNvSpPr txBox="1"/>
      </xdr:nvSpPr>
      <xdr:spPr>
        <a:xfrm>
          <a:off x="14401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38100</xdr:rowOff>
    </xdr:from>
    <xdr:to>
      <xdr:col>20</xdr:col>
      <xdr:colOff>209550</xdr:colOff>
      <xdr:row>52</xdr:row>
      <xdr:rowOff>139700</xdr:rowOff>
    </xdr:to>
    <xdr:sp macro="" textlink="">
      <xdr:nvSpPr>
        <xdr:cNvPr id="274" name="円/楕円 273"/>
        <xdr:cNvSpPr/>
      </xdr:nvSpPr>
      <xdr:spPr>
        <a:xfrm>
          <a:off x="13843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50</xdr:row>
      <xdr:rowOff>149877</xdr:rowOff>
    </xdr:from>
    <xdr:ext cx="762000" cy="259045"/>
    <xdr:sp macro="" textlink="">
      <xdr:nvSpPr>
        <xdr:cNvPr id="275" name="テキスト ボックス 274"/>
        <xdr:cNvSpPr txBox="1"/>
      </xdr:nvSpPr>
      <xdr:spPr>
        <a:xfrm>
          <a:off x="13512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101600</xdr:rowOff>
    </xdr:from>
    <xdr:to>
      <xdr:col>19</xdr:col>
      <xdr:colOff>6350</xdr:colOff>
      <xdr:row>53</xdr:row>
      <xdr:rowOff>31750</xdr:rowOff>
    </xdr:to>
    <xdr:sp macro="" textlink="">
      <xdr:nvSpPr>
        <xdr:cNvPr id="276" name="円/楕円 275"/>
        <xdr:cNvSpPr/>
      </xdr:nvSpPr>
      <xdr:spPr>
        <a:xfrm>
          <a:off x="12954000" y="901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41927</xdr:rowOff>
    </xdr:from>
    <xdr:ext cx="762000" cy="259045"/>
    <xdr:sp macro="" textlink="">
      <xdr:nvSpPr>
        <xdr:cNvPr id="277" name="テキスト ボックス 276"/>
        <xdr:cNvSpPr txBox="1"/>
      </xdr:nvSpPr>
      <xdr:spPr>
        <a:xfrm>
          <a:off x="126238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a:solidFill>
                <a:schemeClr val="dk1"/>
              </a:solidFill>
              <a:effectLst/>
              <a:latin typeface="+mn-lt"/>
              <a:ea typeface="+mn-ea"/>
              <a:cs typeface="+mn-cs"/>
            </a:rPr>
            <a:t>　</a:t>
          </a:r>
          <a:r>
            <a:rPr lang="ja-JP" altLang="en-US" sz="1400">
              <a:solidFill>
                <a:schemeClr val="dk1"/>
              </a:solidFill>
              <a:effectLst/>
              <a:latin typeface="+mn-lt"/>
              <a:ea typeface="+mn-ea"/>
              <a:cs typeface="+mn-cs"/>
            </a:rPr>
            <a:t>近年は、</a:t>
          </a:r>
          <a:r>
            <a:rPr lang="ja-JP" altLang="ja-JP" sz="1400">
              <a:solidFill>
                <a:schemeClr val="dk1"/>
              </a:solidFill>
              <a:effectLst/>
              <a:latin typeface="+mn-lt"/>
              <a:ea typeface="+mn-ea"/>
              <a:cs typeface="+mn-cs"/>
            </a:rPr>
            <a:t>下水道事業会計</a:t>
          </a:r>
          <a:r>
            <a:rPr lang="ja-JP" altLang="en-US" sz="1400">
              <a:solidFill>
                <a:schemeClr val="dk1"/>
              </a:solidFill>
              <a:effectLst/>
              <a:latin typeface="+mn-lt"/>
              <a:ea typeface="+mn-ea"/>
              <a:cs typeface="+mn-cs"/>
            </a:rPr>
            <a:t>への</a:t>
          </a:r>
          <a:r>
            <a:rPr lang="ja-JP" altLang="ja-JP" sz="1400">
              <a:solidFill>
                <a:schemeClr val="dk1"/>
              </a:solidFill>
              <a:effectLst/>
              <a:latin typeface="+mn-lt"/>
              <a:ea typeface="+mn-ea"/>
              <a:cs typeface="+mn-cs"/>
            </a:rPr>
            <a:t>繰出金の減により改善</a:t>
          </a:r>
          <a:r>
            <a:rPr lang="ja-JP" altLang="en-US" sz="1400">
              <a:solidFill>
                <a:schemeClr val="dk1"/>
              </a:solidFill>
              <a:effectLst/>
              <a:latin typeface="+mn-lt"/>
              <a:ea typeface="+mn-ea"/>
              <a:cs typeface="+mn-cs"/>
            </a:rPr>
            <a:t>傾向にあった</a:t>
          </a:r>
          <a:r>
            <a:rPr lang="ja-JP" altLang="ja-JP" sz="1400">
              <a:solidFill>
                <a:schemeClr val="dk1"/>
              </a:solidFill>
              <a:effectLst/>
              <a:latin typeface="+mn-lt"/>
              <a:ea typeface="+mn-ea"/>
              <a:cs typeface="+mn-cs"/>
            </a:rPr>
            <a:t>。</a:t>
          </a:r>
          <a:endParaRPr lang="en-US" altLang="ja-JP" sz="1400">
            <a:solidFill>
              <a:schemeClr val="dk1"/>
            </a:solidFill>
            <a:effectLst/>
            <a:latin typeface="+mn-lt"/>
            <a:ea typeface="+mn-ea"/>
            <a:cs typeface="+mn-cs"/>
          </a:endParaRPr>
        </a:p>
        <a:p>
          <a:pPr rtl="0"/>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しかし、</a:t>
          </a:r>
          <a:r>
            <a:rPr lang="ja-JP" altLang="en-US" sz="1400">
              <a:solidFill>
                <a:schemeClr val="dk1"/>
              </a:solidFill>
              <a:effectLst/>
              <a:latin typeface="+mn-lt"/>
              <a:ea typeface="+mn-ea"/>
              <a:cs typeface="+mn-cs"/>
            </a:rPr>
            <a:t>平成２６年度は平成２６年２月に被害が生じた雪害による農業施策推進事業に係る補助金の増加により、大幅に補助費等比率が上昇した。</a:t>
          </a:r>
          <a:endParaRPr lang="ja-JP" altLang="ja-JP" sz="18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31750</xdr:rowOff>
    </xdr:from>
    <xdr:to>
      <xdr:col>24</xdr:col>
      <xdr:colOff>31750</xdr:colOff>
      <xdr:row>37</xdr:row>
      <xdr:rowOff>77470</xdr:rowOff>
    </xdr:to>
    <xdr:cxnSp macro="">
      <xdr:nvCxnSpPr>
        <xdr:cNvPr id="309" name="直線コネクタ 308"/>
        <xdr:cNvCxnSpPr/>
      </xdr:nvCxnSpPr>
      <xdr:spPr>
        <a:xfrm>
          <a:off x="15671800" y="63754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130827</xdr:rowOff>
    </xdr:from>
    <xdr:ext cx="762000" cy="259045"/>
    <xdr:sp macro="" textlink="">
      <xdr:nvSpPr>
        <xdr:cNvPr id="310"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31750</xdr:rowOff>
    </xdr:from>
    <xdr:to>
      <xdr:col>22</xdr:col>
      <xdr:colOff>565150</xdr:colOff>
      <xdr:row>37</xdr:row>
      <xdr:rowOff>62230</xdr:rowOff>
    </xdr:to>
    <xdr:cxnSp macro="">
      <xdr:nvCxnSpPr>
        <xdr:cNvPr id="312" name="直線コネクタ 311"/>
        <xdr:cNvCxnSpPr/>
      </xdr:nvCxnSpPr>
      <xdr:spPr>
        <a:xfrm flipV="1">
          <a:off x="14782800" y="6375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47007</xdr:rowOff>
    </xdr:from>
    <xdr:ext cx="736600" cy="259045"/>
    <xdr:sp macro="" textlink="">
      <xdr:nvSpPr>
        <xdr:cNvPr id="314" name="テキスト ボックス 313"/>
        <xdr:cNvSpPr txBox="1"/>
      </xdr:nvSpPr>
      <xdr:spPr>
        <a:xfrm>
          <a:off x="15290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62230</xdr:rowOff>
    </xdr:from>
    <xdr:to>
      <xdr:col>21</xdr:col>
      <xdr:colOff>361950</xdr:colOff>
      <xdr:row>37</xdr:row>
      <xdr:rowOff>77470</xdr:rowOff>
    </xdr:to>
    <xdr:cxnSp macro="">
      <xdr:nvCxnSpPr>
        <xdr:cNvPr id="315" name="直線コネクタ 314"/>
        <xdr:cNvCxnSpPr/>
      </xdr:nvCxnSpPr>
      <xdr:spPr>
        <a:xfrm flipV="1">
          <a:off x="13893800" y="6405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17" name="テキスト ボックス 316"/>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77470</xdr:rowOff>
    </xdr:from>
    <xdr:to>
      <xdr:col>20</xdr:col>
      <xdr:colOff>158750</xdr:colOff>
      <xdr:row>38</xdr:row>
      <xdr:rowOff>35560</xdr:rowOff>
    </xdr:to>
    <xdr:cxnSp macro="">
      <xdr:nvCxnSpPr>
        <xdr:cNvPr id="318" name="直線コネクタ 317"/>
        <xdr:cNvCxnSpPr/>
      </xdr:nvCxnSpPr>
      <xdr:spPr>
        <a:xfrm flipV="1">
          <a:off x="13004800" y="64211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20" name="テキスト ボックス 319"/>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1" name="フローチャート : 判断 320"/>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8907</xdr:rowOff>
    </xdr:from>
    <xdr:ext cx="762000" cy="259045"/>
    <xdr:sp macro="" textlink="">
      <xdr:nvSpPr>
        <xdr:cNvPr id="322" name="テキスト ボックス 321"/>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26670</xdr:rowOff>
    </xdr:from>
    <xdr:to>
      <xdr:col>24</xdr:col>
      <xdr:colOff>82550</xdr:colOff>
      <xdr:row>37</xdr:row>
      <xdr:rowOff>128270</xdr:rowOff>
    </xdr:to>
    <xdr:sp macro="" textlink="">
      <xdr:nvSpPr>
        <xdr:cNvPr id="328" name="円/楕円 327"/>
        <xdr:cNvSpPr/>
      </xdr:nvSpPr>
      <xdr:spPr>
        <a:xfrm>
          <a:off x="16459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170197</xdr:rowOff>
    </xdr:from>
    <xdr:ext cx="762000" cy="259045"/>
    <xdr:sp macro="" textlink="">
      <xdr:nvSpPr>
        <xdr:cNvPr id="329" name="補助費等該当値テキスト"/>
        <xdr:cNvSpPr txBox="1"/>
      </xdr:nvSpPr>
      <xdr:spPr>
        <a:xfrm>
          <a:off x="16598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152400</xdr:rowOff>
    </xdr:from>
    <xdr:to>
      <xdr:col>22</xdr:col>
      <xdr:colOff>615950</xdr:colOff>
      <xdr:row>37</xdr:row>
      <xdr:rowOff>82550</xdr:rowOff>
    </xdr:to>
    <xdr:sp macro="" textlink="">
      <xdr:nvSpPr>
        <xdr:cNvPr id="330" name="円/楕円 329"/>
        <xdr:cNvSpPr/>
      </xdr:nvSpPr>
      <xdr:spPr>
        <a:xfrm>
          <a:off x="15621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67327</xdr:rowOff>
    </xdr:from>
    <xdr:ext cx="736600" cy="259045"/>
    <xdr:sp macro="" textlink="">
      <xdr:nvSpPr>
        <xdr:cNvPr id="331" name="テキスト ボックス 330"/>
        <xdr:cNvSpPr txBox="1"/>
      </xdr:nvSpPr>
      <xdr:spPr>
        <a:xfrm>
          <a:off x="15290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11430</xdr:rowOff>
    </xdr:from>
    <xdr:to>
      <xdr:col>21</xdr:col>
      <xdr:colOff>412750</xdr:colOff>
      <xdr:row>37</xdr:row>
      <xdr:rowOff>113030</xdr:rowOff>
    </xdr:to>
    <xdr:sp macro="" textlink="">
      <xdr:nvSpPr>
        <xdr:cNvPr id="332" name="円/楕円 331"/>
        <xdr:cNvSpPr/>
      </xdr:nvSpPr>
      <xdr:spPr>
        <a:xfrm>
          <a:off x="14732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97807</xdr:rowOff>
    </xdr:from>
    <xdr:ext cx="762000" cy="259045"/>
    <xdr:sp macro="" textlink="">
      <xdr:nvSpPr>
        <xdr:cNvPr id="333" name="テキスト ボックス 332"/>
        <xdr:cNvSpPr txBox="1"/>
      </xdr:nvSpPr>
      <xdr:spPr>
        <a:xfrm>
          <a:off x="14401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26670</xdr:rowOff>
    </xdr:from>
    <xdr:to>
      <xdr:col>20</xdr:col>
      <xdr:colOff>209550</xdr:colOff>
      <xdr:row>37</xdr:row>
      <xdr:rowOff>128270</xdr:rowOff>
    </xdr:to>
    <xdr:sp macro="" textlink="">
      <xdr:nvSpPr>
        <xdr:cNvPr id="334" name="円/楕円 333"/>
        <xdr:cNvSpPr/>
      </xdr:nvSpPr>
      <xdr:spPr>
        <a:xfrm>
          <a:off x="13843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113047</xdr:rowOff>
    </xdr:from>
    <xdr:ext cx="762000" cy="259045"/>
    <xdr:sp macro="" textlink="">
      <xdr:nvSpPr>
        <xdr:cNvPr id="335" name="テキスト ボックス 334"/>
        <xdr:cNvSpPr txBox="1"/>
      </xdr:nvSpPr>
      <xdr:spPr>
        <a:xfrm>
          <a:off x="13512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156210</xdr:rowOff>
    </xdr:from>
    <xdr:to>
      <xdr:col>19</xdr:col>
      <xdr:colOff>6350</xdr:colOff>
      <xdr:row>38</xdr:row>
      <xdr:rowOff>86360</xdr:rowOff>
    </xdr:to>
    <xdr:sp macro="" textlink="">
      <xdr:nvSpPr>
        <xdr:cNvPr id="336" name="円/楕円 335"/>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71137</xdr:rowOff>
    </xdr:from>
    <xdr:ext cx="762000" cy="259045"/>
    <xdr:sp macro="" textlink="">
      <xdr:nvSpPr>
        <xdr:cNvPr id="337" name="テキスト ボックス 336"/>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a:solidFill>
                <a:schemeClr val="dk1"/>
              </a:solidFill>
              <a:effectLst/>
              <a:latin typeface="+mn-lt"/>
              <a:ea typeface="+mn-ea"/>
              <a:cs typeface="+mn-cs"/>
            </a:rPr>
            <a:t>　平成２３年度はまちづくり振興基金造成にかかる合併特例債の一括償還という特殊要因があったため、一時的に比率が悪化したものの、それ以外は概ね１１パーセント台後半で推移している。</a:t>
          </a:r>
          <a:endParaRPr lang="ja-JP" altLang="ja-JP" sz="1800">
            <a:effectLst/>
          </a:endParaRPr>
        </a:p>
        <a:p>
          <a:pPr rtl="0"/>
          <a:r>
            <a:rPr lang="ja-JP" altLang="ja-JP" sz="1400">
              <a:solidFill>
                <a:schemeClr val="dk1"/>
              </a:solidFill>
              <a:effectLst/>
              <a:latin typeface="+mn-lt"/>
              <a:ea typeface="+mn-ea"/>
              <a:cs typeface="+mn-cs"/>
            </a:rPr>
            <a:t>　</a:t>
          </a:r>
          <a:r>
            <a:rPr lang="ja-JP" altLang="en-US" sz="1400">
              <a:solidFill>
                <a:schemeClr val="dk1"/>
              </a:solidFill>
              <a:effectLst/>
              <a:latin typeface="+mn-lt"/>
              <a:ea typeface="+mn-ea"/>
              <a:cs typeface="+mn-cs"/>
            </a:rPr>
            <a:t>平成２６年度は大規模事業に対する償還終了により、公債費率は減少しているが、今後も健全化を維持できるように計画的に償還できるように努めたい</a:t>
          </a:r>
          <a:r>
            <a:rPr lang="ja-JP" altLang="ja-JP" sz="1400">
              <a:solidFill>
                <a:schemeClr val="dk1"/>
              </a:solidFill>
              <a:effectLst/>
              <a:latin typeface="+mn-lt"/>
              <a:ea typeface="+mn-ea"/>
              <a:cs typeface="+mn-cs"/>
            </a:rPr>
            <a:t>。</a:t>
          </a:r>
          <a:endParaRPr lang="ja-JP" altLang="ja-JP" sz="18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99568</xdr:rowOff>
    </xdr:from>
    <xdr:to>
      <xdr:col>7</xdr:col>
      <xdr:colOff>15875</xdr:colOff>
      <xdr:row>76</xdr:row>
      <xdr:rowOff>122428</xdr:rowOff>
    </xdr:to>
    <xdr:cxnSp macro="">
      <xdr:nvCxnSpPr>
        <xdr:cNvPr id="367" name="直線コネクタ 366"/>
        <xdr:cNvCxnSpPr/>
      </xdr:nvCxnSpPr>
      <xdr:spPr>
        <a:xfrm flipV="1">
          <a:off x="3987800" y="131297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68"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94996</xdr:rowOff>
    </xdr:from>
    <xdr:to>
      <xdr:col>5</xdr:col>
      <xdr:colOff>549275</xdr:colOff>
      <xdr:row>76</xdr:row>
      <xdr:rowOff>122428</xdr:rowOff>
    </xdr:to>
    <xdr:cxnSp macro="">
      <xdr:nvCxnSpPr>
        <xdr:cNvPr id="370" name="直線コネクタ 369"/>
        <xdr:cNvCxnSpPr/>
      </xdr:nvCxnSpPr>
      <xdr:spPr>
        <a:xfrm>
          <a:off x="3098800" y="131251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20845</xdr:rowOff>
    </xdr:from>
    <xdr:ext cx="736600" cy="259045"/>
    <xdr:sp macro="" textlink="">
      <xdr:nvSpPr>
        <xdr:cNvPr id="372" name="テキスト ボックス 371"/>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94996</xdr:rowOff>
    </xdr:from>
    <xdr:to>
      <xdr:col>4</xdr:col>
      <xdr:colOff>346075</xdr:colOff>
      <xdr:row>79</xdr:row>
      <xdr:rowOff>10413</xdr:rowOff>
    </xdr:to>
    <xdr:cxnSp macro="">
      <xdr:nvCxnSpPr>
        <xdr:cNvPr id="373" name="直線コネクタ 372"/>
        <xdr:cNvCxnSpPr/>
      </xdr:nvCxnSpPr>
      <xdr:spPr>
        <a:xfrm flipV="1">
          <a:off x="2209800" y="13125196"/>
          <a:ext cx="889000" cy="42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25416</xdr:rowOff>
    </xdr:from>
    <xdr:ext cx="762000" cy="259045"/>
    <xdr:sp macro="" textlink="">
      <xdr:nvSpPr>
        <xdr:cNvPr id="375" name="テキスト ボックス 374"/>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85852</xdr:rowOff>
    </xdr:from>
    <xdr:to>
      <xdr:col>3</xdr:col>
      <xdr:colOff>142875</xdr:colOff>
      <xdr:row>79</xdr:row>
      <xdr:rowOff>10413</xdr:rowOff>
    </xdr:to>
    <xdr:cxnSp macro="">
      <xdr:nvCxnSpPr>
        <xdr:cNvPr id="376" name="直線コネクタ 375"/>
        <xdr:cNvCxnSpPr/>
      </xdr:nvCxnSpPr>
      <xdr:spPr>
        <a:xfrm>
          <a:off x="1320800" y="13116052"/>
          <a:ext cx="889000" cy="43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8" name="テキスト ボックス 377"/>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9" name="フローチャート : 判断 378"/>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80" name="テキスト ボックス 379"/>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48768</xdr:rowOff>
    </xdr:from>
    <xdr:to>
      <xdr:col>7</xdr:col>
      <xdr:colOff>66675</xdr:colOff>
      <xdr:row>76</xdr:row>
      <xdr:rowOff>150368</xdr:rowOff>
    </xdr:to>
    <xdr:sp macro="" textlink="">
      <xdr:nvSpPr>
        <xdr:cNvPr id="386" name="円/楕円 385"/>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65295</xdr:rowOff>
    </xdr:from>
    <xdr:ext cx="762000" cy="259045"/>
    <xdr:sp macro="" textlink="">
      <xdr:nvSpPr>
        <xdr:cNvPr id="387" name="公債費該当値テキスト"/>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71628</xdr:rowOff>
    </xdr:from>
    <xdr:to>
      <xdr:col>5</xdr:col>
      <xdr:colOff>600075</xdr:colOff>
      <xdr:row>77</xdr:row>
      <xdr:rowOff>1778</xdr:rowOff>
    </xdr:to>
    <xdr:sp macro="" textlink="">
      <xdr:nvSpPr>
        <xdr:cNvPr id="388" name="円/楕円 387"/>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11955</xdr:rowOff>
    </xdr:from>
    <xdr:ext cx="736600" cy="259045"/>
    <xdr:sp macro="" textlink="">
      <xdr:nvSpPr>
        <xdr:cNvPr id="389" name="テキスト ボックス 388"/>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44196</xdr:rowOff>
    </xdr:from>
    <xdr:to>
      <xdr:col>4</xdr:col>
      <xdr:colOff>396875</xdr:colOff>
      <xdr:row>76</xdr:row>
      <xdr:rowOff>145796</xdr:rowOff>
    </xdr:to>
    <xdr:sp macro="" textlink="">
      <xdr:nvSpPr>
        <xdr:cNvPr id="390" name="円/楕円 389"/>
        <xdr:cNvSpPr/>
      </xdr:nvSpPr>
      <xdr:spPr>
        <a:xfrm>
          <a:off x="3048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155973</xdr:rowOff>
    </xdr:from>
    <xdr:ext cx="762000" cy="259045"/>
    <xdr:sp macro="" textlink="">
      <xdr:nvSpPr>
        <xdr:cNvPr id="391" name="テキスト ボックス 390"/>
        <xdr:cNvSpPr txBox="1"/>
      </xdr:nvSpPr>
      <xdr:spPr>
        <a:xfrm>
          <a:off x="2717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131063</xdr:rowOff>
    </xdr:from>
    <xdr:to>
      <xdr:col>3</xdr:col>
      <xdr:colOff>193675</xdr:colOff>
      <xdr:row>79</xdr:row>
      <xdr:rowOff>61213</xdr:rowOff>
    </xdr:to>
    <xdr:sp macro="" textlink="">
      <xdr:nvSpPr>
        <xdr:cNvPr id="392" name="円/楕円 391"/>
        <xdr:cNvSpPr/>
      </xdr:nvSpPr>
      <xdr:spPr>
        <a:xfrm>
          <a:off x="2159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45990</xdr:rowOff>
    </xdr:from>
    <xdr:ext cx="762000" cy="259045"/>
    <xdr:sp macro="" textlink="">
      <xdr:nvSpPr>
        <xdr:cNvPr id="393" name="テキスト ボックス 392"/>
        <xdr:cNvSpPr txBox="1"/>
      </xdr:nvSpPr>
      <xdr:spPr>
        <a:xfrm>
          <a:off x="1828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35052</xdr:rowOff>
    </xdr:from>
    <xdr:to>
      <xdr:col>1</xdr:col>
      <xdr:colOff>676275</xdr:colOff>
      <xdr:row>76</xdr:row>
      <xdr:rowOff>136652</xdr:rowOff>
    </xdr:to>
    <xdr:sp macro="" textlink="">
      <xdr:nvSpPr>
        <xdr:cNvPr id="394" name="円/楕円 393"/>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146829</xdr:rowOff>
    </xdr:from>
    <xdr:ext cx="762000" cy="259045"/>
    <xdr:sp macro="" textlink="">
      <xdr:nvSpPr>
        <xdr:cNvPr id="395" name="テキスト ボックス 394"/>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平成２３年度は、まちづくり振興基金造成にかかる合併特例債の一括償還の影響により、公債費の占める割合が高かったが、平成２４年度</a:t>
          </a:r>
          <a:r>
            <a:rPr lang="ja-JP" altLang="en-US" sz="1400">
              <a:solidFill>
                <a:schemeClr val="dk1"/>
              </a:solidFill>
              <a:effectLst/>
              <a:latin typeface="+mn-lt"/>
              <a:ea typeface="+mn-ea"/>
              <a:cs typeface="+mn-cs"/>
            </a:rPr>
            <a:t>以降は類似団体と同水準にて推移している。</a:t>
          </a:r>
          <a:endParaRPr lang="ja-JP" altLang="ja-JP" sz="18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136144</xdr:rowOff>
    </xdr:from>
    <xdr:to>
      <xdr:col>24</xdr:col>
      <xdr:colOff>31750</xdr:colOff>
      <xdr:row>77</xdr:row>
      <xdr:rowOff>101854</xdr:rowOff>
    </xdr:to>
    <xdr:cxnSp macro="">
      <xdr:nvCxnSpPr>
        <xdr:cNvPr id="426" name="直線コネクタ 425"/>
        <xdr:cNvCxnSpPr/>
      </xdr:nvCxnSpPr>
      <xdr:spPr>
        <a:xfrm>
          <a:off x="15671800" y="1316634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170451</xdr:rowOff>
    </xdr:from>
    <xdr:ext cx="762000" cy="259045"/>
    <xdr:sp macro="" textlink="">
      <xdr:nvSpPr>
        <xdr:cNvPr id="427" name="公債費以外平均値テキスト"/>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136144</xdr:rowOff>
    </xdr:from>
    <xdr:to>
      <xdr:col>22</xdr:col>
      <xdr:colOff>565150</xdr:colOff>
      <xdr:row>77</xdr:row>
      <xdr:rowOff>24130</xdr:rowOff>
    </xdr:to>
    <xdr:cxnSp macro="">
      <xdr:nvCxnSpPr>
        <xdr:cNvPr id="429" name="直線コネクタ 428"/>
        <xdr:cNvCxnSpPr/>
      </xdr:nvCxnSpPr>
      <xdr:spPr>
        <a:xfrm flipV="1">
          <a:off x="14782800" y="131663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31" name="テキスト ボックス 430"/>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74422</xdr:rowOff>
    </xdr:from>
    <xdr:to>
      <xdr:col>21</xdr:col>
      <xdr:colOff>361950</xdr:colOff>
      <xdr:row>77</xdr:row>
      <xdr:rowOff>24130</xdr:rowOff>
    </xdr:to>
    <xdr:cxnSp macro="">
      <xdr:nvCxnSpPr>
        <xdr:cNvPr id="432" name="直線コネクタ 431"/>
        <xdr:cNvCxnSpPr/>
      </xdr:nvCxnSpPr>
      <xdr:spPr>
        <a:xfrm>
          <a:off x="13893800" y="12933172"/>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53103</xdr:rowOff>
    </xdr:from>
    <xdr:ext cx="762000" cy="259045"/>
    <xdr:sp macro="" textlink="">
      <xdr:nvSpPr>
        <xdr:cNvPr id="434" name="テキスト ボックス 433"/>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74422</xdr:rowOff>
    </xdr:from>
    <xdr:to>
      <xdr:col>20</xdr:col>
      <xdr:colOff>158750</xdr:colOff>
      <xdr:row>77</xdr:row>
      <xdr:rowOff>65278</xdr:rowOff>
    </xdr:to>
    <xdr:cxnSp macro="">
      <xdr:nvCxnSpPr>
        <xdr:cNvPr id="435" name="直線コネクタ 434"/>
        <xdr:cNvCxnSpPr/>
      </xdr:nvCxnSpPr>
      <xdr:spPr>
        <a:xfrm flipV="1">
          <a:off x="13004800" y="12933172"/>
          <a:ext cx="8890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271</xdr:rowOff>
    </xdr:from>
    <xdr:ext cx="762000" cy="259045"/>
    <xdr:sp macro="" textlink="">
      <xdr:nvSpPr>
        <xdr:cNvPr id="437" name="テキスト ボックス 436"/>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38" name="フローチャート : 判断 437"/>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153687</xdr:rowOff>
    </xdr:from>
    <xdr:ext cx="762000" cy="259045"/>
    <xdr:sp macro="" textlink="">
      <xdr:nvSpPr>
        <xdr:cNvPr id="439" name="テキスト ボックス 438"/>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51054</xdr:rowOff>
    </xdr:from>
    <xdr:to>
      <xdr:col>24</xdr:col>
      <xdr:colOff>82550</xdr:colOff>
      <xdr:row>77</xdr:row>
      <xdr:rowOff>152654</xdr:rowOff>
    </xdr:to>
    <xdr:sp macro="" textlink="">
      <xdr:nvSpPr>
        <xdr:cNvPr id="445" name="円/楕円 444"/>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23131</xdr:rowOff>
    </xdr:from>
    <xdr:ext cx="762000" cy="259045"/>
    <xdr:sp macro="" textlink="">
      <xdr:nvSpPr>
        <xdr:cNvPr id="446" name="公債費以外該当値テキスト"/>
        <xdr:cNvSpPr txBox="1"/>
      </xdr:nvSpPr>
      <xdr:spPr>
        <a:xfrm>
          <a:off x="16598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85344</xdr:rowOff>
    </xdr:from>
    <xdr:to>
      <xdr:col>22</xdr:col>
      <xdr:colOff>615950</xdr:colOff>
      <xdr:row>77</xdr:row>
      <xdr:rowOff>15494</xdr:rowOff>
    </xdr:to>
    <xdr:sp macro="" textlink="">
      <xdr:nvSpPr>
        <xdr:cNvPr id="447" name="円/楕円 446"/>
        <xdr:cNvSpPr/>
      </xdr:nvSpPr>
      <xdr:spPr>
        <a:xfrm>
          <a:off x="15621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271</xdr:rowOff>
    </xdr:from>
    <xdr:ext cx="736600" cy="259045"/>
    <xdr:sp macro="" textlink="">
      <xdr:nvSpPr>
        <xdr:cNvPr id="448" name="テキスト ボックス 447"/>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144780</xdr:rowOff>
    </xdr:from>
    <xdr:to>
      <xdr:col>21</xdr:col>
      <xdr:colOff>412750</xdr:colOff>
      <xdr:row>77</xdr:row>
      <xdr:rowOff>74930</xdr:rowOff>
    </xdr:to>
    <xdr:sp macro="" textlink="">
      <xdr:nvSpPr>
        <xdr:cNvPr id="449" name="円/楕円 448"/>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50" name="テキスト ボックス 449"/>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23622</xdr:rowOff>
    </xdr:from>
    <xdr:to>
      <xdr:col>20</xdr:col>
      <xdr:colOff>209550</xdr:colOff>
      <xdr:row>75</xdr:row>
      <xdr:rowOff>125222</xdr:rowOff>
    </xdr:to>
    <xdr:sp macro="" textlink="">
      <xdr:nvSpPr>
        <xdr:cNvPr id="451" name="円/楕円 450"/>
        <xdr:cNvSpPr/>
      </xdr:nvSpPr>
      <xdr:spPr>
        <a:xfrm>
          <a:off x="13843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135399</xdr:rowOff>
    </xdr:from>
    <xdr:ext cx="762000" cy="259045"/>
    <xdr:sp macro="" textlink="">
      <xdr:nvSpPr>
        <xdr:cNvPr id="452" name="テキスト ボックス 451"/>
        <xdr:cNvSpPr txBox="1"/>
      </xdr:nvSpPr>
      <xdr:spPr>
        <a:xfrm>
          <a:off x="13512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14478</xdr:rowOff>
    </xdr:from>
    <xdr:to>
      <xdr:col>19</xdr:col>
      <xdr:colOff>6350</xdr:colOff>
      <xdr:row>77</xdr:row>
      <xdr:rowOff>116078</xdr:rowOff>
    </xdr:to>
    <xdr:sp macro="" textlink="">
      <xdr:nvSpPr>
        <xdr:cNvPr id="453" name="円/楕円 452"/>
        <xdr:cNvSpPr/>
      </xdr:nvSpPr>
      <xdr:spPr>
        <a:xfrm>
          <a:off x="12954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100855</xdr:rowOff>
    </xdr:from>
    <xdr:ext cx="762000" cy="259045"/>
    <xdr:sp macro="" textlink="">
      <xdr:nvSpPr>
        <xdr:cNvPr id="454" name="テキスト ボックス 453"/>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埼玉県深谷市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61631</xdr:rowOff>
    </xdr:from>
    <xdr:to>
      <xdr:col>4</xdr:col>
      <xdr:colOff>1117600</xdr:colOff>
      <xdr:row>17</xdr:row>
      <xdr:rowOff>123680</xdr:rowOff>
    </xdr:to>
    <xdr:cxnSp macro="">
      <xdr:nvCxnSpPr>
        <xdr:cNvPr id="52" name="直線コネクタ 51"/>
        <xdr:cNvCxnSpPr/>
      </xdr:nvCxnSpPr>
      <xdr:spPr bwMode="auto">
        <a:xfrm flipV="1">
          <a:off x="5003800" y="3023906"/>
          <a:ext cx="647700" cy="62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135225</xdr:rowOff>
    </xdr:from>
    <xdr:ext cx="762000" cy="259045"/>
    <xdr:sp macro="" textlink="">
      <xdr:nvSpPr>
        <xdr:cNvPr id="53" name="人口1人当たり決算額の推移平均値テキスト130"/>
        <xdr:cNvSpPr txBox="1"/>
      </xdr:nvSpPr>
      <xdr:spPr>
        <a:xfrm>
          <a:off x="5740400" y="2583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55688</xdr:rowOff>
    </xdr:from>
    <xdr:to>
      <xdr:col>4</xdr:col>
      <xdr:colOff>469900</xdr:colOff>
      <xdr:row>17</xdr:row>
      <xdr:rowOff>123680</xdr:rowOff>
    </xdr:to>
    <xdr:cxnSp macro="">
      <xdr:nvCxnSpPr>
        <xdr:cNvPr id="55" name="直線コネクタ 54"/>
        <xdr:cNvCxnSpPr/>
      </xdr:nvCxnSpPr>
      <xdr:spPr bwMode="auto">
        <a:xfrm>
          <a:off x="4305300" y="3017963"/>
          <a:ext cx="698500" cy="67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102883</xdr:rowOff>
    </xdr:from>
    <xdr:ext cx="736600" cy="259045"/>
    <xdr:sp macro="" textlink="">
      <xdr:nvSpPr>
        <xdr:cNvPr id="57" name="テキスト ボックス 56"/>
        <xdr:cNvSpPr txBox="1"/>
      </xdr:nvSpPr>
      <xdr:spPr>
        <a:xfrm>
          <a:off x="4622800" y="2550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149185</xdr:rowOff>
    </xdr:from>
    <xdr:to>
      <xdr:col>3</xdr:col>
      <xdr:colOff>904875</xdr:colOff>
      <xdr:row>17</xdr:row>
      <xdr:rowOff>55688</xdr:rowOff>
    </xdr:to>
    <xdr:cxnSp macro="">
      <xdr:nvCxnSpPr>
        <xdr:cNvPr id="58" name="直線コネクタ 57"/>
        <xdr:cNvCxnSpPr/>
      </xdr:nvCxnSpPr>
      <xdr:spPr bwMode="auto">
        <a:xfrm>
          <a:off x="3606800" y="2940010"/>
          <a:ext cx="698500" cy="77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33683</xdr:rowOff>
    </xdr:from>
    <xdr:ext cx="762000" cy="259045"/>
    <xdr:sp macro="" textlink="">
      <xdr:nvSpPr>
        <xdr:cNvPr id="60" name="テキスト ボックス 59"/>
        <xdr:cNvSpPr txBox="1"/>
      </xdr:nvSpPr>
      <xdr:spPr>
        <a:xfrm>
          <a:off x="39243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149185</xdr:rowOff>
    </xdr:from>
    <xdr:to>
      <xdr:col>3</xdr:col>
      <xdr:colOff>206375</xdr:colOff>
      <xdr:row>16</xdr:row>
      <xdr:rowOff>150393</xdr:rowOff>
    </xdr:to>
    <xdr:cxnSp macro="">
      <xdr:nvCxnSpPr>
        <xdr:cNvPr id="61" name="直線コネクタ 60"/>
        <xdr:cNvCxnSpPr/>
      </xdr:nvCxnSpPr>
      <xdr:spPr bwMode="auto">
        <a:xfrm flipV="1">
          <a:off x="2908300" y="2940010"/>
          <a:ext cx="698500" cy="1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125058</xdr:rowOff>
    </xdr:from>
    <xdr:ext cx="762000" cy="259045"/>
    <xdr:sp macro="" textlink="">
      <xdr:nvSpPr>
        <xdr:cNvPr id="63" name="テキスト ボックス 62"/>
        <xdr:cNvSpPr txBox="1"/>
      </xdr:nvSpPr>
      <xdr:spPr>
        <a:xfrm>
          <a:off x="32258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49530</xdr:rowOff>
    </xdr:from>
    <xdr:to>
      <xdr:col>2</xdr:col>
      <xdr:colOff>692150</xdr:colOff>
      <xdr:row>14</xdr:row>
      <xdr:rowOff>151130</xdr:rowOff>
    </xdr:to>
    <xdr:sp macro="" textlink="">
      <xdr:nvSpPr>
        <xdr:cNvPr id="64" name="フローチャート : 判断 63"/>
        <xdr:cNvSpPr/>
      </xdr:nvSpPr>
      <xdr:spPr bwMode="auto">
        <a:xfrm>
          <a:off x="2857500" y="2497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161307</xdr:rowOff>
    </xdr:from>
    <xdr:ext cx="762000" cy="259045"/>
    <xdr:sp macro="" textlink="">
      <xdr:nvSpPr>
        <xdr:cNvPr id="65" name="テキスト ボックス 64"/>
        <xdr:cNvSpPr txBox="1"/>
      </xdr:nvSpPr>
      <xdr:spPr>
        <a:xfrm>
          <a:off x="2527300" y="22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72,525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10831</xdr:rowOff>
    </xdr:from>
    <xdr:to>
      <xdr:col>5</xdr:col>
      <xdr:colOff>34925</xdr:colOff>
      <xdr:row>17</xdr:row>
      <xdr:rowOff>112431</xdr:rowOff>
    </xdr:to>
    <xdr:sp macro="" textlink="">
      <xdr:nvSpPr>
        <xdr:cNvPr id="71" name="円/楕円 70"/>
        <xdr:cNvSpPr/>
      </xdr:nvSpPr>
      <xdr:spPr bwMode="auto">
        <a:xfrm>
          <a:off x="5600700" y="2973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154358</xdr:rowOff>
    </xdr:from>
    <xdr:ext cx="762000" cy="259045"/>
    <xdr:sp macro="" textlink="">
      <xdr:nvSpPr>
        <xdr:cNvPr id="72" name="人口1人当たり決算額の推移該当値テキスト130"/>
        <xdr:cNvSpPr txBox="1"/>
      </xdr:nvSpPr>
      <xdr:spPr>
        <a:xfrm>
          <a:off x="5740400" y="294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57,960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72880</xdr:rowOff>
    </xdr:from>
    <xdr:to>
      <xdr:col>4</xdr:col>
      <xdr:colOff>520700</xdr:colOff>
      <xdr:row>18</xdr:row>
      <xdr:rowOff>3030</xdr:rowOff>
    </xdr:to>
    <xdr:sp macro="" textlink="">
      <xdr:nvSpPr>
        <xdr:cNvPr id="73" name="円/楕円 72"/>
        <xdr:cNvSpPr/>
      </xdr:nvSpPr>
      <xdr:spPr bwMode="auto">
        <a:xfrm>
          <a:off x="4953000" y="3035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159257</xdr:rowOff>
    </xdr:from>
    <xdr:ext cx="736600" cy="259045"/>
    <xdr:sp macro="" textlink="">
      <xdr:nvSpPr>
        <xdr:cNvPr id="74" name="テキスト ボックス 73"/>
        <xdr:cNvSpPr txBox="1"/>
      </xdr:nvSpPr>
      <xdr:spPr>
        <a:xfrm>
          <a:off x="4622800" y="3121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56,060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4888</xdr:rowOff>
    </xdr:from>
    <xdr:to>
      <xdr:col>3</xdr:col>
      <xdr:colOff>955675</xdr:colOff>
      <xdr:row>17</xdr:row>
      <xdr:rowOff>106488</xdr:rowOff>
    </xdr:to>
    <xdr:sp macro="" textlink="">
      <xdr:nvSpPr>
        <xdr:cNvPr id="75" name="円/楕円 74"/>
        <xdr:cNvSpPr/>
      </xdr:nvSpPr>
      <xdr:spPr bwMode="auto">
        <a:xfrm>
          <a:off x="4254500" y="2967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91265</xdr:rowOff>
    </xdr:from>
    <xdr:ext cx="762000" cy="259045"/>
    <xdr:sp macro="" textlink="">
      <xdr:nvSpPr>
        <xdr:cNvPr id="76" name="テキスト ボックス 75"/>
        <xdr:cNvSpPr txBox="1"/>
      </xdr:nvSpPr>
      <xdr:spPr>
        <a:xfrm>
          <a:off x="3924300" y="305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58,142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98385</xdr:rowOff>
    </xdr:from>
    <xdr:to>
      <xdr:col>3</xdr:col>
      <xdr:colOff>257175</xdr:colOff>
      <xdr:row>17</xdr:row>
      <xdr:rowOff>28535</xdr:rowOff>
    </xdr:to>
    <xdr:sp macro="" textlink="">
      <xdr:nvSpPr>
        <xdr:cNvPr id="77" name="円/楕円 76"/>
        <xdr:cNvSpPr/>
      </xdr:nvSpPr>
      <xdr:spPr bwMode="auto">
        <a:xfrm>
          <a:off x="3556000" y="2889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13312</xdr:rowOff>
    </xdr:from>
    <xdr:ext cx="762000" cy="259045"/>
    <xdr:sp macro="" textlink="">
      <xdr:nvSpPr>
        <xdr:cNvPr id="78" name="テキスト ボックス 77"/>
        <xdr:cNvSpPr txBox="1"/>
      </xdr:nvSpPr>
      <xdr:spPr>
        <a:xfrm>
          <a:off x="3225800" y="29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60,529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99593</xdr:rowOff>
    </xdr:from>
    <xdr:to>
      <xdr:col>2</xdr:col>
      <xdr:colOff>692150</xdr:colOff>
      <xdr:row>17</xdr:row>
      <xdr:rowOff>29743</xdr:rowOff>
    </xdr:to>
    <xdr:sp macro="" textlink="">
      <xdr:nvSpPr>
        <xdr:cNvPr id="79" name="円/楕円 78"/>
        <xdr:cNvSpPr/>
      </xdr:nvSpPr>
      <xdr:spPr bwMode="auto">
        <a:xfrm>
          <a:off x="2857500" y="2890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14520</xdr:rowOff>
    </xdr:from>
    <xdr:ext cx="762000" cy="259045"/>
    <xdr:sp macro="" textlink="">
      <xdr:nvSpPr>
        <xdr:cNvPr id="80" name="テキスト ボックス 79"/>
        <xdr:cNvSpPr txBox="1"/>
      </xdr:nvSpPr>
      <xdr:spPr>
        <a:xfrm>
          <a:off x="2527300" y="297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60,492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62371</xdr:rowOff>
    </xdr:from>
    <xdr:to>
      <xdr:col>4</xdr:col>
      <xdr:colOff>1117600</xdr:colOff>
      <xdr:row>37</xdr:row>
      <xdr:rowOff>34972</xdr:rowOff>
    </xdr:to>
    <xdr:cxnSp macro="">
      <xdr:nvCxnSpPr>
        <xdr:cNvPr id="115" name="直線コネクタ 114"/>
        <xdr:cNvCxnSpPr/>
      </xdr:nvCxnSpPr>
      <xdr:spPr bwMode="auto">
        <a:xfrm>
          <a:off x="5003800" y="7015621"/>
          <a:ext cx="647700" cy="144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86653</xdr:rowOff>
    </xdr:from>
    <xdr:ext cx="762000" cy="259045"/>
    <xdr:sp macro="" textlink="">
      <xdr:nvSpPr>
        <xdr:cNvPr id="116" name="人口1人当たり決算額の推移平均値テキスト445"/>
        <xdr:cNvSpPr txBox="1"/>
      </xdr:nvSpPr>
      <xdr:spPr>
        <a:xfrm>
          <a:off x="5740400" y="6697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42255</xdr:rowOff>
    </xdr:from>
    <xdr:to>
      <xdr:col>4</xdr:col>
      <xdr:colOff>469900</xdr:colOff>
      <xdr:row>36</xdr:row>
      <xdr:rowOff>62371</xdr:rowOff>
    </xdr:to>
    <xdr:cxnSp macro="">
      <xdr:nvCxnSpPr>
        <xdr:cNvPr id="118" name="直線コネクタ 117"/>
        <xdr:cNvCxnSpPr/>
      </xdr:nvCxnSpPr>
      <xdr:spPr bwMode="auto">
        <a:xfrm>
          <a:off x="4305300" y="6995505"/>
          <a:ext cx="698500" cy="20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290259</xdr:rowOff>
    </xdr:from>
    <xdr:ext cx="736600" cy="259045"/>
    <xdr:sp macro="" textlink="">
      <xdr:nvSpPr>
        <xdr:cNvPr id="120" name="テキスト ボックス 119"/>
        <xdr:cNvSpPr txBox="1"/>
      </xdr:nvSpPr>
      <xdr:spPr>
        <a:xfrm>
          <a:off x="4622800" y="6557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117007</xdr:rowOff>
    </xdr:from>
    <xdr:to>
      <xdr:col>3</xdr:col>
      <xdr:colOff>904875</xdr:colOff>
      <xdr:row>36</xdr:row>
      <xdr:rowOff>42255</xdr:rowOff>
    </xdr:to>
    <xdr:cxnSp macro="">
      <xdr:nvCxnSpPr>
        <xdr:cNvPr id="121" name="直線コネクタ 120"/>
        <xdr:cNvCxnSpPr/>
      </xdr:nvCxnSpPr>
      <xdr:spPr bwMode="auto">
        <a:xfrm>
          <a:off x="3606800" y="6727357"/>
          <a:ext cx="698500" cy="268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260378</xdr:rowOff>
    </xdr:from>
    <xdr:ext cx="762000" cy="259045"/>
    <xdr:sp macro="" textlink="">
      <xdr:nvSpPr>
        <xdr:cNvPr id="123" name="テキスト ボックス 122"/>
        <xdr:cNvSpPr txBox="1"/>
      </xdr:nvSpPr>
      <xdr:spPr>
        <a:xfrm>
          <a:off x="3924300" y="652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117007</xdr:rowOff>
    </xdr:from>
    <xdr:to>
      <xdr:col>3</xdr:col>
      <xdr:colOff>206375</xdr:colOff>
      <xdr:row>35</xdr:row>
      <xdr:rowOff>320461</xdr:rowOff>
    </xdr:to>
    <xdr:cxnSp macro="">
      <xdr:nvCxnSpPr>
        <xdr:cNvPr id="124" name="直線コネクタ 123"/>
        <xdr:cNvCxnSpPr/>
      </xdr:nvCxnSpPr>
      <xdr:spPr bwMode="auto">
        <a:xfrm flipV="1">
          <a:off x="2908300" y="6727357"/>
          <a:ext cx="698500" cy="203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189617</xdr:rowOff>
    </xdr:from>
    <xdr:ext cx="762000" cy="259045"/>
    <xdr:sp macro="" textlink="">
      <xdr:nvSpPr>
        <xdr:cNvPr id="126" name="テキスト ボックス 125"/>
        <xdr:cNvSpPr txBox="1"/>
      </xdr:nvSpPr>
      <xdr:spPr>
        <a:xfrm>
          <a:off x="3225800" y="67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178645</xdr:rowOff>
    </xdr:from>
    <xdr:to>
      <xdr:col>2</xdr:col>
      <xdr:colOff>692150</xdr:colOff>
      <xdr:row>34</xdr:row>
      <xdr:rowOff>280245</xdr:rowOff>
    </xdr:to>
    <xdr:sp macro="" textlink="">
      <xdr:nvSpPr>
        <xdr:cNvPr id="127" name="フローチャート : 判断 126"/>
        <xdr:cNvSpPr/>
      </xdr:nvSpPr>
      <xdr:spPr bwMode="auto">
        <a:xfrm>
          <a:off x="2857500" y="644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290422</xdr:rowOff>
    </xdr:from>
    <xdr:ext cx="762000" cy="259045"/>
    <xdr:sp macro="" textlink="">
      <xdr:nvSpPr>
        <xdr:cNvPr id="128" name="テキスト ボックス 127"/>
        <xdr:cNvSpPr txBox="1"/>
      </xdr:nvSpPr>
      <xdr:spPr>
        <a:xfrm>
          <a:off x="2527300" y="621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24,113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155622</xdr:rowOff>
    </xdr:from>
    <xdr:to>
      <xdr:col>5</xdr:col>
      <xdr:colOff>34925</xdr:colOff>
      <xdr:row>37</xdr:row>
      <xdr:rowOff>85772</xdr:rowOff>
    </xdr:to>
    <xdr:sp macro="" textlink="">
      <xdr:nvSpPr>
        <xdr:cNvPr id="134" name="円/楕円 133"/>
        <xdr:cNvSpPr/>
      </xdr:nvSpPr>
      <xdr:spPr bwMode="auto">
        <a:xfrm>
          <a:off x="5600700" y="7108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127699</xdr:rowOff>
    </xdr:from>
    <xdr:ext cx="762000" cy="259045"/>
    <xdr:sp macro="" textlink="">
      <xdr:nvSpPr>
        <xdr:cNvPr id="135" name="人口1人当たり決算額の推移該当値テキスト445"/>
        <xdr:cNvSpPr txBox="1"/>
      </xdr:nvSpPr>
      <xdr:spPr>
        <a:xfrm>
          <a:off x="5740400" y="708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3,818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11571</xdr:rowOff>
    </xdr:from>
    <xdr:to>
      <xdr:col>4</xdr:col>
      <xdr:colOff>520700</xdr:colOff>
      <xdr:row>36</xdr:row>
      <xdr:rowOff>113171</xdr:rowOff>
    </xdr:to>
    <xdr:sp macro="" textlink="">
      <xdr:nvSpPr>
        <xdr:cNvPr id="136" name="円/楕円 135"/>
        <xdr:cNvSpPr/>
      </xdr:nvSpPr>
      <xdr:spPr bwMode="auto">
        <a:xfrm>
          <a:off x="4953000" y="6964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97948</xdr:rowOff>
    </xdr:from>
    <xdr:ext cx="736600" cy="259045"/>
    <xdr:sp macro="" textlink="">
      <xdr:nvSpPr>
        <xdr:cNvPr id="137" name="テキスト ボックス 136"/>
        <xdr:cNvSpPr txBox="1"/>
      </xdr:nvSpPr>
      <xdr:spPr>
        <a:xfrm>
          <a:off x="4622800" y="7051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334355</xdr:rowOff>
    </xdr:from>
    <xdr:to>
      <xdr:col>3</xdr:col>
      <xdr:colOff>955675</xdr:colOff>
      <xdr:row>36</xdr:row>
      <xdr:rowOff>93055</xdr:rowOff>
    </xdr:to>
    <xdr:sp macro="" textlink="">
      <xdr:nvSpPr>
        <xdr:cNvPr id="138" name="円/楕円 137"/>
        <xdr:cNvSpPr/>
      </xdr:nvSpPr>
      <xdr:spPr bwMode="auto">
        <a:xfrm>
          <a:off x="4254500" y="6944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77832</xdr:rowOff>
    </xdr:from>
    <xdr:ext cx="762000" cy="259045"/>
    <xdr:sp macro="" textlink="">
      <xdr:nvSpPr>
        <xdr:cNvPr id="139" name="テキスト ボックス 138"/>
        <xdr:cNvSpPr txBox="1"/>
      </xdr:nvSpPr>
      <xdr:spPr>
        <a:xfrm>
          <a:off x="3924300" y="703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66207</xdr:rowOff>
    </xdr:from>
    <xdr:to>
      <xdr:col>3</xdr:col>
      <xdr:colOff>257175</xdr:colOff>
      <xdr:row>35</xdr:row>
      <xdr:rowOff>167807</xdr:rowOff>
    </xdr:to>
    <xdr:sp macro="" textlink="">
      <xdr:nvSpPr>
        <xdr:cNvPr id="140" name="円/楕円 139"/>
        <xdr:cNvSpPr/>
      </xdr:nvSpPr>
      <xdr:spPr bwMode="auto">
        <a:xfrm>
          <a:off x="3556000" y="6676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177984</xdr:rowOff>
    </xdr:from>
    <xdr:ext cx="762000" cy="259045"/>
    <xdr:sp macro="" textlink="">
      <xdr:nvSpPr>
        <xdr:cNvPr id="141" name="テキスト ボックス 140"/>
        <xdr:cNvSpPr txBox="1"/>
      </xdr:nvSpPr>
      <xdr:spPr>
        <a:xfrm>
          <a:off x="3225800" y="644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17,056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269661</xdr:rowOff>
    </xdr:from>
    <xdr:to>
      <xdr:col>2</xdr:col>
      <xdr:colOff>692150</xdr:colOff>
      <xdr:row>36</xdr:row>
      <xdr:rowOff>28361</xdr:rowOff>
    </xdr:to>
    <xdr:sp macro="" textlink="">
      <xdr:nvSpPr>
        <xdr:cNvPr id="142" name="円/楕円 141"/>
        <xdr:cNvSpPr/>
      </xdr:nvSpPr>
      <xdr:spPr bwMode="auto">
        <a:xfrm>
          <a:off x="2857500" y="6880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13138</xdr:rowOff>
    </xdr:from>
    <xdr:ext cx="762000" cy="259045"/>
    <xdr:sp macro="" textlink="">
      <xdr:nvSpPr>
        <xdr:cNvPr id="143" name="テキスト ボックス 142"/>
        <xdr:cNvSpPr txBox="1"/>
      </xdr:nvSpPr>
      <xdr:spPr>
        <a:xfrm>
          <a:off x="2527300" y="696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a:solidFill>
                <a:schemeClr val="dk1"/>
              </a:solidFill>
              <a:effectLst/>
              <a:latin typeface="+mn-lt"/>
              <a:ea typeface="+mn-ea"/>
              <a:cs typeface="+mn-cs"/>
            </a:rPr>
            <a:t>　財政調整基金残高、実質収支額ともに近年拡大傾向にあるが、これは主に合併算定替により一本算定と比べて単年度あたり約２０億円ほど地方交付税の割増交付を受けていることによる。合併算定替が段階的に縮減される平成２８年度以降は、収支の大幅な悪化が懸念され、さらには合併特例債の発行期限も終了を迎えて歳入の確保が困難になるため、財政状況はさらに厳しくなることが予想される。</a:t>
          </a:r>
          <a:endParaRPr lang="ja-JP" altLang="ja-JP" sz="1800">
            <a:effectLst/>
          </a:endParaRPr>
        </a:p>
        <a:p>
          <a:pPr rtl="0"/>
          <a:r>
            <a:rPr lang="ja-JP" altLang="ja-JP" sz="1400">
              <a:solidFill>
                <a:schemeClr val="dk1"/>
              </a:solidFill>
              <a:effectLst/>
              <a:latin typeface="+mn-lt"/>
              <a:ea typeface="+mn-ea"/>
              <a:cs typeface="+mn-cs"/>
            </a:rPr>
            <a:t>　今後は、合併による優遇措置がすべて終了する平成３３年度以降を見据えて、財政規模の適正化と新たな歳入確保策に取り組む必要がある。</a:t>
          </a:r>
          <a:endParaRPr lang="ja-JP" altLang="ja-JP" sz="18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すべての会計において実質赤字は生じておらず、財政健全化法上の水準はクリアしている。ただし、下水道事業会計や国民健康保険特別会計など一般会計からの多額の繰入金により収支を維持している会計が多く、独立採算の原則を遵守できていないのが実情である。</a:t>
          </a:r>
          <a:endParaRPr lang="ja-JP" altLang="ja-JP" sz="1800">
            <a:effectLst/>
          </a:endParaRPr>
        </a:p>
        <a:p>
          <a:pPr rtl="0"/>
          <a:r>
            <a:rPr lang="ja-JP" altLang="ja-JP" sz="1400">
              <a:solidFill>
                <a:schemeClr val="dk1"/>
              </a:solidFill>
              <a:effectLst/>
              <a:latin typeface="+mn-lt"/>
              <a:ea typeface="+mn-ea"/>
              <a:cs typeface="+mn-cs"/>
            </a:rPr>
            <a:t>　逆ザヤを解消し、一般会計に依存しない経営を推進すべく、受益者負担の原則に基づく料金改定が喫緊の課題となっており、将来を見越した適正な料金・使用料水準の設定が求められる。</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実質公債費比率は、</a:t>
          </a:r>
          <a:r>
            <a:rPr lang="en-US" altLang="ja-JP" sz="1400" b="0" i="0" baseline="0">
              <a:solidFill>
                <a:schemeClr val="dk1"/>
              </a:solidFill>
              <a:effectLst/>
              <a:latin typeface="+mn-lt"/>
              <a:ea typeface="+mn-ea"/>
              <a:cs typeface="+mn-cs"/>
            </a:rPr>
            <a:t>H23</a:t>
          </a:r>
          <a:r>
            <a:rPr lang="ja-JP" altLang="ja-JP" sz="1400" b="0" i="0" baseline="0">
              <a:solidFill>
                <a:schemeClr val="dk1"/>
              </a:solidFill>
              <a:effectLst/>
              <a:latin typeface="+mn-lt"/>
              <a:ea typeface="+mn-ea"/>
              <a:cs typeface="+mn-cs"/>
            </a:rPr>
            <a:t>年度</a:t>
          </a:r>
          <a:r>
            <a:rPr lang="en-US" altLang="ja-JP" sz="1400" b="0" i="0" baseline="0">
              <a:solidFill>
                <a:schemeClr val="dk1"/>
              </a:solidFill>
              <a:effectLst/>
              <a:latin typeface="+mn-lt"/>
              <a:ea typeface="+mn-ea"/>
              <a:cs typeface="+mn-cs"/>
            </a:rPr>
            <a:t>7.6</a:t>
          </a:r>
          <a:r>
            <a:rPr lang="ja-JP" altLang="ja-JP" sz="1400" b="0" i="0" baseline="0">
              <a:solidFill>
                <a:schemeClr val="dk1"/>
              </a:solidFill>
              <a:effectLst/>
              <a:latin typeface="+mn-lt"/>
              <a:ea typeface="+mn-ea"/>
              <a:cs typeface="+mn-cs"/>
            </a:rPr>
            <a:t>％、</a:t>
          </a:r>
          <a:r>
            <a:rPr lang="en-US" altLang="ja-JP" sz="1400" b="0" i="0" baseline="0">
              <a:solidFill>
                <a:schemeClr val="dk1"/>
              </a:solidFill>
              <a:effectLst/>
              <a:latin typeface="+mn-lt"/>
              <a:ea typeface="+mn-ea"/>
              <a:cs typeface="+mn-cs"/>
            </a:rPr>
            <a:t>H24</a:t>
          </a:r>
          <a:r>
            <a:rPr lang="ja-JP" altLang="ja-JP" sz="1400" b="0" i="0" baseline="0">
              <a:solidFill>
                <a:schemeClr val="dk1"/>
              </a:solidFill>
              <a:effectLst/>
              <a:latin typeface="+mn-lt"/>
              <a:ea typeface="+mn-ea"/>
              <a:cs typeface="+mn-cs"/>
            </a:rPr>
            <a:t>年度</a:t>
          </a:r>
          <a:r>
            <a:rPr lang="en-US" altLang="ja-JP" sz="1400" b="0" i="0" baseline="0">
              <a:solidFill>
                <a:schemeClr val="dk1"/>
              </a:solidFill>
              <a:effectLst/>
              <a:latin typeface="+mn-lt"/>
              <a:ea typeface="+mn-ea"/>
              <a:cs typeface="+mn-cs"/>
            </a:rPr>
            <a:t>6.6</a:t>
          </a:r>
          <a:r>
            <a:rPr lang="ja-JP" altLang="ja-JP" sz="1400" b="0" i="0" baseline="0">
              <a:solidFill>
                <a:schemeClr val="dk1"/>
              </a:solidFill>
              <a:effectLst/>
              <a:latin typeface="+mn-lt"/>
              <a:ea typeface="+mn-ea"/>
              <a:cs typeface="+mn-cs"/>
            </a:rPr>
            <a:t>％、</a:t>
          </a:r>
          <a:r>
            <a:rPr lang="en-US" altLang="ja-JP" sz="1400" b="0" i="0" baseline="0">
              <a:solidFill>
                <a:schemeClr val="dk1"/>
              </a:solidFill>
              <a:effectLst/>
              <a:latin typeface="+mn-lt"/>
              <a:ea typeface="+mn-ea"/>
              <a:cs typeface="+mn-cs"/>
            </a:rPr>
            <a:t>H25</a:t>
          </a:r>
          <a:r>
            <a:rPr lang="ja-JP" altLang="ja-JP" sz="1400" b="0" i="0" baseline="0">
              <a:solidFill>
                <a:schemeClr val="dk1"/>
              </a:solidFill>
              <a:effectLst/>
              <a:latin typeface="+mn-lt"/>
              <a:ea typeface="+mn-ea"/>
              <a:cs typeface="+mn-cs"/>
            </a:rPr>
            <a:t>年度</a:t>
          </a:r>
          <a:r>
            <a:rPr lang="en-US" altLang="ja-JP" sz="1400" b="0" i="0" baseline="0">
              <a:solidFill>
                <a:schemeClr val="dk1"/>
              </a:solidFill>
              <a:effectLst/>
              <a:latin typeface="+mn-lt"/>
              <a:ea typeface="+mn-ea"/>
              <a:cs typeface="+mn-cs"/>
            </a:rPr>
            <a:t>6.2</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a:t>
          </a:r>
          <a:r>
            <a:rPr lang="en-US" altLang="ja-JP" sz="1400" b="0" i="0" baseline="0">
              <a:solidFill>
                <a:schemeClr val="dk1"/>
              </a:solidFill>
              <a:effectLst/>
              <a:latin typeface="+mn-lt"/>
              <a:ea typeface="+mn-ea"/>
              <a:cs typeface="+mn-cs"/>
            </a:rPr>
            <a:t>H26</a:t>
          </a:r>
          <a:r>
            <a:rPr lang="ja-JP" altLang="ja-JP" sz="1400" b="0" i="0" baseline="0">
              <a:solidFill>
                <a:schemeClr val="dk1"/>
              </a:solidFill>
              <a:effectLst/>
              <a:latin typeface="+mn-lt"/>
              <a:ea typeface="+mn-ea"/>
              <a:cs typeface="+mn-cs"/>
            </a:rPr>
            <a:t>年度</a:t>
          </a:r>
          <a:r>
            <a:rPr lang="en-US" altLang="ja-JP" sz="1400" b="0" i="0" baseline="0">
              <a:solidFill>
                <a:schemeClr val="dk1"/>
              </a:solidFill>
              <a:effectLst/>
              <a:latin typeface="+mn-lt"/>
              <a:ea typeface="+mn-ea"/>
              <a:cs typeface="+mn-cs"/>
            </a:rPr>
            <a:t>3.8</a:t>
          </a:r>
          <a:r>
            <a:rPr lang="ja-JP" altLang="ja-JP" sz="1400" b="0" i="0" baseline="0">
              <a:solidFill>
                <a:schemeClr val="dk1"/>
              </a:solidFill>
              <a:effectLst/>
              <a:latin typeface="+mn-lt"/>
              <a:ea typeface="+mn-ea"/>
              <a:cs typeface="+mn-cs"/>
            </a:rPr>
            <a:t>％と推移しており、いずれも起債に制限を受ける</a:t>
          </a:r>
          <a:r>
            <a:rPr lang="en-US" altLang="ja-JP" sz="1400" b="0" i="0" baseline="0">
              <a:solidFill>
                <a:schemeClr val="dk1"/>
              </a:solidFill>
              <a:effectLst/>
              <a:latin typeface="+mn-lt"/>
              <a:ea typeface="+mn-ea"/>
              <a:cs typeface="+mn-cs"/>
            </a:rPr>
            <a:t>18</a:t>
          </a:r>
          <a:r>
            <a:rPr lang="ja-JP" altLang="ja-JP" sz="1400" b="0" i="0" baseline="0">
              <a:solidFill>
                <a:schemeClr val="dk1"/>
              </a:solidFill>
              <a:effectLst/>
              <a:latin typeface="+mn-lt"/>
              <a:ea typeface="+mn-ea"/>
              <a:cs typeface="+mn-cs"/>
            </a:rPr>
            <a:t>％と比べると良好な水準にある。</a:t>
          </a:r>
          <a:endParaRPr lang="ja-JP" altLang="ja-JP" sz="1400">
            <a:effectLst/>
          </a:endParaRPr>
        </a:p>
        <a:p>
          <a:pPr rtl="0"/>
          <a:r>
            <a:rPr lang="ja-JP" altLang="ja-JP" sz="1400" b="0" i="0" baseline="0">
              <a:solidFill>
                <a:schemeClr val="dk1"/>
              </a:solidFill>
              <a:effectLst/>
              <a:latin typeface="+mn-lt"/>
              <a:ea typeface="+mn-ea"/>
              <a:cs typeface="+mn-cs"/>
            </a:rPr>
            <a:t>　しかし、これは合併特例債など交付税算入率の高い地方債を</a:t>
          </a:r>
          <a:r>
            <a:rPr lang="ja-JP" altLang="en-US" sz="1400" b="0" i="0" baseline="0">
              <a:solidFill>
                <a:schemeClr val="dk1"/>
              </a:solidFill>
              <a:effectLst/>
              <a:latin typeface="+mn-lt"/>
              <a:ea typeface="+mn-ea"/>
              <a:cs typeface="+mn-cs"/>
            </a:rPr>
            <a:t>発行</a:t>
          </a:r>
          <a:r>
            <a:rPr lang="ja-JP" altLang="ja-JP" sz="1400" b="0" i="0" baseline="0">
              <a:solidFill>
                <a:schemeClr val="dk1"/>
              </a:solidFill>
              <a:effectLst/>
              <a:latin typeface="+mn-lt"/>
              <a:ea typeface="+mn-ea"/>
              <a:cs typeface="+mn-cs"/>
            </a:rPr>
            <a:t>しているため、起債額の規模の割には実質公債費比率の上昇を抑えられているからであり、合併特例債が</a:t>
          </a:r>
          <a:r>
            <a:rPr lang="ja-JP" altLang="en-US" sz="1400" b="0" i="0" baseline="0">
              <a:solidFill>
                <a:schemeClr val="dk1"/>
              </a:solidFill>
              <a:effectLst/>
              <a:latin typeface="+mn-lt"/>
              <a:ea typeface="+mn-ea"/>
              <a:cs typeface="+mn-cs"/>
            </a:rPr>
            <a:t>発行</a:t>
          </a:r>
          <a:r>
            <a:rPr lang="ja-JP" altLang="ja-JP" sz="1400" b="0" i="0" baseline="0">
              <a:solidFill>
                <a:schemeClr val="dk1"/>
              </a:solidFill>
              <a:effectLst/>
              <a:latin typeface="+mn-lt"/>
              <a:ea typeface="+mn-ea"/>
              <a:cs typeface="+mn-cs"/>
            </a:rPr>
            <a:t>できなくなる平成</a:t>
          </a:r>
          <a:r>
            <a:rPr lang="en-US" altLang="ja-JP" sz="1400" b="0" i="0" baseline="0">
              <a:solidFill>
                <a:schemeClr val="dk1"/>
              </a:solidFill>
              <a:effectLst/>
              <a:latin typeface="+mn-lt"/>
              <a:ea typeface="+mn-ea"/>
              <a:cs typeface="+mn-cs"/>
            </a:rPr>
            <a:t>33</a:t>
          </a:r>
          <a:r>
            <a:rPr lang="ja-JP" altLang="ja-JP" sz="1400" b="0" i="0" baseline="0">
              <a:solidFill>
                <a:schemeClr val="dk1"/>
              </a:solidFill>
              <a:effectLst/>
              <a:latin typeface="+mn-lt"/>
              <a:ea typeface="+mn-ea"/>
              <a:cs typeface="+mn-cs"/>
            </a:rPr>
            <a:t>年度以降は、比率の急速な悪化が懸念される。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ja-JP" sz="1400">
              <a:solidFill>
                <a:schemeClr val="dk1"/>
              </a:solidFill>
              <a:effectLst/>
              <a:latin typeface="+mn-lt"/>
              <a:ea typeface="+mn-ea"/>
              <a:cs typeface="+mn-cs"/>
            </a:rPr>
            <a:t>　</a:t>
          </a:r>
          <a:r>
            <a:rPr lang="ja-JP" altLang="ja-JP" sz="1400">
              <a:solidFill>
                <a:schemeClr val="dk1"/>
              </a:solidFill>
              <a:effectLst/>
              <a:latin typeface="+mn-lt"/>
              <a:ea typeface="+mn-ea"/>
              <a:cs typeface="+mn-cs"/>
            </a:rPr>
            <a:t>将来負担比率は、低下傾向で推移している。ただし、内訳をみると地方債残高は増加しており、交付税算入率の低い地方債から高い地方債（合併特例債等）に切り替えているため需要額算入見込額が増加し、結果として将来負担額の減少につながっている。</a:t>
          </a:r>
          <a:endParaRPr lang="ja-JP" altLang="ja-JP" sz="1400">
            <a:effectLst/>
          </a:endParaRPr>
        </a:p>
        <a:p>
          <a:pPr rtl="0"/>
          <a:r>
            <a:rPr lang="ja-JP" altLang="ja-JP" sz="1400">
              <a:solidFill>
                <a:schemeClr val="dk1"/>
              </a:solidFill>
              <a:effectLst/>
              <a:latin typeface="+mn-lt"/>
              <a:ea typeface="+mn-ea"/>
              <a:cs typeface="+mn-cs"/>
            </a:rPr>
            <a:t>　合併特例債が発行できなくなる平成</a:t>
          </a:r>
          <a:r>
            <a:rPr lang="en-US" altLang="ja-JP" sz="1400">
              <a:solidFill>
                <a:schemeClr val="dk1"/>
              </a:solidFill>
              <a:effectLst/>
              <a:latin typeface="+mn-lt"/>
              <a:ea typeface="+mn-ea"/>
              <a:cs typeface="+mn-cs"/>
            </a:rPr>
            <a:t>33</a:t>
          </a:r>
          <a:r>
            <a:rPr lang="ja-JP" altLang="ja-JP" sz="1400">
              <a:solidFill>
                <a:schemeClr val="dk1"/>
              </a:solidFill>
              <a:effectLst/>
              <a:latin typeface="+mn-lt"/>
              <a:ea typeface="+mn-ea"/>
              <a:cs typeface="+mn-cs"/>
            </a:rPr>
            <a:t>年度以降は、交付税算入率が低いなどの不利な地方債の借り入れをせざるをえない状況も見込まれるため、現状のままでは将来負担額の増加が懸念される。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58976998</v>
      </c>
      <c r="BO4" s="379"/>
      <c r="BP4" s="379"/>
      <c r="BQ4" s="379"/>
      <c r="BR4" s="379"/>
      <c r="BS4" s="379"/>
      <c r="BT4" s="379"/>
      <c r="BU4" s="380"/>
      <c r="BV4" s="378">
        <v>51818076</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10.199999999999999</v>
      </c>
      <c r="CU4" s="556"/>
      <c r="CV4" s="556"/>
      <c r="CW4" s="556"/>
      <c r="CX4" s="556"/>
      <c r="CY4" s="556"/>
      <c r="CZ4" s="556"/>
      <c r="DA4" s="557"/>
      <c r="DB4" s="555">
        <v>11.2</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53999579</v>
      </c>
      <c r="BO5" s="384"/>
      <c r="BP5" s="384"/>
      <c r="BQ5" s="384"/>
      <c r="BR5" s="384"/>
      <c r="BS5" s="384"/>
      <c r="BT5" s="384"/>
      <c r="BU5" s="385"/>
      <c r="BV5" s="383">
        <v>47519850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87.6</v>
      </c>
      <c r="CU5" s="354"/>
      <c r="CV5" s="354"/>
      <c r="CW5" s="354"/>
      <c r="CX5" s="354"/>
      <c r="CY5" s="354"/>
      <c r="CZ5" s="354"/>
      <c r="DA5" s="355"/>
      <c r="DB5" s="353">
        <v>85.1</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4977419</v>
      </c>
      <c r="BO6" s="384"/>
      <c r="BP6" s="384"/>
      <c r="BQ6" s="384"/>
      <c r="BR6" s="384"/>
      <c r="BS6" s="384"/>
      <c r="BT6" s="384"/>
      <c r="BU6" s="385"/>
      <c r="BV6" s="383">
        <v>4298226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93.8</v>
      </c>
      <c r="CU6" s="530"/>
      <c r="CV6" s="530"/>
      <c r="CW6" s="530"/>
      <c r="CX6" s="530"/>
      <c r="CY6" s="530"/>
      <c r="CZ6" s="530"/>
      <c r="DA6" s="531"/>
      <c r="DB6" s="529">
        <v>91.3</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1917860</v>
      </c>
      <c r="BO7" s="384"/>
      <c r="BP7" s="384"/>
      <c r="BQ7" s="384"/>
      <c r="BR7" s="384"/>
      <c r="BS7" s="384"/>
      <c r="BT7" s="384"/>
      <c r="BU7" s="385"/>
      <c r="BV7" s="383">
        <v>889709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30063873</v>
      </c>
      <c r="CU7" s="384"/>
      <c r="CV7" s="384"/>
      <c r="CW7" s="384"/>
      <c r="CX7" s="384"/>
      <c r="CY7" s="384"/>
      <c r="CZ7" s="384"/>
      <c r="DA7" s="385"/>
      <c r="DB7" s="383">
        <v>30390718</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3059559</v>
      </c>
      <c r="BO8" s="384"/>
      <c r="BP8" s="384"/>
      <c r="BQ8" s="384"/>
      <c r="BR8" s="384"/>
      <c r="BS8" s="384"/>
      <c r="BT8" s="384"/>
      <c r="BU8" s="385"/>
      <c r="BV8" s="383">
        <v>3408517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0.77</v>
      </c>
      <c r="CU8" s="493"/>
      <c r="CV8" s="493"/>
      <c r="CW8" s="493"/>
      <c r="CX8" s="493"/>
      <c r="CY8" s="493"/>
      <c r="CZ8" s="493"/>
      <c r="DA8" s="494"/>
      <c r="DB8" s="492">
        <v>0.74</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144618</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-348958</v>
      </c>
      <c r="BO9" s="384"/>
      <c r="BP9" s="384"/>
      <c r="BQ9" s="384"/>
      <c r="BR9" s="384"/>
      <c r="BS9" s="384"/>
      <c r="BT9" s="384"/>
      <c r="BU9" s="385"/>
      <c r="BV9" s="383">
        <v>227418</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9.1999999999999993</v>
      </c>
      <c r="CU9" s="354"/>
      <c r="CV9" s="354"/>
      <c r="CW9" s="354"/>
      <c r="CX9" s="354"/>
      <c r="CY9" s="354"/>
      <c r="CZ9" s="354"/>
      <c r="DA9" s="355"/>
      <c r="DB9" s="353">
        <v>10.199999999999999</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103</v>
      </c>
      <c r="M10" s="357"/>
      <c r="N10" s="357"/>
      <c r="O10" s="357"/>
      <c r="P10" s="357"/>
      <c r="Q10" s="358"/>
      <c r="R10" s="359">
        <v>146601</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1708420</v>
      </c>
      <c r="BO10" s="384"/>
      <c r="BP10" s="384"/>
      <c r="BQ10" s="384"/>
      <c r="BR10" s="384"/>
      <c r="BS10" s="384"/>
      <c r="BT10" s="384"/>
      <c r="BU10" s="385"/>
      <c r="BV10" s="383">
        <v>1592731</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145695</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2582901</v>
      </c>
      <c r="BO12" s="384"/>
      <c r="BP12" s="384"/>
      <c r="BQ12" s="384"/>
      <c r="BR12" s="384"/>
      <c r="BS12" s="384"/>
      <c r="BT12" s="384"/>
      <c r="BU12" s="385"/>
      <c r="BV12" s="383">
        <v>1172632</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143310</v>
      </c>
      <c r="S13" s="485"/>
      <c r="T13" s="485"/>
      <c r="U13" s="485"/>
      <c r="V13" s="486"/>
      <c r="W13" s="472" t="s">
        <v>124</v>
      </c>
      <c r="X13" s="396"/>
      <c r="Y13" s="396"/>
      <c r="Z13" s="396"/>
      <c r="AA13" s="396"/>
      <c r="AB13" s="397"/>
      <c r="AC13" s="359">
        <v>6166</v>
      </c>
      <c r="AD13" s="360"/>
      <c r="AE13" s="360"/>
      <c r="AF13" s="360"/>
      <c r="AG13" s="361"/>
      <c r="AH13" s="359">
        <v>7419</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-1223439</v>
      </c>
      <c r="BO13" s="384"/>
      <c r="BP13" s="384"/>
      <c r="BQ13" s="384"/>
      <c r="BR13" s="384"/>
      <c r="BS13" s="384"/>
      <c r="BT13" s="384"/>
      <c r="BU13" s="385"/>
      <c r="BV13" s="383">
        <v>647517</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3.8</v>
      </c>
      <c r="CU13" s="354"/>
      <c r="CV13" s="354"/>
      <c r="CW13" s="354"/>
      <c r="CX13" s="354"/>
      <c r="CY13" s="354"/>
      <c r="CZ13" s="354"/>
      <c r="DA13" s="355"/>
      <c r="DB13" s="353">
        <v>6.2</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145999</v>
      </c>
      <c r="S14" s="485"/>
      <c r="T14" s="485"/>
      <c r="U14" s="485"/>
      <c r="V14" s="486"/>
      <c r="W14" s="487"/>
      <c r="X14" s="399"/>
      <c r="Y14" s="399"/>
      <c r="Z14" s="399"/>
      <c r="AA14" s="399"/>
      <c r="AB14" s="400"/>
      <c r="AC14" s="477">
        <v>9.1999999999999993</v>
      </c>
      <c r="AD14" s="478"/>
      <c r="AE14" s="478"/>
      <c r="AF14" s="478"/>
      <c r="AG14" s="479"/>
      <c r="AH14" s="477">
        <v>10</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t="s">
        <v>122</v>
      </c>
      <c r="CU14" s="456"/>
      <c r="CV14" s="456"/>
      <c r="CW14" s="456"/>
      <c r="CX14" s="456"/>
      <c r="CY14" s="456"/>
      <c r="CZ14" s="456"/>
      <c r="DA14" s="457"/>
      <c r="DB14" s="488" t="s">
        <v>122</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143586</v>
      </c>
      <c r="S15" s="485"/>
      <c r="T15" s="485"/>
      <c r="U15" s="485"/>
      <c r="V15" s="486"/>
      <c r="W15" s="472" t="s">
        <v>131</v>
      </c>
      <c r="X15" s="396"/>
      <c r="Y15" s="396"/>
      <c r="Z15" s="396"/>
      <c r="AA15" s="396"/>
      <c r="AB15" s="397"/>
      <c r="AC15" s="359">
        <v>21391</v>
      </c>
      <c r="AD15" s="360"/>
      <c r="AE15" s="360"/>
      <c r="AF15" s="360"/>
      <c r="AG15" s="361"/>
      <c r="AH15" s="359">
        <v>24228</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16142986</v>
      </c>
      <c r="BO15" s="379"/>
      <c r="BP15" s="379"/>
      <c r="BQ15" s="379"/>
      <c r="BR15" s="379"/>
      <c r="BS15" s="379"/>
      <c r="BT15" s="379"/>
      <c r="BU15" s="380"/>
      <c r="BV15" s="378">
        <v>16257012</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31.9</v>
      </c>
      <c r="AD16" s="478"/>
      <c r="AE16" s="478"/>
      <c r="AF16" s="478"/>
      <c r="AG16" s="479"/>
      <c r="AH16" s="477">
        <v>32.700000000000003</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21023294</v>
      </c>
      <c r="BO16" s="384"/>
      <c r="BP16" s="384"/>
      <c r="BQ16" s="384"/>
      <c r="BR16" s="384"/>
      <c r="BS16" s="384"/>
      <c r="BT16" s="384"/>
      <c r="BU16" s="385"/>
      <c r="BV16" s="383">
        <v>20917963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39533</v>
      </c>
      <c r="AD17" s="360"/>
      <c r="AE17" s="360"/>
      <c r="AF17" s="360"/>
      <c r="AG17" s="361"/>
      <c r="AH17" s="359">
        <v>41172</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20732902</v>
      </c>
      <c r="BO17" s="384"/>
      <c r="BP17" s="384"/>
      <c r="BQ17" s="384"/>
      <c r="BR17" s="384"/>
      <c r="BS17" s="384"/>
      <c r="BT17" s="384"/>
      <c r="BU17" s="385"/>
      <c r="BV17" s="383">
        <v>20948933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138.37</v>
      </c>
      <c r="M18" s="448"/>
      <c r="N18" s="448"/>
      <c r="O18" s="448"/>
      <c r="P18" s="448"/>
      <c r="Q18" s="448"/>
      <c r="R18" s="449"/>
      <c r="S18" s="449"/>
      <c r="T18" s="449"/>
      <c r="U18" s="449"/>
      <c r="V18" s="450"/>
      <c r="W18" s="464"/>
      <c r="X18" s="465"/>
      <c r="Y18" s="465"/>
      <c r="Z18" s="465"/>
      <c r="AA18" s="465"/>
      <c r="AB18" s="473"/>
      <c r="AC18" s="347">
        <v>58.9</v>
      </c>
      <c r="AD18" s="348"/>
      <c r="AE18" s="348"/>
      <c r="AF18" s="348"/>
      <c r="AG18" s="451"/>
      <c r="AH18" s="347">
        <v>55.6</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26141100</v>
      </c>
      <c r="BO18" s="384"/>
      <c r="BP18" s="384"/>
      <c r="BQ18" s="384"/>
      <c r="BR18" s="384"/>
      <c r="BS18" s="384"/>
      <c r="BT18" s="384"/>
      <c r="BU18" s="385"/>
      <c r="BV18" s="383">
        <v>25381087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1045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38459765</v>
      </c>
      <c r="BO19" s="384"/>
      <c r="BP19" s="384"/>
      <c r="BQ19" s="384"/>
      <c r="BR19" s="384"/>
      <c r="BS19" s="384"/>
      <c r="BT19" s="384"/>
      <c r="BU19" s="385"/>
      <c r="BV19" s="383">
        <v>36250220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50859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36153206</v>
      </c>
      <c r="BO23" s="384"/>
      <c r="BP23" s="384"/>
      <c r="BQ23" s="384"/>
      <c r="BR23" s="384"/>
      <c r="BS23" s="384"/>
      <c r="BT23" s="384"/>
      <c r="BU23" s="385"/>
      <c r="BV23" s="383">
        <v>34068000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9100</v>
      </c>
      <c r="R24" s="360"/>
      <c r="S24" s="360"/>
      <c r="T24" s="360"/>
      <c r="U24" s="360"/>
      <c r="V24" s="361"/>
      <c r="W24" s="425"/>
      <c r="X24" s="416"/>
      <c r="Y24" s="417"/>
      <c r="Z24" s="356" t="s">
        <v>154</v>
      </c>
      <c r="AA24" s="357"/>
      <c r="AB24" s="357"/>
      <c r="AC24" s="357"/>
      <c r="AD24" s="357"/>
      <c r="AE24" s="357"/>
      <c r="AF24" s="357"/>
      <c r="AG24" s="358"/>
      <c r="AH24" s="359">
        <v>958</v>
      </c>
      <c r="AI24" s="360"/>
      <c r="AJ24" s="360"/>
      <c r="AK24" s="360"/>
      <c r="AL24" s="361"/>
      <c r="AM24" s="359">
        <v>2928606</v>
      </c>
      <c r="AN24" s="360"/>
      <c r="AO24" s="360"/>
      <c r="AP24" s="360"/>
      <c r="AQ24" s="360"/>
      <c r="AR24" s="361"/>
      <c r="AS24" s="359">
        <v>3057</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28610967</v>
      </c>
      <c r="BO24" s="384"/>
      <c r="BP24" s="384"/>
      <c r="BQ24" s="384"/>
      <c r="BR24" s="384"/>
      <c r="BS24" s="384"/>
      <c r="BT24" s="384"/>
      <c r="BU24" s="385"/>
      <c r="BV24" s="383">
        <v>26680954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7550</v>
      </c>
      <c r="R25" s="360"/>
      <c r="S25" s="360"/>
      <c r="T25" s="360"/>
      <c r="U25" s="360"/>
      <c r="V25" s="361"/>
      <c r="W25" s="425"/>
      <c r="X25" s="416"/>
      <c r="Y25" s="417"/>
      <c r="Z25" s="356" t="s">
        <v>157</v>
      </c>
      <c r="AA25" s="357"/>
      <c r="AB25" s="357"/>
      <c r="AC25" s="357"/>
      <c r="AD25" s="357"/>
      <c r="AE25" s="357"/>
      <c r="AF25" s="357"/>
      <c r="AG25" s="358"/>
      <c r="AH25" s="359">
        <v>224</v>
      </c>
      <c r="AI25" s="360"/>
      <c r="AJ25" s="360"/>
      <c r="AK25" s="360"/>
      <c r="AL25" s="361"/>
      <c r="AM25" s="359">
        <v>649824</v>
      </c>
      <c r="AN25" s="360"/>
      <c r="AO25" s="360"/>
      <c r="AP25" s="360"/>
      <c r="AQ25" s="360"/>
      <c r="AR25" s="361"/>
      <c r="AS25" s="359">
        <v>2901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8312058</v>
      </c>
      <c r="BO25" s="379"/>
      <c r="BP25" s="379"/>
      <c r="BQ25" s="379"/>
      <c r="BR25" s="379"/>
      <c r="BS25" s="379"/>
      <c r="BT25" s="379"/>
      <c r="BU25" s="380"/>
      <c r="BV25" s="378">
        <v>11135180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6830</v>
      </c>
      <c r="R26" s="360"/>
      <c r="S26" s="360"/>
      <c r="T26" s="360"/>
      <c r="U26" s="360"/>
      <c r="V26" s="361"/>
      <c r="W26" s="425"/>
      <c r="X26" s="416"/>
      <c r="Y26" s="417"/>
      <c r="Z26" s="356" t="s">
        <v>160</v>
      </c>
      <c r="AA26" s="438"/>
      <c r="AB26" s="438"/>
      <c r="AC26" s="438"/>
      <c r="AD26" s="438"/>
      <c r="AE26" s="438"/>
      <c r="AF26" s="438"/>
      <c r="AG26" s="439"/>
      <c r="AH26" s="359">
        <v>27</v>
      </c>
      <c r="AI26" s="360"/>
      <c r="AJ26" s="360"/>
      <c r="AK26" s="360"/>
      <c r="AL26" s="361"/>
      <c r="AM26" s="359">
        <v>85050</v>
      </c>
      <c r="AN26" s="360"/>
      <c r="AO26" s="360"/>
      <c r="AP26" s="360"/>
      <c r="AQ26" s="360"/>
      <c r="AR26" s="361"/>
      <c r="AS26" s="359">
        <v>3150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v>60000</v>
      </c>
      <c r="BO26" s="384"/>
      <c r="BP26" s="384"/>
      <c r="BQ26" s="384"/>
      <c r="BR26" s="384"/>
      <c r="BS26" s="384"/>
      <c r="BT26" s="384"/>
      <c r="BU26" s="385"/>
      <c r="BV26" s="383">
        <v>70000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4920</v>
      </c>
      <c r="R27" s="360"/>
      <c r="S27" s="360"/>
      <c r="T27" s="360"/>
      <c r="U27" s="360"/>
      <c r="V27" s="361"/>
      <c r="W27" s="425"/>
      <c r="X27" s="416"/>
      <c r="Y27" s="417"/>
      <c r="Z27" s="356" t="s">
        <v>163</v>
      </c>
      <c r="AA27" s="357"/>
      <c r="AB27" s="357"/>
      <c r="AC27" s="357"/>
      <c r="AD27" s="357"/>
      <c r="AE27" s="357"/>
      <c r="AF27" s="357"/>
      <c r="AG27" s="358"/>
      <c r="AH27" s="359">
        <v>36</v>
      </c>
      <c r="AI27" s="360"/>
      <c r="AJ27" s="360"/>
      <c r="AK27" s="360"/>
      <c r="AL27" s="361"/>
      <c r="AM27" s="359">
        <v>115086</v>
      </c>
      <c r="AN27" s="360"/>
      <c r="AO27" s="360"/>
      <c r="AP27" s="360"/>
      <c r="AQ27" s="360"/>
      <c r="AR27" s="361"/>
      <c r="AS27" s="359">
        <v>3197</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1487000</v>
      </c>
      <c r="BO27" s="387"/>
      <c r="BP27" s="387"/>
      <c r="BQ27" s="387"/>
      <c r="BR27" s="387"/>
      <c r="BS27" s="387"/>
      <c r="BT27" s="387"/>
      <c r="BU27" s="388"/>
      <c r="BV27" s="386">
        <v>1487000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4280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6919361</v>
      </c>
      <c r="BO28" s="379"/>
      <c r="BP28" s="379"/>
      <c r="BQ28" s="379"/>
      <c r="BR28" s="379"/>
      <c r="BS28" s="379"/>
      <c r="BT28" s="379"/>
      <c r="BU28" s="380"/>
      <c r="BV28" s="378">
        <v>7793842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22</v>
      </c>
      <c r="M29" s="360"/>
      <c r="N29" s="360"/>
      <c r="O29" s="360"/>
      <c r="P29" s="361"/>
      <c r="Q29" s="359">
        <v>4030</v>
      </c>
      <c r="R29" s="360"/>
      <c r="S29" s="360"/>
      <c r="T29" s="360"/>
      <c r="U29" s="360"/>
      <c r="V29" s="361"/>
      <c r="W29" s="426"/>
      <c r="X29" s="427"/>
      <c r="Y29" s="428"/>
      <c r="Z29" s="356" t="s">
        <v>170</v>
      </c>
      <c r="AA29" s="357"/>
      <c r="AB29" s="357"/>
      <c r="AC29" s="357"/>
      <c r="AD29" s="357"/>
      <c r="AE29" s="357"/>
      <c r="AF29" s="357"/>
      <c r="AG29" s="358"/>
      <c r="AH29" s="359">
        <v>994</v>
      </c>
      <c r="AI29" s="360"/>
      <c r="AJ29" s="360"/>
      <c r="AK29" s="360"/>
      <c r="AL29" s="361"/>
      <c r="AM29" s="359">
        <v>3043692</v>
      </c>
      <c r="AN29" s="360"/>
      <c r="AO29" s="360"/>
      <c r="AP29" s="360"/>
      <c r="AQ29" s="360"/>
      <c r="AR29" s="361"/>
      <c r="AS29" s="359">
        <v>3062</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1634744</v>
      </c>
      <c r="BO29" s="384"/>
      <c r="BP29" s="384"/>
      <c r="BQ29" s="384"/>
      <c r="BR29" s="384"/>
      <c r="BS29" s="384"/>
      <c r="BT29" s="384"/>
      <c r="BU29" s="385"/>
      <c r="BV29" s="383">
        <v>1629505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98.7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5585345</v>
      </c>
      <c r="BO30" s="387"/>
      <c r="BP30" s="387"/>
      <c r="BQ30" s="387"/>
      <c r="BR30" s="387"/>
      <c r="BS30" s="387"/>
      <c r="BT30" s="387"/>
      <c r="BU30" s="388"/>
      <c r="BV30" s="386">
        <v>6045955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4</v>
      </c>
      <c r="AN34" s="343"/>
      <c r="AO34" s="342" t="str">
        <f>IF('各会計、関係団体の財政状況及び健全化判断比率'!B30="","",'各会計、関係団体の財政状況及び健全化判断比率'!B30)</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埼玉県後期高齢者医療広域連合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深谷市土地開発公社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f t="shared" ref="AM35:AM43" si="0">IF(AO35="","",AM34+1)</f>
        <v>5</v>
      </c>
      <c r="AN35" s="343"/>
      <c r="AO35" s="342" t="str">
        <f>IF('各会計、関係団体の財政状況及び健全化判断比率'!B31="","",'各会計、関係団体の財政状況及び健全化判断比率'!B31)</f>
        <v>下水道事業会計</v>
      </c>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国済寺土地区画整理事業特別会計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埼玉県後期高齢者医療広域連合</v>
      </c>
      <c r="BZ35" s="342"/>
      <c r="CA35" s="342"/>
      <c r="CB35" s="342"/>
      <c r="CC35" s="342"/>
      <c r="CD35" s="342"/>
      <c r="CE35" s="342"/>
      <c r="CF35" s="342"/>
      <c r="CG35" s="342"/>
      <c r="CH35" s="342"/>
      <c r="CI35" s="342"/>
      <c r="CJ35" s="342"/>
      <c r="CK35" s="342"/>
      <c r="CL35" s="342"/>
      <c r="CM35" s="342"/>
      <c r="CN35" s="165"/>
      <c r="CO35" s="343">
        <f t="shared" ref="CO35:CO43" si="3">IF(CQ35="","",CO34+1)</f>
        <v>17</v>
      </c>
      <c r="CP35" s="343"/>
      <c r="CQ35" s="342" t="str">
        <f>IF('各会計、関係団体の財政状況及び健全化判断比率'!BS8="","",'各会計、関係団体の財政状況及び健全化判断比率'!BS8)</f>
        <v>おかべ物産観光</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8</v>
      </c>
      <c r="BF36" s="343"/>
      <c r="BG36" s="342" t="str">
        <f>IF('各会計、関係団体の財政状況及び健全化判断比率'!B34="","",'各会計、関係団体の財政状況及び健全化判断比率'!B34)</f>
        <v>岡中央土地区画整理事業特別会計</v>
      </c>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埼玉県市町村総合事務組合</v>
      </c>
      <c r="BZ36" s="342"/>
      <c r="CA36" s="342"/>
      <c r="CB36" s="342"/>
      <c r="CC36" s="342"/>
      <c r="CD36" s="342"/>
      <c r="CE36" s="342"/>
      <c r="CF36" s="342"/>
      <c r="CG36" s="342"/>
      <c r="CH36" s="342"/>
      <c r="CI36" s="342"/>
      <c r="CJ36" s="342"/>
      <c r="CK36" s="342"/>
      <c r="CL36" s="342"/>
      <c r="CM36" s="342"/>
      <c r="CN36" s="165"/>
      <c r="CO36" s="343">
        <f t="shared" si="3"/>
        <v>18</v>
      </c>
      <c r="CP36" s="343"/>
      <c r="CQ36" s="342" t="str">
        <f>IF('各会計、関係団体の財政状況及び健全化判断比率'!BS9="","",'各会計、関係団体の財政状況及び健全化判断比率'!BS9)</f>
        <v>はなぞの</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埼玉県市町村総合事務組合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彩の国さいたま人づくり広域連合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埼玉県都市競艇組合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大里広域市町村圏組合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18737536</v>
      </c>
      <c r="S5" s="639"/>
      <c r="T5" s="639"/>
      <c r="U5" s="639"/>
      <c r="V5" s="639"/>
      <c r="W5" s="639"/>
      <c r="X5" s="639"/>
      <c r="Y5" s="686"/>
      <c r="Z5" s="699">
        <v>31.8</v>
      </c>
      <c r="AA5" s="699"/>
      <c r="AB5" s="699"/>
      <c r="AC5" s="699"/>
      <c r="AD5" s="700">
        <v>18213026</v>
      </c>
      <c r="AE5" s="700"/>
      <c r="AF5" s="700"/>
      <c r="AG5" s="700"/>
      <c r="AH5" s="700"/>
      <c r="AI5" s="700"/>
      <c r="AJ5" s="700"/>
      <c r="AK5" s="700"/>
      <c r="AL5" s="687">
        <v>65.400000000000006</v>
      </c>
      <c r="AM5" s="656"/>
      <c r="AN5" s="656"/>
      <c r="AO5" s="688"/>
      <c r="AP5" s="675" t="s">
        <v>208</v>
      </c>
      <c r="AQ5" s="676"/>
      <c r="AR5" s="676"/>
      <c r="AS5" s="676"/>
      <c r="AT5" s="676"/>
      <c r="AU5" s="676"/>
      <c r="AV5" s="676"/>
      <c r="AW5" s="676"/>
      <c r="AX5" s="676"/>
      <c r="AY5" s="676"/>
      <c r="AZ5" s="676"/>
      <c r="BA5" s="676"/>
      <c r="BB5" s="676"/>
      <c r="BC5" s="676"/>
      <c r="BD5" s="676"/>
      <c r="BE5" s="676"/>
      <c r="BF5" s="677"/>
      <c r="BG5" s="588">
        <v>18213026</v>
      </c>
      <c r="BH5" s="589"/>
      <c r="BI5" s="589"/>
      <c r="BJ5" s="589"/>
      <c r="BK5" s="589"/>
      <c r="BL5" s="589"/>
      <c r="BM5" s="589"/>
      <c r="BN5" s="590"/>
      <c r="BO5" s="641">
        <v>97.2</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x14ac:dyDescent="0.15">
      <c r="B6" s="585" t="s">
        <v>213</v>
      </c>
      <c r="C6" s="586"/>
      <c r="D6" s="586"/>
      <c r="E6" s="586"/>
      <c r="F6" s="586"/>
      <c r="G6" s="586"/>
      <c r="H6" s="586"/>
      <c r="I6" s="586"/>
      <c r="J6" s="586"/>
      <c r="K6" s="586"/>
      <c r="L6" s="586"/>
      <c r="M6" s="586"/>
      <c r="N6" s="586"/>
      <c r="O6" s="586"/>
      <c r="P6" s="586"/>
      <c r="Q6" s="587"/>
      <c r="R6" s="588">
        <v>614698</v>
      </c>
      <c r="S6" s="589"/>
      <c r="T6" s="589"/>
      <c r="U6" s="589"/>
      <c r="V6" s="589"/>
      <c r="W6" s="589"/>
      <c r="X6" s="589"/>
      <c r="Y6" s="590"/>
      <c r="Z6" s="641">
        <v>1</v>
      </c>
      <c r="AA6" s="641"/>
      <c r="AB6" s="641"/>
      <c r="AC6" s="641"/>
      <c r="AD6" s="642">
        <v>614698</v>
      </c>
      <c r="AE6" s="642"/>
      <c r="AF6" s="642"/>
      <c r="AG6" s="642"/>
      <c r="AH6" s="642"/>
      <c r="AI6" s="642"/>
      <c r="AJ6" s="642"/>
      <c r="AK6" s="642"/>
      <c r="AL6" s="611">
        <v>2.2000000000000002</v>
      </c>
      <c r="AM6" s="643"/>
      <c r="AN6" s="643"/>
      <c r="AO6" s="644"/>
      <c r="AP6" s="585" t="s">
        <v>214</v>
      </c>
      <c r="AQ6" s="586"/>
      <c r="AR6" s="586"/>
      <c r="AS6" s="586"/>
      <c r="AT6" s="586"/>
      <c r="AU6" s="586"/>
      <c r="AV6" s="586"/>
      <c r="AW6" s="586"/>
      <c r="AX6" s="586"/>
      <c r="AY6" s="586"/>
      <c r="AZ6" s="586"/>
      <c r="BA6" s="586"/>
      <c r="BB6" s="586"/>
      <c r="BC6" s="586"/>
      <c r="BD6" s="586"/>
      <c r="BE6" s="586"/>
      <c r="BF6" s="587"/>
      <c r="BG6" s="588">
        <v>18213026</v>
      </c>
      <c r="BH6" s="589"/>
      <c r="BI6" s="589"/>
      <c r="BJ6" s="589"/>
      <c r="BK6" s="589"/>
      <c r="BL6" s="589"/>
      <c r="BM6" s="589"/>
      <c r="BN6" s="590"/>
      <c r="BO6" s="641">
        <v>97.2</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328827</v>
      </c>
      <c r="CS6" s="589"/>
      <c r="CT6" s="589"/>
      <c r="CU6" s="589"/>
      <c r="CV6" s="589"/>
      <c r="CW6" s="589"/>
      <c r="CX6" s="589"/>
      <c r="CY6" s="590"/>
      <c r="CZ6" s="641">
        <v>0.6</v>
      </c>
      <c r="DA6" s="641"/>
      <c r="DB6" s="641"/>
      <c r="DC6" s="641"/>
      <c r="DD6" s="594" t="s">
        <v>209</v>
      </c>
      <c r="DE6" s="589"/>
      <c r="DF6" s="589"/>
      <c r="DG6" s="589"/>
      <c r="DH6" s="589"/>
      <c r="DI6" s="589"/>
      <c r="DJ6" s="589"/>
      <c r="DK6" s="589"/>
      <c r="DL6" s="589"/>
      <c r="DM6" s="589"/>
      <c r="DN6" s="589"/>
      <c r="DO6" s="589"/>
      <c r="DP6" s="590"/>
      <c r="DQ6" s="594">
        <v>328827</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28794</v>
      </c>
      <c r="S7" s="589"/>
      <c r="T7" s="589"/>
      <c r="U7" s="589"/>
      <c r="V7" s="589"/>
      <c r="W7" s="589"/>
      <c r="X7" s="589"/>
      <c r="Y7" s="590"/>
      <c r="Z7" s="641">
        <v>0</v>
      </c>
      <c r="AA7" s="641"/>
      <c r="AB7" s="641"/>
      <c r="AC7" s="641"/>
      <c r="AD7" s="642">
        <v>28794</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8444963</v>
      </c>
      <c r="BH7" s="589"/>
      <c r="BI7" s="589"/>
      <c r="BJ7" s="589"/>
      <c r="BK7" s="589"/>
      <c r="BL7" s="589"/>
      <c r="BM7" s="589"/>
      <c r="BN7" s="590"/>
      <c r="BO7" s="641">
        <v>45.1</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6397542</v>
      </c>
      <c r="CS7" s="589"/>
      <c r="CT7" s="589"/>
      <c r="CU7" s="589"/>
      <c r="CV7" s="589"/>
      <c r="CW7" s="589"/>
      <c r="CX7" s="589"/>
      <c r="CY7" s="590"/>
      <c r="CZ7" s="641">
        <v>11.8</v>
      </c>
      <c r="DA7" s="641"/>
      <c r="DB7" s="641"/>
      <c r="DC7" s="641"/>
      <c r="DD7" s="594">
        <v>321737</v>
      </c>
      <c r="DE7" s="589"/>
      <c r="DF7" s="589"/>
      <c r="DG7" s="589"/>
      <c r="DH7" s="589"/>
      <c r="DI7" s="589"/>
      <c r="DJ7" s="589"/>
      <c r="DK7" s="589"/>
      <c r="DL7" s="589"/>
      <c r="DM7" s="589"/>
      <c r="DN7" s="589"/>
      <c r="DO7" s="589"/>
      <c r="DP7" s="590"/>
      <c r="DQ7" s="594">
        <v>5571592</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130920</v>
      </c>
      <c r="S8" s="589"/>
      <c r="T8" s="589"/>
      <c r="U8" s="589"/>
      <c r="V8" s="589"/>
      <c r="W8" s="589"/>
      <c r="X8" s="589"/>
      <c r="Y8" s="590"/>
      <c r="Z8" s="641">
        <v>0.2</v>
      </c>
      <c r="AA8" s="641"/>
      <c r="AB8" s="641"/>
      <c r="AC8" s="641"/>
      <c r="AD8" s="642">
        <v>130920</v>
      </c>
      <c r="AE8" s="642"/>
      <c r="AF8" s="642"/>
      <c r="AG8" s="642"/>
      <c r="AH8" s="642"/>
      <c r="AI8" s="642"/>
      <c r="AJ8" s="642"/>
      <c r="AK8" s="642"/>
      <c r="AL8" s="611">
        <v>0.5</v>
      </c>
      <c r="AM8" s="643"/>
      <c r="AN8" s="643"/>
      <c r="AO8" s="644"/>
      <c r="AP8" s="585" t="s">
        <v>220</v>
      </c>
      <c r="AQ8" s="586"/>
      <c r="AR8" s="586"/>
      <c r="AS8" s="586"/>
      <c r="AT8" s="586"/>
      <c r="AU8" s="586"/>
      <c r="AV8" s="586"/>
      <c r="AW8" s="586"/>
      <c r="AX8" s="586"/>
      <c r="AY8" s="586"/>
      <c r="AZ8" s="586"/>
      <c r="BA8" s="586"/>
      <c r="BB8" s="586"/>
      <c r="BC8" s="586"/>
      <c r="BD8" s="586"/>
      <c r="BE8" s="586"/>
      <c r="BF8" s="587"/>
      <c r="BG8" s="588">
        <v>244732</v>
      </c>
      <c r="BH8" s="589"/>
      <c r="BI8" s="589"/>
      <c r="BJ8" s="589"/>
      <c r="BK8" s="589"/>
      <c r="BL8" s="589"/>
      <c r="BM8" s="589"/>
      <c r="BN8" s="590"/>
      <c r="BO8" s="641">
        <v>1.3</v>
      </c>
      <c r="BP8" s="641"/>
      <c r="BQ8" s="641"/>
      <c r="BR8" s="641"/>
      <c r="BS8" s="594" t="s">
        <v>112</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19447402</v>
      </c>
      <c r="CS8" s="589"/>
      <c r="CT8" s="589"/>
      <c r="CU8" s="589"/>
      <c r="CV8" s="589"/>
      <c r="CW8" s="589"/>
      <c r="CX8" s="589"/>
      <c r="CY8" s="590"/>
      <c r="CZ8" s="641">
        <v>36</v>
      </c>
      <c r="DA8" s="641"/>
      <c r="DB8" s="641"/>
      <c r="DC8" s="641"/>
      <c r="DD8" s="594">
        <v>300100</v>
      </c>
      <c r="DE8" s="589"/>
      <c r="DF8" s="589"/>
      <c r="DG8" s="589"/>
      <c r="DH8" s="589"/>
      <c r="DI8" s="589"/>
      <c r="DJ8" s="589"/>
      <c r="DK8" s="589"/>
      <c r="DL8" s="589"/>
      <c r="DM8" s="589"/>
      <c r="DN8" s="589"/>
      <c r="DO8" s="589"/>
      <c r="DP8" s="590"/>
      <c r="DQ8" s="594">
        <v>9811278</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80290</v>
      </c>
      <c r="S9" s="589"/>
      <c r="T9" s="589"/>
      <c r="U9" s="589"/>
      <c r="V9" s="589"/>
      <c r="W9" s="589"/>
      <c r="X9" s="589"/>
      <c r="Y9" s="590"/>
      <c r="Z9" s="641">
        <v>0.1</v>
      </c>
      <c r="AA9" s="641"/>
      <c r="AB9" s="641"/>
      <c r="AC9" s="641"/>
      <c r="AD9" s="642">
        <v>80290</v>
      </c>
      <c r="AE9" s="642"/>
      <c r="AF9" s="642"/>
      <c r="AG9" s="642"/>
      <c r="AH9" s="642"/>
      <c r="AI9" s="642"/>
      <c r="AJ9" s="642"/>
      <c r="AK9" s="642"/>
      <c r="AL9" s="611">
        <v>0.3</v>
      </c>
      <c r="AM9" s="643"/>
      <c r="AN9" s="643"/>
      <c r="AO9" s="644"/>
      <c r="AP9" s="585" t="s">
        <v>223</v>
      </c>
      <c r="AQ9" s="586"/>
      <c r="AR9" s="586"/>
      <c r="AS9" s="586"/>
      <c r="AT9" s="586"/>
      <c r="AU9" s="586"/>
      <c r="AV9" s="586"/>
      <c r="AW9" s="586"/>
      <c r="AX9" s="586"/>
      <c r="AY9" s="586"/>
      <c r="AZ9" s="586"/>
      <c r="BA9" s="586"/>
      <c r="BB9" s="586"/>
      <c r="BC9" s="586"/>
      <c r="BD9" s="586"/>
      <c r="BE9" s="586"/>
      <c r="BF9" s="587"/>
      <c r="BG9" s="588">
        <v>6794759</v>
      </c>
      <c r="BH9" s="589"/>
      <c r="BI9" s="589"/>
      <c r="BJ9" s="589"/>
      <c r="BK9" s="589"/>
      <c r="BL9" s="589"/>
      <c r="BM9" s="589"/>
      <c r="BN9" s="590"/>
      <c r="BO9" s="641">
        <v>36.299999999999997</v>
      </c>
      <c r="BP9" s="641"/>
      <c r="BQ9" s="641"/>
      <c r="BR9" s="641"/>
      <c r="BS9" s="594" t="s">
        <v>112</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4637856</v>
      </c>
      <c r="CS9" s="589"/>
      <c r="CT9" s="589"/>
      <c r="CU9" s="589"/>
      <c r="CV9" s="589"/>
      <c r="CW9" s="589"/>
      <c r="CX9" s="589"/>
      <c r="CY9" s="590"/>
      <c r="CZ9" s="641">
        <v>8.6</v>
      </c>
      <c r="DA9" s="641"/>
      <c r="DB9" s="641"/>
      <c r="DC9" s="641"/>
      <c r="DD9" s="594">
        <v>455150</v>
      </c>
      <c r="DE9" s="589"/>
      <c r="DF9" s="589"/>
      <c r="DG9" s="589"/>
      <c r="DH9" s="589"/>
      <c r="DI9" s="589"/>
      <c r="DJ9" s="589"/>
      <c r="DK9" s="589"/>
      <c r="DL9" s="589"/>
      <c r="DM9" s="589"/>
      <c r="DN9" s="589"/>
      <c r="DO9" s="589"/>
      <c r="DP9" s="590"/>
      <c r="DQ9" s="594">
        <v>3053859</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1489953</v>
      </c>
      <c r="S10" s="589"/>
      <c r="T10" s="589"/>
      <c r="U10" s="589"/>
      <c r="V10" s="589"/>
      <c r="W10" s="589"/>
      <c r="X10" s="589"/>
      <c r="Y10" s="590"/>
      <c r="Z10" s="641">
        <v>2.5</v>
      </c>
      <c r="AA10" s="641"/>
      <c r="AB10" s="641"/>
      <c r="AC10" s="641"/>
      <c r="AD10" s="642">
        <v>1489953</v>
      </c>
      <c r="AE10" s="642"/>
      <c r="AF10" s="642"/>
      <c r="AG10" s="642"/>
      <c r="AH10" s="642"/>
      <c r="AI10" s="642"/>
      <c r="AJ10" s="642"/>
      <c r="AK10" s="642"/>
      <c r="AL10" s="611">
        <v>5.3</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365599</v>
      </c>
      <c r="BH10" s="589"/>
      <c r="BI10" s="589"/>
      <c r="BJ10" s="589"/>
      <c r="BK10" s="589"/>
      <c r="BL10" s="589"/>
      <c r="BM10" s="589"/>
      <c r="BN10" s="590"/>
      <c r="BO10" s="641">
        <v>2</v>
      </c>
      <c r="BP10" s="641"/>
      <c r="BQ10" s="641"/>
      <c r="BR10" s="641"/>
      <c r="BS10" s="594" t="s">
        <v>112</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233062</v>
      </c>
      <c r="CS10" s="589"/>
      <c r="CT10" s="589"/>
      <c r="CU10" s="589"/>
      <c r="CV10" s="589"/>
      <c r="CW10" s="589"/>
      <c r="CX10" s="589"/>
      <c r="CY10" s="590"/>
      <c r="CZ10" s="641">
        <v>0.4</v>
      </c>
      <c r="DA10" s="641"/>
      <c r="DB10" s="641"/>
      <c r="DC10" s="641"/>
      <c r="DD10" s="594" t="s">
        <v>112</v>
      </c>
      <c r="DE10" s="589"/>
      <c r="DF10" s="589"/>
      <c r="DG10" s="589"/>
      <c r="DH10" s="589"/>
      <c r="DI10" s="589"/>
      <c r="DJ10" s="589"/>
      <c r="DK10" s="589"/>
      <c r="DL10" s="589"/>
      <c r="DM10" s="589"/>
      <c r="DN10" s="589"/>
      <c r="DO10" s="589"/>
      <c r="DP10" s="590"/>
      <c r="DQ10" s="594">
        <v>231879</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v>39844</v>
      </c>
      <c r="S11" s="589"/>
      <c r="T11" s="589"/>
      <c r="U11" s="589"/>
      <c r="V11" s="589"/>
      <c r="W11" s="589"/>
      <c r="X11" s="589"/>
      <c r="Y11" s="590"/>
      <c r="Z11" s="641">
        <v>0.1</v>
      </c>
      <c r="AA11" s="641"/>
      <c r="AB11" s="641"/>
      <c r="AC11" s="641"/>
      <c r="AD11" s="642">
        <v>39844</v>
      </c>
      <c r="AE11" s="642"/>
      <c r="AF11" s="642"/>
      <c r="AG11" s="642"/>
      <c r="AH11" s="642"/>
      <c r="AI11" s="642"/>
      <c r="AJ11" s="642"/>
      <c r="AK11" s="642"/>
      <c r="AL11" s="611">
        <v>0.1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1039873</v>
      </c>
      <c r="BH11" s="589"/>
      <c r="BI11" s="589"/>
      <c r="BJ11" s="589"/>
      <c r="BK11" s="589"/>
      <c r="BL11" s="589"/>
      <c r="BM11" s="589"/>
      <c r="BN11" s="590"/>
      <c r="BO11" s="641">
        <v>5.5</v>
      </c>
      <c r="BP11" s="641"/>
      <c r="BQ11" s="641"/>
      <c r="BR11" s="641"/>
      <c r="BS11" s="594" t="s">
        <v>112</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5994269</v>
      </c>
      <c r="CS11" s="589"/>
      <c r="CT11" s="589"/>
      <c r="CU11" s="589"/>
      <c r="CV11" s="589"/>
      <c r="CW11" s="589"/>
      <c r="CX11" s="589"/>
      <c r="CY11" s="590"/>
      <c r="CZ11" s="641">
        <v>11.1</v>
      </c>
      <c r="DA11" s="641"/>
      <c r="DB11" s="641"/>
      <c r="DC11" s="641"/>
      <c r="DD11" s="594">
        <v>132965</v>
      </c>
      <c r="DE11" s="589"/>
      <c r="DF11" s="589"/>
      <c r="DG11" s="589"/>
      <c r="DH11" s="589"/>
      <c r="DI11" s="589"/>
      <c r="DJ11" s="589"/>
      <c r="DK11" s="589"/>
      <c r="DL11" s="589"/>
      <c r="DM11" s="589"/>
      <c r="DN11" s="589"/>
      <c r="DO11" s="589"/>
      <c r="DP11" s="590"/>
      <c r="DQ11" s="594">
        <v>2385691</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8393182</v>
      </c>
      <c r="BH12" s="589"/>
      <c r="BI12" s="589"/>
      <c r="BJ12" s="589"/>
      <c r="BK12" s="589"/>
      <c r="BL12" s="589"/>
      <c r="BM12" s="589"/>
      <c r="BN12" s="590"/>
      <c r="BO12" s="641">
        <v>44.8</v>
      </c>
      <c r="BP12" s="641"/>
      <c r="BQ12" s="641"/>
      <c r="BR12" s="641"/>
      <c r="BS12" s="594" t="s">
        <v>112</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567113</v>
      </c>
      <c r="CS12" s="589"/>
      <c r="CT12" s="589"/>
      <c r="CU12" s="589"/>
      <c r="CV12" s="589"/>
      <c r="CW12" s="589"/>
      <c r="CX12" s="589"/>
      <c r="CY12" s="590"/>
      <c r="CZ12" s="641">
        <v>1.1000000000000001</v>
      </c>
      <c r="DA12" s="641"/>
      <c r="DB12" s="641"/>
      <c r="DC12" s="641"/>
      <c r="DD12" s="594">
        <v>1092</v>
      </c>
      <c r="DE12" s="589"/>
      <c r="DF12" s="589"/>
      <c r="DG12" s="589"/>
      <c r="DH12" s="589"/>
      <c r="DI12" s="589"/>
      <c r="DJ12" s="589"/>
      <c r="DK12" s="589"/>
      <c r="DL12" s="589"/>
      <c r="DM12" s="589"/>
      <c r="DN12" s="589"/>
      <c r="DO12" s="589"/>
      <c r="DP12" s="590"/>
      <c r="DQ12" s="594">
        <v>74913</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119335</v>
      </c>
      <c r="S13" s="589"/>
      <c r="T13" s="589"/>
      <c r="U13" s="589"/>
      <c r="V13" s="589"/>
      <c r="W13" s="589"/>
      <c r="X13" s="589"/>
      <c r="Y13" s="590"/>
      <c r="Z13" s="641">
        <v>0.2</v>
      </c>
      <c r="AA13" s="641"/>
      <c r="AB13" s="641"/>
      <c r="AC13" s="641"/>
      <c r="AD13" s="642">
        <v>119335</v>
      </c>
      <c r="AE13" s="642"/>
      <c r="AF13" s="642"/>
      <c r="AG13" s="642"/>
      <c r="AH13" s="642"/>
      <c r="AI13" s="642"/>
      <c r="AJ13" s="642"/>
      <c r="AK13" s="642"/>
      <c r="AL13" s="611">
        <v>0.4</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8373710</v>
      </c>
      <c r="BH13" s="589"/>
      <c r="BI13" s="589"/>
      <c r="BJ13" s="589"/>
      <c r="BK13" s="589"/>
      <c r="BL13" s="589"/>
      <c r="BM13" s="589"/>
      <c r="BN13" s="590"/>
      <c r="BO13" s="641">
        <v>44.7</v>
      </c>
      <c r="BP13" s="641"/>
      <c r="BQ13" s="641"/>
      <c r="BR13" s="641"/>
      <c r="BS13" s="594" t="s">
        <v>112</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5693476</v>
      </c>
      <c r="CS13" s="589"/>
      <c r="CT13" s="589"/>
      <c r="CU13" s="589"/>
      <c r="CV13" s="589"/>
      <c r="CW13" s="589"/>
      <c r="CX13" s="589"/>
      <c r="CY13" s="590"/>
      <c r="CZ13" s="641">
        <v>10.5</v>
      </c>
      <c r="DA13" s="641"/>
      <c r="DB13" s="641"/>
      <c r="DC13" s="641"/>
      <c r="DD13" s="594">
        <v>2769242</v>
      </c>
      <c r="DE13" s="589"/>
      <c r="DF13" s="589"/>
      <c r="DG13" s="589"/>
      <c r="DH13" s="589"/>
      <c r="DI13" s="589"/>
      <c r="DJ13" s="589"/>
      <c r="DK13" s="589"/>
      <c r="DL13" s="589"/>
      <c r="DM13" s="589"/>
      <c r="DN13" s="589"/>
      <c r="DO13" s="589"/>
      <c r="DP13" s="590"/>
      <c r="DQ13" s="594">
        <v>3516559</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290134</v>
      </c>
      <c r="BH14" s="589"/>
      <c r="BI14" s="589"/>
      <c r="BJ14" s="589"/>
      <c r="BK14" s="589"/>
      <c r="BL14" s="589"/>
      <c r="BM14" s="589"/>
      <c r="BN14" s="590"/>
      <c r="BO14" s="641">
        <v>1.5</v>
      </c>
      <c r="BP14" s="641"/>
      <c r="BQ14" s="641"/>
      <c r="BR14" s="641"/>
      <c r="BS14" s="594" t="s">
        <v>112</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2137001</v>
      </c>
      <c r="CS14" s="589"/>
      <c r="CT14" s="589"/>
      <c r="CU14" s="589"/>
      <c r="CV14" s="589"/>
      <c r="CW14" s="589"/>
      <c r="CX14" s="589"/>
      <c r="CY14" s="590"/>
      <c r="CZ14" s="641">
        <v>4</v>
      </c>
      <c r="DA14" s="641"/>
      <c r="DB14" s="641"/>
      <c r="DC14" s="641"/>
      <c r="DD14" s="594">
        <v>364557</v>
      </c>
      <c r="DE14" s="589"/>
      <c r="DF14" s="589"/>
      <c r="DG14" s="589"/>
      <c r="DH14" s="589"/>
      <c r="DI14" s="589"/>
      <c r="DJ14" s="589"/>
      <c r="DK14" s="589"/>
      <c r="DL14" s="589"/>
      <c r="DM14" s="589"/>
      <c r="DN14" s="589"/>
      <c r="DO14" s="589"/>
      <c r="DP14" s="590"/>
      <c r="DQ14" s="594">
        <v>1408204</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96271</v>
      </c>
      <c r="S15" s="589"/>
      <c r="T15" s="589"/>
      <c r="U15" s="589"/>
      <c r="V15" s="589"/>
      <c r="W15" s="589"/>
      <c r="X15" s="589"/>
      <c r="Y15" s="590"/>
      <c r="Z15" s="641">
        <v>0.2</v>
      </c>
      <c r="AA15" s="641"/>
      <c r="AB15" s="641"/>
      <c r="AC15" s="641"/>
      <c r="AD15" s="642">
        <v>96271</v>
      </c>
      <c r="AE15" s="642"/>
      <c r="AF15" s="642"/>
      <c r="AG15" s="642"/>
      <c r="AH15" s="642"/>
      <c r="AI15" s="642"/>
      <c r="AJ15" s="642"/>
      <c r="AK15" s="642"/>
      <c r="AL15" s="611">
        <v>0.3</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1084747</v>
      </c>
      <c r="BH15" s="589"/>
      <c r="BI15" s="589"/>
      <c r="BJ15" s="589"/>
      <c r="BK15" s="589"/>
      <c r="BL15" s="589"/>
      <c r="BM15" s="589"/>
      <c r="BN15" s="590"/>
      <c r="BO15" s="641">
        <v>5.8</v>
      </c>
      <c r="BP15" s="641"/>
      <c r="BQ15" s="641"/>
      <c r="BR15" s="641"/>
      <c r="BS15" s="594" t="s">
        <v>112</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4920107</v>
      </c>
      <c r="CS15" s="589"/>
      <c r="CT15" s="589"/>
      <c r="CU15" s="589"/>
      <c r="CV15" s="589"/>
      <c r="CW15" s="589"/>
      <c r="CX15" s="589"/>
      <c r="CY15" s="590"/>
      <c r="CZ15" s="641">
        <v>9.1</v>
      </c>
      <c r="DA15" s="641"/>
      <c r="DB15" s="641"/>
      <c r="DC15" s="641"/>
      <c r="DD15" s="594">
        <v>1618757</v>
      </c>
      <c r="DE15" s="589"/>
      <c r="DF15" s="589"/>
      <c r="DG15" s="589"/>
      <c r="DH15" s="589"/>
      <c r="DI15" s="589"/>
      <c r="DJ15" s="589"/>
      <c r="DK15" s="589"/>
      <c r="DL15" s="589"/>
      <c r="DM15" s="589"/>
      <c r="DN15" s="589"/>
      <c r="DO15" s="589"/>
      <c r="DP15" s="590"/>
      <c r="DQ15" s="594">
        <v>3544151</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8229012</v>
      </c>
      <c r="S16" s="589"/>
      <c r="T16" s="589"/>
      <c r="U16" s="589"/>
      <c r="V16" s="589"/>
      <c r="W16" s="589"/>
      <c r="X16" s="589"/>
      <c r="Y16" s="590"/>
      <c r="Z16" s="641">
        <v>14</v>
      </c>
      <c r="AA16" s="641"/>
      <c r="AB16" s="641"/>
      <c r="AC16" s="641"/>
      <c r="AD16" s="642">
        <v>6883597</v>
      </c>
      <c r="AE16" s="642"/>
      <c r="AF16" s="642"/>
      <c r="AG16" s="642"/>
      <c r="AH16" s="642"/>
      <c r="AI16" s="642"/>
      <c r="AJ16" s="642"/>
      <c r="AK16" s="642"/>
      <c r="AL16" s="611">
        <v>24.7</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t="s">
        <v>112</v>
      </c>
      <c r="CS16" s="589"/>
      <c r="CT16" s="589"/>
      <c r="CU16" s="589"/>
      <c r="CV16" s="589"/>
      <c r="CW16" s="589"/>
      <c r="CX16" s="589"/>
      <c r="CY16" s="590"/>
      <c r="CZ16" s="641" t="s">
        <v>112</v>
      </c>
      <c r="DA16" s="641"/>
      <c r="DB16" s="641"/>
      <c r="DC16" s="641"/>
      <c r="DD16" s="594" t="s">
        <v>112</v>
      </c>
      <c r="DE16" s="589"/>
      <c r="DF16" s="589"/>
      <c r="DG16" s="589"/>
      <c r="DH16" s="589"/>
      <c r="DI16" s="589"/>
      <c r="DJ16" s="589"/>
      <c r="DK16" s="589"/>
      <c r="DL16" s="589"/>
      <c r="DM16" s="589"/>
      <c r="DN16" s="589"/>
      <c r="DO16" s="589"/>
      <c r="DP16" s="590"/>
      <c r="DQ16" s="594" t="s">
        <v>112</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6883597</v>
      </c>
      <c r="S17" s="589"/>
      <c r="T17" s="589"/>
      <c r="U17" s="589"/>
      <c r="V17" s="589"/>
      <c r="W17" s="589"/>
      <c r="X17" s="589"/>
      <c r="Y17" s="590"/>
      <c r="Z17" s="641">
        <v>11.7</v>
      </c>
      <c r="AA17" s="641"/>
      <c r="AB17" s="641"/>
      <c r="AC17" s="641"/>
      <c r="AD17" s="642">
        <v>6883597</v>
      </c>
      <c r="AE17" s="642"/>
      <c r="AF17" s="642"/>
      <c r="AG17" s="642"/>
      <c r="AH17" s="642"/>
      <c r="AI17" s="642"/>
      <c r="AJ17" s="642"/>
      <c r="AK17" s="642"/>
      <c r="AL17" s="611">
        <v>24.7</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3642924</v>
      </c>
      <c r="CS17" s="589"/>
      <c r="CT17" s="589"/>
      <c r="CU17" s="589"/>
      <c r="CV17" s="589"/>
      <c r="CW17" s="589"/>
      <c r="CX17" s="589"/>
      <c r="CY17" s="590"/>
      <c r="CZ17" s="641">
        <v>6.7</v>
      </c>
      <c r="DA17" s="641"/>
      <c r="DB17" s="641"/>
      <c r="DC17" s="641"/>
      <c r="DD17" s="594" t="s">
        <v>112</v>
      </c>
      <c r="DE17" s="589"/>
      <c r="DF17" s="589"/>
      <c r="DG17" s="589"/>
      <c r="DH17" s="589"/>
      <c r="DI17" s="589"/>
      <c r="DJ17" s="589"/>
      <c r="DK17" s="589"/>
      <c r="DL17" s="589"/>
      <c r="DM17" s="589"/>
      <c r="DN17" s="589"/>
      <c r="DO17" s="589"/>
      <c r="DP17" s="590"/>
      <c r="DQ17" s="594">
        <v>3555393</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1345333</v>
      </c>
      <c r="S18" s="589"/>
      <c r="T18" s="589"/>
      <c r="U18" s="589"/>
      <c r="V18" s="589"/>
      <c r="W18" s="589"/>
      <c r="X18" s="589"/>
      <c r="Y18" s="590"/>
      <c r="Z18" s="641">
        <v>2.2999999999999998</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v>82</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524510</v>
      </c>
      <c r="BH19" s="589"/>
      <c r="BI19" s="589"/>
      <c r="BJ19" s="589"/>
      <c r="BK19" s="589"/>
      <c r="BL19" s="589"/>
      <c r="BM19" s="589"/>
      <c r="BN19" s="590"/>
      <c r="BO19" s="641">
        <v>2.8</v>
      </c>
      <c r="BP19" s="641"/>
      <c r="BQ19" s="641"/>
      <c r="BR19" s="641"/>
      <c r="BS19" s="594" t="s">
        <v>112</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29566653</v>
      </c>
      <c r="S20" s="589"/>
      <c r="T20" s="589"/>
      <c r="U20" s="589"/>
      <c r="V20" s="589"/>
      <c r="W20" s="589"/>
      <c r="X20" s="589"/>
      <c r="Y20" s="590"/>
      <c r="Z20" s="641">
        <v>50.1</v>
      </c>
      <c r="AA20" s="641"/>
      <c r="AB20" s="641"/>
      <c r="AC20" s="641"/>
      <c r="AD20" s="642">
        <v>27696728</v>
      </c>
      <c r="AE20" s="642"/>
      <c r="AF20" s="642"/>
      <c r="AG20" s="642"/>
      <c r="AH20" s="642"/>
      <c r="AI20" s="642"/>
      <c r="AJ20" s="642"/>
      <c r="AK20" s="642"/>
      <c r="AL20" s="611">
        <v>99.4</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524510</v>
      </c>
      <c r="BH20" s="589"/>
      <c r="BI20" s="589"/>
      <c r="BJ20" s="589"/>
      <c r="BK20" s="589"/>
      <c r="BL20" s="589"/>
      <c r="BM20" s="589"/>
      <c r="BN20" s="590"/>
      <c r="BO20" s="641">
        <v>2.8</v>
      </c>
      <c r="BP20" s="641"/>
      <c r="BQ20" s="641"/>
      <c r="BR20" s="641"/>
      <c r="BS20" s="594" t="s">
        <v>112</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53999579</v>
      </c>
      <c r="CS20" s="589"/>
      <c r="CT20" s="589"/>
      <c r="CU20" s="589"/>
      <c r="CV20" s="589"/>
      <c r="CW20" s="589"/>
      <c r="CX20" s="589"/>
      <c r="CY20" s="590"/>
      <c r="CZ20" s="641">
        <v>100</v>
      </c>
      <c r="DA20" s="641"/>
      <c r="DB20" s="641"/>
      <c r="DC20" s="641"/>
      <c r="DD20" s="594">
        <v>5963600</v>
      </c>
      <c r="DE20" s="589"/>
      <c r="DF20" s="589"/>
      <c r="DG20" s="589"/>
      <c r="DH20" s="589"/>
      <c r="DI20" s="589"/>
      <c r="DJ20" s="589"/>
      <c r="DK20" s="589"/>
      <c r="DL20" s="589"/>
      <c r="DM20" s="589"/>
      <c r="DN20" s="589"/>
      <c r="DO20" s="589"/>
      <c r="DP20" s="590"/>
      <c r="DQ20" s="594">
        <v>33482346</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25379</v>
      </c>
      <c r="S21" s="589"/>
      <c r="T21" s="589"/>
      <c r="U21" s="589"/>
      <c r="V21" s="589"/>
      <c r="W21" s="589"/>
      <c r="X21" s="589"/>
      <c r="Y21" s="590"/>
      <c r="Z21" s="641">
        <v>0</v>
      </c>
      <c r="AA21" s="641"/>
      <c r="AB21" s="641"/>
      <c r="AC21" s="641"/>
      <c r="AD21" s="642">
        <v>25379</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t="s">
        <v>112</v>
      </c>
      <c r="BH21" s="589"/>
      <c r="BI21" s="589"/>
      <c r="BJ21" s="589"/>
      <c r="BK21" s="589"/>
      <c r="BL21" s="589"/>
      <c r="BM21" s="589"/>
      <c r="BN21" s="590"/>
      <c r="BO21" s="641" t="s">
        <v>112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1270710</v>
      </c>
      <c r="S22" s="589"/>
      <c r="T22" s="589"/>
      <c r="U22" s="589"/>
      <c r="V22" s="589"/>
      <c r="W22" s="589"/>
      <c r="X22" s="589"/>
      <c r="Y22" s="590"/>
      <c r="Z22" s="641">
        <v>2.2000000000000002</v>
      </c>
      <c r="AA22" s="641"/>
      <c r="AB22" s="641"/>
      <c r="AC22" s="641"/>
      <c r="AD22" s="642" t="s">
        <v>112</v>
      </c>
      <c r="AE22" s="642"/>
      <c r="AF22" s="642"/>
      <c r="AG22" s="642"/>
      <c r="AH22" s="642"/>
      <c r="AI22" s="642"/>
      <c r="AJ22" s="642"/>
      <c r="AK22" s="642"/>
      <c r="AL22" s="611" t="s">
        <v>112</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532960</v>
      </c>
      <c r="S23" s="589"/>
      <c r="T23" s="589"/>
      <c r="U23" s="589"/>
      <c r="V23" s="589"/>
      <c r="W23" s="589"/>
      <c r="X23" s="589"/>
      <c r="Y23" s="590"/>
      <c r="Z23" s="641">
        <v>0.9</v>
      </c>
      <c r="AA23" s="641"/>
      <c r="AB23" s="641"/>
      <c r="AC23" s="641"/>
      <c r="AD23" s="642" t="s">
        <v>112</v>
      </c>
      <c r="AE23" s="642"/>
      <c r="AF23" s="642"/>
      <c r="AG23" s="642"/>
      <c r="AH23" s="642"/>
      <c r="AI23" s="642"/>
      <c r="AJ23" s="642"/>
      <c r="AK23" s="642"/>
      <c r="AL23" s="611" t="s">
        <v>112</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v>524510</v>
      </c>
      <c r="BH23" s="589"/>
      <c r="BI23" s="589"/>
      <c r="BJ23" s="589"/>
      <c r="BK23" s="589"/>
      <c r="BL23" s="589"/>
      <c r="BM23" s="589"/>
      <c r="BN23" s="590"/>
      <c r="BO23" s="641">
        <v>2.8</v>
      </c>
      <c r="BP23" s="641"/>
      <c r="BQ23" s="641"/>
      <c r="BR23" s="641"/>
      <c r="BS23" s="594" t="s">
        <v>112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80133</v>
      </c>
      <c r="S24" s="589"/>
      <c r="T24" s="589"/>
      <c r="U24" s="589"/>
      <c r="V24" s="589"/>
      <c r="W24" s="589"/>
      <c r="X24" s="589"/>
      <c r="Y24" s="590"/>
      <c r="Z24" s="641">
        <v>0.1</v>
      </c>
      <c r="AA24" s="641"/>
      <c r="AB24" s="641"/>
      <c r="AC24" s="641"/>
      <c r="AD24" s="642">
        <v>22</v>
      </c>
      <c r="AE24" s="642"/>
      <c r="AF24" s="642"/>
      <c r="AG24" s="642"/>
      <c r="AH24" s="642"/>
      <c r="AI24" s="642"/>
      <c r="AJ24" s="642"/>
      <c r="AK24" s="642"/>
      <c r="AL24" s="611">
        <v>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24113179</v>
      </c>
      <c r="CS24" s="639"/>
      <c r="CT24" s="639"/>
      <c r="CU24" s="639"/>
      <c r="CV24" s="639"/>
      <c r="CW24" s="639"/>
      <c r="CX24" s="639"/>
      <c r="CY24" s="686"/>
      <c r="CZ24" s="690">
        <v>44.7</v>
      </c>
      <c r="DA24" s="691"/>
      <c r="DB24" s="691"/>
      <c r="DC24" s="692"/>
      <c r="DD24" s="685">
        <v>14876382</v>
      </c>
      <c r="DE24" s="639"/>
      <c r="DF24" s="639"/>
      <c r="DG24" s="639"/>
      <c r="DH24" s="639"/>
      <c r="DI24" s="639"/>
      <c r="DJ24" s="639"/>
      <c r="DK24" s="686"/>
      <c r="DL24" s="685">
        <v>14810611</v>
      </c>
      <c r="DM24" s="639"/>
      <c r="DN24" s="639"/>
      <c r="DO24" s="639"/>
      <c r="DP24" s="639"/>
      <c r="DQ24" s="639"/>
      <c r="DR24" s="639"/>
      <c r="DS24" s="639"/>
      <c r="DT24" s="639"/>
      <c r="DU24" s="639"/>
      <c r="DV24" s="686"/>
      <c r="DW24" s="687">
        <v>49.6</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6721515</v>
      </c>
      <c r="S25" s="589"/>
      <c r="T25" s="589"/>
      <c r="U25" s="589"/>
      <c r="V25" s="589"/>
      <c r="W25" s="589"/>
      <c r="X25" s="589"/>
      <c r="Y25" s="590"/>
      <c r="Z25" s="641">
        <v>11.4</v>
      </c>
      <c r="AA25" s="641"/>
      <c r="AB25" s="641"/>
      <c r="AC25" s="641"/>
      <c r="AD25" s="642" t="s">
        <v>112</v>
      </c>
      <c r="AE25" s="642"/>
      <c r="AF25" s="642"/>
      <c r="AG25" s="642"/>
      <c r="AH25" s="642"/>
      <c r="AI25" s="642"/>
      <c r="AJ25" s="642"/>
      <c r="AK25" s="642"/>
      <c r="AL25" s="611" t="s">
        <v>112</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8468479</v>
      </c>
      <c r="CS25" s="607"/>
      <c r="CT25" s="607"/>
      <c r="CU25" s="607"/>
      <c r="CV25" s="607"/>
      <c r="CW25" s="607"/>
      <c r="CX25" s="607"/>
      <c r="CY25" s="608"/>
      <c r="CZ25" s="591">
        <v>15.7</v>
      </c>
      <c r="DA25" s="609"/>
      <c r="DB25" s="609"/>
      <c r="DC25" s="610"/>
      <c r="DD25" s="594">
        <v>7595567</v>
      </c>
      <c r="DE25" s="607"/>
      <c r="DF25" s="607"/>
      <c r="DG25" s="607"/>
      <c r="DH25" s="607"/>
      <c r="DI25" s="607"/>
      <c r="DJ25" s="607"/>
      <c r="DK25" s="608"/>
      <c r="DL25" s="594">
        <v>7529796</v>
      </c>
      <c r="DM25" s="607"/>
      <c r="DN25" s="607"/>
      <c r="DO25" s="607"/>
      <c r="DP25" s="607"/>
      <c r="DQ25" s="607"/>
      <c r="DR25" s="607"/>
      <c r="DS25" s="607"/>
      <c r="DT25" s="607"/>
      <c r="DU25" s="607"/>
      <c r="DV25" s="608"/>
      <c r="DW25" s="611">
        <v>25.2</v>
      </c>
      <c r="DX25" s="612"/>
      <c r="DY25" s="612"/>
      <c r="DZ25" s="612"/>
      <c r="EA25" s="612"/>
      <c r="EB25" s="612"/>
      <c r="EC25" s="613"/>
    </row>
    <row r="26" spans="2:133" ht="11.25" customHeight="1" x14ac:dyDescent="0.15">
      <c r="B26" s="682" t="s">
        <v>276</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5842223</v>
      </c>
      <c r="CS26" s="589"/>
      <c r="CT26" s="589"/>
      <c r="CU26" s="589"/>
      <c r="CV26" s="589"/>
      <c r="CW26" s="589"/>
      <c r="CX26" s="589"/>
      <c r="CY26" s="590"/>
      <c r="CZ26" s="591">
        <v>10.8</v>
      </c>
      <c r="DA26" s="609"/>
      <c r="DB26" s="609"/>
      <c r="DC26" s="610"/>
      <c r="DD26" s="594">
        <v>5045399</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6494073</v>
      </c>
      <c r="S27" s="589"/>
      <c r="T27" s="589"/>
      <c r="U27" s="589"/>
      <c r="V27" s="589"/>
      <c r="W27" s="589"/>
      <c r="X27" s="589"/>
      <c r="Y27" s="590"/>
      <c r="Z27" s="641">
        <v>11</v>
      </c>
      <c r="AA27" s="641"/>
      <c r="AB27" s="641"/>
      <c r="AC27" s="641"/>
      <c r="AD27" s="642" t="s">
        <v>112</v>
      </c>
      <c r="AE27" s="642"/>
      <c r="AF27" s="642"/>
      <c r="AG27" s="642"/>
      <c r="AH27" s="642"/>
      <c r="AI27" s="642"/>
      <c r="AJ27" s="642"/>
      <c r="AK27" s="642"/>
      <c r="AL27" s="611" t="s">
        <v>112</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18737536</v>
      </c>
      <c r="BH27" s="589"/>
      <c r="BI27" s="589"/>
      <c r="BJ27" s="589"/>
      <c r="BK27" s="589"/>
      <c r="BL27" s="589"/>
      <c r="BM27" s="589"/>
      <c r="BN27" s="590"/>
      <c r="BO27" s="641">
        <v>100</v>
      </c>
      <c r="BP27" s="641"/>
      <c r="BQ27" s="641"/>
      <c r="BR27" s="641"/>
      <c r="BS27" s="594" t="s">
        <v>112</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12001776</v>
      </c>
      <c r="CS27" s="607"/>
      <c r="CT27" s="607"/>
      <c r="CU27" s="607"/>
      <c r="CV27" s="607"/>
      <c r="CW27" s="607"/>
      <c r="CX27" s="607"/>
      <c r="CY27" s="608"/>
      <c r="CZ27" s="591">
        <v>22.2</v>
      </c>
      <c r="DA27" s="609"/>
      <c r="DB27" s="609"/>
      <c r="DC27" s="610"/>
      <c r="DD27" s="594">
        <v>3725422</v>
      </c>
      <c r="DE27" s="607"/>
      <c r="DF27" s="607"/>
      <c r="DG27" s="607"/>
      <c r="DH27" s="607"/>
      <c r="DI27" s="607"/>
      <c r="DJ27" s="607"/>
      <c r="DK27" s="608"/>
      <c r="DL27" s="594">
        <v>3725422</v>
      </c>
      <c r="DM27" s="607"/>
      <c r="DN27" s="607"/>
      <c r="DO27" s="607"/>
      <c r="DP27" s="607"/>
      <c r="DQ27" s="607"/>
      <c r="DR27" s="607"/>
      <c r="DS27" s="607"/>
      <c r="DT27" s="607"/>
      <c r="DU27" s="607"/>
      <c r="DV27" s="608"/>
      <c r="DW27" s="611">
        <v>12.5</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254936</v>
      </c>
      <c r="S28" s="589"/>
      <c r="T28" s="589"/>
      <c r="U28" s="589"/>
      <c r="V28" s="589"/>
      <c r="W28" s="589"/>
      <c r="X28" s="589"/>
      <c r="Y28" s="590"/>
      <c r="Z28" s="641">
        <v>0.4</v>
      </c>
      <c r="AA28" s="641"/>
      <c r="AB28" s="641"/>
      <c r="AC28" s="641"/>
      <c r="AD28" s="642">
        <v>35432</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3642924</v>
      </c>
      <c r="CS28" s="589"/>
      <c r="CT28" s="589"/>
      <c r="CU28" s="589"/>
      <c r="CV28" s="589"/>
      <c r="CW28" s="589"/>
      <c r="CX28" s="589"/>
      <c r="CY28" s="590"/>
      <c r="CZ28" s="591">
        <v>6.7</v>
      </c>
      <c r="DA28" s="609"/>
      <c r="DB28" s="609"/>
      <c r="DC28" s="610"/>
      <c r="DD28" s="594">
        <v>3555393</v>
      </c>
      <c r="DE28" s="589"/>
      <c r="DF28" s="589"/>
      <c r="DG28" s="589"/>
      <c r="DH28" s="589"/>
      <c r="DI28" s="589"/>
      <c r="DJ28" s="589"/>
      <c r="DK28" s="590"/>
      <c r="DL28" s="594">
        <v>3555393</v>
      </c>
      <c r="DM28" s="589"/>
      <c r="DN28" s="589"/>
      <c r="DO28" s="589"/>
      <c r="DP28" s="589"/>
      <c r="DQ28" s="589"/>
      <c r="DR28" s="589"/>
      <c r="DS28" s="589"/>
      <c r="DT28" s="589"/>
      <c r="DU28" s="589"/>
      <c r="DV28" s="590"/>
      <c r="DW28" s="611">
        <v>11.9</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20593</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58</v>
      </c>
      <c r="CG29" s="622"/>
      <c r="CH29" s="622"/>
      <c r="CI29" s="622"/>
      <c r="CJ29" s="622"/>
      <c r="CK29" s="622"/>
      <c r="CL29" s="622"/>
      <c r="CM29" s="622"/>
      <c r="CN29" s="622"/>
      <c r="CO29" s="622"/>
      <c r="CP29" s="622"/>
      <c r="CQ29" s="623"/>
      <c r="CR29" s="588">
        <v>3642924</v>
      </c>
      <c r="CS29" s="607"/>
      <c r="CT29" s="607"/>
      <c r="CU29" s="607"/>
      <c r="CV29" s="607"/>
      <c r="CW29" s="607"/>
      <c r="CX29" s="607"/>
      <c r="CY29" s="608"/>
      <c r="CZ29" s="591">
        <v>6.7</v>
      </c>
      <c r="DA29" s="609"/>
      <c r="DB29" s="609"/>
      <c r="DC29" s="610"/>
      <c r="DD29" s="594">
        <v>3555393</v>
      </c>
      <c r="DE29" s="607"/>
      <c r="DF29" s="607"/>
      <c r="DG29" s="607"/>
      <c r="DH29" s="607"/>
      <c r="DI29" s="607"/>
      <c r="DJ29" s="607"/>
      <c r="DK29" s="608"/>
      <c r="DL29" s="594">
        <v>3555393</v>
      </c>
      <c r="DM29" s="607"/>
      <c r="DN29" s="607"/>
      <c r="DO29" s="607"/>
      <c r="DP29" s="607"/>
      <c r="DQ29" s="607"/>
      <c r="DR29" s="607"/>
      <c r="DS29" s="607"/>
      <c r="DT29" s="607"/>
      <c r="DU29" s="607"/>
      <c r="DV29" s="608"/>
      <c r="DW29" s="611">
        <v>11.9</v>
      </c>
      <c r="DX29" s="612"/>
      <c r="DY29" s="612"/>
      <c r="DZ29" s="612"/>
      <c r="EA29" s="612"/>
      <c r="EB29" s="612"/>
      <c r="EC29" s="613"/>
    </row>
    <row r="30" spans="2:133" ht="11.25" customHeight="1" x14ac:dyDescent="0.15">
      <c r="B30" s="585" t="s">
        <v>288</v>
      </c>
      <c r="C30" s="586"/>
      <c r="D30" s="586"/>
      <c r="E30" s="586"/>
      <c r="F30" s="586"/>
      <c r="G30" s="586"/>
      <c r="H30" s="586"/>
      <c r="I30" s="586"/>
      <c r="J30" s="586"/>
      <c r="K30" s="586"/>
      <c r="L30" s="586"/>
      <c r="M30" s="586"/>
      <c r="N30" s="586"/>
      <c r="O30" s="586"/>
      <c r="P30" s="586"/>
      <c r="Q30" s="587"/>
      <c r="R30" s="588">
        <v>3238514</v>
      </c>
      <c r="S30" s="589"/>
      <c r="T30" s="589"/>
      <c r="U30" s="589"/>
      <c r="V30" s="589"/>
      <c r="W30" s="589"/>
      <c r="X30" s="589"/>
      <c r="Y30" s="590"/>
      <c r="Z30" s="641">
        <v>5.5</v>
      </c>
      <c r="AA30" s="641"/>
      <c r="AB30" s="641"/>
      <c r="AC30" s="641"/>
      <c r="AD30" s="642" t="s">
        <v>112</v>
      </c>
      <c r="AE30" s="642"/>
      <c r="AF30" s="642"/>
      <c r="AG30" s="642"/>
      <c r="AH30" s="642"/>
      <c r="AI30" s="642"/>
      <c r="AJ30" s="642"/>
      <c r="AK30" s="642"/>
      <c r="AL30" s="611" t="s">
        <v>112</v>
      </c>
      <c r="AM30" s="643"/>
      <c r="AN30" s="643"/>
      <c r="AO30" s="644"/>
      <c r="AP30" s="666" t="s">
        <v>289</v>
      </c>
      <c r="AQ30" s="667"/>
      <c r="AR30" s="667"/>
      <c r="AS30" s="667"/>
      <c r="AT30" s="672" t="s">
        <v>290</v>
      </c>
      <c r="AU30" s="182"/>
      <c r="AV30" s="182"/>
      <c r="AW30" s="182"/>
      <c r="AX30" s="675" t="s">
        <v>170</v>
      </c>
      <c r="AY30" s="676"/>
      <c r="AZ30" s="676"/>
      <c r="BA30" s="676"/>
      <c r="BB30" s="676"/>
      <c r="BC30" s="676"/>
      <c r="BD30" s="676"/>
      <c r="BE30" s="676"/>
      <c r="BF30" s="677"/>
      <c r="BG30" s="654">
        <v>98.7</v>
      </c>
      <c r="BH30" s="655"/>
      <c r="BI30" s="655"/>
      <c r="BJ30" s="655"/>
      <c r="BK30" s="655"/>
      <c r="BL30" s="655"/>
      <c r="BM30" s="656">
        <v>94.4</v>
      </c>
      <c r="BN30" s="655"/>
      <c r="BO30" s="655"/>
      <c r="BP30" s="655"/>
      <c r="BQ30" s="657"/>
      <c r="BR30" s="654">
        <v>98.5</v>
      </c>
      <c r="BS30" s="655"/>
      <c r="BT30" s="655"/>
      <c r="BU30" s="655"/>
      <c r="BV30" s="655"/>
      <c r="BW30" s="655"/>
      <c r="BX30" s="656">
        <v>93.4</v>
      </c>
      <c r="BY30" s="655"/>
      <c r="BZ30" s="655"/>
      <c r="CA30" s="655"/>
      <c r="CB30" s="657"/>
      <c r="CD30" s="660"/>
      <c r="CE30" s="661"/>
      <c r="CF30" s="625" t="s">
        <v>291</v>
      </c>
      <c r="CG30" s="622"/>
      <c r="CH30" s="622"/>
      <c r="CI30" s="622"/>
      <c r="CJ30" s="622"/>
      <c r="CK30" s="622"/>
      <c r="CL30" s="622"/>
      <c r="CM30" s="622"/>
      <c r="CN30" s="622"/>
      <c r="CO30" s="622"/>
      <c r="CP30" s="622"/>
      <c r="CQ30" s="623"/>
      <c r="CR30" s="588">
        <v>3237394</v>
      </c>
      <c r="CS30" s="589"/>
      <c r="CT30" s="589"/>
      <c r="CU30" s="589"/>
      <c r="CV30" s="589"/>
      <c r="CW30" s="589"/>
      <c r="CX30" s="589"/>
      <c r="CY30" s="590"/>
      <c r="CZ30" s="591">
        <v>6</v>
      </c>
      <c r="DA30" s="609"/>
      <c r="DB30" s="609"/>
      <c r="DC30" s="610"/>
      <c r="DD30" s="594">
        <v>3157130</v>
      </c>
      <c r="DE30" s="589"/>
      <c r="DF30" s="589"/>
      <c r="DG30" s="589"/>
      <c r="DH30" s="589"/>
      <c r="DI30" s="589"/>
      <c r="DJ30" s="589"/>
      <c r="DK30" s="590"/>
      <c r="DL30" s="594">
        <v>3157130</v>
      </c>
      <c r="DM30" s="589"/>
      <c r="DN30" s="589"/>
      <c r="DO30" s="589"/>
      <c r="DP30" s="589"/>
      <c r="DQ30" s="589"/>
      <c r="DR30" s="589"/>
      <c r="DS30" s="589"/>
      <c r="DT30" s="589"/>
      <c r="DU30" s="589"/>
      <c r="DV30" s="590"/>
      <c r="DW30" s="611">
        <v>10.6</v>
      </c>
      <c r="DX30" s="612"/>
      <c r="DY30" s="612"/>
      <c r="DZ30" s="612"/>
      <c r="EA30" s="612"/>
      <c r="EB30" s="612"/>
      <c r="EC30" s="613"/>
    </row>
    <row r="31" spans="2:133" ht="11.25" customHeight="1" x14ac:dyDescent="0.15">
      <c r="B31" s="585" t="s">
        <v>292</v>
      </c>
      <c r="C31" s="586"/>
      <c r="D31" s="586"/>
      <c r="E31" s="586"/>
      <c r="F31" s="586"/>
      <c r="G31" s="586"/>
      <c r="H31" s="586"/>
      <c r="I31" s="586"/>
      <c r="J31" s="586"/>
      <c r="K31" s="586"/>
      <c r="L31" s="586"/>
      <c r="M31" s="586"/>
      <c r="N31" s="586"/>
      <c r="O31" s="586"/>
      <c r="P31" s="586"/>
      <c r="Q31" s="587"/>
      <c r="R31" s="588">
        <v>4298226</v>
      </c>
      <c r="S31" s="589"/>
      <c r="T31" s="589"/>
      <c r="U31" s="589"/>
      <c r="V31" s="589"/>
      <c r="W31" s="589"/>
      <c r="X31" s="589"/>
      <c r="Y31" s="590"/>
      <c r="Z31" s="641">
        <v>7.3</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98.6</v>
      </c>
      <c r="BH31" s="607"/>
      <c r="BI31" s="607"/>
      <c r="BJ31" s="607"/>
      <c r="BK31" s="607"/>
      <c r="BL31" s="607"/>
      <c r="BM31" s="643">
        <v>94.2</v>
      </c>
      <c r="BN31" s="653"/>
      <c r="BO31" s="653"/>
      <c r="BP31" s="653"/>
      <c r="BQ31" s="617"/>
      <c r="BR31" s="652">
        <v>98.4</v>
      </c>
      <c r="BS31" s="607"/>
      <c r="BT31" s="607"/>
      <c r="BU31" s="607"/>
      <c r="BV31" s="607"/>
      <c r="BW31" s="607"/>
      <c r="BX31" s="643">
        <v>93.3</v>
      </c>
      <c r="BY31" s="653"/>
      <c r="BZ31" s="653"/>
      <c r="CA31" s="653"/>
      <c r="CB31" s="617"/>
      <c r="CD31" s="660"/>
      <c r="CE31" s="661"/>
      <c r="CF31" s="625" t="s">
        <v>295</v>
      </c>
      <c r="CG31" s="622"/>
      <c r="CH31" s="622"/>
      <c r="CI31" s="622"/>
      <c r="CJ31" s="622"/>
      <c r="CK31" s="622"/>
      <c r="CL31" s="622"/>
      <c r="CM31" s="622"/>
      <c r="CN31" s="622"/>
      <c r="CO31" s="622"/>
      <c r="CP31" s="622"/>
      <c r="CQ31" s="623"/>
      <c r="CR31" s="588">
        <v>405530</v>
      </c>
      <c r="CS31" s="607"/>
      <c r="CT31" s="607"/>
      <c r="CU31" s="607"/>
      <c r="CV31" s="607"/>
      <c r="CW31" s="607"/>
      <c r="CX31" s="607"/>
      <c r="CY31" s="608"/>
      <c r="CZ31" s="591">
        <v>0.8</v>
      </c>
      <c r="DA31" s="609"/>
      <c r="DB31" s="609"/>
      <c r="DC31" s="610"/>
      <c r="DD31" s="594">
        <v>398263</v>
      </c>
      <c r="DE31" s="607"/>
      <c r="DF31" s="607"/>
      <c r="DG31" s="607"/>
      <c r="DH31" s="607"/>
      <c r="DI31" s="607"/>
      <c r="DJ31" s="607"/>
      <c r="DK31" s="608"/>
      <c r="DL31" s="594">
        <v>398263</v>
      </c>
      <c r="DM31" s="607"/>
      <c r="DN31" s="607"/>
      <c r="DO31" s="607"/>
      <c r="DP31" s="607"/>
      <c r="DQ31" s="607"/>
      <c r="DR31" s="607"/>
      <c r="DS31" s="607"/>
      <c r="DT31" s="607"/>
      <c r="DU31" s="607"/>
      <c r="DV31" s="608"/>
      <c r="DW31" s="611">
        <v>1.3</v>
      </c>
      <c r="DX31" s="612"/>
      <c r="DY31" s="612"/>
      <c r="DZ31" s="612"/>
      <c r="EA31" s="612"/>
      <c r="EB31" s="612"/>
      <c r="EC31" s="613"/>
    </row>
    <row r="32" spans="2:133" ht="11.25" customHeight="1" x14ac:dyDescent="0.15">
      <c r="B32" s="585" t="s">
        <v>296</v>
      </c>
      <c r="C32" s="586"/>
      <c r="D32" s="586"/>
      <c r="E32" s="586"/>
      <c r="F32" s="586"/>
      <c r="G32" s="586"/>
      <c r="H32" s="586"/>
      <c r="I32" s="586"/>
      <c r="J32" s="586"/>
      <c r="K32" s="586"/>
      <c r="L32" s="586"/>
      <c r="M32" s="586"/>
      <c r="N32" s="586"/>
      <c r="O32" s="586"/>
      <c r="P32" s="586"/>
      <c r="Q32" s="587"/>
      <c r="R32" s="588">
        <v>1150706</v>
      </c>
      <c r="S32" s="589"/>
      <c r="T32" s="589"/>
      <c r="U32" s="589"/>
      <c r="V32" s="589"/>
      <c r="W32" s="589"/>
      <c r="X32" s="589"/>
      <c r="Y32" s="590"/>
      <c r="Z32" s="641">
        <v>2</v>
      </c>
      <c r="AA32" s="641"/>
      <c r="AB32" s="641"/>
      <c r="AC32" s="641"/>
      <c r="AD32" s="642">
        <v>96593</v>
      </c>
      <c r="AE32" s="642"/>
      <c r="AF32" s="642"/>
      <c r="AG32" s="642"/>
      <c r="AH32" s="642"/>
      <c r="AI32" s="642"/>
      <c r="AJ32" s="642"/>
      <c r="AK32" s="642"/>
      <c r="AL32" s="611">
        <v>0.3</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98.7</v>
      </c>
      <c r="BH32" s="573"/>
      <c r="BI32" s="573"/>
      <c r="BJ32" s="573"/>
      <c r="BK32" s="573"/>
      <c r="BL32" s="573"/>
      <c r="BM32" s="636">
        <v>93.9</v>
      </c>
      <c r="BN32" s="573"/>
      <c r="BO32" s="573"/>
      <c r="BP32" s="573"/>
      <c r="BQ32" s="630"/>
      <c r="BR32" s="651">
        <v>98.5</v>
      </c>
      <c r="BS32" s="573"/>
      <c r="BT32" s="573"/>
      <c r="BU32" s="573"/>
      <c r="BV32" s="573"/>
      <c r="BW32" s="573"/>
      <c r="BX32" s="636">
        <v>92.8</v>
      </c>
      <c r="BY32" s="573"/>
      <c r="BZ32" s="573"/>
      <c r="CA32" s="573"/>
      <c r="CB32" s="630"/>
      <c r="CD32" s="662"/>
      <c r="CE32" s="663"/>
      <c r="CF32" s="625" t="s">
        <v>298</v>
      </c>
      <c r="CG32" s="622"/>
      <c r="CH32" s="622"/>
      <c r="CI32" s="622"/>
      <c r="CJ32" s="622"/>
      <c r="CK32" s="622"/>
      <c r="CL32" s="622"/>
      <c r="CM32" s="622"/>
      <c r="CN32" s="622"/>
      <c r="CO32" s="622"/>
      <c r="CP32" s="622"/>
      <c r="CQ32" s="623"/>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x14ac:dyDescent="0.15">
      <c r="B33" s="585" t="s">
        <v>299</v>
      </c>
      <c r="C33" s="586"/>
      <c r="D33" s="586"/>
      <c r="E33" s="586"/>
      <c r="F33" s="586"/>
      <c r="G33" s="586"/>
      <c r="H33" s="586"/>
      <c r="I33" s="586"/>
      <c r="J33" s="586"/>
      <c r="K33" s="586"/>
      <c r="L33" s="586"/>
      <c r="M33" s="586"/>
      <c r="N33" s="586"/>
      <c r="O33" s="586"/>
      <c r="P33" s="586"/>
      <c r="Q33" s="587"/>
      <c r="R33" s="588">
        <v>5322600</v>
      </c>
      <c r="S33" s="589"/>
      <c r="T33" s="589"/>
      <c r="U33" s="589"/>
      <c r="V33" s="589"/>
      <c r="W33" s="589"/>
      <c r="X33" s="589"/>
      <c r="Y33" s="590"/>
      <c r="Z33" s="641">
        <v>9</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23922800</v>
      </c>
      <c r="CS33" s="607"/>
      <c r="CT33" s="607"/>
      <c r="CU33" s="607"/>
      <c r="CV33" s="607"/>
      <c r="CW33" s="607"/>
      <c r="CX33" s="607"/>
      <c r="CY33" s="608"/>
      <c r="CZ33" s="591">
        <v>44.3</v>
      </c>
      <c r="DA33" s="609"/>
      <c r="DB33" s="609"/>
      <c r="DC33" s="610"/>
      <c r="DD33" s="594">
        <v>16285402</v>
      </c>
      <c r="DE33" s="607"/>
      <c r="DF33" s="607"/>
      <c r="DG33" s="607"/>
      <c r="DH33" s="607"/>
      <c r="DI33" s="607"/>
      <c r="DJ33" s="607"/>
      <c r="DK33" s="608"/>
      <c r="DL33" s="594">
        <v>11330489</v>
      </c>
      <c r="DM33" s="607"/>
      <c r="DN33" s="607"/>
      <c r="DO33" s="607"/>
      <c r="DP33" s="607"/>
      <c r="DQ33" s="607"/>
      <c r="DR33" s="607"/>
      <c r="DS33" s="607"/>
      <c r="DT33" s="607"/>
      <c r="DU33" s="607"/>
      <c r="DV33" s="608"/>
      <c r="DW33" s="611">
        <v>38</v>
      </c>
      <c r="DX33" s="612"/>
      <c r="DY33" s="612"/>
      <c r="DZ33" s="612"/>
      <c r="EA33" s="612"/>
      <c r="EB33" s="612"/>
      <c r="EC33" s="613"/>
    </row>
    <row r="34" spans="2:133" ht="11.25" customHeight="1" x14ac:dyDescent="0.15">
      <c r="B34" s="585" t="s">
        <v>301</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6055374</v>
      </c>
      <c r="CS34" s="589"/>
      <c r="CT34" s="589"/>
      <c r="CU34" s="589"/>
      <c r="CV34" s="589"/>
      <c r="CW34" s="589"/>
      <c r="CX34" s="589"/>
      <c r="CY34" s="590"/>
      <c r="CZ34" s="591">
        <v>11.2</v>
      </c>
      <c r="DA34" s="609"/>
      <c r="DB34" s="609"/>
      <c r="DC34" s="610"/>
      <c r="DD34" s="594">
        <v>5200170</v>
      </c>
      <c r="DE34" s="589"/>
      <c r="DF34" s="589"/>
      <c r="DG34" s="589"/>
      <c r="DH34" s="589"/>
      <c r="DI34" s="589"/>
      <c r="DJ34" s="589"/>
      <c r="DK34" s="590"/>
      <c r="DL34" s="594">
        <v>4992467</v>
      </c>
      <c r="DM34" s="589"/>
      <c r="DN34" s="589"/>
      <c r="DO34" s="589"/>
      <c r="DP34" s="589"/>
      <c r="DQ34" s="589"/>
      <c r="DR34" s="589"/>
      <c r="DS34" s="589"/>
      <c r="DT34" s="589"/>
      <c r="DU34" s="589"/>
      <c r="DV34" s="590"/>
      <c r="DW34" s="611">
        <v>16.7</v>
      </c>
      <c r="DX34" s="612"/>
      <c r="DY34" s="612"/>
      <c r="DZ34" s="612"/>
      <c r="EA34" s="612"/>
      <c r="EB34" s="612"/>
      <c r="EC34" s="613"/>
    </row>
    <row r="35" spans="2:133" ht="11.25" customHeight="1" x14ac:dyDescent="0.15">
      <c r="B35" s="585" t="s">
        <v>305</v>
      </c>
      <c r="C35" s="586"/>
      <c r="D35" s="586"/>
      <c r="E35" s="586"/>
      <c r="F35" s="586"/>
      <c r="G35" s="586"/>
      <c r="H35" s="586"/>
      <c r="I35" s="586"/>
      <c r="J35" s="586"/>
      <c r="K35" s="586"/>
      <c r="L35" s="586"/>
      <c r="M35" s="586"/>
      <c r="N35" s="586"/>
      <c r="O35" s="586"/>
      <c r="P35" s="586"/>
      <c r="Q35" s="587"/>
      <c r="R35" s="588">
        <v>2000000</v>
      </c>
      <c r="S35" s="589"/>
      <c r="T35" s="589"/>
      <c r="U35" s="589"/>
      <c r="V35" s="589"/>
      <c r="W35" s="589"/>
      <c r="X35" s="589"/>
      <c r="Y35" s="590"/>
      <c r="Z35" s="641">
        <v>3.4</v>
      </c>
      <c r="AA35" s="641"/>
      <c r="AB35" s="641"/>
      <c r="AC35" s="641"/>
      <c r="AD35" s="642" t="s">
        <v>112</v>
      </c>
      <c r="AE35" s="642"/>
      <c r="AF35" s="642"/>
      <c r="AG35" s="642"/>
      <c r="AH35" s="642"/>
      <c r="AI35" s="642"/>
      <c r="AJ35" s="642"/>
      <c r="AK35" s="642"/>
      <c r="AL35" s="611" t="s">
        <v>112</v>
      </c>
      <c r="AM35" s="643"/>
      <c r="AN35" s="643"/>
      <c r="AO35" s="644"/>
      <c r="AP35" s="186"/>
      <c r="AQ35" s="645" t="s">
        <v>306</v>
      </c>
      <c r="AR35" s="646"/>
      <c r="AS35" s="646"/>
      <c r="AT35" s="646"/>
      <c r="AU35" s="646"/>
      <c r="AV35" s="646"/>
      <c r="AW35" s="646"/>
      <c r="AX35" s="646"/>
      <c r="AY35" s="647"/>
      <c r="AZ35" s="638">
        <v>7637228</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712619</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169709</v>
      </c>
      <c r="CS35" s="607"/>
      <c r="CT35" s="607"/>
      <c r="CU35" s="607"/>
      <c r="CV35" s="607"/>
      <c r="CW35" s="607"/>
      <c r="CX35" s="607"/>
      <c r="CY35" s="608"/>
      <c r="CZ35" s="591">
        <v>0.3</v>
      </c>
      <c r="DA35" s="609"/>
      <c r="DB35" s="609"/>
      <c r="DC35" s="610"/>
      <c r="DD35" s="594">
        <v>158958</v>
      </c>
      <c r="DE35" s="607"/>
      <c r="DF35" s="607"/>
      <c r="DG35" s="607"/>
      <c r="DH35" s="607"/>
      <c r="DI35" s="607"/>
      <c r="DJ35" s="607"/>
      <c r="DK35" s="608"/>
      <c r="DL35" s="594">
        <v>152328</v>
      </c>
      <c r="DM35" s="607"/>
      <c r="DN35" s="607"/>
      <c r="DO35" s="607"/>
      <c r="DP35" s="607"/>
      <c r="DQ35" s="607"/>
      <c r="DR35" s="607"/>
      <c r="DS35" s="607"/>
      <c r="DT35" s="607"/>
      <c r="DU35" s="607"/>
      <c r="DV35" s="608"/>
      <c r="DW35" s="611">
        <v>0.5</v>
      </c>
      <c r="DX35" s="612"/>
      <c r="DY35" s="612"/>
      <c r="DZ35" s="612"/>
      <c r="EA35" s="612"/>
      <c r="EB35" s="612"/>
      <c r="EC35" s="613"/>
    </row>
    <row r="36" spans="2:133" ht="11.25" customHeight="1" x14ac:dyDescent="0.15">
      <c r="B36" s="569" t="s">
        <v>309</v>
      </c>
      <c r="C36" s="570"/>
      <c r="D36" s="570"/>
      <c r="E36" s="570"/>
      <c r="F36" s="570"/>
      <c r="G36" s="570"/>
      <c r="H36" s="570"/>
      <c r="I36" s="570"/>
      <c r="J36" s="570"/>
      <c r="K36" s="570"/>
      <c r="L36" s="570"/>
      <c r="M36" s="570"/>
      <c r="N36" s="570"/>
      <c r="O36" s="570"/>
      <c r="P36" s="570"/>
      <c r="Q36" s="571"/>
      <c r="R36" s="572">
        <v>58976998</v>
      </c>
      <c r="S36" s="629"/>
      <c r="T36" s="629"/>
      <c r="U36" s="629"/>
      <c r="V36" s="629"/>
      <c r="W36" s="629"/>
      <c r="X36" s="629"/>
      <c r="Y36" s="632"/>
      <c r="Z36" s="633">
        <v>100</v>
      </c>
      <c r="AA36" s="633"/>
      <c r="AB36" s="633"/>
      <c r="AC36" s="633"/>
      <c r="AD36" s="634">
        <v>27854154</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2171393</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-668899</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8969067</v>
      </c>
      <c r="CS36" s="589"/>
      <c r="CT36" s="589"/>
      <c r="CU36" s="589"/>
      <c r="CV36" s="589"/>
      <c r="CW36" s="589"/>
      <c r="CX36" s="589"/>
      <c r="CY36" s="590"/>
      <c r="CZ36" s="591">
        <v>16.600000000000001</v>
      </c>
      <c r="DA36" s="609"/>
      <c r="DB36" s="609"/>
      <c r="DC36" s="610"/>
      <c r="DD36" s="594">
        <v>4552803</v>
      </c>
      <c r="DE36" s="589"/>
      <c r="DF36" s="589"/>
      <c r="DG36" s="589"/>
      <c r="DH36" s="589"/>
      <c r="DI36" s="589"/>
      <c r="DJ36" s="589"/>
      <c r="DK36" s="590"/>
      <c r="DL36" s="594">
        <v>3014045</v>
      </c>
      <c r="DM36" s="589"/>
      <c r="DN36" s="589"/>
      <c r="DO36" s="589"/>
      <c r="DP36" s="589"/>
      <c r="DQ36" s="589"/>
      <c r="DR36" s="589"/>
      <c r="DS36" s="589"/>
      <c r="DT36" s="589"/>
      <c r="DU36" s="589"/>
      <c r="DV36" s="590"/>
      <c r="DW36" s="611">
        <v>10.1</v>
      </c>
      <c r="DX36" s="612"/>
      <c r="DY36" s="612"/>
      <c r="DZ36" s="612"/>
      <c r="EA36" s="612"/>
      <c r="EB36" s="612"/>
      <c r="EC36" s="613"/>
    </row>
    <row r="37" spans="2:133" ht="11.25" customHeight="1" x14ac:dyDescent="0.15">
      <c r="AQ37" s="614" t="s">
        <v>313</v>
      </c>
      <c r="AR37" s="615"/>
      <c r="AS37" s="615"/>
      <c r="AT37" s="615"/>
      <c r="AU37" s="615"/>
      <c r="AV37" s="615"/>
      <c r="AW37" s="615"/>
      <c r="AX37" s="615"/>
      <c r="AY37" s="616"/>
      <c r="AZ37" s="588">
        <v>1033559</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23192</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1307164</v>
      </c>
      <c r="CS37" s="607"/>
      <c r="CT37" s="607"/>
      <c r="CU37" s="607"/>
      <c r="CV37" s="607"/>
      <c r="CW37" s="607"/>
      <c r="CX37" s="607"/>
      <c r="CY37" s="608"/>
      <c r="CZ37" s="591">
        <v>2.4</v>
      </c>
      <c r="DA37" s="609"/>
      <c r="DB37" s="609"/>
      <c r="DC37" s="610"/>
      <c r="DD37" s="594">
        <v>1020678</v>
      </c>
      <c r="DE37" s="607"/>
      <c r="DF37" s="607"/>
      <c r="DG37" s="607"/>
      <c r="DH37" s="607"/>
      <c r="DI37" s="607"/>
      <c r="DJ37" s="607"/>
      <c r="DK37" s="608"/>
      <c r="DL37" s="594">
        <v>1020678</v>
      </c>
      <c r="DM37" s="607"/>
      <c r="DN37" s="607"/>
      <c r="DO37" s="607"/>
      <c r="DP37" s="607"/>
      <c r="DQ37" s="607"/>
      <c r="DR37" s="607"/>
      <c r="DS37" s="607"/>
      <c r="DT37" s="607"/>
      <c r="DU37" s="607"/>
      <c r="DV37" s="608"/>
      <c r="DW37" s="611">
        <v>3.4</v>
      </c>
      <c r="DX37" s="612"/>
      <c r="DY37" s="612"/>
      <c r="DZ37" s="612"/>
      <c r="EA37" s="612"/>
      <c r="EB37" s="612"/>
      <c r="EC37" s="613"/>
    </row>
    <row r="38" spans="2:133" ht="11.25" customHeight="1" x14ac:dyDescent="0.15">
      <c r="AQ38" s="614" t="s">
        <v>316</v>
      </c>
      <c r="AR38" s="615"/>
      <c r="AS38" s="615"/>
      <c r="AT38" s="615"/>
      <c r="AU38" s="615"/>
      <c r="AV38" s="615"/>
      <c r="AW38" s="615"/>
      <c r="AX38" s="615"/>
      <c r="AY38" s="616"/>
      <c r="AZ38" s="588" t="s">
        <v>317</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42108</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4986908</v>
      </c>
      <c r="CS38" s="589"/>
      <c r="CT38" s="589"/>
      <c r="CU38" s="589"/>
      <c r="CV38" s="589"/>
      <c r="CW38" s="589"/>
      <c r="CX38" s="589"/>
      <c r="CY38" s="590"/>
      <c r="CZ38" s="591">
        <v>9.1999999999999993</v>
      </c>
      <c r="DA38" s="609"/>
      <c r="DB38" s="609"/>
      <c r="DC38" s="610"/>
      <c r="DD38" s="594">
        <v>4593812</v>
      </c>
      <c r="DE38" s="589"/>
      <c r="DF38" s="589"/>
      <c r="DG38" s="589"/>
      <c r="DH38" s="589"/>
      <c r="DI38" s="589"/>
      <c r="DJ38" s="589"/>
      <c r="DK38" s="590"/>
      <c r="DL38" s="594">
        <v>3171649</v>
      </c>
      <c r="DM38" s="589"/>
      <c r="DN38" s="589"/>
      <c r="DO38" s="589"/>
      <c r="DP38" s="589"/>
      <c r="DQ38" s="589"/>
      <c r="DR38" s="589"/>
      <c r="DS38" s="589"/>
      <c r="DT38" s="589"/>
      <c r="DU38" s="589"/>
      <c r="DV38" s="590"/>
      <c r="DW38" s="611">
        <v>10.6</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t="s">
        <v>317</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76</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1908662</v>
      </c>
      <c r="CS39" s="607"/>
      <c r="CT39" s="607"/>
      <c r="CU39" s="607"/>
      <c r="CV39" s="607"/>
      <c r="CW39" s="607"/>
      <c r="CX39" s="607"/>
      <c r="CY39" s="608"/>
      <c r="CZ39" s="591">
        <v>3.5</v>
      </c>
      <c r="DA39" s="609"/>
      <c r="DB39" s="609"/>
      <c r="DC39" s="610"/>
      <c r="DD39" s="594">
        <v>1707084</v>
      </c>
      <c r="DE39" s="607"/>
      <c r="DF39" s="607"/>
      <c r="DG39" s="607"/>
      <c r="DH39" s="607"/>
      <c r="DI39" s="607"/>
      <c r="DJ39" s="607"/>
      <c r="DK39" s="608"/>
      <c r="DL39" s="594" t="s">
        <v>317</v>
      </c>
      <c r="DM39" s="607"/>
      <c r="DN39" s="607"/>
      <c r="DO39" s="607"/>
      <c r="DP39" s="607"/>
      <c r="DQ39" s="607"/>
      <c r="DR39" s="607"/>
      <c r="DS39" s="607"/>
      <c r="DT39" s="607"/>
      <c r="DU39" s="607"/>
      <c r="DV39" s="608"/>
      <c r="DW39" s="611" t="s">
        <v>317</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1746123</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99</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1833080</v>
      </c>
      <c r="CS40" s="589"/>
      <c r="CT40" s="589"/>
      <c r="CU40" s="589"/>
      <c r="CV40" s="589"/>
      <c r="CW40" s="589"/>
      <c r="CX40" s="589"/>
      <c r="CY40" s="590"/>
      <c r="CZ40" s="591">
        <v>3.4</v>
      </c>
      <c r="DA40" s="609"/>
      <c r="DB40" s="609"/>
      <c r="DC40" s="610"/>
      <c r="DD40" s="594">
        <v>72575</v>
      </c>
      <c r="DE40" s="589"/>
      <c r="DF40" s="589"/>
      <c r="DG40" s="589"/>
      <c r="DH40" s="589"/>
      <c r="DI40" s="589"/>
      <c r="DJ40" s="589"/>
      <c r="DK40" s="590"/>
      <c r="DL40" s="594" t="s">
        <v>317</v>
      </c>
      <c r="DM40" s="589"/>
      <c r="DN40" s="589"/>
      <c r="DO40" s="589"/>
      <c r="DP40" s="589"/>
      <c r="DQ40" s="589"/>
      <c r="DR40" s="589"/>
      <c r="DS40" s="589"/>
      <c r="DT40" s="589"/>
      <c r="DU40" s="589"/>
      <c r="DV40" s="590"/>
      <c r="DW40" s="611" t="s">
        <v>317</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2686153</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265</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5963600</v>
      </c>
      <c r="CS42" s="589"/>
      <c r="CT42" s="589"/>
      <c r="CU42" s="589"/>
      <c r="CV42" s="589"/>
      <c r="CW42" s="589"/>
      <c r="CX42" s="589"/>
      <c r="CY42" s="590"/>
      <c r="CZ42" s="591">
        <v>11</v>
      </c>
      <c r="DA42" s="592"/>
      <c r="DB42" s="592"/>
      <c r="DC42" s="593"/>
      <c r="DD42" s="594">
        <v>2320562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124713</v>
      </c>
      <c r="CS43" s="607"/>
      <c r="CT43" s="607"/>
      <c r="CU43" s="607"/>
      <c r="CV43" s="607"/>
      <c r="CW43" s="607"/>
      <c r="CX43" s="607"/>
      <c r="CY43" s="608"/>
      <c r="CZ43" s="591">
        <v>0.2</v>
      </c>
      <c r="DA43" s="609"/>
      <c r="DB43" s="609"/>
      <c r="DC43" s="610"/>
      <c r="DD43" s="594">
        <v>124713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335</v>
      </c>
      <c r="CD44" s="601" t="s">
        <v>287</v>
      </c>
      <c r="CE44" s="602"/>
      <c r="CF44" s="585" t="s">
        <v>336</v>
      </c>
      <c r="CG44" s="586"/>
      <c r="CH44" s="586"/>
      <c r="CI44" s="586"/>
      <c r="CJ44" s="586"/>
      <c r="CK44" s="586"/>
      <c r="CL44" s="586"/>
      <c r="CM44" s="586"/>
      <c r="CN44" s="586"/>
      <c r="CO44" s="586"/>
      <c r="CP44" s="586"/>
      <c r="CQ44" s="587"/>
      <c r="CR44" s="588">
        <v>5963600</v>
      </c>
      <c r="CS44" s="589"/>
      <c r="CT44" s="589"/>
      <c r="CU44" s="589"/>
      <c r="CV44" s="589"/>
      <c r="CW44" s="589"/>
      <c r="CX44" s="589"/>
      <c r="CY44" s="590"/>
      <c r="CZ44" s="591">
        <v>11</v>
      </c>
      <c r="DA44" s="592"/>
      <c r="DB44" s="592"/>
      <c r="DC44" s="593"/>
      <c r="DD44" s="594">
        <v>2320562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337</v>
      </c>
      <c r="CG45" s="586"/>
      <c r="CH45" s="586"/>
      <c r="CI45" s="586"/>
      <c r="CJ45" s="586"/>
      <c r="CK45" s="586"/>
      <c r="CL45" s="586"/>
      <c r="CM45" s="586"/>
      <c r="CN45" s="586"/>
      <c r="CO45" s="586"/>
      <c r="CP45" s="586"/>
      <c r="CQ45" s="587"/>
      <c r="CR45" s="588">
        <v>2734015</v>
      </c>
      <c r="CS45" s="607"/>
      <c r="CT45" s="607"/>
      <c r="CU45" s="607"/>
      <c r="CV45" s="607"/>
      <c r="CW45" s="607"/>
      <c r="CX45" s="607"/>
      <c r="CY45" s="608"/>
      <c r="CZ45" s="591">
        <v>5.0999999999999996</v>
      </c>
      <c r="DA45" s="609"/>
      <c r="DB45" s="609"/>
      <c r="DC45" s="610"/>
      <c r="DD45" s="594">
        <v>262191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338</v>
      </c>
      <c r="CG46" s="586"/>
      <c r="CH46" s="586"/>
      <c r="CI46" s="586"/>
      <c r="CJ46" s="586"/>
      <c r="CK46" s="586"/>
      <c r="CL46" s="586"/>
      <c r="CM46" s="586"/>
      <c r="CN46" s="586"/>
      <c r="CO46" s="586"/>
      <c r="CP46" s="586"/>
      <c r="CQ46" s="587"/>
      <c r="CR46" s="588">
        <v>3220990</v>
      </c>
      <c r="CS46" s="589"/>
      <c r="CT46" s="589"/>
      <c r="CU46" s="589"/>
      <c r="CV46" s="589"/>
      <c r="CW46" s="589"/>
      <c r="CX46" s="589"/>
      <c r="CY46" s="590"/>
      <c r="CZ46" s="591">
        <v>6</v>
      </c>
      <c r="DA46" s="592"/>
      <c r="DB46" s="592"/>
      <c r="DC46" s="593"/>
      <c r="DD46" s="594">
        <v>2049776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339</v>
      </c>
      <c r="CG47" s="586"/>
      <c r="CH47" s="586"/>
      <c r="CI47" s="586"/>
      <c r="CJ47" s="586"/>
      <c r="CK47" s="586"/>
      <c r="CL47" s="586"/>
      <c r="CM47" s="586"/>
      <c r="CN47" s="586"/>
      <c r="CO47" s="586"/>
      <c r="CP47" s="586"/>
      <c r="CQ47" s="587"/>
      <c r="CR47" s="588" t="s">
        <v>340</v>
      </c>
      <c r="CS47" s="607"/>
      <c r="CT47" s="607"/>
      <c r="CU47" s="607"/>
      <c r="CV47" s="607"/>
      <c r="CW47" s="607"/>
      <c r="CX47" s="607"/>
      <c r="CY47" s="608"/>
      <c r="CZ47" s="591" t="s">
        <v>340</v>
      </c>
      <c r="DA47" s="609"/>
      <c r="DB47" s="609"/>
      <c r="DC47" s="610"/>
      <c r="DD47" s="594" t="s">
        <v>340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340</v>
      </c>
      <c r="CS48" s="589"/>
      <c r="CT48" s="589"/>
      <c r="CU48" s="589"/>
      <c r="CV48" s="589"/>
      <c r="CW48" s="589"/>
      <c r="CX48" s="589"/>
      <c r="CY48" s="590"/>
      <c r="CZ48" s="591" t="s">
        <v>340</v>
      </c>
      <c r="DA48" s="592"/>
      <c r="DB48" s="592"/>
      <c r="DC48" s="593"/>
      <c r="DD48" s="594" t="s">
        <v>340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342</v>
      </c>
      <c r="CE49" s="570"/>
      <c r="CF49" s="570"/>
      <c r="CG49" s="570"/>
      <c r="CH49" s="570"/>
      <c r="CI49" s="570"/>
      <c r="CJ49" s="570"/>
      <c r="CK49" s="570"/>
      <c r="CL49" s="570"/>
      <c r="CM49" s="570"/>
      <c r="CN49" s="570"/>
      <c r="CO49" s="570"/>
      <c r="CP49" s="570"/>
      <c r="CQ49" s="571"/>
      <c r="CR49" s="572">
        <v>53999579</v>
      </c>
      <c r="CS49" s="573"/>
      <c r="CT49" s="573"/>
      <c r="CU49" s="573"/>
      <c r="CV49" s="573"/>
      <c r="CW49" s="573"/>
      <c r="CX49" s="573"/>
      <c r="CY49" s="574"/>
      <c r="CZ49" s="575">
        <v>100</v>
      </c>
      <c r="DA49" s="576"/>
      <c r="DB49" s="576"/>
      <c r="DC49" s="577"/>
      <c r="DD49" s="578">
        <v>33482346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8" t="s">
        <v>344</v>
      </c>
      <c r="DK2" s="1109"/>
      <c r="DL2" s="1109"/>
      <c r="DM2" s="1109"/>
      <c r="DN2" s="1109"/>
      <c r="DO2" s="1110"/>
      <c r="DP2" s="200"/>
      <c r="DQ2" s="1108" t="s">
        <v>345</v>
      </c>
      <c r="DR2" s="1109"/>
      <c r="DS2" s="1109"/>
      <c r="DT2" s="1109"/>
      <c r="DU2" s="1109"/>
      <c r="DV2" s="1109"/>
      <c r="DW2" s="1109"/>
      <c r="DX2" s="1109"/>
      <c r="DY2" s="1109"/>
      <c r="DZ2" s="1110"/>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65" t="s">
        <v>346</v>
      </c>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7" t="s">
        <v>348</v>
      </c>
      <c r="B5" s="998"/>
      <c r="C5" s="998"/>
      <c r="D5" s="998"/>
      <c r="E5" s="998"/>
      <c r="F5" s="998"/>
      <c r="G5" s="998"/>
      <c r="H5" s="998"/>
      <c r="I5" s="998"/>
      <c r="J5" s="998"/>
      <c r="K5" s="998"/>
      <c r="L5" s="998"/>
      <c r="M5" s="998"/>
      <c r="N5" s="998"/>
      <c r="O5" s="998"/>
      <c r="P5" s="999"/>
      <c r="Q5" s="1003" t="s">
        <v>349</v>
      </c>
      <c r="R5" s="1004"/>
      <c r="S5" s="1004"/>
      <c r="T5" s="1004"/>
      <c r="U5" s="1005"/>
      <c r="V5" s="1003" t="s">
        <v>350</v>
      </c>
      <c r="W5" s="1004"/>
      <c r="X5" s="1004"/>
      <c r="Y5" s="1004"/>
      <c r="Z5" s="1005"/>
      <c r="AA5" s="1003" t="s">
        <v>351</v>
      </c>
      <c r="AB5" s="1004"/>
      <c r="AC5" s="1004"/>
      <c r="AD5" s="1004"/>
      <c r="AE5" s="1004"/>
      <c r="AF5" s="1111" t="s">
        <v>352</v>
      </c>
      <c r="AG5" s="1004"/>
      <c r="AH5" s="1004"/>
      <c r="AI5" s="1004"/>
      <c r="AJ5" s="1019"/>
      <c r="AK5" s="1004" t="s">
        <v>353</v>
      </c>
      <c r="AL5" s="1004"/>
      <c r="AM5" s="1004"/>
      <c r="AN5" s="1004"/>
      <c r="AO5" s="1005"/>
      <c r="AP5" s="1003" t="s">
        <v>354</v>
      </c>
      <c r="AQ5" s="1004"/>
      <c r="AR5" s="1004"/>
      <c r="AS5" s="1004"/>
      <c r="AT5" s="1005"/>
      <c r="AU5" s="1003" t="s">
        <v>355</v>
      </c>
      <c r="AV5" s="1004"/>
      <c r="AW5" s="1004"/>
      <c r="AX5" s="1004"/>
      <c r="AY5" s="1019"/>
      <c r="AZ5" s="207"/>
      <c r="BA5" s="207"/>
      <c r="BB5" s="207"/>
      <c r="BC5" s="207"/>
      <c r="BD5" s="207"/>
      <c r="BE5" s="208"/>
      <c r="BF5" s="208"/>
      <c r="BG5" s="208"/>
      <c r="BH5" s="208"/>
      <c r="BI5" s="208"/>
      <c r="BJ5" s="208"/>
      <c r="BK5" s="208"/>
      <c r="BL5" s="208"/>
      <c r="BM5" s="208"/>
      <c r="BN5" s="208"/>
      <c r="BO5" s="208"/>
      <c r="BP5" s="208"/>
      <c r="BQ5" s="997" t="s">
        <v>356</v>
      </c>
      <c r="BR5" s="998"/>
      <c r="BS5" s="998"/>
      <c r="BT5" s="998"/>
      <c r="BU5" s="998"/>
      <c r="BV5" s="998"/>
      <c r="BW5" s="998"/>
      <c r="BX5" s="998"/>
      <c r="BY5" s="998"/>
      <c r="BZ5" s="998"/>
      <c r="CA5" s="998"/>
      <c r="CB5" s="998"/>
      <c r="CC5" s="998"/>
      <c r="CD5" s="998"/>
      <c r="CE5" s="998"/>
      <c r="CF5" s="998"/>
      <c r="CG5" s="999"/>
      <c r="CH5" s="1003" t="s">
        <v>357</v>
      </c>
      <c r="CI5" s="1004"/>
      <c r="CJ5" s="1004"/>
      <c r="CK5" s="1004"/>
      <c r="CL5" s="1005"/>
      <c r="CM5" s="1003" t="s">
        <v>358</v>
      </c>
      <c r="CN5" s="1004"/>
      <c r="CO5" s="1004"/>
      <c r="CP5" s="1004"/>
      <c r="CQ5" s="1005"/>
      <c r="CR5" s="1003" t="s">
        <v>359</v>
      </c>
      <c r="CS5" s="1004"/>
      <c r="CT5" s="1004"/>
      <c r="CU5" s="1004"/>
      <c r="CV5" s="1005"/>
      <c r="CW5" s="1003" t="s">
        <v>360</v>
      </c>
      <c r="CX5" s="1004"/>
      <c r="CY5" s="1004"/>
      <c r="CZ5" s="1004"/>
      <c r="DA5" s="1005"/>
      <c r="DB5" s="1003" t="s">
        <v>361</v>
      </c>
      <c r="DC5" s="1004"/>
      <c r="DD5" s="1004"/>
      <c r="DE5" s="1004"/>
      <c r="DF5" s="1005"/>
      <c r="DG5" s="1096" t="s">
        <v>362</v>
      </c>
      <c r="DH5" s="1097"/>
      <c r="DI5" s="1097"/>
      <c r="DJ5" s="1097"/>
      <c r="DK5" s="1098"/>
      <c r="DL5" s="1096" t="s">
        <v>363</v>
      </c>
      <c r="DM5" s="1097"/>
      <c r="DN5" s="1097"/>
      <c r="DO5" s="1097"/>
      <c r="DP5" s="1098"/>
      <c r="DQ5" s="1003" t="s">
        <v>364</v>
      </c>
      <c r="DR5" s="1004"/>
      <c r="DS5" s="1004"/>
      <c r="DT5" s="1004"/>
      <c r="DU5" s="1005"/>
      <c r="DV5" s="1003" t="s">
        <v>355</v>
      </c>
      <c r="DW5" s="1004"/>
      <c r="DX5" s="1004"/>
      <c r="DY5" s="1004"/>
      <c r="DZ5" s="1019"/>
      <c r="EA5" s="205"/>
    </row>
    <row r="6" spans="1:131" s="206" customFormat="1" ht="26.25" customHeight="1" thickBot="1" x14ac:dyDescent="0.2">
      <c r="A6" s="1000"/>
      <c r="B6" s="1001"/>
      <c r="C6" s="1001"/>
      <c r="D6" s="1001"/>
      <c r="E6" s="1001"/>
      <c r="F6" s="1001"/>
      <c r="G6" s="1001"/>
      <c r="H6" s="1001"/>
      <c r="I6" s="1001"/>
      <c r="J6" s="1001"/>
      <c r="K6" s="1001"/>
      <c r="L6" s="1001"/>
      <c r="M6" s="1001"/>
      <c r="N6" s="1001"/>
      <c r="O6" s="1001"/>
      <c r="P6" s="1002"/>
      <c r="Q6" s="1006"/>
      <c r="R6" s="1007"/>
      <c r="S6" s="1007"/>
      <c r="T6" s="1007"/>
      <c r="U6" s="1008"/>
      <c r="V6" s="1006"/>
      <c r="W6" s="1007"/>
      <c r="X6" s="1007"/>
      <c r="Y6" s="1007"/>
      <c r="Z6" s="1008"/>
      <c r="AA6" s="1006"/>
      <c r="AB6" s="1007"/>
      <c r="AC6" s="1007"/>
      <c r="AD6" s="1007"/>
      <c r="AE6" s="1007"/>
      <c r="AF6" s="1112"/>
      <c r="AG6" s="1007"/>
      <c r="AH6" s="1007"/>
      <c r="AI6" s="1007"/>
      <c r="AJ6" s="1020"/>
      <c r="AK6" s="1007"/>
      <c r="AL6" s="1007"/>
      <c r="AM6" s="1007"/>
      <c r="AN6" s="1007"/>
      <c r="AO6" s="1008"/>
      <c r="AP6" s="1006"/>
      <c r="AQ6" s="1007"/>
      <c r="AR6" s="1007"/>
      <c r="AS6" s="1007"/>
      <c r="AT6" s="1008"/>
      <c r="AU6" s="1006"/>
      <c r="AV6" s="1007"/>
      <c r="AW6" s="1007"/>
      <c r="AX6" s="1007"/>
      <c r="AY6" s="1020"/>
      <c r="AZ6" s="203"/>
      <c r="BA6" s="203"/>
      <c r="BB6" s="203"/>
      <c r="BC6" s="203"/>
      <c r="BD6" s="203"/>
      <c r="BE6" s="204"/>
      <c r="BF6" s="204"/>
      <c r="BG6" s="204"/>
      <c r="BH6" s="204"/>
      <c r="BI6" s="204"/>
      <c r="BJ6" s="204"/>
      <c r="BK6" s="204"/>
      <c r="BL6" s="204"/>
      <c r="BM6" s="204"/>
      <c r="BN6" s="204"/>
      <c r="BO6" s="204"/>
      <c r="BP6" s="204"/>
      <c r="BQ6" s="1000"/>
      <c r="BR6" s="1001"/>
      <c r="BS6" s="1001"/>
      <c r="BT6" s="1001"/>
      <c r="BU6" s="1001"/>
      <c r="BV6" s="1001"/>
      <c r="BW6" s="1001"/>
      <c r="BX6" s="1001"/>
      <c r="BY6" s="1001"/>
      <c r="BZ6" s="1001"/>
      <c r="CA6" s="1001"/>
      <c r="CB6" s="1001"/>
      <c r="CC6" s="1001"/>
      <c r="CD6" s="1001"/>
      <c r="CE6" s="1001"/>
      <c r="CF6" s="1001"/>
      <c r="CG6" s="1002"/>
      <c r="CH6" s="1006"/>
      <c r="CI6" s="1007"/>
      <c r="CJ6" s="1007"/>
      <c r="CK6" s="1007"/>
      <c r="CL6" s="1008"/>
      <c r="CM6" s="1006"/>
      <c r="CN6" s="1007"/>
      <c r="CO6" s="1007"/>
      <c r="CP6" s="1007"/>
      <c r="CQ6" s="1008"/>
      <c r="CR6" s="1006"/>
      <c r="CS6" s="1007"/>
      <c r="CT6" s="1007"/>
      <c r="CU6" s="1007"/>
      <c r="CV6" s="1008"/>
      <c r="CW6" s="1006"/>
      <c r="CX6" s="1007"/>
      <c r="CY6" s="1007"/>
      <c r="CZ6" s="1007"/>
      <c r="DA6" s="1008"/>
      <c r="DB6" s="1006"/>
      <c r="DC6" s="1007"/>
      <c r="DD6" s="1007"/>
      <c r="DE6" s="1007"/>
      <c r="DF6" s="1008"/>
      <c r="DG6" s="1099"/>
      <c r="DH6" s="1100"/>
      <c r="DI6" s="1100"/>
      <c r="DJ6" s="1100"/>
      <c r="DK6" s="1101"/>
      <c r="DL6" s="1099"/>
      <c r="DM6" s="1100"/>
      <c r="DN6" s="1100"/>
      <c r="DO6" s="1100"/>
      <c r="DP6" s="1101"/>
      <c r="DQ6" s="1006"/>
      <c r="DR6" s="1007"/>
      <c r="DS6" s="1007"/>
      <c r="DT6" s="1007"/>
      <c r="DU6" s="1008"/>
      <c r="DV6" s="1006"/>
      <c r="DW6" s="1007"/>
      <c r="DX6" s="1007"/>
      <c r="DY6" s="1007"/>
      <c r="DZ6" s="1020"/>
      <c r="EA6" s="205"/>
    </row>
    <row r="7" spans="1:131" s="206" customFormat="1" ht="26.25" customHeight="1" thickTop="1" x14ac:dyDescent="0.15">
      <c r="A7" s="209">
        <v>1</v>
      </c>
      <c r="B7" s="1052" t="s">
        <v>365</v>
      </c>
      <c r="C7" s="1053"/>
      <c r="D7" s="1053"/>
      <c r="E7" s="1053"/>
      <c r="F7" s="1053"/>
      <c r="G7" s="1053"/>
      <c r="H7" s="1053"/>
      <c r="I7" s="1053"/>
      <c r="J7" s="1053"/>
      <c r="K7" s="1053"/>
      <c r="L7" s="1053"/>
      <c r="M7" s="1053"/>
      <c r="N7" s="1053"/>
      <c r="O7" s="1053"/>
      <c r="P7" s="1054"/>
      <c r="Q7" s="1102">
        <v>58637</v>
      </c>
      <c r="R7" s="1103"/>
      <c r="S7" s="1103"/>
      <c r="T7" s="1103"/>
      <c r="U7" s="1103"/>
      <c r="V7" s="1103">
        <v>53674</v>
      </c>
      <c r="W7" s="1103"/>
      <c r="X7" s="1103"/>
      <c r="Y7" s="1103"/>
      <c r="Z7" s="1103"/>
      <c r="AA7" s="1103">
        <v>4963</v>
      </c>
      <c r="AB7" s="1103"/>
      <c r="AC7" s="1103"/>
      <c r="AD7" s="1103"/>
      <c r="AE7" s="1104"/>
      <c r="AF7" s="1105">
        <v>3050</v>
      </c>
      <c r="AG7" s="1106"/>
      <c r="AH7" s="1106"/>
      <c r="AI7" s="1106"/>
      <c r="AJ7" s="1107"/>
      <c r="AK7" s="1089"/>
      <c r="AL7" s="1090"/>
      <c r="AM7" s="1090"/>
      <c r="AN7" s="1090"/>
      <c r="AO7" s="1090"/>
      <c r="AP7" s="1090">
        <v>33922</v>
      </c>
      <c r="AQ7" s="1090"/>
      <c r="AR7" s="1090"/>
      <c r="AS7" s="1090"/>
      <c r="AT7" s="1090"/>
      <c r="AU7" s="1091"/>
      <c r="AV7" s="1091"/>
      <c r="AW7" s="1091"/>
      <c r="AX7" s="1091"/>
      <c r="AY7" s="1092"/>
      <c r="AZ7" s="203"/>
      <c r="BA7" s="203"/>
      <c r="BB7" s="203"/>
      <c r="BC7" s="203"/>
      <c r="BD7" s="203"/>
      <c r="BE7" s="204"/>
      <c r="BF7" s="204"/>
      <c r="BG7" s="204"/>
      <c r="BH7" s="204"/>
      <c r="BI7" s="204"/>
      <c r="BJ7" s="204"/>
      <c r="BK7" s="204"/>
      <c r="BL7" s="204"/>
      <c r="BM7" s="204"/>
      <c r="BN7" s="204"/>
      <c r="BO7" s="204"/>
      <c r="BP7" s="204"/>
      <c r="BQ7" s="210">
        <v>1</v>
      </c>
      <c r="BR7" s="211"/>
      <c r="BS7" s="1093" t="s">
        <v>554</v>
      </c>
      <c r="BT7" s="1094"/>
      <c r="BU7" s="1094"/>
      <c r="BV7" s="1094"/>
      <c r="BW7" s="1094"/>
      <c r="BX7" s="1094"/>
      <c r="BY7" s="1094"/>
      <c r="BZ7" s="1094"/>
      <c r="CA7" s="1094"/>
      <c r="CB7" s="1094"/>
      <c r="CC7" s="1094"/>
      <c r="CD7" s="1094"/>
      <c r="CE7" s="1094"/>
      <c r="CF7" s="1094"/>
      <c r="CG7" s="1095"/>
      <c r="CH7" s="1086">
        <v>0</v>
      </c>
      <c r="CI7" s="1087"/>
      <c r="CJ7" s="1087"/>
      <c r="CK7" s="1087"/>
      <c r="CL7" s="1088"/>
      <c r="CM7" s="1086">
        <v>638</v>
      </c>
      <c r="CN7" s="1087"/>
      <c r="CO7" s="1087"/>
      <c r="CP7" s="1087"/>
      <c r="CQ7" s="1088"/>
      <c r="CR7" s="1086">
        <v>5</v>
      </c>
      <c r="CS7" s="1087"/>
      <c r="CT7" s="1087"/>
      <c r="CU7" s="1087"/>
      <c r="CV7" s="1088"/>
      <c r="CW7" s="1086">
        <v>0</v>
      </c>
      <c r="CX7" s="1087"/>
      <c r="CY7" s="1087"/>
      <c r="CZ7" s="1087"/>
      <c r="DA7" s="1088"/>
      <c r="DB7" s="1086">
        <v>42</v>
      </c>
      <c r="DC7" s="1087"/>
      <c r="DD7" s="1087"/>
      <c r="DE7" s="1087"/>
      <c r="DF7" s="1088"/>
      <c r="DG7" s="1086">
        <v>0</v>
      </c>
      <c r="DH7" s="1087"/>
      <c r="DI7" s="1087"/>
      <c r="DJ7" s="1087"/>
      <c r="DK7" s="1088"/>
      <c r="DL7" s="1086">
        <v>0</v>
      </c>
      <c r="DM7" s="1087"/>
      <c r="DN7" s="1087"/>
      <c r="DO7" s="1087"/>
      <c r="DP7" s="1088"/>
      <c r="DQ7" s="1086">
        <v>0</v>
      </c>
      <c r="DR7" s="1087"/>
      <c r="DS7" s="1087"/>
      <c r="DT7" s="1087"/>
      <c r="DU7" s="1088"/>
      <c r="DV7" s="1113"/>
      <c r="DW7" s="1114"/>
      <c r="DX7" s="1114"/>
      <c r="DY7" s="1114"/>
      <c r="DZ7" s="1115"/>
      <c r="EA7" s="205"/>
    </row>
    <row r="8" spans="1:131" s="206" customFormat="1" ht="26.25" customHeight="1" x14ac:dyDescent="0.15">
      <c r="A8" s="212">
        <v>2</v>
      </c>
      <c r="B8" s="1039"/>
      <c r="C8" s="1040"/>
      <c r="D8" s="1040"/>
      <c r="E8" s="1040"/>
      <c r="F8" s="1040"/>
      <c r="G8" s="1040"/>
      <c r="H8" s="1040"/>
      <c r="I8" s="1040"/>
      <c r="J8" s="1040"/>
      <c r="K8" s="1040"/>
      <c r="L8" s="1040"/>
      <c r="M8" s="1040"/>
      <c r="N8" s="1040"/>
      <c r="O8" s="1040"/>
      <c r="P8" s="1041"/>
      <c r="Q8" s="1045"/>
      <c r="R8" s="1046"/>
      <c r="S8" s="1046"/>
      <c r="T8" s="1046"/>
      <c r="U8" s="1046"/>
      <c r="V8" s="1046"/>
      <c r="W8" s="1046"/>
      <c r="X8" s="1046"/>
      <c r="Y8" s="1046"/>
      <c r="Z8" s="1046"/>
      <c r="AA8" s="1046"/>
      <c r="AB8" s="1046"/>
      <c r="AC8" s="1046"/>
      <c r="AD8" s="1046"/>
      <c r="AE8" s="1047"/>
      <c r="AF8" s="1021"/>
      <c r="AG8" s="1022"/>
      <c r="AH8" s="1022"/>
      <c r="AI8" s="1022"/>
      <c r="AJ8" s="1023"/>
      <c r="AK8" s="1084"/>
      <c r="AL8" s="1085"/>
      <c r="AM8" s="1085"/>
      <c r="AN8" s="1085"/>
      <c r="AO8" s="1085"/>
      <c r="AP8" s="1085"/>
      <c r="AQ8" s="1085"/>
      <c r="AR8" s="1085"/>
      <c r="AS8" s="1085"/>
      <c r="AT8" s="1085"/>
      <c r="AU8" s="1082"/>
      <c r="AV8" s="1082"/>
      <c r="AW8" s="1082"/>
      <c r="AX8" s="1082"/>
      <c r="AY8" s="1083"/>
      <c r="AZ8" s="203"/>
      <c r="BA8" s="203"/>
      <c r="BB8" s="203"/>
      <c r="BC8" s="203"/>
      <c r="BD8" s="203"/>
      <c r="BE8" s="204"/>
      <c r="BF8" s="204"/>
      <c r="BG8" s="204"/>
      <c r="BH8" s="204"/>
      <c r="BI8" s="204"/>
      <c r="BJ8" s="204"/>
      <c r="BK8" s="204"/>
      <c r="BL8" s="204"/>
      <c r="BM8" s="204"/>
      <c r="BN8" s="204"/>
      <c r="BO8" s="204"/>
      <c r="BP8" s="204"/>
      <c r="BQ8" s="213">
        <v>2</v>
      </c>
      <c r="BR8" s="214"/>
      <c r="BS8" s="1016" t="s">
        <v>555</v>
      </c>
      <c r="BT8" s="1017"/>
      <c r="BU8" s="1017"/>
      <c r="BV8" s="1017"/>
      <c r="BW8" s="1017"/>
      <c r="BX8" s="1017"/>
      <c r="BY8" s="1017"/>
      <c r="BZ8" s="1017"/>
      <c r="CA8" s="1017"/>
      <c r="CB8" s="1017"/>
      <c r="CC8" s="1017"/>
      <c r="CD8" s="1017"/>
      <c r="CE8" s="1017"/>
      <c r="CF8" s="1017"/>
      <c r="CG8" s="1018"/>
      <c r="CH8" s="991">
        <v>4</v>
      </c>
      <c r="CI8" s="992"/>
      <c r="CJ8" s="992"/>
      <c r="CK8" s="992"/>
      <c r="CL8" s="993"/>
      <c r="CM8" s="991">
        <v>212</v>
      </c>
      <c r="CN8" s="992"/>
      <c r="CO8" s="992"/>
      <c r="CP8" s="992"/>
      <c r="CQ8" s="993"/>
      <c r="CR8" s="991">
        <v>53</v>
      </c>
      <c r="CS8" s="992"/>
      <c r="CT8" s="992"/>
      <c r="CU8" s="992"/>
      <c r="CV8" s="993"/>
      <c r="CW8" s="991">
        <v>0</v>
      </c>
      <c r="CX8" s="992"/>
      <c r="CY8" s="992"/>
      <c r="CZ8" s="992"/>
      <c r="DA8" s="993"/>
      <c r="DB8" s="991">
        <v>0</v>
      </c>
      <c r="DC8" s="992"/>
      <c r="DD8" s="992"/>
      <c r="DE8" s="992"/>
      <c r="DF8" s="993"/>
      <c r="DG8" s="991">
        <v>0</v>
      </c>
      <c r="DH8" s="992"/>
      <c r="DI8" s="992"/>
      <c r="DJ8" s="992"/>
      <c r="DK8" s="993"/>
      <c r="DL8" s="991">
        <v>0</v>
      </c>
      <c r="DM8" s="992"/>
      <c r="DN8" s="992"/>
      <c r="DO8" s="992"/>
      <c r="DP8" s="993"/>
      <c r="DQ8" s="991">
        <v>0</v>
      </c>
      <c r="DR8" s="992"/>
      <c r="DS8" s="992"/>
      <c r="DT8" s="992"/>
      <c r="DU8" s="993"/>
      <c r="DV8" s="994"/>
      <c r="DW8" s="995"/>
      <c r="DX8" s="995"/>
      <c r="DY8" s="995"/>
      <c r="DZ8" s="996"/>
      <c r="EA8" s="205"/>
    </row>
    <row r="9" spans="1:131" s="206" customFormat="1" ht="26.25" customHeight="1" x14ac:dyDescent="0.15">
      <c r="A9" s="212">
        <v>3</v>
      </c>
      <c r="B9" s="1039"/>
      <c r="C9" s="1040"/>
      <c r="D9" s="1040"/>
      <c r="E9" s="1040"/>
      <c r="F9" s="1040"/>
      <c r="G9" s="1040"/>
      <c r="H9" s="1040"/>
      <c r="I9" s="1040"/>
      <c r="J9" s="1040"/>
      <c r="K9" s="1040"/>
      <c r="L9" s="1040"/>
      <c r="M9" s="1040"/>
      <c r="N9" s="1040"/>
      <c r="O9" s="1040"/>
      <c r="P9" s="1041"/>
      <c r="Q9" s="1045"/>
      <c r="R9" s="1046"/>
      <c r="S9" s="1046"/>
      <c r="T9" s="1046"/>
      <c r="U9" s="1046"/>
      <c r="V9" s="1046"/>
      <c r="W9" s="1046"/>
      <c r="X9" s="1046"/>
      <c r="Y9" s="1046"/>
      <c r="Z9" s="1046"/>
      <c r="AA9" s="1046"/>
      <c r="AB9" s="1046"/>
      <c r="AC9" s="1046"/>
      <c r="AD9" s="1046"/>
      <c r="AE9" s="1047"/>
      <c r="AF9" s="1021"/>
      <c r="AG9" s="1022"/>
      <c r="AH9" s="1022"/>
      <c r="AI9" s="1022"/>
      <c r="AJ9" s="1023"/>
      <c r="AK9" s="1084"/>
      <c r="AL9" s="1085"/>
      <c r="AM9" s="1085"/>
      <c r="AN9" s="1085"/>
      <c r="AO9" s="1085"/>
      <c r="AP9" s="1085"/>
      <c r="AQ9" s="1085"/>
      <c r="AR9" s="1085"/>
      <c r="AS9" s="1085"/>
      <c r="AT9" s="1085"/>
      <c r="AU9" s="1082"/>
      <c r="AV9" s="1082"/>
      <c r="AW9" s="1082"/>
      <c r="AX9" s="1082"/>
      <c r="AY9" s="1083"/>
      <c r="AZ9" s="203"/>
      <c r="BA9" s="203"/>
      <c r="BB9" s="203"/>
      <c r="BC9" s="203"/>
      <c r="BD9" s="203"/>
      <c r="BE9" s="204"/>
      <c r="BF9" s="204"/>
      <c r="BG9" s="204"/>
      <c r="BH9" s="204"/>
      <c r="BI9" s="204"/>
      <c r="BJ9" s="204"/>
      <c r="BK9" s="204"/>
      <c r="BL9" s="204"/>
      <c r="BM9" s="204"/>
      <c r="BN9" s="204"/>
      <c r="BO9" s="204"/>
      <c r="BP9" s="204"/>
      <c r="BQ9" s="213">
        <v>3</v>
      </c>
      <c r="BR9" s="214"/>
      <c r="BS9" s="1016" t="s">
        <v>556</v>
      </c>
      <c r="BT9" s="1017"/>
      <c r="BU9" s="1017"/>
      <c r="BV9" s="1017"/>
      <c r="BW9" s="1017"/>
      <c r="BX9" s="1017"/>
      <c r="BY9" s="1017"/>
      <c r="BZ9" s="1017"/>
      <c r="CA9" s="1017"/>
      <c r="CB9" s="1017"/>
      <c r="CC9" s="1017"/>
      <c r="CD9" s="1017"/>
      <c r="CE9" s="1017"/>
      <c r="CF9" s="1017"/>
      <c r="CG9" s="1018"/>
      <c r="CH9" s="991">
        <v>3</v>
      </c>
      <c r="CI9" s="992"/>
      <c r="CJ9" s="992"/>
      <c r="CK9" s="992"/>
      <c r="CL9" s="993"/>
      <c r="CM9" s="991">
        <v>105</v>
      </c>
      <c r="CN9" s="992"/>
      <c r="CO9" s="992"/>
      <c r="CP9" s="992"/>
      <c r="CQ9" s="993"/>
      <c r="CR9" s="991">
        <v>5</v>
      </c>
      <c r="CS9" s="992"/>
      <c r="CT9" s="992"/>
      <c r="CU9" s="992"/>
      <c r="CV9" s="993"/>
      <c r="CW9" s="991">
        <v>0</v>
      </c>
      <c r="CX9" s="992"/>
      <c r="CY9" s="992"/>
      <c r="CZ9" s="992"/>
      <c r="DA9" s="993"/>
      <c r="DB9" s="991">
        <v>0</v>
      </c>
      <c r="DC9" s="992"/>
      <c r="DD9" s="992"/>
      <c r="DE9" s="992"/>
      <c r="DF9" s="993"/>
      <c r="DG9" s="991">
        <v>0</v>
      </c>
      <c r="DH9" s="992"/>
      <c r="DI9" s="992"/>
      <c r="DJ9" s="992"/>
      <c r="DK9" s="993"/>
      <c r="DL9" s="991">
        <v>0</v>
      </c>
      <c r="DM9" s="992"/>
      <c r="DN9" s="992"/>
      <c r="DO9" s="992"/>
      <c r="DP9" s="993"/>
      <c r="DQ9" s="991">
        <v>0</v>
      </c>
      <c r="DR9" s="992"/>
      <c r="DS9" s="992"/>
      <c r="DT9" s="992"/>
      <c r="DU9" s="993"/>
      <c r="DV9" s="994"/>
      <c r="DW9" s="995"/>
      <c r="DX9" s="995"/>
      <c r="DY9" s="995"/>
      <c r="DZ9" s="996"/>
      <c r="EA9" s="205"/>
    </row>
    <row r="10" spans="1:131" s="206" customFormat="1" ht="26.25" customHeight="1" x14ac:dyDescent="0.15">
      <c r="A10" s="212">
        <v>4</v>
      </c>
      <c r="B10" s="1039"/>
      <c r="C10" s="1040"/>
      <c r="D10" s="1040"/>
      <c r="E10" s="1040"/>
      <c r="F10" s="1040"/>
      <c r="G10" s="1040"/>
      <c r="H10" s="1040"/>
      <c r="I10" s="1040"/>
      <c r="J10" s="1040"/>
      <c r="K10" s="1040"/>
      <c r="L10" s="1040"/>
      <c r="M10" s="1040"/>
      <c r="N10" s="1040"/>
      <c r="O10" s="1040"/>
      <c r="P10" s="1041"/>
      <c r="Q10" s="1045"/>
      <c r="R10" s="1046"/>
      <c r="S10" s="1046"/>
      <c r="T10" s="1046"/>
      <c r="U10" s="1046"/>
      <c r="V10" s="1046"/>
      <c r="W10" s="1046"/>
      <c r="X10" s="1046"/>
      <c r="Y10" s="1046"/>
      <c r="Z10" s="1046"/>
      <c r="AA10" s="1046"/>
      <c r="AB10" s="1046"/>
      <c r="AC10" s="1046"/>
      <c r="AD10" s="1046"/>
      <c r="AE10" s="1047"/>
      <c r="AF10" s="1021"/>
      <c r="AG10" s="1022"/>
      <c r="AH10" s="1022"/>
      <c r="AI10" s="1022"/>
      <c r="AJ10" s="1023"/>
      <c r="AK10" s="1084"/>
      <c r="AL10" s="1085"/>
      <c r="AM10" s="1085"/>
      <c r="AN10" s="1085"/>
      <c r="AO10" s="1085"/>
      <c r="AP10" s="1085"/>
      <c r="AQ10" s="1085"/>
      <c r="AR10" s="1085"/>
      <c r="AS10" s="1085"/>
      <c r="AT10" s="1085"/>
      <c r="AU10" s="1082"/>
      <c r="AV10" s="1082"/>
      <c r="AW10" s="1082"/>
      <c r="AX10" s="1082"/>
      <c r="AY10" s="1083"/>
      <c r="AZ10" s="203"/>
      <c r="BA10" s="203"/>
      <c r="BB10" s="203"/>
      <c r="BC10" s="203"/>
      <c r="BD10" s="203"/>
      <c r="BE10" s="204"/>
      <c r="BF10" s="204"/>
      <c r="BG10" s="204"/>
      <c r="BH10" s="204"/>
      <c r="BI10" s="204"/>
      <c r="BJ10" s="204"/>
      <c r="BK10" s="204"/>
      <c r="BL10" s="204"/>
      <c r="BM10" s="204"/>
      <c r="BN10" s="204"/>
      <c r="BO10" s="204"/>
      <c r="BP10" s="204"/>
      <c r="BQ10" s="213">
        <v>4</v>
      </c>
      <c r="BR10" s="214"/>
      <c r="BS10" s="1016"/>
      <c r="BT10" s="1017"/>
      <c r="BU10" s="1017"/>
      <c r="BV10" s="1017"/>
      <c r="BW10" s="1017"/>
      <c r="BX10" s="1017"/>
      <c r="BY10" s="1017"/>
      <c r="BZ10" s="1017"/>
      <c r="CA10" s="1017"/>
      <c r="CB10" s="1017"/>
      <c r="CC10" s="1017"/>
      <c r="CD10" s="1017"/>
      <c r="CE10" s="1017"/>
      <c r="CF10" s="1017"/>
      <c r="CG10" s="1018"/>
      <c r="CH10" s="991"/>
      <c r="CI10" s="992"/>
      <c r="CJ10" s="992"/>
      <c r="CK10" s="992"/>
      <c r="CL10" s="993"/>
      <c r="CM10" s="991"/>
      <c r="CN10" s="992"/>
      <c r="CO10" s="992"/>
      <c r="CP10" s="992"/>
      <c r="CQ10" s="993"/>
      <c r="CR10" s="991"/>
      <c r="CS10" s="992"/>
      <c r="CT10" s="992"/>
      <c r="CU10" s="992"/>
      <c r="CV10" s="993"/>
      <c r="CW10" s="991"/>
      <c r="CX10" s="992"/>
      <c r="CY10" s="992"/>
      <c r="CZ10" s="992"/>
      <c r="DA10" s="993"/>
      <c r="DB10" s="991"/>
      <c r="DC10" s="992"/>
      <c r="DD10" s="992"/>
      <c r="DE10" s="992"/>
      <c r="DF10" s="993"/>
      <c r="DG10" s="991"/>
      <c r="DH10" s="992"/>
      <c r="DI10" s="992"/>
      <c r="DJ10" s="992"/>
      <c r="DK10" s="993"/>
      <c r="DL10" s="991"/>
      <c r="DM10" s="992"/>
      <c r="DN10" s="992"/>
      <c r="DO10" s="992"/>
      <c r="DP10" s="993"/>
      <c r="DQ10" s="991"/>
      <c r="DR10" s="992"/>
      <c r="DS10" s="992"/>
      <c r="DT10" s="992"/>
      <c r="DU10" s="993"/>
      <c r="DV10" s="994"/>
      <c r="DW10" s="995"/>
      <c r="DX10" s="995"/>
      <c r="DY10" s="995"/>
      <c r="DZ10" s="996"/>
      <c r="EA10" s="205"/>
    </row>
    <row r="11" spans="1:131" s="206" customFormat="1" ht="26.25" customHeight="1" x14ac:dyDescent="0.15">
      <c r="A11" s="212">
        <v>5</v>
      </c>
      <c r="B11" s="1039"/>
      <c r="C11" s="1040"/>
      <c r="D11" s="1040"/>
      <c r="E11" s="1040"/>
      <c r="F11" s="1040"/>
      <c r="G11" s="1040"/>
      <c r="H11" s="1040"/>
      <c r="I11" s="1040"/>
      <c r="J11" s="1040"/>
      <c r="K11" s="1040"/>
      <c r="L11" s="1040"/>
      <c r="M11" s="1040"/>
      <c r="N11" s="1040"/>
      <c r="O11" s="1040"/>
      <c r="P11" s="1041"/>
      <c r="Q11" s="1045"/>
      <c r="R11" s="1046"/>
      <c r="S11" s="1046"/>
      <c r="T11" s="1046"/>
      <c r="U11" s="1046"/>
      <c r="V11" s="1046"/>
      <c r="W11" s="1046"/>
      <c r="X11" s="1046"/>
      <c r="Y11" s="1046"/>
      <c r="Z11" s="1046"/>
      <c r="AA11" s="1046"/>
      <c r="AB11" s="1046"/>
      <c r="AC11" s="1046"/>
      <c r="AD11" s="1046"/>
      <c r="AE11" s="1047"/>
      <c r="AF11" s="1021"/>
      <c r="AG11" s="1022"/>
      <c r="AH11" s="1022"/>
      <c r="AI11" s="1022"/>
      <c r="AJ11" s="1023"/>
      <c r="AK11" s="1084"/>
      <c r="AL11" s="1085"/>
      <c r="AM11" s="1085"/>
      <c r="AN11" s="1085"/>
      <c r="AO11" s="1085"/>
      <c r="AP11" s="1085"/>
      <c r="AQ11" s="1085"/>
      <c r="AR11" s="1085"/>
      <c r="AS11" s="1085"/>
      <c r="AT11" s="1085"/>
      <c r="AU11" s="1082"/>
      <c r="AV11" s="1082"/>
      <c r="AW11" s="1082"/>
      <c r="AX11" s="1082"/>
      <c r="AY11" s="1083"/>
      <c r="AZ11" s="203"/>
      <c r="BA11" s="203"/>
      <c r="BB11" s="203"/>
      <c r="BC11" s="203"/>
      <c r="BD11" s="203"/>
      <c r="BE11" s="204"/>
      <c r="BF11" s="204"/>
      <c r="BG11" s="204"/>
      <c r="BH11" s="204"/>
      <c r="BI11" s="204"/>
      <c r="BJ11" s="204"/>
      <c r="BK11" s="204"/>
      <c r="BL11" s="204"/>
      <c r="BM11" s="204"/>
      <c r="BN11" s="204"/>
      <c r="BO11" s="204"/>
      <c r="BP11" s="204"/>
      <c r="BQ11" s="213">
        <v>5</v>
      </c>
      <c r="BR11" s="214"/>
      <c r="BS11" s="1016"/>
      <c r="BT11" s="1017"/>
      <c r="BU11" s="1017"/>
      <c r="BV11" s="1017"/>
      <c r="BW11" s="1017"/>
      <c r="BX11" s="1017"/>
      <c r="BY11" s="1017"/>
      <c r="BZ11" s="1017"/>
      <c r="CA11" s="1017"/>
      <c r="CB11" s="1017"/>
      <c r="CC11" s="1017"/>
      <c r="CD11" s="1017"/>
      <c r="CE11" s="1017"/>
      <c r="CF11" s="1017"/>
      <c r="CG11" s="1018"/>
      <c r="CH11" s="991"/>
      <c r="CI11" s="992"/>
      <c r="CJ11" s="992"/>
      <c r="CK11" s="992"/>
      <c r="CL11" s="993"/>
      <c r="CM11" s="991"/>
      <c r="CN11" s="992"/>
      <c r="CO11" s="992"/>
      <c r="CP11" s="992"/>
      <c r="CQ11" s="993"/>
      <c r="CR11" s="991"/>
      <c r="CS11" s="992"/>
      <c r="CT11" s="992"/>
      <c r="CU11" s="992"/>
      <c r="CV11" s="993"/>
      <c r="CW11" s="991"/>
      <c r="CX11" s="992"/>
      <c r="CY11" s="992"/>
      <c r="CZ11" s="992"/>
      <c r="DA11" s="993"/>
      <c r="DB11" s="991"/>
      <c r="DC11" s="992"/>
      <c r="DD11" s="992"/>
      <c r="DE11" s="992"/>
      <c r="DF11" s="993"/>
      <c r="DG11" s="991"/>
      <c r="DH11" s="992"/>
      <c r="DI11" s="992"/>
      <c r="DJ11" s="992"/>
      <c r="DK11" s="993"/>
      <c r="DL11" s="991"/>
      <c r="DM11" s="992"/>
      <c r="DN11" s="992"/>
      <c r="DO11" s="992"/>
      <c r="DP11" s="993"/>
      <c r="DQ11" s="991"/>
      <c r="DR11" s="992"/>
      <c r="DS11" s="992"/>
      <c r="DT11" s="992"/>
      <c r="DU11" s="993"/>
      <c r="DV11" s="994"/>
      <c r="DW11" s="995"/>
      <c r="DX11" s="995"/>
      <c r="DY11" s="995"/>
      <c r="DZ11" s="996"/>
      <c r="EA11" s="205"/>
    </row>
    <row r="12" spans="1:131" s="206" customFormat="1" ht="26.25" customHeight="1" x14ac:dyDescent="0.15">
      <c r="A12" s="212">
        <v>6</v>
      </c>
      <c r="B12" s="1039"/>
      <c r="C12" s="1040"/>
      <c r="D12" s="1040"/>
      <c r="E12" s="1040"/>
      <c r="F12" s="1040"/>
      <c r="G12" s="1040"/>
      <c r="H12" s="1040"/>
      <c r="I12" s="1040"/>
      <c r="J12" s="1040"/>
      <c r="K12" s="1040"/>
      <c r="L12" s="1040"/>
      <c r="M12" s="1040"/>
      <c r="N12" s="1040"/>
      <c r="O12" s="1040"/>
      <c r="P12" s="1041"/>
      <c r="Q12" s="1045"/>
      <c r="R12" s="1046"/>
      <c r="S12" s="1046"/>
      <c r="T12" s="1046"/>
      <c r="U12" s="1046"/>
      <c r="V12" s="1046"/>
      <c r="W12" s="1046"/>
      <c r="X12" s="1046"/>
      <c r="Y12" s="1046"/>
      <c r="Z12" s="1046"/>
      <c r="AA12" s="1046"/>
      <c r="AB12" s="1046"/>
      <c r="AC12" s="1046"/>
      <c r="AD12" s="1046"/>
      <c r="AE12" s="1047"/>
      <c r="AF12" s="1021"/>
      <c r="AG12" s="1022"/>
      <c r="AH12" s="1022"/>
      <c r="AI12" s="1022"/>
      <c r="AJ12" s="1023"/>
      <c r="AK12" s="1084"/>
      <c r="AL12" s="1085"/>
      <c r="AM12" s="1085"/>
      <c r="AN12" s="1085"/>
      <c r="AO12" s="1085"/>
      <c r="AP12" s="1085"/>
      <c r="AQ12" s="1085"/>
      <c r="AR12" s="1085"/>
      <c r="AS12" s="1085"/>
      <c r="AT12" s="1085"/>
      <c r="AU12" s="1082"/>
      <c r="AV12" s="1082"/>
      <c r="AW12" s="1082"/>
      <c r="AX12" s="1082"/>
      <c r="AY12" s="1083"/>
      <c r="AZ12" s="203"/>
      <c r="BA12" s="203"/>
      <c r="BB12" s="203"/>
      <c r="BC12" s="203"/>
      <c r="BD12" s="203"/>
      <c r="BE12" s="204"/>
      <c r="BF12" s="204"/>
      <c r="BG12" s="204"/>
      <c r="BH12" s="204"/>
      <c r="BI12" s="204"/>
      <c r="BJ12" s="204"/>
      <c r="BK12" s="204"/>
      <c r="BL12" s="204"/>
      <c r="BM12" s="204"/>
      <c r="BN12" s="204"/>
      <c r="BO12" s="204"/>
      <c r="BP12" s="204"/>
      <c r="BQ12" s="213">
        <v>6</v>
      </c>
      <c r="BR12" s="214"/>
      <c r="BS12" s="1016"/>
      <c r="BT12" s="1017"/>
      <c r="BU12" s="1017"/>
      <c r="BV12" s="1017"/>
      <c r="BW12" s="1017"/>
      <c r="BX12" s="1017"/>
      <c r="BY12" s="1017"/>
      <c r="BZ12" s="1017"/>
      <c r="CA12" s="1017"/>
      <c r="CB12" s="1017"/>
      <c r="CC12" s="1017"/>
      <c r="CD12" s="1017"/>
      <c r="CE12" s="1017"/>
      <c r="CF12" s="1017"/>
      <c r="CG12" s="1018"/>
      <c r="CH12" s="991"/>
      <c r="CI12" s="992"/>
      <c r="CJ12" s="992"/>
      <c r="CK12" s="992"/>
      <c r="CL12" s="993"/>
      <c r="CM12" s="991"/>
      <c r="CN12" s="992"/>
      <c r="CO12" s="992"/>
      <c r="CP12" s="992"/>
      <c r="CQ12" s="993"/>
      <c r="CR12" s="991"/>
      <c r="CS12" s="992"/>
      <c r="CT12" s="992"/>
      <c r="CU12" s="992"/>
      <c r="CV12" s="993"/>
      <c r="CW12" s="991"/>
      <c r="CX12" s="992"/>
      <c r="CY12" s="992"/>
      <c r="CZ12" s="992"/>
      <c r="DA12" s="993"/>
      <c r="DB12" s="991"/>
      <c r="DC12" s="992"/>
      <c r="DD12" s="992"/>
      <c r="DE12" s="992"/>
      <c r="DF12" s="993"/>
      <c r="DG12" s="991"/>
      <c r="DH12" s="992"/>
      <c r="DI12" s="992"/>
      <c r="DJ12" s="992"/>
      <c r="DK12" s="993"/>
      <c r="DL12" s="991"/>
      <c r="DM12" s="992"/>
      <c r="DN12" s="992"/>
      <c r="DO12" s="992"/>
      <c r="DP12" s="993"/>
      <c r="DQ12" s="991"/>
      <c r="DR12" s="992"/>
      <c r="DS12" s="992"/>
      <c r="DT12" s="992"/>
      <c r="DU12" s="993"/>
      <c r="DV12" s="994"/>
      <c r="DW12" s="995"/>
      <c r="DX12" s="995"/>
      <c r="DY12" s="995"/>
      <c r="DZ12" s="996"/>
      <c r="EA12" s="205"/>
    </row>
    <row r="13" spans="1:131" s="206" customFormat="1" ht="26.25" customHeight="1" x14ac:dyDescent="0.15">
      <c r="A13" s="212">
        <v>7</v>
      </c>
      <c r="B13" s="1039"/>
      <c r="C13" s="1040"/>
      <c r="D13" s="1040"/>
      <c r="E13" s="1040"/>
      <c r="F13" s="1040"/>
      <c r="G13" s="1040"/>
      <c r="H13" s="1040"/>
      <c r="I13" s="1040"/>
      <c r="J13" s="1040"/>
      <c r="K13" s="1040"/>
      <c r="L13" s="1040"/>
      <c r="M13" s="1040"/>
      <c r="N13" s="1040"/>
      <c r="O13" s="1040"/>
      <c r="P13" s="1041"/>
      <c r="Q13" s="1045"/>
      <c r="R13" s="1046"/>
      <c r="S13" s="1046"/>
      <c r="T13" s="1046"/>
      <c r="U13" s="1046"/>
      <c r="V13" s="1046"/>
      <c r="W13" s="1046"/>
      <c r="X13" s="1046"/>
      <c r="Y13" s="1046"/>
      <c r="Z13" s="1046"/>
      <c r="AA13" s="1046"/>
      <c r="AB13" s="1046"/>
      <c r="AC13" s="1046"/>
      <c r="AD13" s="1046"/>
      <c r="AE13" s="1047"/>
      <c r="AF13" s="1021"/>
      <c r="AG13" s="1022"/>
      <c r="AH13" s="1022"/>
      <c r="AI13" s="1022"/>
      <c r="AJ13" s="1023"/>
      <c r="AK13" s="1084"/>
      <c r="AL13" s="1085"/>
      <c r="AM13" s="1085"/>
      <c r="AN13" s="1085"/>
      <c r="AO13" s="1085"/>
      <c r="AP13" s="1085"/>
      <c r="AQ13" s="1085"/>
      <c r="AR13" s="1085"/>
      <c r="AS13" s="1085"/>
      <c r="AT13" s="1085"/>
      <c r="AU13" s="1082"/>
      <c r="AV13" s="1082"/>
      <c r="AW13" s="1082"/>
      <c r="AX13" s="1082"/>
      <c r="AY13" s="1083"/>
      <c r="AZ13" s="203"/>
      <c r="BA13" s="203"/>
      <c r="BB13" s="203"/>
      <c r="BC13" s="203"/>
      <c r="BD13" s="203"/>
      <c r="BE13" s="204"/>
      <c r="BF13" s="204"/>
      <c r="BG13" s="204"/>
      <c r="BH13" s="204"/>
      <c r="BI13" s="204"/>
      <c r="BJ13" s="204"/>
      <c r="BK13" s="204"/>
      <c r="BL13" s="204"/>
      <c r="BM13" s="204"/>
      <c r="BN13" s="204"/>
      <c r="BO13" s="204"/>
      <c r="BP13" s="204"/>
      <c r="BQ13" s="213">
        <v>7</v>
      </c>
      <c r="BR13" s="214"/>
      <c r="BS13" s="1016"/>
      <c r="BT13" s="1017"/>
      <c r="BU13" s="1017"/>
      <c r="BV13" s="1017"/>
      <c r="BW13" s="1017"/>
      <c r="BX13" s="1017"/>
      <c r="BY13" s="1017"/>
      <c r="BZ13" s="1017"/>
      <c r="CA13" s="1017"/>
      <c r="CB13" s="1017"/>
      <c r="CC13" s="1017"/>
      <c r="CD13" s="1017"/>
      <c r="CE13" s="1017"/>
      <c r="CF13" s="1017"/>
      <c r="CG13" s="1018"/>
      <c r="CH13" s="991"/>
      <c r="CI13" s="992"/>
      <c r="CJ13" s="992"/>
      <c r="CK13" s="992"/>
      <c r="CL13" s="993"/>
      <c r="CM13" s="991"/>
      <c r="CN13" s="992"/>
      <c r="CO13" s="992"/>
      <c r="CP13" s="992"/>
      <c r="CQ13" s="993"/>
      <c r="CR13" s="991"/>
      <c r="CS13" s="992"/>
      <c r="CT13" s="992"/>
      <c r="CU13" s="992"/>
      <c r="CV13" s="993"/>
      <c r="CW13" s="991"/>
      <c r="CX13" s="992"/>
      <c r="CY13" s="992"/>
      <c r="CZ13" s="992"/>
      <c r="DA13" s="993"/>
      <c r="DB13" s="991"/>
      <c r="DC13" s="992"/>
      <c r="DD13" s="992"/>
      <c r="DE13" s="992"/>
      <c r="DF13" s="993"/>
      <c r="DG13" s="991"/>
      <c r="DH13" s="992"/>
      <c r="DI13" s="992"/>
      <c r="DJ13" s="992"/>
      <c r="DK13" s="993"/>
      <c r="DL13" s="991"/>
      <c r="DM13" s="992"/>
      <c r="DN13" s="992"/>
      <c r="DO13" s="992"/>
      <c r="DP13" s="993"/>
      <c r="DQ13" s="991"/>
      <c r="DR13" s="992"/>
      <c r="DS13" s="992"/>
      <c r="DT13" s="992"/>
      <c r="DU13" s="993"/>
      <c r="DV13" s="994"/>
      <c r="DW13" s="995"/>
      <c r="DX13" s="995"/>
      <c r="DY13" s="995"/>
      <c r="DZ13" s="996"/>
      <c r="EA13" s="205"/>
    </row>
    <row r="14" spans="1:131" s="206" customFormat="1" ht="26.25" customHeight="1" x14ac:dyDescent="0.15">
      <c r="A14" s="212">
        <v>8</v>
      </c>
      <c r="B14" s="1039"/>
      <c r="C14" s="1040"/>
      <c r="D14" s="1040"/>
      <c r="E14" s="1040"/>
      <c r="F14" s="1040"/>
      <c r="G14" s="1040"/>
      <c r="H14" s="1040"/>
      <c r="I14" s="1040"/>
      <c r="J14" s="1040"/>
      <c r="K14" s="1040"/>
      <c r="L14" s="1040"/>
      <c r="M14" s="1040"/>
      <c r="N14" s="1040"/>
      <c r="O14" s="1040"/>
      <c r="P14" s="1041"/>
      <c r="Q14" s="1045"/>
      <c r="R14" s="1046"/>
      <c r="S14" s="1046"/>
      <c r="T14" s="1046"/>
      <c r="U14" s="1046"/>
      <c r="V14" s="1046"/>
      <c r="W14" s="1046"/>
      <c r="X14" s="1046"/>
      <c r="Y14" s="1046"/>
      <c r="Z14" s="1046"/>
      <c r="AA14" s="1046"/>
      <c r="AB14" s="1046"/>
      <c r="AC14" s="1046"/>
      <c r="AD14" s="1046"/>
      <c r="AE14" s="1047"/>
      <c r="AF14" s="1021"/>
      <c r="AG14" s="1022"/>
      <c r="AH14" s="1022"/>
      <c r="AI14" s="1022"/>
      <c r="AJ14" s="1023"/>
      <c r="AK14" s="1084"/>
      <c r="AL14" s="1085"/>
      <c r="AM14" s="1085"/>
      <c r="AN14" s="1085"/>
      <c r="AO14" s="1085"/>
      <c r="AP14" s="1085"/>
      <c r="AQ14" s="1085"/>
      <c r="AR14" s="1085"/>
      <c r="AS14" s="1085"/>
      <c r="AT14" s="1085"/>
      <c r="AU14" s="1082"/>
      <c r="AV14" s="1082"/>
      <c r="AW14" s="1082"/>
      <c r="AX14" s="1082"/>
      <c r="AY14" s="1083"/>
      <c r="AZ14" s="203"/>
      <c r="BA14" s="203"/>
      <c r="BB14" s="203"/>
      <c r="BC14" s="203"/>
      <c r="BD14" s="203"/>
      <c r="BE14" s="204"/>
      <c r="BF14" s="204"/>
      <c r="BG14" s="204"/>
      <c r="BH14" s="204"/>
      <c r="BI14" s="204"/>
      <c r="BJ14" s="204"/>
      <c r="BK14" s="204"/>
      <c r="BL14" s="204"/>
      <c r="BM14" s="204"/>
      <c r="BN14" s="204"/>
      <c r="BO14" s="204"/>
      <c r="BP14" s="204"/>
      <c r="BQ14" s="213">
        <v>8</v>
      </c>
      <c r="BR14" s="214"/>
      <c r="BS14" s="1016"/>
      <c r="BT14" s="1017"/>
      <c r="BU14" s="1017"/>
      <c r="BV14" s="1017"/>
      <c r="BW14" s="1017"/>
      <c r="BX14" s="1017"/>
      <c r="BY14" s="1017"/>
      <c r="BZ14" s="1017"/>
      <c r="CA14" s="1017"/>
      <c r="CB14" s="1017"/>
      <c r="CC14" s="1017"/>
      <c r="CD14" s="1017"/>
      <c r="CE14" s="1017"/>
      <c r="CF14" s="1017"/>
      <c r="CG14" s="1018"/>
      <c r="CH14" s="991"/>
      <c r="CI14" s="992"/>
      <c r="CJ14" s="992"/>
      <c r="CK14" s="992"/>
      <c r="CL14" s="993"/>
      <c r="CM14" s="991"/>
      <c r="CN14" s="992"/>
      <c r="CO14" s="992"/>
      <c r="CP14" s="992"/>
      <c r="CQ14" s="993"/>
      <c r="CR14" s="991"/>
      <c r="CS14" s="992"/>
      <c r="CT14" s="992"/>
      <c r="CU14" s="992"/>
      <c r="CV14" s="993"/>
      <c r="CW14" s="991"/>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4"/>
      <c r="DW14" s="995"/>
      <c r="DX14" s="995"/>
      <c r="DY14" s="995"/>
      <c r="DZ14" s="996"/>
      <c r="EA14" s="205"/>
    </row>
    <row r="15" spans="1:131" s="206" customFormat="1" ht="26.25" customHeight="1" x14ac:dyDescent="0.15">
      <c r="A15" s="212">
        <v>9</v>
      </c>
      <c r="B15" s="1039"/>
      <c r="C15" s="1040"/>
      <c r="D15" s="1040"/>
      <c r="E15" s="1040"/>
      <c r="F15" s="1040"/>
      <c r="G15" s="1040"/>
      <c r="H15" s="1040"/>
      <c r="I15" s="1040"/>
      <c r="J15" s="1040"/>
      <c r="K15" s="1040"/>
      <c r="L15" s="1040"/>
      <c r="M15" s="1040"/>
      <c r="N15" s="1040"/>
      <c r="O15" s="1040"/>
      <c r="P15" s="1041"/>
      <c r="Q15" s="1045"/>
      <c r="R15" s="1046"/>
      <c r="S15" s="1046"/>
      <c r="T15" s="1046"/>
      <c r="U15" s="1046"/>
      <c r="V15" s="1046"/>
      <c r="W15" s="1046"/>
      <c r="X15" s="1046"/>
      <c r="Y15" s="1046"/>
      <c r="Z15" s="1046"/>
      <c r="AA15" s="1046"/>
      <c r="AB15" s="1046"/>
      <c r="AC15" s="1046"/>
      <c r="AD15" s="1046"/>
      <c r="AE15" s="1047"/>
      <c r="AF15" s="1021"/>
      <c r="AG15" s="1022"/>
      <c r="AH15" s="1022"/>
      <c r="AI15" s="1022"/>
      <c r="AJ15" s="1023"/>
      <c r="AK15" s="1084"/>
      <c r="AL15" s="1085"/>
      <c r="AM15" s="1085"/>
      <c r="AN15" s="1085"/>
      <c r="AO15" s="1085"/>
      <c r="AP15" s="1085"/>
      <c r="AQ15" s="1085"/>
      <c r="AR15" s="1085"/>
      <c r="AS15" s="1085"/>
      <c r="AT15" s="1085"/>
      <c r="AU15" s="1082"/>
      <c r="AV15" s="1082"/>
      <c r="AW15" s="1082"/>
      <c r="AX15" s="1082"/>
      <c r="AY15" s="1083"/>
      <c r="AZ15" s="203"/>
      <c r="BA15" s="203"/>
      <c r="BB15" s="203"/>
      <c r="BC15" s="203"/>
      <c r="BD15" s="203"/>
      <c r="BE15" s="204"/>
      <c r="BF15" s="204"/>
      <c r="BG15" s="204"/>
      <c r="BH15" s="204"/>
      <c r="BI15" s="204"/>
      <c r="BJ15" s="204"/>
      <c r="BK15" s="204"/>
      <c r="BL15" s="204"/>
      <c r="BM15" s="204"/>
      <c r="BN15" s="204"/>
      <c r="BO15" s="204"/>
      <c r="BP15" s="204"/>
      <c r="BQ15" s="213">
        <v>9</v>
      </c>
      <c r="BR15" s="214"/>
      <c r="BS15" s="1016"/>
      <c r="BT15" s="1017"/>
      <c r="BU15" s="1017"/>
      <c r="BV15" s="1017"/>
      <c r="BW15" s="1017"/>
      <c r="BX15" s="1017"/>
      <c r="BY15" s="1017"/>
      <c r="BZ15" s="1017"/>
      <c r="CA15" s="1017"/>
      <c r="CB15" s="1017"/>
      <c r="CC15" s="1017"/>
      <c r="CD15" s="1017"/>
      <c r="CE15" s="1017"/>
      <c r="CF15" s="1017"/>
      <c r="CG15" s="1018"/>
      <c r="CH15" s="991"/>
      <c r="CI15" s="992"/>
      <c r="CJ15" s="992"/>
      <c r="CK15" s="992"/>
      <c r="CL15" s="993"/>
      <c r="CM15" s="991"/>
      <c r="CN15" s="992"/>
      <c r="CO15" s="992"/>
      <c r="CP15" s="992"/>
      <c r="CQ15" s="993"/>
      <c r="CR15" s="991"/>
      <c r="CS15" s="992"/>
      <c r="CT15" s="992"/>
      <c r="CU15" s="992"/>
      <c r="CV15" s="993"/>
      <c r="CW15" s="991"/>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4"/>
      <c r="DW15" s="995"/>
      <c r="DX15" s="995"/>
      <c r="DY15" s="995"/>
      <c r="DZ15" s="996"/>
      <c r="EA15" s="205"/>
    </row>
    <row r="16" spans="1:131" s="206" customFormat="1" ht="26.25" customHeight="1" x14ac:dyDescent="0.15">
      <c r="A16" s="212">
        <v>10</v>
      </c>
      <c r="B16" s="1039"/>
      <c r="C16" s="1040"/>
      <c r="D16" s="1040"/>
      <c r="E16" s="1040"/>
      <c r="F16" s="1040"/>
      <c r="G16" s="1040"/>
      <c r="H16" s="1040"/>
      <c r="I16" s="1040"/>
      <c r="J16" s="1040"/>
      <c r="K16" s="1040"/>
      <c r="L16" s="1040"/>
      <c r="M16" s="1040"/>
      <c r="N16" s="1040"/>
      <c r="O16" s="1040"/>
      <c r="P16" s="1041"/>
      <c r="Q16" s="1045"/>
      <c r="R16" s="1046"/>
      <c r="S16" s="1046"/>
      <c r="T16" s="1046"/>
      <c r="U16" s="1046"/>
      <c r="V16" s="1046"/>
      <c r="W16" s="1046"/>
      <c r="X16" s="1046"/>
      <c r="Y16" s="1046"/>
      <c r="Z16" s="1046"/>
      <c r="AA16" s="1046"/>
      <c r="AB16" s="1046"/>
      <c r="AC16" s="1046"/>
      <c r="AD16" s="1046"/>
      <c r="AE16" s="1047"/>
      <c r="AF16" s="1021"/>
      <c r="AG16" s="1022"/>
      <c r="AH16" s="1022"/>
      <c r="AI16" s="1022"/>
      <c r="AJ16" s="1023"/>
      <c r="AK16" s="1084"/>
      <c r="AL16" s="1085"/>
      <c r="AM16" s="1085"/>
      <c r="AN16" s="1085"/>
      <c r="AO16" s="1085"/>
      <c r="AP16" s="1085"/>
      <c r="AQ16" s="1085"/>
      <c r="AR16" s="1085"/>
      <c r="AS16" s="1085"/>
      <c r="AT16" s="1085"/>
      <c r="AU16" s="1082"/>
      <c r="AV16" s="1082"/>
      <c r="AW16" s="1082"/>
      <c r="AX16" s="1082"/>
      <c r="AY16" s="1083"/>
      <c r="AZ16" s="203"/>
      <c r="BA16" s="203"/>
      <c r="BB16" s="203"/>
      <c r="BC16" s="203"/>
      <c r="BD16" s="203"/>
      <c r="BE16" s="204"/>
      <c r="BF16" s="204"/>
      <c r="BG16" s="204"/>
      <c r="BH16" s="204"/>
      <c r="BI16" s="204"/>
      <c r="BJ16" s="204"/>
      <c r="BK16" s="204"/>
      <c r="BL16" s="204"/>
      <c r="BM16" s="204"/>
      <c r="BN16" s="204"/>
      <c r="BO16" s="204"/>
      <c r="BP16" s="204"/>
      <c r="BQ16" s="213">
        <v>10</v>
      </c>
      <c r="BR16" s="214"/>
      <c r="BS16" s="1016"/>
      <c r="BT16" s="1017"/>
      <c r="BU16" s="1017"/>
      <c r="BV16" s="1017"/>
      <c r="BW16" s="1017"/>
      <c r="BX16" s="1017"/>
      <c r="BY16" s="1017"/>
      <c r="BZ16" s="1017"/>
      <c r="CA16" s="1017"/>
      <c r="CB16" s="1017"/>
      <c r="CC16" s="1017"/>
      <c r="CD16" s="1017"/>
      <c r="CE16" s="1017"/>
      <c r="CF16" s="1017"/>
      <c r="CG16" s="1018"/>
      <c r="CH16" s="991"/>
      <c r="CI16" s="992"/>
      <c r="CJ16" s="992"/>
      <c r="CK16" s="992"/>
      <c r="CL16" s="993"/>
      <c r="CM16" s="991"/>
      <c r="CN16" s="992"/>
      <c r="CO16" s="992"/>
      <c r="CP16" s="992"/>
      <c r="CQ16" s="993"/>
      <c r="CR16" s="991"/>
      <c r="CS16" s="992"/>
      <c r="CT16" s="992"/>
      <c r="CU16" s="992"/>
      <c r="CV16" s="993"/>
      <c r="CW16" s="991"/>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4"/>
      <c r="DW16" s="995"/>
      <c r="DX16" s="995"/>
      <c r="DY16" s="995"/>
      <c r="DZ16" s="996"/>
      <c r="EA16" s="205"/>
    </row>
    <row r="17" spans="1:131" s="206" customFormat="1" ht="26.25" customHeight="1" x14ac:dyDescent="0.15">
      <c r="A17" s="212">
        <v>11</v>
      </c>
      <c r="B17" s="1039"/>
      <c r="C17" s="1040"/>
      <c r="D17" s="1040"/>
      <c r="E17" s="1040"/>
      <c r="F17" s="1040"/>
      <c r="G17" s="1040"/>
      <c r="H17" s="1040"/>
      <c r="I17" s="1040"/>
      <c r="J17" s="1040"/>
      <c r="K17" s="1040"/>
      <c r="L17" s="1040"/>
      <c r="M17" s="1040"/>
      <c r="N17" s="1040"/>
      <c r="O17" s="1040"/>
      <c r="P17" s="1041"/>
      <c r="Q17" s="1045"/>
      <c r="R17" s="1046"/>
      <c r="S17" s="1046"/>
      <c r="T17" s="1046"/>
      <c r="U17" s="1046"/>
      <c r="V17" s="1046"/>
      <c r="W17" s="1046"/>
      <c r="X17" s="1046"/>
      <c r="Y17" s="1046"/>
      <c r="Z17" s="1046"/>
      <c r="AA17" s="1046"/>
      <c r="AB17" s="1046"/>
      <c r="AC17" s="1046"/>
      <c r="AD17" s="1046"/>
      <c r="AE17" s="1047"/>
      <c r="AF17" s="1021"/>
      <c r="AG17" s="1022"/>
      <c r="AH17" s="1022"/>
      <c r="AI17" s="1022"/>
      <c r="AJ17" s="1023"/>
      <c r="AK17" s="1084"/>
      <c r="AL17" s="1085"/>
      <c r="AM17" s="1085"/>
      <c r="AN17" s="1085"/>
      <c r="AO17" s="1085"/>
      <c r="AP17" s="1085"/>
      <c r="AQ17" s="1085"/>
      <c r="AR17" s="1085"/>
      <c r="AS17" s="1085"/>
      <c r="AT17" s="1085"/>
      <c r="AU17" s="1082"/>
      <c r="AV17" s="1082"/>
      <c r="AW17" s="1082"/>
      <c r="AX17" s="1082"/>
      <c r="AY17" s="1083"/>
      <c r="AZ17" s="203"/>
      <c r="BA17" s="203"/>
      <c r="BB17" s="203"/>
      <c r="BC17" s="203"/>
      <c r="BD17" s="203"/>
      <c r="BE17" s="204"/>
      <c r="BF17" s="204"/>
      <c r="BG17" s="204"/>
      <c r="BH17" s="204"/>
      <c r="BI17" s="204"/>
      <c r="BJ17" s="204"/>
      <c r="BK17" s="204"/>
      <c r="BL17" s="204"/>
      <c r="BM17" s="204"/>
      <c r="BN17" s="204"/>
      <c r="BO17" s="204"/>
      <c r="BP17" s="204"/>
      <c r="BQ17" s="213">
        <v>11</v>
      </c>
      <c r="BR17" s="214"/>
      <c r="BS17" s="1016"/>
      <c r="BT17" s="1017"/>
      <c r="BU17" s="1017"/>
      <c r="BV17" s="1017"/>
      <c r="BW17" s="1017"/>
      <c r="BX17" s="1017"/>
      <c r="BY17" s="1017"/>
      <c r="BZ17" s="1017"/>
      <c r="CA17" s="1017"/>
      <c r="CB17" s="1017"/>
      <c r="CC17" s="1017"/>
      <c r="CD17" s="1017"/>
      <c r="CE17" s="1017"/>
      <c r="CF17" s="1017"/>
      <c r="CG17" s="1018"/>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205"/>
    </row>
    <row r="18" spans="1:131" s="206" customFormat="1" ht="26.25" customHeight="1" x14ac:dyDescent="0.15">
      <c r="A18" s="212">
        <v>12</v>
      </c>
      <c r="B18" s="1039"/>
      <c r="C18" s="1040"/>
      <c r="D18" s="1040"/>
      <c r="E18" s="1040"/>
      <c r="F18" s="1040"/>
      <c r="G18" s="1040"/>
      <c r="H18" s="1040"/>
      <c r="I18" s="1040"/>
      <c r="J18" s="1040"/>
      <c r="K18" s="1040"/>
      <c r="L18" s="1040"/>
      <c r="M18" s="1040"/>
      <c r="N18" s="1040"/>
      <c r="O18" s="1040"/>
      <c r="P18" s="1041"/>
      <c r="Q18" s="1045"/>
      <c r="R18" s="1046"/>
      <c r="S18" s="1046"/>
      <c r="T18" s="1046"/>
      <c r="U18" s="1046"/>
      <c r="V18" s="1046"/>
      <c r="W18" s="1046"/>
      <c r="X18" s="1046"/>
      <c r="Y18" s="1046"/>
      <c r="Z18" s="1046"/>
      <c r="AA18" s="1046"/>
      <c r="AB18" s="1046"/>
      <c r="AC18" s="1046"/>
      <c r="AD18" s="1046"/>
      <c r="AE18" s="1047"/>
      <c r="AF18" s="1021"/>
      <c r="AG18" s="1022"/>
      <c r="AH18" s="1022"/>
      <c r="AI18" s="1022"/>
      <c r="AJ18" s="1023"/>
      <c r="AK18" s="1084"/>
      <c r="AL18" s="1085"/>
      <c r="AM18" s="1085"/>
      <c r="AN18" s="1085"/>
      <c r="AO18" s="1085"/>
      <c r="AP18" s="1085"/>
      <c r="AQ18" s="1085"/>
      <c r="AR18" s="1085"/>
      <c r="AS18" s="1085"/>
      <c r="AT18" s="1085"/>
      <c r="AU18" s="1082"/>
      <c r="AV18" s="1082"/>
      <c r="AW18" s="1082"/>
      <c r="AX18" s="1082"/>
      <c r="AY18" s="1083"/>
      <c r="AZ18" s="203"/>
      <c r="BA18" s="203"/>
      <c r="BB18" s="203"/>
      <c r="BC18" s="203"/>
      <c r="BD18" s="203"/>
      <c r="BE18" s="204"/>
      <c r="BF18" s="204"/>
      <c r="BG18" s="204"/>
      <c r="BH18" s="204"/>
      <c r="BI18" s="204"/>
      <c r="BJ18" s="204"/>
      <c r="BK18" s="204"/>
      <c r="BL18" s="204"/>
      <c r="BM18" s="204"/>
      <c r="BN18" s="204"/>
      <c r="BO18" s="204"/>
      <c r="BP18" s="204"/>
      <c r="BQ18" s="213">
        <v>12</v>
      </c>
      <c r="BR18" s="214"/>
      <c r="BS18" s="1016"/>
      <c r="BT18" s="1017"/>
      <c r="BU18" s="1017"/>
      <c r="BV18" s="1017"/>
      <c r="BW18" s="1017"/>
      <c r="BX18" s="1017"/>
      <c r="BY18" s="1017"/>
      <c r="BZ18" s="1017"/>
      <c r="CA18" s="1017"/>
      <c r="CB18" s="1017"/>
      <c r="CC18" s="1017"/>
      <c r="CD18" s="1017"/>
      <c r="CE18" s="1017"/>
      <c r="CF18" s="1017"/>
      <c r="CG18" s="1018"/>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205"/>
    </row>
    <row r="19" spans="1:131" s="206" customFormat="1" ht="26.25" customHeight="1" x14ac:dyDescent="0.15">
      <c r="A19" s="212">
        <v>13</v>
      </c>
      <c r="B19" s="1039"/>
      <c r="C19" s="1040"/>
      <c r="D19" s="1040"/>
      <c r="E19" s="1040"/>
      <c r="F19" s="1040"/>
      <c r="G19" s="1040"/>
      <c r="H19" s="1040"/>
      <c r="I19" s="1040"/>
      <c r="J19" s="1040"/>
      <c r="K19" s="1040"/>
      <c r="L19" s="1040"/>
      <c r="M19" s="1040"/>
      <c r="N19" s="1040"/>
      <c r="O19" s="1040"/>
      <c r="P19" s="1041"/>
      <c r="Q19" s="1045"/>
      <c r="R19" s="1046"/>
      <c r="S19" s="1046"/>
      <c r="T19" s="1046"/>
      <c r="U19" s="1046"/>
      <c r="V19" s="1046"/>
      <c r="W19" s="1046"/>
      <c r="X19" s="1046"/>
      <c r="Y19" s="1046"/>
      <c r="Z19" s="1046"/>
      <c r="AA19" s="1046"/>
      <c r="AB19" s="1046"/>
      <c r="AC19" s="1046"/>
      <c r="AD19" s="1046"/>
      <c r="AE19" s="1047"/>
      <c r="AF19" s="1021"/>
      <c r="AG19" s="1022"/>
      <c r="AH19" s="1022"/>
      <c r="AI19" s="1022"/>
      <c r="AJ19" s="1023"/>
      <c r="AK19" s="1084"/>
      <c r="AL19" s="1085"/>
      <c r="AM19" s="1085"/>
      <c r="AN19" s="1085"/>
      <c r="AO19" s="1085"/>
      <c r="AP19" s="1085"/>
      <c r="AQ19" s="1085"/>
      <c r="AR19" s="1085"/>
      <c r="AS19" s="1085"/>
      <c r="AT19" s="1085"/>
      <c r="AU19" s="1082"/>
      <c r="AV19" s="1082"/>
      <c r="AW19" s="1082"/>
      <c r="AX19" s="1082"/>
      <c r="AY19" s="1083"/>
      <c r="AZ19" s="203"/>
      <c r="BA19" s="203"/>
      <c r="BB19" s="203"/>
      <c r="BC19" s="203"/>
      <c r="BD19" s="203"/>
      <c r="BE19" s="204"/>
      <c r="BF19" s="204"/>
      <c r="BG19" s="204"/>
      <c r="BH19" s="204"/>
      <c r="BI19" s="204"/>
      <c r="BJ19" s="204"/>
      <c r="BK19" s="204"/>
      <c r="BL19" s="204"/>
      <c r="BM19" s="204"/>
      <c r="BN19" s="204"/>
      <c r="BO19" s="204"/>
      <c r="BP19" s="204"/>
      <c r="BQ19" s="213">
        <v>13</v>
      </c>
      <c r="BR19" s="214"/>
      <c r="BS19" s="1016"/>
      <c r="BT19" s="1017"/>
      <c r="BU19" s="1017"/>
      <c r="BV19" s="1017"/>
      <c r="BW19" s="1017"/>
      <c r="BX19" s="1017"/>
      <c r="BY19" s="1017"/>
      <c r="BZ19" s="1017"/>
      <c r="CA19" s="1017"/>
      <c r="CB19" s="1017"/>
      <c r="CC19" s="1017"/>
      <c r="CD19" s="1017"/>
      <c r="CE19" s="1017"/>
      <c r="CF19" s="1017"/>
      <c r="CG19" s="1018"/>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205"/>
    </row>
    <row r="20" spans="1:131" s="206" customFormat="1" ht="26.25" customHeight="1" x14ac:dyDescent="0.15">
      <c r="A20" s="212">
        <v>14</v>
      </c>
      <c r="B20" s="1039"/>
      <c r="C20" s="1040"/>
      <c r="D20" s="1040"/>
      <c r="E20" s="1040"/>
      <c r="F20" s="1040"/>
      <c r="G20" s="1040"/>
      <c r="H20" s="1040"/>
      <c r="I20" s="1040"/>
      <c r="J20" s="1040"/>
      <c r="K20" s="1040"/>
      <c r="L20" s="1040"/>
      <c r="M20" s="1040"/>
      <c r="N20" s="1040"/>
      <c r="O20" s="1040"/>
      <c r="P20" s="1041"/>
      <c r="Q20" s="1045"/>
      <c r="R20" s="1046"/>
      <c r="S20" s="1046"/>
      <c r="T20" s="1046"/>
      <c r="U20" s="1046"/>
      <c r="V20" s="1046"/>
      <c r="W20" s="1046"/>
      <c r="X20" s="1046"/>
      <c r="Y20" s="1046"/>
      <c r="Z20" s="1046"/>
      <c r="AA20" s="1046"/>
      <c r="AB20" s="1046"/>
      <c r="AC20" s="1046"/>
      <c r="AD20" s="1046"/>
      <c r="AE20" s="1047"/>
      <c r="AF20" s="1021"/>
      <c r="AG20" s="1022"/>
      <c r="AH20" s="1022"/>
      <c r="AI20" s="1022"/>
      <c r="AJ20" s="1023"/>
      <c r="AK20" s="1084"/>
      <c r="AL20" s="1085"/>
      <c r="AM20" s="1085"/>
      <c r="AN20" s="1085"/>
      <c r="AO20" s="1085"/>
      <c r="AP20" s="1085"/>
      <c r="AQ20" s="1085"/>
      <c r="AR20" s="1085"/>
      <c r="AS20" s="1085"/>
      <c r="AT20" s="1085"/>
      <c r="AU20" s="1082"/>
      <c r="AV20" s="1082"/>
      <c r="AW20" s="1082"/>
      <c r="AX20" s="1082"/>
      <c r="AY20" s="1083"/>
      <c r="AZ20" s="203"/>
      <c r="BA20" s="203"/>
      <c r="BB20" s="203"/>
      <c r="BC20" s="203"/>
      <c r="BD20" s="203"/>
      <c r="BE20" s="204"/>
      <c r="BF20" s="204"/>
      <c r="BG20" s="204"/>
      <c r="BH20" s="204"/>
      <c r="BI20" s="204"/>
      <c r="BJ20" s="204"/>
      <c r="BK20" s="204"/>
      <c r="BL20" s="204"/>
      <c r="BM20" s="204"/>
      <c r="BN20" s="204"/>
      <c r="BO20" s="204"/>
      <c r="BP20" s="204"/>
      <c r="BQ20" s="213">
        <v>14</v>
      </c>
      <c r="BR20" s="214"/>
      <c r="BS20" s="1016"/>
      <c r="BT20" s="1017"/>
      <c r="BU20" s="1017"/>
      <c r="BV20" s="1017"/>
      <c r="BW20" s="1017"/>
      <c r="BX20" s="1017"/>
      <c r="BY20" s="1017"/>
      <c r="BZ20" s="1017"/>
      <c r="CA20" s="1017"/>
      <c r="CB20" s="1017"/>
      <c r="CC20" s="1017"/>
      <c r="CD20" s="1017"/>
      <c r="CE20" s="1017"/>
      <c r="CF20" s="1017"/>
      <c r="CG20" s="1018"/>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205"/>
    </row>
    <row r="21" spans="1:131" s="206" customFormat="1" ht="26.25" customHeight="1" thickBot="1" x14ac:dyDescent="0.2">
      <c r="A21" s="212">
        <v>15</v>
      </c>
      <c r="B21" s="1039"/>
      <c r="C21" s="1040"/>
      <c r="D21" s="1040"/>
      <c r="E21" s="1040"/>
      <c r="F21" s="1040"/>
      <c r="G21" s="1040"/>
      <c r="H21" s="1040"/>
      <c r="I21" s="1040"/>
      <c r="J21" s="1040"/>
      <c r="K21" s="1040"/>
      <c r="L21" s="1040"/>
      <c r="M21" s="1040"/>
      <c r="N21" s="1040"/>
      <c r="O21" s="1040"/>
      <c r="P21" s="1041"/>
      <c r="Q21" s="1045"/>
      <c r="R21" s="1046"/>
      <c r="S21" s="1046"/>
      <c r="T21" s="1046"/>
      <c r="U21" s="1046"/>
      <c r="V21" s="1046"/>
      <c r="W21" s="1046"/>
      <c r="X21" s="1046"/>
      <c r="Y21" s="1046"/>
      <c r="Z21" s="1046"/>
      <c r="AA21" s="1046"/>
      <c r="AB21" s="1046"/>
      <c r="AC21" s="1046"/>
      <c r="AD21" s="1046"/>
      <c r="AE21" s="1047"/>
      <c r="AF21" s="1021"/>
      <c r="AG21" s="1022"/>
      <c r="AH21" s="1022"/>
      <c r="AI21" s="1022"/>
      <c r="AJ21" s="1023"/>
      <c r="AK21" s="1084"/>
      <c r="AL21" s="1085"/>
      <c r="AM21" s="1085"/>
      <c r="AN21" s="1085"/>
      <c r="AO21" s="1085"/>
      <c r="AP21" s="1085"/>
      <c r="AQ21" s="1085"/>
      <c r="AR21" s="1085"/>
      <c r="AS21" s="1085"/>
      <c r="AT21" s="1085"/>
      <c r="AU21" s="1082"/>
      <c r="AV21" s="1082"/>
      <c r="AW21" s="1082"/>
      <c r="AX21" s="1082"/>
      <c r="AY21" s="1083"/>
      <c r="AZ21" s="203"/>
      <c r="BA21" s="203"/>
      <c r="BB21" s="203"/>
      <c r="BC21" s="203"/>
      <c r="BD21" s="203"/>
      <c r="BE21" s="204"/>
      <c r="BF21" s="204"/>
      <c r="BG21" s="204"/>
      <c r="BH21" s="204"/>
      <c r="BI21" s="204"/>
      <c r="BJ21" s="204"/>
      <c r="BK21" s="204"/>
      <c r="BL21" s="204"/>
      <c r="BM21" s="204"/>
      <c r="BN21" s="204"/>
      <c r="BO21" s="204"/>
      <c r="BP21" s="204"/>
      <c r="BQ21" s="213">
        <v>15</v>
      </c>
      <c r="BR21" s="214"/>
      <c r="BS21" s="1016"/>
      <c r="BT21" s="1017"/>
      <c r="BU21" s="1017"/>
      <c r="BV21" s="1017"/>
      <c r="BW21" s="1017"/>
      <c r="BX21" s="1017"/>
      <c r="BY21" s="1017"/>
      <c r="BZ21" s="1017"/>
      <c r="CA21" s="1017"/>
      <c r="CB21" s="1017"/>
      <c r="CC21" s="1017"/>
      <c r="CD21" s="1017"/>
      <c r="CE21" s="1017"/>
      <c r="CF21" s="1017"/>
      <c r="CG21" s="1018"/>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205"/>
    </row>
    <row r="22" spans="1:131" s="206" customFormat="1" ht="26.25" customHeight="1" x14ac:dyDescent="0.15">
      <c r="A22" s="212">
        <v>16</v>
      </c>
      <c r="B22" s="1039"/>
      <c r="C22" s="1040"/>
      <c r="D22" s="1040"/>
      <c r="E22" s="1040"/>
      <c r="F22" s="1040"/>
      <c r="G22" s="1040"/>
      <c r="H22" s="1040"/>
      <c r="I22" s="1040"/>
      <c r="J22" s="1040"/>
      <c r="K22" s="1040"/>
      <c r="L22" s="1040"/>
      <c r="M22" s="1040"/>
      <c r="N22" s="1040"/>
      <c r="O22" s="1040"/>
      <c r="P22" s="1041"/>
      <c r="Q22" s="1079"/>
      <c r="R22" s="1080"/>
      <c r="S22" s="1080"/>
      <c r="T22" s="1080"/>
      <c r="U22" s="1080"/>
      <c r="V22" s="1080"/>
      <c r="W22" s="1080"/>
      <c r="X22" s="1080"/>
      <c r="Y22" s="1080"/>
      <c r="Z22" s="1080"/>
      <c r="AA22" s="1080"/>
      <c r="AB22" s="1080"/>
      <c r="AC22" s="1080"/>
      <c r="AD22" s="1080"/>
      <c r="AE22" s="1081"/>
      <c r="AF22" s="1021"/>
      <c r="AG22" s="1022"/>
      <c r="AH22" s="1022"/>
      <c r="AI22" s="1022"/>
      <c r="AJ22" s="1023"/>
      <c r="AK22" s="1075"/>
      <c r="AL22" s="1076"/>
      <c r="AM22" s="1076"/>
      <c r="AN22" s="1076"/>
      <c r="AO22" s="1076"/>
      <c r="AP22" s="1076"/>
      <c r="AQ22" s="1076"/>
      <c r="AR22" s="1076"/>
      <c r="AS22" s="1076"/>
      <c r="AT22" s="1076"/>
      <c r="AU22" s="1077"/>
      <c r="AV22" s="1077"/>
      <c r="AW22" s="1077"/>
      <c r="AX22" s="1077"/>
      <c r="AY22" s="1078"/>
      <c r="AZ22" s="1037" t="s">
        <v>366</v>
      </c>
      <c r="BA22" s="1037"/>
      <c r="BB22" s="1037"/>
      <c r="BC22" s="1037"/>
      <c r="BD22" s="1038"/>
      <c r="BE22" s="204"/>
      <c r="BF22" s="204"/>
      <c r="BG22" s="204"/>
      <c r="BH22" s="204"/>
      <c r="BI22" s="204"/>
      <c r="BJ22" s="204"/>
      <c r="BK22" s="204"/>
      <c r="BL22" s="204"/>
      <c r="BM22" s="204"/>
      <c r="BN22" s="204"/>
      <c r="BO22" s="204"/>
      <c r="BP22" s="204"/>
      <c r="BQ22" s="213">
        <v>16</v>
      </c>
      <c r="BR22" s="214"/>
      <c r="BS22" s="1016"/>
      <c r="BT22" s="1017"/>
      <c r="BU22" s="1017"/>
      <c r="BV22" s="1017"/>
      <c r="BW22" s="1017"/>
      <c r="BX22" s="1017"/>
      <c r="BY22" s="1017"/>
      <c r="BZ22" s="1017"/>
      <c r="CA22" s="1017"/>
      <c r="CB22" s="1017"/>
      <c r="CC22" s="1017"/>
      <c r="CD22" s="1017"/>
      <c r="CE22" s="1017"/>
      <c r="CF22" s="1017"/>
      <c r="CG22" s="1018"/>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205"/>
    </row>
    <row r="23" spans="1:131" s="206" customFormat="1" ht="26.25" customHeight="1" thickBot="1" x14ac:dyDescent="0.2">
      <c r="A23" s="215" t="s">
        <v>367</v>
      </c>
      <c r="B23" s="940" t="s">
        <v>368</v>
      </c>
      <c r="C23" s="941"/>
      <c r="D23" s="941"/>
      <c r="E23" s="941"/>
      <c r="F23" s="941"/>
      <c r="G23" s="941"/>
      <c r="H23" s="941"/>
      <c r="I23" s="941"/>
      <c r="J23" s="941"/>
      <c r="K23" s="941"/>
      <c r="L23" s="941"/>
      <c r="M23" s="941"/>
      <c r="N23" s="941"/>
      <c r="O23" s="941"/>
      <c r="P23" s="942"/>
      <c r="Q23" s="1188">
        <f>SUM(Q7)</f>
        <v>58637</v>
      </c>
      <c r="R23" s="1068"/>
      <c r="S23" s="1068"/>
      <c r="T23" s="1068"/>
      <c r="U23" s="1187"/>
      <c r="V23" s="1070">
        <f t="shared" ref="V23" si="0">SUM(V7)</f>
        <v>53674</v>
      </c>
      <c r="W23" s="1068"/>
      <c r="X23" s="1068"/>
      <c r="Y23" s="1068"/>
      <c r="Z23" s="1187"/>
      <c r="AA23" s="1070">
        <f t="shared" ref="AA23" si="1">SUM(AA7)</f>
        <v>4963</v>
      </c>
      <c r="AB23" s="1068"/>
      <c r="AC23" s="1068"/>
      <c r="AD23" s="1068"/>
      <c r="AE23" s="1069"/>
      <c r="AF23" s="1067">
        <f t="shared" ref="AF23" si="2">SUM(AF7)</f>
        <v>3050</v>
      </c>
      <c r="AG23" s="1068"/>
      <c r="AH23" s="1068"/>
      <c r="AI23" s="1068"/>
      <c r="AJ23" s="1069"/>
      <c r="AK23" s="1071"/>
      <c r="AL23" s="1072"/>
      <c r="AM23" s="1072"/>
      <c r="AN23" s="1072"/>
      <c r="AO23" s="1072"/>
      <c r="AP23" s="1067">
        <f t="shared" ref="AP23" si="3">SUM(AP7)</f>
        <v>33922</v>
      </c>
      <c r="AQ23" s="1068"/>
      <c r="AR23" s="1068"/>
      <c r="AS23" s="1068"/>
      <c r="AT23" s="1069"/>
      <c r="AU23" s="1073"/>
      <c r="AV23" s="1073"/>
      <c r="AW23" s="1073"/>
      <c r="AX23" s="1073"/>
      <c r="AY23" s="1074"/>
      <c r="AZ23" s="1067" t="s">
        <v>112</v>
      </c>
      <c r="BA23" s="1068"/>
      <c r="BB23" s="1068"/>
      <c r="BC23" s="1068"/>
      <c r="BD23" s="1069"/>
      <c r="BE23" s="204"/>
      <c r="BF23" s="204"/>
      <c r="BG23" s="204"/>
      <c r="BH23" s="204"/>
      <c r="BI23" s="204"/>
      <c r="BJ23" s="204"/>
      <c r="BK23" s="204"/>
      <c r="BL23" s="204"/>
      <c r="BM23" s="204"/>
      <c r="BN23" s="204"/>
      <c r="BO23" s="204"/>
      <c r="BP23" s="204"/>
      <c r="BQ23" s="213">
        <v>17</v>
      </c>
      <c r="BR23" s="214"/>
      <c r="BS23" s="1016"/>
      <c r="BT23" s="1017"/>
      <c r="BU23" s="1017"/>
      <c r="BV23" s="1017"/>
      <c r="BW23" s="1017"/>
      <c r="BX23" s="1017"/>
      <c r="BY23" s="1017"/>
      <c r="BZ23" s="1017"/>
      <c r="CA23" s="1017"/>
      <c r="CB23" s="1017"/>
      <c r="CC23" s="1017"/>
      <c r="CD23" s="1017"/>
      <c r="CE23" s="1017"/>
      <c r="CF23" s="1017"/>
      <c r="CG23" s="1018"/>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205"/>
    </row>
    <row r="24" spans="1:131" s="206" customFormat="1" ht="26.25" customHeight="1" x14ac:dyDescent="0.15">
      <c r="A24" s="1066" t="s">
        <v>369</v>
      </c>
      <c r="B24" s="1066"/>
      <c r="C24" s="1066"/>
      <c r="D24" s="1066"/>
      <c r="E24" s="1066"/>
      <c r="F24" s="1066"/>
      <c r="G24" s="1066"/>
      <c r="H24" s="1066"/>
      <c r="I24" s="1066"/>
      <c r="J24" s="1066"/>
      <c r="K24" s="1066"/>
      <c r="L24" s="1066"/>
      <c r="M24" s="1066"/>
      <c r="N24" s="1066"/>
      <c r="O24" s="1066"/>
      <c r="P24" s="1066"/>
      <c r="Q24" s="1066"/>
      <c r="R24" s="1066"/>
      <c r="S24" s="1066"/>
      <c r="T24" s="1066"/>
      <c r="U24" s="1066"/>
      <c r="V24" s="1066"/>
      <c r="W24" s="1066"/>
      <c r="X24" s="1066"/>
      <c r="Y24" s="1066"/>
      <c r="Z24" s="1066"/>
      <c r="AA24" s="1066"/>
      <c r="AB24" s="1066"/>
      <c r="AC24" s="1066"/>
      <c r="AD24" s="1066"/>
      <c r="AE24" s="1066"/>
      <c r="AF24" s="1066"/>
      <c r="AG24" s="1066"/>
      <c r="AH24" s="1066"/>
      <c r="AI24" s="1066"/>
      <c r="AJ24" s="1066"/>
      <c r="AK24" s="1066"/>
      <c r="AL24" s="1066"/>
      <c r="AM24" s="1066"/>
      <c r="AN24" s="1066"/>
      <c r="AO24" s="1066"/>
      <c r="AP24" s="1066"/>
      <c r="AQ24" s="1066"/>
      <c r="AR24" s="1066"/>
      <c r="AS24" s="1066"/>
      <c r="AT24" s="1066"/>
      <c r="AU24" s="1066"/>
      <c r="AV24" s="1066"/>
      <c r="AW24" s="1066"/>
      <c r="AX24" s="1066"/>
      <c r="AY24" s="1066"/>
      <c r="AZ24" s="203"/>
      <c r="BA24" s="203"/>
      <c r="BB24" s="203"/>
      <c r="BC24" s="203"/>
      <c r="BD24" s="203"/>
      <c r="BE24" s="204"/>
      <c r="BF24" s="204"/>
      <c r="BG24" s="204"/>
      <c r="BH24" s="204"/>
      <c r="BI24" s="204"/>
      <c r="BJ24" s="204"/>
      <c r="BK24" s="204"/>
      <c r="BL24" s="204"/>
      <c r="BM24" s="204"/>
      <c r="BN24" s="204"/>
      <c r="BO24" s="204"/>
      <c r="BP24" s="204"/>
      <c r="BQ24" s="213">
        <v>18</v>
      </c>
      <c r="BR24" s="214"/>
      <c r="BS24" s="1016"/>
      <c r="BT24" s="1017"/>
      <c r="BU24" s="1017"/>
      <c r="BV24" s="1017"/>
      <c r="BW24" s="1017"/>
      <c r="BX24" s="1017"/>
      <c r="BY24" s="1017"/>
      <c r="BZ24" s="1017"/>
      <c r="CA24" s="1017"/>
      <c r="CB24" s="1017"/>
      <c r="CC24" s="1017"/>
      <c r="CD24" s="1017"/>
      <c r="CE24" s="1017"/>
      <c r="CF24" s="1017"/>
      <c r="CG24" s="1018"/>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205"/>
    </row>
    <row r="25" spans="1:131" s="198" customFormat="1" ht="26.25" customHeight="1" thickBot="1" x14ac:dyDescent="0.2">
      <c r="A25" s="1065" t="s">
        <v>370</v>
      </c>
      <c r="B25" s="1065"/>
      <c r="C25" s="1065"/>
      <c r="D25" s="1065"/>
      <c r="E25" s="1065"/>
      <c r="F25" s="1065"/>
      <c r="G25" s="1065"/>
      <c r="H25" s="1065"/>
      <c r="I25" s="1065"/>
      <c r="J25" s="1065"/>
      <c r="K25" s="1065"/>
      <c r="L25" s="1065"/>
      <c r="M25" s="1065"/>
      <c r="N25" s="1065"/>
      <c r="O25" s="1065"/>
      <c r="P25" s="1065"/>
      <c r="Q25" s="1065"/>
      <c r="R25" s="1065"/>
      <c r="S25" s="1065"/>
      <c r="T25" s="1065"/>
      <c r="U25" s="1065"/>
      <c r="V25" s="1065"/>
      <c r="W25" s="1065"/>
      <c r="X25" s="1065"/>
      <c r="Y25" s="1065"/>
      <c r="Z25" s="1065"/>
      <c r="AA25" s="1065"/>
      <c r="AB25" s="1065"/>
      <c r="AC25" s="1065"/>
      <c r="AD25" s="1065"/>
      <c r="AE25" s="1065"/>
      <c r="AF25" s="1065"/>
      <c r="AG25" s="1065"/>
      <c r="AH25" s="1065"/>
      <c r="AI25" s="1065"/>
      <c r="AJ25" s="1065"/>
      <c r="AK25" s="1065"/>
      <c r="AL25" s="1065"/>
      <c r="AM25" s="1065"/>
      <c r="AN25" s="1065"/>
      <c r="AO25" s="1065"/>
      <c r="AP25" s="1065"/>
      <c r="AQ25" s="1065"/>
      <c r="AR25" s="1065"/>
      <c r="AS25" s="1065"/>
      <c r="AT25" s="1065"/>
      <c r="AU25" s="1065"/>
      <c r="AV25" s="1065"/>
      <c r="AW25" s="1065"/>
      <c r="AX25" s="1065"/>
      <c r="AY25" s="1065"/>
      <c r="AZ25" s="1065"/>
      <c r="BA25" s="1065"/>
      <c r="BB25" s="1065"/>
      <c r="BC25" s="1065"/>
      <c r="BD25" s="1065"/>
      <c r="BE25" s="1065"/>
      <c r="BF25" s="1065"/>
      <c r="BG25" s="1065"/>
      <c r="BH25" s="1065"/>
      <c r="BI25" s="1065"/>
      <c r="BJ25" s="203"/>
      <c r="BK25" s="203"/>
      <c r="BL25" s="203"/>
      <c r="BM25" s="203"/>
      <c r="BN25" s="203"/>
      <c r="BO25" s="216"/>
      <c r="BP25" s="216"/>
      <c r="BQ25" s="213">
        <v>19</v>
      </c>
      <c r="BR25" s="214"/>
      <c r="BS25" s="1016"/>
      <c r="BT25" s="1017"/>
      <c r="BU25" s="1017"/>
      <c r="BV25" s="1017"/>
      <c r="BW25" s="1017"/>
      <c r="BX25" s="1017"/>
      <c r="BY25" s="1017"/>
      <c r="BZ25" s="1017"/>
      <c r="CA25" s="1017"/>
      <c r="CB25" s="1017"/>
      <c r="CC25" s="1017"/>
      <c r="CD25" s="1017"/>
      <c r="CE25" s="1017"/>
      <c r="CF25" s="1017"/>
      <c r="CG25" s="1018"/>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197"/>
    </row>
    <row r="26" spans="1:131" s="198" customFormat="1" ht="26.25" customHeight="1" x14ac:dyDescent="0.15">
      <c r="A26" s="997" t="s">
        <v>348</v>
      </c>
      <c r="B26" s="998"/>
      <c r="C26" s="998"/>
      <c r="D26" s="998"/>
      <c r="E26" s="998"/>
      <c r="F26" s="998"/>
      <c r="G26" s="998"/>
      <c r="H26" s="998"/>
      <c r="I26" s="998"/>
      <c r="J26" s="998"/>
      <c r="K26" s="998"/>
      <c r="L26" s="998"/>
      <c r="M26" s="998"/>
      <c r="N26" s="998"/>
      <c r="O26" s="998"/>
      <c r="P26" s="999"/>
      <c r="Q26" s="1003" t="s">
        <v>371</v>
      </c>
      <c r="R26" s="1004"/>
      <c r="S26" s="1004"/>
      <c r="T26" s="1004"/>
      <c r="U26" s="1005"/>
      <c r="V26" s="1003" t="s">
        <v>372</v>
      </c>
      <c r="W26" s="1004"/>
      <c r="X26" s="1004"/>
      <c r="Y26" s="1004"/>
      <c r="Z26" s="1005"/>
      <c r="AA26" s="1003" t="s">
        <v>373</v>
      </c>
      <c r="AB26" s="1004"/>
      <c r="AC26" s="1004"/>
      <c r="AD26" s="1004"/>
      <c r="AE26" s="1004"/>
      <c r="AF26" s="1061" t="s">
        <v>374</v>
      </c>
      <c r="AG26" s="1010"/>
      <c r="AH26" s="1010"/>
      <c r="AI26" s="1010"/>
      <c r="AJ26" s="1062"/>
      <c r="AK26" s="1004" t="s">
        <v>375</v>
      </c>
      <c r="AL26" s="1004"/>
      <c r="AM26" s="1004"/>
      <c r="AN26" s="1004"/>
      <c r="AO26" s="1005"/>
      <c r="AP26" s="1003" t="s">
        <v>376</v>
      </c>
      <c r="AQ26" s="1004"/>
      <c r="AR26" s="1004"/>
      <c r="AS26" s="1004"/>
      <c r="AT26" s="1005"/>
      <c r="AU26" s="1003" t="s">
        <v>377</v>
      </c>
      <c r="AV26" s="1004"/>
      <c r="AW26" s="1004"/>
      <c r="AX26" s="1004"/>
      <c r="AY26" s="1005"/>
      <c r="AZ26" s="1003" t="s">
        <v>378</v>
      </c>
      <c r="BA26" s="1004"/>
      <c r="BB26" s="1004"/>
      <c r="BC26" s="1004"/>
      <c r="BD26" s="1005"/>
      <c r="BE26" s="1003" t="s">
        <v>355</v>
      </c>
      <c r="BF26" s="1004"/>
      <c r="BG26" s="1004"/>
      <c r="BH26" s="1004"/>
      <c r="BI26" s="1019"/>
      <c r="BJ26" s="203"/>
      <c r="BK26" s="203"/>
      <c r="BL26" s="203"/>
      <c r="BM26" s="203"/>
      <c r="BN26" s="203"/>
      <c r="BO26" s="216"/>
      <c r="BP26" s="216"/>
      <c r="BQ26" s="213">
        <v>20</v>
      </c>
      <c r="BR26" s="214"/>
      <c r="BS26" s="1016"/>
      <c r="BT26" s="1017"/>
      <c r="BU26" s="1017"/>
      <c r="BV26" s="1017"/>
      <c r="BW26" s="1017"/>
      <c r="BX26" s="1017"/>
      <c r="BY26" s="1017"/>
      <c r="BZ26" s="1017"/>
      <c r="CA26" s="1017"/>
      <c r="CB26" s="1017"/>
      <c r="CC26" s="1017"/>
      <c r="CD26" s="1017"/>
      <c r="CE26" s="1017"/>
      <c r="CF26" s="1017"/>
      <c r="CG26" s="1018"/>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197"/>
    </row>
    <row r="27" spans="1:131" s="198" customFormat="1" ht="26.25" customHeight="1" thickBot="1" x14ac:dyDescent="0.2">
      <c r="A27" s="1000"/>
      <c r="B27" s="1001"/>
      <c r="C27" s="1001"/>
      <c r="D27" s="1001"/>
      <c r="E27" s="1001"/>
      <c r="F27" s="1001"/>
      <c r="G27" s="1001"/>
      <c r="H27" s="1001"/>
      <c r="I27" s="1001"/>
      <c r="J27" s="1001"/>
      <c r="K27" s="1001"/>
      <c r="L27" s="1001"/>
      <c r="M27" s="1001"/>
      <c r="N27" s="1001"/>
      <c r="O27" s="1001"/>
      <c r="P27" s="1002"/>
      <c r="Q27" s="1006"/>
      <c r="R27" s="1007"/>
      <c r="S27" s="1007"/>
      <c r="T27" s="1007"/>
      <c r="U27" s="1008"/>
      <c r="V27" s="1006"/>
      <c r="W27" s="1007"/>
      <c r="X27" s="1007"/>
      <c r="Y27" s="1007"/>
      <c r="Z27" s="1008"/>
      <c r="AA27" s="1006"/>
      <c r="AB27" s="1007"/>
      <c r="AC27" s="1007"/>
      <c r="AD27" s="1007"/>
      <c r="AE27" s="1007"/>
      <c r="AF27" s="1063"/>
      <c r="AG27" s="1013"/>
      <c r="AH27" s="1013"/>
      <c r="AI27" s="1013"/>
      <c r="AJ27" s="1064"/>
      <c r="AK27" s="1007"/>
      <c r="AL27" s="1007"/>
      <c r="AM27" s="1007"/>
      <c r="AN27" s="1007"/>
      <c r="AO27" s="1008"/>
      <c r="AP27" s="1006"/>
      <c r="AQ27" s="1007"/>
      <c r="AR27" s="1007"/>
      <c r="AS27" s="1007"/>
      <c r="AT27" s="1008"/>
      <c r="AU27" s="1006"/>
      <c r="AV27" s="1007"/>
      <c r="AW27" s="1007"/>
      <c r="AX27" s="1007"/>
      <c r="AY27" s="1008"/>
      <c r="AZ27" s="1006"/>
      <c r="BA27" s="1007"/>
      <c r="BB27" s="1007"/>
      <c r="BC27" s="1007"/>
      <c r="BD27" s="1008"/>
      <c r="BE27" s="1006"/>
      <c r="BF27" s="1007"/>
      <c r="BG27" s="1007"/>
      <c r="BH27" s="1007"/>
      <c r="BI27" s="1020"/>
      <c r="BJ27" s="203"/>
      <c r="BK27" s="203"/>
      <c r="BL27" s="203"/>
      <c r="BM27" s="203"/>
      <c r="BN27" s="203"/>
      <c r="BO27" s="216"/>
      <c r="BP27" s="216"/>
      <c r="BQ27" s="213">
        <v>21</v>
      </c>
      <c r="BR27" s="214"/>
      <c r="BS27" s="1016"/>
      <c r="BT27" s="1017"/>
      <c r="BU27" s="1017"/>
      <c r="BV27" s="1017"/>
      <c r="BW27" s="1017"/>
      <c r="BX27" s="1017"/>
      <c r="BY27" s="1017"/>
      <c r="BZ27" s="1017"/>
      <c r="CA27" s="1017"/>
      <c r="CB27" s="1017"/>
      <c r="CC27" s="1017"/>
      <c r="CD27" s="1017"/>
      <c r="CE27" s="1017"/>
      <c r="CF27" s="1017"/>
      <c r="CG27" s="1018"/>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197"/>
    </row>
    <row r="28" spans="1:131" s="198" customFormat="1" ht="26.25" customHeight="1" thickTop="1" x14ac:dyDescent="0.15">
      <c r="A28" s="217">
        <v>1</v>
      </c>
      <c r="B28" s="1052" t="s">
        <v>379</v>
      </c>
      <c r="C28" s="1053"/>
      <c r="D28" s="1053"/>
      <c r="E28" s="1053"/>
      <c r="F28" s="1053"/>
      <c r="G28" s="1053"/>
      <c r="H28" s="1053"/>
      <c r="I28" s="1053"/>
      <c r="J28" s="1053"/>
      <c r="K28" s="1053"/>
      <c r="L28" s="1053"/>
      <c r="M28" s="1053"/>
      <c r="N28" s="1053"/>
      <c r="O28" s="1053"/>
      <c r="P28" s="1054"/>
      <c r="Q28" s="1055">
        <v>17698</v>
      </c>
      <c r="R28" s="1056"/>
      <c r="S28" s="1056"/>
      <c r="T28" s="1056"/>
      <c r="U28" s="1056"/>
      <c r="V28" s="1056">
        <v>16985</v>
      </c>
      <c r="W28" s="1056"/>
      <c r="X28" s="1056"/>
      <c r="Y28" s="1056"/>
      <c r="Z28" s="1056"/>
      <c r="AA28" s="1056">
        <f>Q28-V28</f>
        <v>713</v>
      </c>
      <c r="AB28" s="1056"/>
      <c r="AC28" s="1056"/>
      <c r="AD28" s="1056"/>
      <c r="AE28" s="1057"/>
      <c r="AF28" s="1058">
        <v>713</v>
      </c>
      <c r="AG28" s="1056"/>
      <c r="AH28" s="1056"/>
      <c r="AI28" s="1056"/>
      <c r="AJ28" s="1059"/>
      <c r="AK28" s="1060">
        <v>1751</v>
      </c>
      <c r="AL28" s="1048"/>
      <c r="AM28" s="1048"/>
      <c r="AN28" s="1048"/>
      <c r="AO28" s="1048"/>
      <c r="AP28" s="1048"/>
      <c r="AQ28" s="1048"/>
      <c r="AR28" s="1048"/>
      <c r="AS28" s="1048"/>
      <c r="AT28" s="1048"/>
      <c r="AU28" s="1048"/>
      <c r="AV28" s="1048"/>
      <c r="AW28" s="1048"/>
      <c r="AX28" s="1048"/>
      <c r="AY28" s="1048"/>
      <c r="AZ28" s="1049"/>
      <c r="BA28" s="1049"/>
      <c r="BB28" s="1049"/>
      <c r="BC28" s="1049"/>
      <c r="BD28" s="1049"/>
      <c r="BE28" s="1050"/>
      <c r="BF28" s="1050"/>
      <c r="BG28" s="1050"/>
      <c r="BH28" s="1050"/>
      <c r="BI28" s="1051"/>
      <c r="BJ28" s="203"/>
      <c r="BK28" s="203"/>
      <c r="BL28" s="203"/>
      <c r="BM28" s="203"/>
      <c r="BN28" s="203"/>
      <c r="BO28" s="216"/>
      <c r="BP28" s="216"/>
      <c r="BQ28" s="213">
        <v>22</v>
      </c>
      <c r="BR28" s="214"/>
      <c r="BS28" s="1016"/>
      <c r="BT28" s="1017"/>
      <c r="BU28" s="1017"/>
      <c r="BV28" s="1017"/>
      <c r="BW28" s="1017"/>
      <c r="BX28" s="1017"/>
      <c r="BY28" s="1017"/>
      <c r="BZ28" s="1017"/>
      <c r="CA28" s="1017"/>
      <c r="CB28" s="1017"/>
      <c r="CC28" s="1017"/>
      <c r="CD28" s="1017"/>
      <c r="CE28" s="1017"/>
      <c r="CF28" s="1017"/>
      <c r="CG28" s="1018"/>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197"/>
    </row>
    <row r="29" spans="1:131" s="198" customFormat="1" ht="26.25" customHeight="1" x14ac:dyDescent="0.15">
      <c r="A29" s="217">
        <v>2</v>
      </c>
      <c r="B29" s="1039" t="s">
        <v>380</v>
      </c>
      <c r="C29" s="1040"/>
      <c r="D29" s="1040"/>
      <c r="E29" s="1040"/>
      <c r="F29" s="1040"/>
      <c r="G29" s="1040"/>
      <c r="H29" s="1040"/>
      <c r="I29" s="1040"/>
      <c r="J29" s="1040"/>
      <c r="K29" s="1040"/>
      <c r="L29" s="1040"/>
      <c r="M29" s="1040"/>
      <c r="N29" s="1040"/>
      <c r="O29" s="1040"/>
      <c r="P29" s="1041"/>
      <c r="Q29" s="1045">
        <v>2231</v>
      </c>
      <c r="R29" s="1046"/>
      <c r="S29" s="1046"/>
      <c r="T29" s="1046"/>
      <c r="U29" s="1046"/>
      <c r="V29" s="1046">
        <v>2228</v>
      </c>
      <c r="W29" s="1046"/>
      <c r="X29" s="1046"/>
      <c r="Y29" s="1046"/>
      <c r="Z29" s="1046"/>
      <c r="AA29" s="1046">
        <v>3</v>
      </c>
      <c r="AB29" s="1046"/>
      <c r="AC29" s="1046"/>
      <c r="AD29" s="1046"/>
      <c r="AE29" s="1047"/>
      <c r="AF29" s="1021">
        <v>3</v>
      </c>
      <c r="AG29" s="1022"/>
      <c r="AH29" s="1022"/>
      <c r="AI29" s="1022"/>
      <c r="AJ29" s="1023"/>
      <c r="AK29" s="976">
        <v>1216</v>
      </c>
      <c r="AL29" s="967"/>
      <c r="AM29" s="967"/>
      <c r="AN29" s="967"/>
      <c r="AO29" s="967"/>
      <c r="AP29" s="967"/>
      <c r="AQ29" s="967"/>
      <c r="AR29" s="967"/>
      <c r="AS29" s="967"/>
      <c r="AT29" s="967"/>
      <c r="AU29" s="967"/>
      <c r="AV29" s="967"/>
      <c r="AW29" s="967"/>
      <c r="AX29" s="967"/>
      <c r="AY29" s="967"/>
      <c r="AZ29" s="1044"/>
      <c r="BA29" s="1044"/>
      <c r="BB29" s="1044"/>
      <c r="BC29" s="1044"/>
      <c r="BD29" s="1044"/>
      <c r="BE29" s="1034"/>
      <c r="BF29" s="1034"/>
      <c r="BG29" s="1034"/>
      <c r="BH29" s="1034"/>
      <c r="BI29" s="1035"/>
      <c r="BJ29" s="203"/>
      <c r="BK29" s="203"/>
      <c r="BL29" s="203"/>
      <c r="BM29" s="203"/>
      <c r="BN29" s="203"/>
      <c r="BO29" s="216"/>
      <c r="BP29" s="216"/>
      <c r="BQ29" s="213">
        <v>23</v>
      </c>
      <c r="BR29" s="214"/>
      <c r="BS29" s="1016"/>
      <c r="BT29" s="1017"/>
      <c r="BU29" s="1017"/>
      <c r="BV29" s="1017"/>
      <c r="BW29" s="1017"/>
      <c r="BX29" s="1017"/>
      <c r="BY29" s="1017"/>
      <c r="BZ29" s="1017"/>
      <c r="CA29" s="1017"/>
      <c r="CB29" s="1017"/>
      <c r="CC29" s="1017"/>
      <c r="CD29" s="1017"/>
      <c r="CE29" s="1017"/>
      <c r="CF29" s="1017"/>
      <c r="CG29" s="1018"/>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197"/>
    </row>
    <row r="30" spans="1:131" s="198" customFormat="1" ht="26.25" customHeight="1" x14ac:dyDescent="0.15">
      <c r="A30" s="217">
        <v>3</v>
      </c>
      <c r="B30" s="1039" t="s">
        <v>381</v>
      </c>
      <c r="C30" s="1040"/>
      <c r="D30" s="1040"/>
      <c r="E30" s="1040"/>
      <c r="F30" s="1040"/>
      <c r="G30" s="1040"/>
      <c r="H30" s="1040"/>
      <c r="I30" s="1040"/>
      <c r="J30" s="1040"/>
      <c r="K30" s="1040"/>
      <c r="L30" s="1040"/>
      <c r="M30" s="1040"/>
      <c r="N30" s="1040"/>
      <c r="O30" s="1040"/>
      <c r="P30" s="1041"/>
      <c r="Q30" s="1045">
        <v>2582</v>
      </c>
      <c r="R30" s="1046"/>
      <c r="S30" s="1046"/>
      <c r="T30" s="1046"/>
      <c r="U30" s="1046"/>
      <c r="V30" s="1046">
        <v>2559</v>
      </c>
      <c r="W30" s="1046"/>
      <c r="X30" s="1046"/>
      <c r="Y30" s="1046"/>
      <c r="Z30" s="1046"/>
      <c r="AA30" s="1046">
        <v>24</v>
      </c>
      <c r="AB30" s="1046"/>
      <c r="AC30" s="1046"/>
      <c r="AD30" s="1046"/>
      <c r="AE30" s="1047"/>
      <c r="AF30" s="1021">
        <v>1915</v>
      </c>
      <c r="AG30" s="1022"/>
      <c r="AH30" s="1022"/>
      <c r="AI30" s="1022"/>
      <c r="AJ30" s="1023"/>
      <c r="AK30" s="976">
        <v>78</v>
      </c>
      <c r="AL30" s="967"/>
      <c r="AM30" s="967"/>
      <c r="AN30" s="967"/>
      <c r="AO30" s="967"/>
      <c r="AP30" s="967">
        <v>9774</v>
      </c>
      <c r="AQ30" s="967"/>
      <c r="AR30" s="967"/>
      <c r="AS30" s="967"/>
      <c r="AT30" s="967"/>
      <c r="AU30" s="967">
        <v>78</v>
      </c>
      <c r="AV30" s="967"/>
      <c r="AW30" s="967"/>
      <c r="AX30" s="967"/>
      <c r="AY30" s="967"/>
      <c r="AZ30" s="1044"/>
      <c r="BA30" s="1044"/>
      <c r="BB30" s="1044"/>
      <c r="BC30" s="1044"/>
      <c r="BD30" s="1044"/>
      <c r="BE30" s="1034" t="s">
        <v>382</v>
      </c>
      <c r="BF30" s="1034"/>
      <c r="BG30" s="1034"/>
      <c r="BH30" s="1034"/>
      <c r="BI30" s="1035"/>
      <c r="BJ30" s="203"/>
      <c r="BK30" s="203"/>
      <c r="BL30" s="203"/>
      <c r="BM30" s="203"/>
      <c r="BN30" s="203"/>
      <c r="BO30" s="216"/>
      <c r="BP30" s="216"/>
      <c r="BQ30" s="213">
        <v>24</v>
      </c>
      <c r="BR30" s="214"/>
      <c r="BS30" s="1016"/>
      <c r="BT30" s="1017"/>
      <c r="BU30" s="1017"/>
      <c r="BV30" s="1017"/>
      <c r="BW30" s="1017"/>
      <c r="BX30" s="1017"/>
      <c r="BY30" s="1017"/>
      <c r="BZ30" s="1017"/>
      <c r="CA30" s="1017"/>
      <c r="CB30" s="1017"/>
      <c r="CC30" s="1017"/>
      <c r="CD30" s="1017"/>
      <c r="CE30" s="1017"/>
      <c r="CF30" s="1017"/>
      <c r="CG30" s="1018"/>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197"/>
    </row>
    <row r="31" spans="1:131" s="198" customFormat="1" ht="26.25" customHeight="1" x14ac:dyDescent="0.15">
      <c r="A31" s="217">
        <v>4</v>
      </c>
      <c r="B31" s="1039" t="s">
        <v>383</v>
      </c>
      <c r="C31" s="1040"/>
      <c r="D31" s="1040"/>
      <c r="E31" s="1040"/>
      <c r="F31" s="1040"/>
      <c r="G31" s="1040"/>
      <c r="H31" s="1040"/>
      <c r="I31" s="1040"/>
      <c r="J31" s="1040"/>
      <c r="K31" s="1040"/>
      <c r="L31" s="1040"/>
      <c r="M31" s="1040"/>
      <c r="N31" s="1040"/>
      <c r="O31" s="1040"/>
      <c r="P31" s="1041"/>
      <c r="Q31" s="1045">
        <v>2182</v>
      </c>
      <c r="R31" s="1046"/>
      <c r="S31" s="1046"/>
      <c r="T31" s="1046"/>
      <c r="U31" s="1046"/>
      <c r="V31" s="1046">
        <v>2290</v>
      </c>
      <c r="W31" s="1046"/>
      <c r="X31" s="1046"/>
      <c r="Y31" s="1046"/>
      <c r="Z31" s="1046"/>
      <c r="AA31" s="1046">
        <v>-108</v>
      </c>
      <c r="AB31" s="1046"/>
      <c r="AC31" s="1046"/>
      <c r="AD31" s="1046"/>
      <c r="AE31" s="1047"/>
      <c r="AF31" s="1021">
        <v>1120</v>
      </c>
      <c r="AG31" s="1022"/>
      <c r="AH31" s="1022"/>
      <c r="AI31" s="1022"/>
      <c r="AJ31" s="1023"/>
      <c r="AK31" s="976">
        <v>10561</v>
      </c>
      <c r="AL31" s="967"/>
      <c r="AM31" s="967"/>
      <c r="AN31" s="967"/>
      <c r="AO31" s="967"/>
      <c r="AP31" s="967">
        <v>15786</v>
      </c>
      <c r="AQ31" s="967"/>
      <c r="AR31" s="967"/>
      <c r="AS31" s="967"/>
      <c r="AT31" s="967"/>
      <c r="AU31" s="967">
        <v>10561</v>
      </c>
      <c r="AV31" s="967"/>
      <c r="AW31" s="967"/>
      <c r="AX31" s="967"/>
      <c r="AY31" s="967"/>
      <c r="AZ31" s="1044"/>
      <c r="BA31" s="1044"/>
      <c r="BB31" s="1044"/>
      <c r="BC31" s="1044"/>
      <c r="BD31" s="1044"/>
      <c r="BE31" s="1034" t="s">
        <v>382</v>
      </c>
      <c r="BF31" s="1034"/>
      <c r="BG31" s="1034"/>
      <c r="BH31" s="1034"/>
      <c r="BI31" s="1035"/>
      <c r="BJ31" s="203"/>
      <c r="BK31" s="203"/>
      <c r="BL31" s="203"/>
      <c r="BM31" s="203"/>
      <c r="BN31" s="203"/>
      <c r="BO31" s="216"/>
      <c r="BP31" s="216"/>
      <c r="BQ31" s="213">
        <v>25</v>
      </c>
      <c r="BR31" s="214"/>
      <c r="BS31" s="1016"/>
      <c r="BT31" s="1017"/>
      <c r="BU31" s="1017"/>
      <c r="BV31" s="1017"/>
      <c r="BW31" s="1017"/>
      <c r="BX31" s="1017"/>
      <c r="BY31" s="1017"/>
      <c r="BZ31" s="1017"/>
      <c r="CA31" s="1017"/>
      <c r="CB31" s="1017"/>
      <c r="CC31" s="1017"/>
      <c r="CD31" s="1017"/>
      <c r="CE31" s="1017"/>
      <c r="CF31" s="1017"/>
      <c r="CG31" s="1018"/>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197"/>
    </row>
    <row r="32" spans="1:131" s="198" customFormat="1" ht="26.25" customHeight="1" x14ac:dyDescent="0.15">
      <c r="A32" s="217">
        <v>5</v>
      </c>
      <c r="B32" s="1039" t="s">
        <v>384</v>
      </c>
      <c r="C32" s="1040"/>
      <c r="D32" s="1040"/>
      <c r="E32" s="1040"/>
      <c r="F32" s="1040"/>
      <c r="G32" s="1040"/>
      <c r="H32" s="1040"/>
      <c r="I32" s="1040"/>
      <c r="J32" s="1040"/>
      <c r="K32" s="1040"/>
      <c r="L32" s="1040"/>
      <c r="M32" s="1040"/>
      <c r="N32" s="1040"/>
      <c r="O32" s="1040"/>
      <c r="P32" s="1041"/>
      <c r="Q32" s="1045">
        <v>847</v>
      </c>
      <c r="R32" s="1046"/>
      <c r="S32" s="1046"/>
      <c r="T32" s="1046"/>
      <c r="U32" s="1046"/>
      <c r="V32" s="1046">
        <v>828</v>
      </c>
      <c r="W32" s="1046"/>
      <c r="X32" s="1046"/>
      <c r="Y32" s="1046"/>
      <c r="Z32" s="1046"/>
      <c r="AA32" s="1046">
        <v>19</v>
      </c>
      <c r="AB32" s="1046"/>
      <c r="AC32" s="1046"/>
      <c r="AD32" s="1046"/>
      <c r="AE32" s="1047"/>
      <c r="AF32" s="1021">
        <v>19</v>
      </c>
      <c r="AG32" s="1022"/>
      <c r="AH32" s="1022"/>
      <c r="AI32" s="1022"/>
      <c r="AJ32" s="1023"/>
      <c r="AK32" s="976">
        <v>4752</v>
      </c>
      <c r="AL32" s="967"/>
      <c r="AM32" s="967"/>
      <c r="AN32" s="967"/>
      <c r="AO32" s="967"/>
      <c r="AP32" s="967">
        <v>4987</v>
      </c>
      <c r="AQ32" s="967"/>
      <c r="AR32" s="967"/>
      <c r="AS32" s="967"/>
      <c r="AT32" s="967"/>
      <c r="AU32" s="967">
        <v>4752</v>
      </c>
      <c r="AV32" s="967"/>
      <c r="AW32" s="967"/>
      <c r="AX32" s="967"/>
      <c r="AY32" s="967"/>
      <c r="AZ32" s="1044"/>
      <c r="BA32" s="1044"/>
      <c r="BB32" s="1044"/>
      <c r="BC32" s="1044"/>
      <c r="BD32" s="1044"/>
      <c r="BE32" s="1034" t="s">
        <v>385</v>
      </c>
      <c r="BF32" s="1034"/>
      <c r="BG32" s="1034"/>
      <c r="BH32" s="1034"/>
      <c r="BI32" s="1035"/>
      <c r="BJ32" s="203"/>
      <c r="BK32" s="203"/>
      <c r="BL32" s="203"/>
      <c r="BM32" s="203"/>
      <c r="BN32" s="203"/>
      <c r="BO32" s="216"/>
      <c r="BP32" s="216"/>
      <c r="BQ32" s="213">
        <v>26</v>
      </c>
      <c r="BR32" s="214"/>
      <c r="BS32" s="1016"/>
      <c r="BT32" s="1017"/>
      <c r="BU32" s="1017"/>
      <c r="BV32" s="1017"/>
      <c r="BW32" s="1017"/>
      <c r="BX32" s="1017"/>
      <c r="BY32" s="1017"/>
      <c r="BZ32" s="1017"/>
      <c r="CA32" s="1017"/>
      <c r="CB32" s="1017"/>
      <c r="CC32" s="1017"/>
      <c r="CD32" s="1017"/>
      <c r="CE32" s="1017"/>
      <c r="CF32" s="1017"/>
      <c r="CG32" s="1018"/>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197"/>
    </row>
    <row r="33" spans="1:131" s="198" customFormat="1" ht="26.25" customHeight="1" x14ac:dyDescent="0.15">
      <c r="A33" s="217">
        <v>6</v>
      </c>
      <c r="B33" s="1039" t="s">
        <v>386</v>
      </c>
      <c r="C33" s="1040"/>
      <c r="D33" s="1040"/>
      <c r="E33" s="1040"/>
      <c r="F33" s="1040"/>
      <c r="G33" s="1040"/>
      <c r="H33" s="1040"/>
      <c r="I33" s="1040"/>
      <c r="J33" s="1040"/>
      <c r="K33" s="1040"/>
      <c r="L33" s="1040"/>
      <c r="M33" s="1040"/>
      <c r="N33" s="1040"/>
      <c r="O33" s="1040"/>
      <c r="P33" s="1041"/>
      <c r="Q33" s="1045">
        <v>22</v>
      </c>
      <c r="R33" s="1046"/>
      <c r="S33" s="1046"/>
      <c r="T33" s="1046"/>
      <c r="U33" s="1046"/>
      <c r="V33" s="1046">
        <v>22</v>
      </c>
      <c r="W33" s="1046"/>
      <c r="X33" s="1046"/>
      <c r="Y33" s="1046"/>
      <c r="Z33" s="1046"/>
      <c r="AA33" s="1046">
        <v>0</v>
      </c>
      <c r="AB33" s="1046"/>
      <c r="AC33" s="1046"/>
      <c r="AD33" s="1046"/>
      <c r="AE33" s="1047"/>
      <c r="AF33" s="1021">
        <v>66</v>
      </c>
      <c r="AG33" s="1022"/>
      <c r="AH33" s="1022"/>
      <c r="AI33" s="1022"/>
      <c r="AJ33" s="1023"/>
      <c r="AK33" s="976">
        <v>0</v>
      </c>
      <c r="AL33" s="967"/>
      <c r="AM33" s="967"/>
      <c r="AN33" s="967"/>
      <c r="AO33" s="967"/>
      <c r="AP33" s="967" t="s">
        <v>553</v>
      </c>
      <c r="AQ33" s="967"/>
      <c r="AR33" s="967"/>
      <c r="AS33" s="967"/>
      <c r="AT33" s="967"/>
      <c r="AU33" s="967">
        <v>0</v>
      </c>
      <c r="AV33" s="967"/>
      <c r="AW33" s="967"/>
      <c r="AX33" s="967"/>
      <c r="AY33" s="967"/>
      <c r="AZ33" s="1044"/>
      <c r="BA33" s="1044"/>
      <c r="BB33" s="1044"/>
      <c r="BC33" s="1044"/>
      <c r="BD33" s="1044"/>
      <c r="BE33" s="1034" t="s">
        <v>385</v>
      </c>
      <c r="BF33" s="1034"/>
      <c r="BG33" s="1034"/>
      <c r="BH33" s="1034"/>
      <c r="BI33" s="1035"/>
      <c r="BJ33" s="203"/>
      <c r="BK33" s="203"/>
      <c r="BL33" s="203"/>
      <c r="BM33" s="203"/>
      <c r="BN33" s="203"/>
      <c r="BO33" s="216"/>
      <c r="BP33" s="216"/>
      <c r="BQ33" s="213">
        <v>27</v>
      </c>
      <c r="BR33" s="214"/>
      <c r="BS33" s="1016"/>
      <c r="BT33" s="1017"/>
      <c r="BU33" s="1017"/>
      <c r="BV33" s="1017"/>
      <c r="BW33" s="1017"/>
      <c r="BX33" s="1017"/>
      <c r="BY33" s="1017"/>
      <c r="BZ33" s="1017"/>
      <c r="CA33" s="1017"/>
      <c r="CB33" s="1017"/>
      <c r="CC33" s="1017"/>
      <c r="CD33" s="1017"/>
      <c r="CE33" s="1017"/>
      <c r="CF33" s="1017"/>
      <c r="CG33" s="1018"/>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197"/>
    </row>
    <row r="34" spans="1:131" s="198" customFormat="1" ht="26.25" customHeight="1" x14ac:dyDescent="0.15">
      <c r="A34" s="217">
        <v>7</v>
      </c>
      <c r="B34" s="1039" t="s">
        <v>387</v>
      </c>
      <c r="C34" s="1040"/>
      <c r="D34" s="1040"/>
      <c r="E34" s="1040"/>
      <c r="F34" s="1040"/>
      <c r="G34" s="1040"/>
      <c r="H34" s="1040"/>
      <c r="I34" s="1040"/>
      <c r="J34" s="1040"/>
      <c r="K34" s="1040"/>
      <c r="L34" s="1040"/>
      <c r="M34" s="1040"/>
      <c r="N34" s="1040"/>
      <c r="O34" s="1040"/>
      <c r="P34" s="1041"/>
      <c r="Q34" s="1045">
        <v>57</v>
      </c>
      <c r="R34" s="1046"/>
      <c r="S34" s="1046"/>
      <c r="T34" s="1046"/>
      <c r="U34" s="1046"/>
      <c r="V34" s="1046">
        <v>42</v>
      </c>
      <c r="W34" s="1046"/>
      <c r="X34" s="1046"/>
      <c r="Y34" s="1046"/>
      <c r="Z34" s="1046"/>
      <c r="AA34" s="1046">
        <v>15</v>
      </c>
      <c r="AB34" s="1046"/>
      <c r="AC34" s="1046"/>
      <c r="AD34" s="1046"/>
      <c r="AE34" s="1047"/>
      <c r="AF34" s="1021">
        <v>75</v>
      </c>
      <c r="AG34" s="1022"/>
      <c r="AH34" s="1022"/>
      <c r="AI34" s="1022"/>
      <c r="AJ34" s="1023"/>
      <c r="AK34" s="976">
        <v>0</v>
      </c>
      <c r="AL34" s="967"/>
      <c r="AM34" s="967"/>
      <c r="AN34" s="967"/>
      <c r="AO34" s="967"/>
      <c r="AP34" s="967" t="s">
        <v>553</v>
      </c>
      <c r="AQ34" s="967"/>
      <c r="AR34" s="967"/>
      <c r="AS34" s="967"/>
      <c r="AT34" s="967"/>
      <c r="AU34" s="967">
        <v>0</v>
      </c>
      <c r="AV34" s="967"/>
      <c r="AW34" s="967"/>
      <c r="AX34" s="967"/>
      <c r="AY34" s="967"/>
      <c r="AZ34" s="1044"/>
      <c r="BA34" s="1044"/>
      <c r="BB34" s="1044"/>
      <c r="BC34" s="1044"/>
      <c r="BD34" s="1044"/>
      <c r="BE34" s="1034" t="s">
        <v>385</v>
      </c>
      <c r="BF34" s="1034"/>
      <c r="BG34" s="1034"/>
      <c r="BH34" s="1034"/>
      <c r="BI34" s="1035"/>
      <c r="BJ34" s="203"/>
      <c r="BK34" s="203"/>
      <c r="BL34" s="203"/>
      <c r="BM34" s="203"/>
      <c r="BN34" s="203"/>
      <c r="BO34" s="216"/>
      <c r="BP34" s="216"/>
      <c r="BQ34" s="213">
        <v>28</v>
      </c>
      <c r="BR34" s="214"/>
      <c r="BS34" s="1016"/>
      <c r="BT34" s="1017"/>
      <c r="BU34" s="1017"/>
      <c r="BV34" s="1017"/>
      <c r="BW34" s="1017"/>
      <c r="BX34" s="1017"/>
      <c r="BY34" s="1017"/>
      <c r="BZ34" s="1017"/>
      <c r="CA34" s="1017"/>
      <c r="CB34" s="1017"/>
      <c r="CC34" s="1017"/>
      <c r="CD34" s="1017"/>
      <c r="CE34" s="1017"/>
      <c r="CF34" s="1017"/>
      <c r="CG34" s="1018"/>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197"/>
    </row>
    <row r="35" spans="1:131" s="198" customFormat="1" ht="26.25" customHeight="1" x14ac:dyDescent="0.15">
      <c r="A35" s="217">
        <v>8</v>
      </c>
      <c r="B35" s="1039"/>
      <c r="C35" s="1040"/>
      <c r="D35" s="1040"/>
      <c r="E35" s="1040"/>
      <c r="F35" s="1040"/>
      <c r="G35" s="1040"/>
      <c r="H35" s="1040"/>
      <c r="I35" s="1040"/>
      <c r="J35" s="1040"/>
      <c r="K35" s="1040"/>
      <c r="L35" s="1040"/>
      <c r="M35" s="1040"/>
      <c r="N35" s="1040"/>
      <c r="O35" s="1040"/>
      <c r="P35" s="1041"/>
      <c r="Q35" s="1045"/>
      <c r="R35" s="1046"/>
      <c r="S35" s="1046"/>
      <c r="T35" s="1046"/>
      <c r="U35" s="1046"/>
      <c r="V35" s="1046"/>
      <c r="W35" s="1046"/>
      <c r="X35" s="1046"/>
      <c r="Y35" s="1046"/>
      <c r="Z35" s="1046"/>
      <c r="AA35" s="1046"/>
      <c r="AB35" s="1046"/>
      <c r="AC35" s="1046"/>
      <c r="AD35" s="1046"/>
      <c r="AE35" s="1047"/>
      <c r="AF35" s="1021"/>
      <c r="AG35" s="1022"/>
      <c r="AH35" s="1022"/>
      <c r="AI35" s="1022"/>
      <c r="AJ35" s="1023"/>
      <c r="AK35" s="976"/>
      <c r="AL35" s="967"/>
      <c r="AM35" s="967"/>
      <c r="AN35" s="967"/>
      <c r="AO35" s="967"/>
      <c r="AP35" s="967"/>
      <c r="AQ35" s="967"/>
      <c r="AR35" s="967"/>
      <c r="AS35" s="967"/>
      <c r="AT35" s="967"/>
      <c r="AU35" s="967"/>
      <c r="AV35" s="967"/>
      <c r="AW35" s="967"/>
      <c r="AX35" s="967"/>
      <c r="AY35" s="967"/>
      <c r="AZ35" s="1044"/>
      <c r="BA35" s="1044"/>
      <c r="BB35" s="1044"/>
      <c r="BC35" s="1044"/>
      <c r="BD35" s="1044"/>
      <c r="BE35" s="1034"/>
      <c r="BF35" s="1034"/>
      <c r="BG35" s="1034"/>
      <c r="BH35" s="1034"/>
      <c r="BI35" s="1035"/>
      <c r="BJ35" s="203"/>
      <c r="BK35" s="203"/>
      <c r="BL35" s="203"/>
      <c r="BM35" s="203"/>
      <c r="BN35" s="203"/>
      <c r="BO35" s="216"/>
      <c r="BP35" s="216"/>
      <c r="BQ35" s="213">
        <v>29</v>
      </c>
      <c r="BR35" s="214"/>
      <c r="BS35" s="1016"/>
      <c r="BT35" s="1017"/>
      <c r="BU35" s="1017"/>
      <c r="BV35" s="1017"/>
      <c r="BW35" s="1017"/>
      <c r="BX35" s="1017"/>
      <c r="BY35" s="1017"/>
      <c r="BZ35" s="1017"/>
      <c r="CA35" s="1017"/>
      <c r="CB35" s="1017"/>
      <c r="CC35" s="1017"/>
      <c r="CD35" s="1017"/>
      <c r="CE35" s="1017"/>
      <c r="CF35" s="1017"/>
      <c r="CG35" s="1018"/>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197"/>
    </row>
    <row r="36" spans="1:131" s="198" customFormat="1" ht="26.25" customHeight="1" x14ac:dyDescent="0.15">
      <c r="A36" s="217">
        <v>9</v>
      </c>
      <c r="B36" s="1039"/>
      <c r="C36" s="1040"/>
      <c r="D36" s="1040"/>
      <c r="E36" s="1040"/>
      <c r="F36" s="1040"/>
      <c r="G36" s="1040"/>
      <c r="H36" s="1040"/>
      <c r="I36" s="1040"/>
      <c r="J36" s="1040"/>
      <c r="K36" s="1040"/>
      <c r="L36" s="1040"/>
      <c r="M36" s="1040"/>
      <c r="N36" s="1040"/>
      <c r="O36" s="1040"/>
      <c r="P36" s="1041"/>
      <c r="Q36" s="1045"/>
      <c r="R36" s="1046"/>
      <c r="S36" s="1046"/>
      <c r="T36" s="1046"/>
      <c r="U36" s="1046"/>
      <c r="V36" s="1046"/>
      <c r="W36" s="1046"/>
      <c r="X36" s="1046"/>
      <c r="Y36" s="1046"/>
      <c r="Z36" s="1046"/>
      <c r="AA36" s="1046"/>
      <c r="AB36" s="1046"/>
      <c r="AC36" s="1046"/>
      <c r="AD36" s="1046"/>
      <c r="AE36" s="1047"/>
      <c r="AF36" s="1021"/>
      <c r="AG36" s="1022"/>
      <c r="AH36" s="1022"/>
      <c r="AI36" s="1022"/>
      <c r="AJ36" s="1023"/>
      <c r="AK36" s="976"/>
      <c r="AL36" s="967"/>
      <c r="AM36" s="967"/>
      <c r="AN36" s="967"/>
      <c r="AO36" s="967"/>
      <c r="AP36" s="967"/>
      <c r="AQ36" s="967"/>
      <c r="AR36" s="967"/>
      <c r="AS36" s="967"/>
      <c r="AT36" s="967"/>
      <c r="AU36" s="967"/>
      <c r="AV36" s="967"/>
      <c r="AW36" s="967"/>
      <c r="AX36" s="967"/>
      <c r="AY36" s="967"/>
      <c r="AZ36" s="1044"/>
      <c r="BA36" s="1044"/>
      <c r="BB36" s="1044"/>
      <c r="BC36" s="1044"/>
      <c r="BD36" s="1044"/>
      <c r="BE36" s="1034"/>
      <c r="BF36" s="1034"/>
      <c r="BG36" s="1034"/>
      <c r="BH36" s="1034"/>
      <c r="BI36" s="1035"/>
      <c r="BJ36" s="203"/>
      <c r="BK36" s="203"/>
      <c r="BL36" s="203"/>
      <c r="BM36" s="203"/>
      <c r="BN36" s="203"/>
      <c r="BO36" s="216"/>
      <c r="BP36" s="216"/>
      <c r="BQ36" s="213">
        <v>30</v>
      </c>
      <c r="BR36" s="214"/>
      <c r="BS36" s="1016"/>
      <c r="BT36" s="1017"/>
      <c r="BU36" s="1017"/>
      <c r="BV36" s="1017"/>
      <c r="BW36" s="1017"/>
      <c r="BX36" s="1017"/>
      <c r="BY36" s="1017"/>
      <c r="BZ36" s="1017"/>
      <c r="CA36" s="1017"/>
      <c r="CB36" s="1017"/>
      <c r="CC36" s="1017"/>
      <c r="CD36" s="1017"/>
      <c r="CE36" s="1017"/>
      <c r="CF36" s="1017"/>
      <c r="CG36" s="1018"/>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197"/>
    </row>
    <row r="37" spans="1:131" s="198" customFormat="1" ht="26.25" customHeight="1" x14ac:dyDescent="0.15">
      <c r="A37" s="217">
        <v>10</v>
      </c>
      <c r="B37" s="1039"/>
      <c r="C37" s="1040"/>
      <c r="D37" s="1040"/>
      <c r="E37" s="1040"/>
      <c r="F37" s="1040"/>
      <c r="G37" s="1040"/>
      <c r="H37" s="1040"/>
      <c r="I37" s="1040"/>
      <c r="J37" s="1040"/>
      <c r="K37" s="1040"/>
      <c r="L37" s="1040"/>
      <c r="M37" s="1040"/>
      <c r="N37" s="1040"/>
      <c r="O37" s="1040"/>
      <c r="P37" s="1041"/>
      <c r="Q37" s="1045"/>
      <c r="R37" s="1046"/>
      <c r="S37" s="1046"/>
      <c r="T37" s="1046"/>
      <c r="U37" s="1046"/>
      <c r="V37" s="1046"/>
      <c r="W37" s="1046"/>
      <c r="X37" s="1046"/>
      <c r="Y37" s="1046"/>
      <c r="Z37" s="1046"/>
      <c r="AA37" s="1046"/>
      <c r="AB37" s="1046"/>
      <c r="AC37" s="1046"/>
      <c r="AD37" s="1046"/>
      <c r="AE37" s="1047"/>
      <c r="AF37" s="1021"/>
      <c r="AG37" s="1022"/>
      <c r="AH37" s="1022"/>
      <c r="AI37" s="1022"/>
      <c r="AJ37" s="1023"/>
      <c r="AK37" s="976"/>
      <c r="AL37" s="967"/>
      <c r="AM37" s="967"/>
      <c r="AN37" s="967"/>
      <c r="AO37" s="967"/>
      <c r="AP37" s="967"/>
      <c r="AQ37" s="967"/>
      <c r="AR37" s="967"/>
      <c r="AS37" s="967"/>
      <c r="AT37" s="967"/>
      <c r="AU37" s="967"/>
      <c r="AV37" s="967"/>
      <c r="AW37" s="967"/>
      <c r="AX37" s="967"/>
      <c r="AY37" s="967"/>
      <c r="AZ37" s="1044"/>
      <c r="BA37" s="1044"/>
      <c r="BB37" s="1044"/>
      <c r="BC37" s="1044"/>
      <c r="BD37" s="1044"/>
      <c r="BE37" s="1034"/>
      <c r="BF37" s="1034"/>
      <c r="BG37" s="1034"/>
      <c r="BH37" s="1034"/>
      <c r="BI37" s="1035"/>
      <c r="BJ37" s="203"/>
      <c r="BK37" s="203"/>
      <c r="BL37" s="203"/>
      <c r="BM37" s="203"/>
      <c r="BN37" s="203"/>
      <c r="BO37" s="216"/>
      <c r="BP37" s="216"/>
      <c r="BQ37" s="213">
        <v>31</v>
      </c>
      <c r="BR37" s="214"/>
      <c r="BS37" s="1016"/>
      <c r="BT37" s="1017"/>
      <c r="BU37" s="1017"/>
      <c r="BV37" s="1017"/>
      <c r="BW37" s="1017"/>
      <c r="BX37" s="1017"/>
      <c r="BY37" s="1017"/>
      <c r="BZ37" s="1017"/>
      <c r="CA37" s="1017"/>
      <c r="CB37" s="1017"/>
      <c r="CC37" s="1017"/>
      <c r="CD37" s="1017"/>
      <c r="CE37" s="1017"/>
      <c r="CF37" s="1017"/>
      <c r="CG37" s="1018"/>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197"/>
    </row>
    <row r="38" spans="1:131" s="198" customFormat="1" ht="26.25" customHeight="1" x14ac:dyDescent="0.15">
      <c r="A38" s="217">
        <v>11</v>
      </c>
      <c r="B38" s="1039"/>
      <c r="C38" s="1040"/>
      <c r="D38" s="1040"/>
      <c r="E38" s="1040"/>
      <c r="F38" s="1040"/>
      <c r="G38" s="1040"/>
      <c r="H38" s="1040"/>
      <c r="I38" s="1040"/>
      <c r="J38" s="1040"/>
      <c r="K38" s="1040"/>
      <c r="L38" s="1040"/>
      <c r="M38" s="1040"/>
      <c r="N38" s="1040"/>
      <c r="O38" s="1040"/>
      <c r="P38" s="1041"/>
      <c r="Q38" s="1045"/>
      <c r="R38" s="1046"/>
      <c r="S38" s="1046"/>
      <c r="T38" s="1046"/>
      <c r="U38" s="1046"/>
      <c r="V38" s="1046"/>
      <c r="W38" s="1046"/>
      <c r="X38" s="1046"/>
      <c r="Y38" s="1046"/>
      <c r="Z38" s="1046"/>
      <c r="AA38" s="1046"/>
      <c r="AB38" s="1046"/>
      <c r="AC38" s="1046"/>
      <c r="AD38" s="1046"/>
      <c r="AE38" s="1047"/>
      <c r="AF38" s="1021"/>
      <c r="AG38" s="1022"/>
      <c r="AH38" s="1022"/>
      <c r="AI38" s="1022"/>
      <c r="AJ38" s="1023"/>
      <c r="AK38" s="976"/>
      <c r="AL38" s="967"/>
      <c r="AM38" s="967"/>
      <c r="AN38" s="967"/>
      <c r="AO38" s="967"/>
      <c r="AP38" s="967"/>
      <c r="AQ38" s="967"/>
      <c r="AR38" s="967"/>
      <c r="AS38" s="967"/>
      <c r="AT38" s="967"/>
      <c r="AU38" s="967"/>
      <c r="AV38" s="967"/>
      <c r="AW38" s="967"/>
      <c r="AX38" s="967"/>
      <c r="AY38" s="967"/>
      <c r="AZ38" s="1044"/>
      <c r="BA38" s="1044"/>
      <c r="BB38" s="1044"/>
      <c r="BC38" s="1044"/>
      <c r="BD38" s="1044"/>
      <c r="BE38" s="1034"/>
      <c r="BF38" s="1034"/>
      <c r="BG38" s="1034"/>
      <c r="BH38" s="1034"/>
      <c r="BI38" s="1035"/>
      <c r="BJ38" s="203"/>
      <c r="BK38" s="203"/>
      <c r="BL38" s="203"/>
      <c r="BM38" s="203"/>
      <c r="BN38" s="203"/>
      <c r="BO38" s="216"/>
      <c r="BP38" s="216"/>
      <c r="BQ38" s="213">
        <v>32</v>
      </c>
      <c r="BR38" s="214"/>
      <c r="BS38" s="1016"/>
      <c r="BT38" s="1017"/>
      <c r="BU38" s="1017"/>
      <c r="BV38" s="1017"/>
      <c r="BW38" s="1017"/>
      <c r="BX38" s="1017"/>
      <c r="BY38" s="1017"/>
      <c r="BZ38" s="1017"/>
      <c r="CA38" s="1017"/>
      <c r="CB38" s="1017"/>
      <c r="CC38" s="1017"/>
      <c r="CD38" s="1017"/>
      <c r="CE38" s="1017"/>
      <c r="CF38" s="1017"/>
      <c r="CG38" s="1018"/>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197"/>
    </row>
    <row r="39" spans="1:131" s="198" customFormat="1" ht="26.25" customHeight="1" x14ac:dyDescent="0.15">
      <c r="A39" s="217">
        <v>12</v>
      </c>
      <c r="B39" s="1039"/>
      <c r="C39" s="1040"/>
      <c r="D39" s="1040"/>
      <c r="E39" s="1040"/>
      <c r="F39" s="1040"/>
      <c r="G39" s="1040"/>
      <c r="H39" s="1040"/>
      <c r="I39" s="1040"/>
      <c r="J39" s="1040"/>
      <c r="K39" s="1040"/>
      <c r="L39" s="1040"/>
      <c r="M39" s="1040"/>
      <c r="N39" s="1040"/>
      <c r="O39" s="1040"/>
      <c r="P39" s="1041"/>
      <c r="Q39" s="1045"/>
      <c r="R39" s="1046"/>
      <c r="S39" s="1046"/>
      <c r="T39" s="1046"/>
      <c r="U39" s="1046"/>
      <c r="V39" s="1046"/>
      <c r="W39" s="1046"/>
      <c r="X39" s="1046"/>
      <c r="Y39" s="1046"/>
      <c r="Z39" s="1046"/>
      <c r="AA39" s="1046"/>
      <c r="AB39" s="1046"/>
      <c r="AC39" s="1046"/>
      <c r="AD39" s="1046"/>
      <c r="AE39" s="1047"/>
      <c r="AF39" s="1021"/>
      <c r="AG39" s="1022"/>
      <c r="AH39" s="1022"/>
      <c r="AI39" s="1022"/>
      <c r="AJ39" s="1023"/>
      <c r="AK39" s="976"/>
      <c r="AL39" s="967"/>
      <c r="AM39" s="967"/>
      <c r="AN39" s="967"/>
      <c r="AO39" s="967"/>
      <c r="AP39" s="967"/>
      <c r="AQ39" s="967"/>
      <c r="AR39" s="967"/>
      <c r="AS39" s="967"/>
      <c r="AT39" s="967"/>
      <c r="AU39" s="967"/>
      <c r="AV39" s="967"/>
      <c r="AW39" s="967"/>
      <c r="AX39" s="967"/>
      <c r="AY39" s="967"/>
      <c r="AZ39" s="1044"/>
      <c r="BA39" s="1044"/>
      <c r="BB39" s="1044"/>
      <c r="BC39" s="1044"/>
      <c r="BD39" s="1044"/>
      <c r="BE39" s="1034"/>
      <c r="BF39" s="1034"/>
      <c r="BG39" s="1034"/>
      <c r="BH39" s="1034"/>
      <c r="BI39" s="1035"/>
      <c r="BJ39" s="203"/>
      <c r="BK39" s="203"/>
      <c r="BL39" s="203"/>
      <c r="BM39" s="203"/>
      <c r="BN39" s="203"/>
      <c r="BO39" s="216"/>
      <c r="BP39" s="216"/>
      <c r="BQ39" s="213">
        <v>33</v>
      </c>
      <c r="BR39" s="214"/>
      <c r="BS39" s="1016"/>
      <c r="BT39" s="1017"/>
      <c r="BU39" s="1017"/>
      <c r="BV39" s="1017"/>
      <c r="BW39" s="1017"/>
      <c r="BX39" s="1017"/>
      <c r="BY39" s="1017"/>
      <c r="BZ39" s="1017"/>
      <c r="CA39" s="1017"/>
      <c r="CB39" s="1017"/>
      <c r="CC39" s="1017"/>
      <c r="CD39" s="1017"/>
      <c r="CE39" s="1017"/>
      <c r="CF39" s="1017"/>
      <c r="CG39" s="1018"/>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197"/>
    </row>
    <row r="40" spans="1:131" s="198" customFormat="1" ht="26.25" customHeight="1" x14ac:dyDescent="0.15">
      <c r="A40" s="212">
        <v>13</v>
      </c>
      <c r="B40" s="1039"/>
      <c r="C40" s="1040"/>
      <c r="D40" s="1040"/>
      <c r="E40" s="1040"/>
      <c r="F40" s="1040"/>
      <c r="G40" s="1040"/>
      <c r="H40" s="1040"/>
      <c r="I40" s="1040"/>
      <c r="J40" s="1040"/>
      <c r="K40" s="1040"/>
      <c r="L40" s="1040"/>
      <c r="M40" s="1040"/>
      <c r="N40" s="1040"/>
      <c r="O40" s="1040"/>
      <c r="P40" s="1041"/>
      <c r="Q40" s="1045"/>
      <c r="R40" s="1046"/>
      <c r="S40" s="1046"/>
      <c r="T40" s="1046"/>
      <c r="U40" s="1046"/>
      <c r="V40" s="1046"/>
      <c r="W40" s="1046"/>
      <c r="X40" s="1046"/>
      <c r="Y40" s="1046"/>
      <c r="Z40" s="1046"/>
      <c r="AA40" s="1046"/>
      <c r="AB40" s="1046"/>
      <c r="AC40" s="1046"/>
      <c r="AD40" s="1046"/>
      <c r="AE40" s="1047"/>
      <c r="AF40" s="1021"/>
      <c r="AG40" s="1022"/>
      <c r="AH40" s="1022"/>
      <c r="AI40" s="1022"/>
      <c r="AJ40" s="1023"/>
      <c r="AK40" s="976"/>
      <c r="AL40" s="967"/>
      <c r="AM40" s="967"/>
      <c r="AN40" s="967"/>
      <c r="AO40" s="967"/>
      <c r="AP40" s="967"/>
      <c r="AQ40" s="967"/>
      <c r="AR40" s="967"/>
      <c r="AS40" s="967"/>
      <c r="AT40" s="967"/>
      <c r="AU40" s="967"/>
      <c r="AV40" s="967"/>
      <c r="AW40" s="967"/>
      <c r="AX40" s="967"/>
      <c r="AY40" s="967"/>
      <c r="AZ40" s="1044"/>
      <c r="BA40" s="1044"/>
      <c r="BB40" s="1044"/>
      <c r="BC40" s="1044"/>
      <c r="BD40" s="1044"/>
      <c r="BE40" s="1034"/>
      <c r="BF40" s="1034"/>
      <c r="BG40" s="1034"/>
      <c r="BH40" s="1034"/>
      <c r="BI40" s="1035"/>
      <c r="BJ40" s="203"/>
      <c r="BK40" s="203"/>
      <c r="BL40" s="203"/>
      <c r="BM40" s="203"/>
      <c r="BN40" s="203"/>
      <c r="BO40" s="216"/>
      <c r="BP40" s="216"/>
      <c r="BQ40" s="213">
        <v>34</v>
      </c>
      <c r="BR40" s="214"/>
      <c r="BS40" s="1016"/>
      <c r="BT40" s="1017"/>
      <c r="BU40" s="1017"/>
      <c r="BV40" s="1017"/>
      <c r="BW40" s="1017"/>
      <c r="BX40" s="1017"/>
      <c r="BY40" s="1017"/>
      <c r="BZ40" s="1017"/>
      <c r="CA40" s="1017"/>
      <c r="CB40" s="1017"/>
      <c r="CC40" s="1017"/>
      <c r="CD40" s="1017"/>
      <c r="CE40" s="1017"/>
      <c r="CF40" s="1017"/>
      <c r="CG40" s="1018"/>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197"/>
    </row>
    <row r="41" spans="1:131" s="198" customFormat="1" ht="26.25" customHeight="1" x14ac:dyDescent="0.15">
      <c r="A41" s="212">
        <v>14</v>
      </c>
      <c r="B41" s="1039"/>
      <c r="C41" s="1040"/>
      <c r="D41" s="1040"/>
      <c r="E41" s="1040"/>
      <c r="F41" s="1040"/>
      <c r="G41" s="1040"/>
      <c r="H41" s="1040"/>
      <c r="I41" s="1040"/>
      <c r="J41" s="1040"/>
      <c r="K41" s="1040"/>
      <c r="L41" s="1040"/>
      <c r="M41" s="1040"/>
      <c r="N41" s="1040"/>
      <c r="O41" s="1040"/>
      <c r="P41" s="1041"/>
      <c r="Q41" s="1045"/>
      <c r="R41" s="1046"/>
      <c r="S41" s="1046"/>
      <c r="T41" s="1046"/>
      <c r="U41" s="1046"/>
      <c r="V41" s="1046"/>
      <c r="W41" s="1046"/>
      <c r="X41" s="1046"/>
      <c r="Y41" s="1046"/>
      <c r="Z41" s="1046"/>
      <c r="AA41" s="1046"/>
      <c r="AB41" s="1046"/>
      <c r="AC41" s="1046"/>
      <c r="AD41" s="1046"/>
      <c r="AE41" s="1047"/>
      <c r="AF41" s="1021"/>
      <c r="AG41" s="1022"/>
      <c r="AH41" s="1022"/>
      <c r="AI41" s="1022"/>
      <c r="AJ41" s="1023"/>
      <c r="AK41" s="976"/>
      <c r="AL41" s="967"/>
      <c r="AM41" s="967"/>
      <c r="AN41" s="967"/>
      <c r="AO41" s="967"/>
      <c r="AP41" s="967"/>
      <c r="AQ41" s="967"/>
      <c r="AR41" s="967"/>
      <c r="AS41" s="967"/>
      <c r="AT41" s="967"/>
      <c r="AU41" s="967"/>
      <c r="AV41" s="967"/>
      <c r="AW41" s="967"/>
      <c r="AX41" s="967"/>
      <c r="AY41" s="967"/>
      <c r="AZ41" s="1044"/>
      <c r="BA41" s="1044"/>
      <c r="BB41" s="1044"/>
      <c r="BC41" s="1044"/>
      <c r="BD41" s="1044"/>
      <c r="BE41" s="1034"/>
      <c r="BF41" s="1034"/>
      <c r="BG41" s="1034"/>
      <c r="BH41" s="1034"/>
      <c r="BI41" s="1035"/>
      <c r="BJ41" s="203"/>
      <c r="BK41" s="203"/>
      <c r="BL41" s="203"/>
      <c r="BM41" s="203"/>
      <c r="BN41" s="203"/>
      <c r="BO41" s="216"/>
      <c r="BP41" s="216"/>
      <c r="BQ41" s="213">
        <v>35</v>
      </c>
      <c r="BR41" s="214"/>
      <c r="BS41" s="1016"/>
      <c r="BT41" s="1017"/>
      <c r="BU41" s="1017"/>
      <c r="BV41" s="1017"/>
      <c r="BW41" s="1017"/>
      <c r="BX41" s="1017"/>
      <c r="BY41" s="1017"/>
      <c r="BZ41" s="1017"/>
      <c r="CA41" s="1017"/>
      <c r="CB41" s="1017"/>
      <c r="CC41" s="1017"/>
      <c r="CD41" s="1017"/>
      <c r="CE41" s="1017"/>
      <c r="CF41" s="1017"/>
      <c r="CG41" s="1018"/>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197"/>
    </row>
    <row r="42" spans="1:131" s="198" customFormat="1" ht="26.25" customHeight="1" x14ac:dyDescent="0.15">
      <c r="A42" s="212">
        <v>15</v>
      </c>
      <c r="B42" s="1039"/>
      <c r="C42" s="1040"/>
      <c r="D42" s="1040"/>
      <c r="E42" s="1040"/>
      <c r="F42" s="1040"/>
      <c r="G42" s="1040"/>
      <c r="H42" s="1040"/>
      <c r="I42" s="1040"/>
      <c r="J42" s="1040"/>
      <c r="K42" s="1040"/>
      <c r="L42" s="1040"/>
      <c r="M42" s="1040"/>
      <c r="N42" s="1040"/>
      <c r="O42" s="1040"/>
      <c r="P42" s="1041"/>
      <c r="Q42" s="1045"/>
      <c r="R42" s="1046"/>
      <c r="S42" s="1046"/>
      <c r="T42" s="1046"/>
      <c r="U42" s="1046"/>
      <c r="V42" s="1046"/>
      <c r="W42" s="1046"/>
      <c r="X42" s="1046"/>
      <c r="Y42" s="1046"/>
      <c r="Z42" s="1046"/>
      <c r="AA42" s="1046"/>
      <c r="AB42" s="1046"/>
      <c r="AC42" s="1046"/>
      <c r="AD42" s="1046"/>
      <c r="AE42" s="1047"/>
      <c r="AF42" s="1021"/>
      <c r="AG42" s="1022"/>
      <c r="AH42" s="1022"/>
      <c r="AI42" s="1022"/>
      <c r="AJ42" s="1023"/>
      <c r="AK42" s="976"/>
      <c r="AL42" s="967"/>
      <c r="AM42" s="967"/>
      <c r="AN42" s="967"/>
      <c r="AO42" s="967"/>
      <c r="AP42" s="967"/>
      <c r="AQ42" s="967"/>
      <c r="AR42" s="967"/>
      <c r="AS42" s="967"/>
      <c r="AT42" s="967"/>
      <c r="AU42" s="967"/>
      <c r="AV42" s="967"/>
      <c r="AW42" s="967"/>
      <c r="AX42" s="967"/>
      <c r="AY42" s="967"/>
      <c r="AZ42" s="1044"/>
      <c r="BA42" s="1044"/>
      <c r="BB42" s="1044"/>
      <c r="BC42" s="1044"/>
      <c r="BD42" s="1044"/>
      <c r="BE42" s="1034"/>
      <c r="BF42" s="1034"/>
      <c r="BG42" s="1034"/>
      <c r="BH42" s="1034"/>
      <c r="BI42" s="1035"/>
      <c r="BJ42" s="203"/>
      <c r="BK42" s="203"/>
      <c r="BL42" s="203"/>
      <c r="BM42" s="203"/>
      <c r="BN42" s="203"/>
      <c r="BO42" s="216"/>
      <c r="BP42" s="216"/>
      <c r="BQ42" s="213">
        <v>36</v>
      </c>
      <c r="BR42" s="214"/>
      <c r="BS42" s="1016"/>
      <c r="BT42" s="1017"/>
      <c r="BU42" s="1017"/>
      <c r="BV42" s="1017"/>
      <c r="BW42" s="1017"/>
      <c r="BX42" s="1017"/>
      <c r="BY42" s="1017"/>
      <c r="BZ42" s="1017"/>
      <c r="CA42" s="1017"/>
      <c r="CB42" s="1017"/>
      <c r="CC42" s="1017"/>
      <c r="CD42" s="1017"/>
      <c r="CE42" s="1017"/>
      <c r="CF42" s="1017"/>
      <c r="CG42" s="1018"/>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197"/>
    </row>
    <row r="43" spans="1:131" s="198" customFormat="1" ht="26.25" customHeight="1" x14ac:dyDescent="0.15">
      <c r="A43" s="212">
        <v>16</v>
      </c>
      <c r="B43" s="1039"/>
      <c r="C43" s="1040"/>
      <c r="D43" s="1040"/>
      <c r="E43" s="1040"/>
      <c r="F43" s="1040"/>
      <c r="G43" s="1040"/>
      <c r="H43" s="1040"/>
      <c r="I43" s="1040"/>
      <c r="J43" s="1040"/>
      <c r="K43" s="1040"/>
      <c r="L43" s="1040"/>
      <c r="M43" s="1040"/>
      <c r="N43" s="1040"/>
      <c r="O43" s="1040"/>
      <c r="P43" s="1041"/>
      <c r="Q43" s="1045"/>
      <c r="R43" s="1046"/>
      <c r="S43" s="1046"/>
      <c r="T43" s="1046"/>
      <c r="U43" s="1046"/>
      <c r="V43" s="1046"/>
      <c r="W43" s="1046"/>
      <c r="X43" s="1046"/>
      <c r="Y43" s="1046"/>
      <c r="Z43" s="1046"/>
      <c r="AA43" s="1046"/>
      <c r="AB43" s="1046"/>
      <c r="AC43" s="1046"/>
      <c r="AD43" s="1046"/>
      <c r="AE43" s="1047"/>
      <c r="AF43" s="1021"/>
      <c r="AG43" s="1022"/>
      <c r="AH43" s="1022"/>
      <c r="AI43" s="1022"/>
      <c r="AJ43" s="1023"/>
      <c r="AK43" s="976"/>
      <c r="AL43" s="967"/>
      <c r="AM43" s="967"/>
      <c r="AN43" s="967"/>
      <c r="AO43" s="967"/>
      <c r="AP43" s="967"/>
      <c r="AQ43" s="967"/>
      <c r="AR43" s="967"/>
      <c r="AS43" s="967"/>
      <c r="AT43" s="967"/>
      <c r="AU43" s="967"/>
      <c r="AV43" s="967"/>
      <c r="AW43" s="967"/>
      <c r="AX43" s="967"/>
      <c r="AY43" s="967"/>
      <c r="AZ43" s="1044"/>
      <c r="BA43" s="1044"/>
      <c r="BB43" s="1044"/>
      <c r="BC43" s="1044"/>
      <c r="BD43" s="1044"/>
      <c r="BE43" s="1034"/>
      <c r="BF43" s="1034"/>
      <c r="BG43" s="1034"/>
      <c r="BH43" s="1034"/>
      <c r="BI43" s="1035"/>
      <c r="BJ43" s="203"/>
      <c r="BK43" s="203"/>
      <c r="BL43" s="203"/>
      <c r="BM43" s="203"/>
      <c r="BN43" s="203"/>
      <c r="BO43" s="216"/>
      <c r="BP43" s="216"/>
      <c r="BQ43" s="213">
        <v>37</v>
      </c>
      <c r="BR43" s="214"/>
      <c r="BS43" s="1016"/>
      <c r="BT43" s="1017"/>
      <c r="BU43" s="1017"/>
      <c r="BV43" s="1017"/>
      <c r="BW43" s="1017"/>
      <c r="BX43" s="1017"/>
      <c r="BY43" s="1017"/>
      <c r="BZ43" s="1017"/>
      <c r="CA43" s="1017"/>
      <c r="CB43" s="1017"/>
      <c r="CC43" s="1017"/>
      <c r="CD43" s="1017"/>
      <c r="CE43" s="1017"/>
      <c r="CF43" s="1017"/>
      <c r="CG43" s="1018"/>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197"/>
    </row>
    <row r="44" spans="1:131" s="198" customFormat="1" ht="26.25" customHeight="1" x14ac:dyDescent="0.15">
      <c r="A44" s="212">
        <v>17</v>
      </c>
      <c r="B44" s="1039"/>
      <c r="C44" s="1040"/>
      <c r="D44" s="1040"/>
      <c r="E44" s="1040"/>
      <c r="F44" s="1040"/>
      <c r="G44" s="1040"/>
      <c r="H44" s="1040"/>
      <c r="I44" s="1040"/>
      <c r="J44" s="1040"/>
      <c r="K44" s="1040"/>
      <c r="L44" s="1040"/>
      <c r="M44" s="1040"/>
      <c r="N44" s="1040"/>
      <c r="O44" s="1040"/>
      <c r="P44" s="1041"/>
      <c r="Q44" s="1045"/>
      <c r="R44" s="1046"/>
      <c r="S44" s="1046"/>
      <c r="T44" s="1046"/>
      <c r="U44" s="1046"/>
      <c r="V44" s="1046"/>
      <c r="W44" s="1046"/>
      <c r="X44" s="1046"/>
      <c r="Y44" s="1046"/>
      <c r="Z44" s="1046"/>
      <c r="AA44" s="1046"/>
      <c r="AB44" s="1046"/>
      <c r="AC44" s="1046"/>
      <c r="AD44" s="1046"/>
      <c r="AE44" s="1047"/>
      <c r="AF44" s="1021"/>
      <c r="AG44" s="1022"/>
      <c r="AH44" s="1022"/>
      <c r="AI44" s="1022"/>
      <c r="AJ44" s="1023"/>
      <c r="AK44" s="976"/>
      <c r="AL44" s="967"/>
      <c r="AM44" s="967"/>
      <c r="AN44" s="967"/>
      <c r="AO44" s="967"/>
      <c r="AP44" s="967"/>
      <c r="AQ44" s="967"/>
      <c r="AR44" s="967"/>
      <c r="AS44" s="967"/>
      <c r="AT44" s="967"/>
      <c r="AU44" s="967"/>
      <c r="AV44" s="967"/>
      <c r="AW44" s="967"/>
      <c r="AX44" s="967"/>
      <c r="AY44" s="967"/>
      <c r="AZ44" s="1044"/>
      <c r="BA44" s="1044"/>
      <c r="BB44" s="1044"/>
      <c r="BC44" s="1044"/>
      <c r="BD44" s="1044"/>
      <c r="BE44" s="1034"/>
      <c r="BF44" s="1034"/>
      <c r="BG44" s="1034"/>
      <c r="BH44" s="1034"/>
      <c r="BI44" s="1035"/>
      <c r="BJ44" s="203"/>
      <c r="BK44" s="203"/>
      <c r="BL44" s="203"/>
      <c r="BM44" s="203"/>
      <c r="BN44" s="203"/>
      <c r="BO44" s="216"/>
      <c r="BP44" s="216"/>
      <c r="BQ44" s="213">
        <v>38</v>
      </c>
      <c r="BR44" s="214"/>
      <c r="BS44" s="1016"/>
      <c r="BT44" s="1017"/>
      <c r="BU44" s="1017"/>
      <c r="BV44" s="1017"/>
      <c r="BW44" s="1017"/>
      <c r="BX44" s="1017"/>
      <c r="BY44" s="1017"/>
      <c r="BZ44" s="1017"/>
      <c r="CA44" s="1017"/>
      <c r="CB44" s="1017"/>
      <c r="CC44" s="1017"/>
      <c r="CD44" s="1017"/>
      <c r="CE44" s="1017"/>
      <c r="CF44" s="1017"/>
      <c r="CG44" s="1018"/>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197"/>
    </row>
    <row r="45" spans="1:131" s="198" customFormat="1" ht="26.25" customHeight="1" x14ac:dyDescent="0.15">
      <c r="A45" s="212">
        <v>18</v>
      </c>
      <c r="B45" s="1039"/>
      <c r="C45" s="1040"/>
      <c r="D45" s="1040"/>
      <c r="E45" s="1040"/>
      <c r="F45" s="1040"/>
      <c r="G45" s="1040"/>
      <c r="H45" s="1040"/>
      <c r="I45" s="1040"/>
      <c r="J45" s="1040"/>
      <c r="K45" s="1040"/>
      <c r="L45" s="1040"/>
      <c r="M45" s="1040"/>
      <c r="N45" s="1040"/>
      <c r="O45" s="1040"/>
      <c r="P45" s="1041"/>
      <c r="Q45" s="1045"/>
      <c r="R45" s="1046"/>
      <c r="S45" s="1046"/>
      <c r="T45" s="1046"/>
      <c r="U45" s="1046"/>
      <c r="V45" s="1046"/>
      <c r="W45" s="1046"/>
      <c r="X45" s="1046"/>
      <c r="Y45" s="1046"/>
      <c r="Z45" s="1046"/>
      <c r="AA45" s="1046"/>
      <c r="AB45" s="1046"/>
      <c r="AC45" s="1046"/>
      <c r="AD45" s="1046"/>
      <c r="AE45" s="1047"/>
      <c r="AF45" s="1021"/>
      <c r="AG45" s="1022"/>
      <c r="AH45" s="1022"/>
      <c r="AI45" s="1022"/>
      <c r="AJ45" s="1023"/>
      <c r="AK45" s="976"/>
      <c r="AL45" s="967"/>
      <c r="AM45" s="967"/>
      <c r="AN45" s="967"/>
      <c r="AO45" s="967"/>
      <c r="AP45" s="967"/>
      <c r="AQ45" s="967"/>
      <c r="AR45" s="967"/>
      <c r="AS45" s="967"/>
      <c r="AT45" s="967"/>
      <c r="AU45" s="967"/>
      <c r="AV45" s="967"/>
      <c r="AW45" s="967"/>
      <c r="AX45" s="967"/>
      <c r="AY45" s="967"/>
      <c r="AZ45" s="1044"/>
      <c r="BA45" s="1044"/>
      <c r="BB45" s="1044"/>
      <c r="BC45" s="1044"/>
      <c r="BD45" s="1044"/>
      <c r="BE45" s="1034"/>
      <c r="BF45" s="1034"/>
      <c r="BG45" s="1034"/>
      <c r="BH45" s="1034"/>
      <c r="BI45" s="1035"/>
      <c r="BJ45" s="203"/>
      <c r="BK45" s="203"/>
      <c r="BL45" s="203"/>
      <c r="BM45" s="203"/>
      <c r="BN45" s="203"/>
      <c r="BO45" s="216"/>
      <c r="BP45" s="216"/>
      <c r="BQ45" s="213">
        <v>39</v>
      </c>
      <c r="BR45" s="214"/>
      <c r="BS45" s="1016"/>
      <c r="BT45" s="1017"/>
      <c r="BU45" s="1017"/>
      <c r="BV45" s="1017"/>
      <c r="BW45" s="1017"/>
      <c r="BX45" s="1017"/>
      <c r="BY45" s="1017"/>
      <c r="BZ45" s="1017"/>
      <c r="CA45" s="1017"/>
      <c r="CB45" s="1017"/>
      <c r="CC45" s="1017"/>
      <c r="CD45" s="1017"/>
      <c r="CE45" s="1017"/>
      <c r="CF45" s="1017"/>
      <c r="CG45" s="1018"/>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197"/>
    </row>
    <row r="46" spans="1:131" s="198" customFormat="1" ht="26.25" customHeight="1" x14ac:dyDescent="0.15">
      <c r="A46" s="212">
        <v>19</v>
      </c>
      <c r="B46" s="1039"/>
      <c r="C46" s="1040"/>
      <c r="D46" s="1040"/>
      <c r="E46" s="1040"/>
      <c r="F46" s="1040"/>
      <c r="G46" s="1040"/>
      <c r="H46" s="1040"/>
      <c r="I46" s="1040"/>
      <c r="J46" s="1040"/>
      <c r="K46" s="1040"/>
      <c r="L46" s="1040"/>
      <c r="M46" s="1040"/>
      <c r="N46" s="1040"/>
      <c r="O46" s="1040"/>
      <c r="P46" s="1041"/>
      <c r="Q46" s="1045"/>
      <c r="R46" s="1046"/>
      <c r="S46" s="1046"/>
      <c r="T46" s="1046"/>
      <c r="U46" s="1046"/>
      <c r="V46" s="1046"/>
      <c r="W46" s="1046"/>
      <c r="X46" s="1046"/>
      <c r="Y46" s="1046"/>
      <c r="Z46" s="1046"/>
      <c r="AA46" s="1046"/>
      <c r="AB46" s="1046"/>
      <c r="AC46" s="1046"/>
      <c r="AD46" s="1046"/>
      <c r="AE46" s="1047"/>
      <c r="AF46" s="1021"/>
      <c r="AG46" s="1022"/>
      <c r="AH46" s="1022"/>
      <c r="AI46" s="1022"/>
      <c r="AJ46" s="1023"/>
      <c r="AK46" s="976"/>
      <c r="AL46" s="967"/>
      <c r="AM46" s="967"/>
      <c r="AN46" s="967"/>
      <c r="AO46" s="967"/>
      <c r="AP46" s="967"/>
      <c r="AQ46" s="967"/>
      <c r="AR46" s="967"/>
      <c r="AS46" s="967"/>
      <c r="AT46" s="967"/>
      <c r="AU46" s="967"/>
      <c r="AV46" s="967"/>
      <c r="AW46" s="967"/>
      <c r="AX46" s="967"/>
      <c r="AY46" s="967"/>
      <c r="AZ46" s="1044"/>
      <c r="BA46" s="1044"/>
      <c r="BB46" s="1044"/>
      <c r="BC46" s="1044"/>
      <c r="BD46" s="1044"/>
      <c r="BE46" s="1034"/>
      <c r="BF46" s="1034"/>
      <c r="BG46" s="1034"/>
      <c r="BH46" s="1034"/>
      <c r="BI46" s="1035"/>
      <c r="BJ46" s="203"/>
      <c r="BK46" s="203"/>
      <c r="BL46" s="203"/>
      <c r="BM46" s="203"/>
      <c r="BN46" s="203"/>
      <c r="BO46" s="216"/>
      <c r="BP46" s="216"/>
      <c r="BQ46" s="213">
        <v>40</v>
      </c>
      <c r="BR46" s="214"/>
      <c r="BS46" s="1016"/>
      <c r="BT46" s="1017"/>
      <c r="BU46" s="1017"/>
      <c r="BV46" s="1017"/>
      <c r="BW46" s="1017"/>
      <c r="BX46" s="1017"/>
      <c r="BY46" s="1017"/>
      <c r="BZ46" s="1017"/>
      <c r="CA46" s="1017"/>
      <c r="CB46" s="1017"/>
      <c r="CC46" s="1017"/>
      <c r="CD46" s="1017"/>
      <c r="CE46" s="1017"/>
      <c r="CF46" s="1017"/>
      <c r="CG46" s="1018"/>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197"/>
    </row>
    <row r="47" spans="1:131" s="198" customFormat="1" ht="26.25" customHeight="1" x14ac:dyDescent="0.15">
      <c r="A47" s="212">
        <v>20</v>
      </c>
      <c r="B47" s="1039"/>
      <c r="C47" s="1040"/>
      <c r="D47" s="1040"/>
      <c r="E47" s="1040"/>
      <c r="F47" s="1040"/>
      <c r="G47" s="1040"/>
      <c r="H47" s="1040"/>
      <c r="I47" s="1040"/>
      <c r="J47" s="1040"/>
      <c r="K47" s="1040"/>
      <c r="L47" s="1040"/>
      <c r="M47" s="1040"/>
      <c r="N47" s="1040"/>
      <c r="O47" s="1040"/>
      <c r="P47" s="1041"/>
      <c r="Q47" s="1045"/>
      <c r="R47" s="1046"/>
      <c r="S47" s="1046"/>
      <c r="T47" s="1046"/>
      <c r="U47" s="1046"/>
      <c r="V47" s="1046"/>
      <c r="W47" s="1046"/>
      <c r="X47" s="1046"/>
      <c r="Y47" s="1046"/>
      <c r="Z47" s="1046"/>
      <c r="AA47" s="1046"/>
      <c r="AB47" s="1046"/>
      <c r="AC47" s="1046"/>
      <c r="AD47" s="1046"/>
      <c r="AE47" s="1047"/>
      <c r="AF47" s="1021"/>
      <c r="AG47" s="1022"/>
      <c r="AH47" s="1022"/>
      <c r="AI47" s="1022"/>
      <c r="AJ47" s="1023"/>
      <c r="AK47" s="976"/>
      <c r="AL47" s="967"/>
      <c r="AM47" s="967"/>
      <c r="AN47" s="967"/>
      <c r="AO47" s="967"/>
      <c r="AP47" s="967"/>
      <c r="AQ47" s="967"/>
      <c r="AR47" s="967"/>
      <c r="AS47" s="967"/>
      <c r="AT47" s="967"/>
      <c r="AU47" s="967"/>
      <c r="AV47" s="967"/>
      <c r="AW47" s="967"/>
      <c r="AX47" s="967"/>
      <c r="AY47" s="967"/>
      <c r="AZ47" s="1044"/>
      <c r="BA47" s="1044"/>
      <c r="BB47" s="1044"/>
      <c r="BC47" s="1044"/>
      <c r="BD47" s="1044"/>
      <c r="BE47" s="1034"/>
      <c r="BF47" s="1034"/>
      <c r="BG47" s="1034"/>
      <c r="BH47" s="1034"/>
      <c r="BI47" s="1035"/>
      <c r="BJ47" s="203"/>
      <c r="BK47" s="203"/>
      <c r="BL47" s="203"/>
      <c r="BM47" s="203"/>
      <c r="BN47" s="203"/>
      <c r="BO47" s="216"/>
      <c r="BP47" s="216"/>
      <c r="BQ47" s="213">
        <v>41</v>
      </c>
      <c r="BR47" s="214"/>
      <c r="BS47" s="1016"/>
      <c r="BT47" s="1017"/>
      <c r="BU47" s="1017"/>
      <c r="BV47" s="1017"/>
      <c r="BW47" s="1017"/>
      <c r="BX47" s="1017"/>
      <c r="BY47" s="1017"/>
      <c r="BZ47" s="1017"/>
      <c r="CA47" s="1017"/>
      <c r="CB47" s="1017"/>
      <c r="CC47" s="1017"/>
      <c r="CD47" s="1017"/>
      <c r="CE47" s="1017"/>
      <c r="CF47" s="1017"/>
      <c r="CG47" s="1018"/>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197"/>
    </row>
    <row r="48" spans="1:131" s="198" customFormat="1" ht="26.25" customHeight="1" x14ac:dyDescent="0.15">
      <c r="A48" s="212">
        <v>21</v>
      </c>
      <c r="B48" s="1039"/>
      <c r="C48" s="1040"/>
      <c r="D48" s="1040"/>
      <c r="E48" s="1040"/>
      <c r="F48" s="1040"/>
      <c r="G48" s="1040"/>
      <c r="H48" s="1040"/>
      <c r="I48" s="1040"/>
      <c r="J48" s="1040"/>
      <c r="K48" s="1040"/>
      <c r="L48" s="1040"/>
      <c r="M48" s="1040"/>
      <c r="N48" s="1040"/>
      <c r="O48" s="1040"/>
      <c r="P48" s="1041"/>
      <c r="Q48" s="1045"/>
      <c r="R48" s="1046"/>
      <c r="S48" s="1046"/>
      <c r="T48" s="1046"/>
      <c r="U48" s="1046"/>
      <c r="V48" s="1046"/>
      <c r="W48" s="1046"/>
      <c r="X48" s="1046"/>
      <c r="Y48" s="1046"/>
      <c r="Z48" s="1046"/>
      <c r="AA48" s="1046"/>
      <c r="AB48" s="1046"/>
      <c r="AC48" s="1046"/>
      <c r="AD48" s="1046"/>
      <c r="AE48" s="1047"/>
      <c r="AF48" s="1021"/>
      <c r="AG48" s="1022"/>
      <c r="AH48" s="1022"/>
      <c r="AI48" s="1022"/>
      <c r="AJ48" s="1023"/>
      <c r="AK48" s="976"/>
      <c r="AL48" s="967"/>
      <c r="AM48" s="967"/>
      <c r="AN48" s="967"/>
      <c r="AO48" s="967"/>
      <c r="AP48" s="967"/>
      <c r="AQ48" s="967"/>
      <c r="AR48" s="967"/>
      <c r="AS48" s="967"/>
      <c r="AT48" s="967"/>
      <c r="AU48" s="967"/>
      <c r="AV48" s="967"/>
      <c r="AW48" s="967"/>
      <c r="AX48" s="967"/>
      <c r="AY48" s="967"/>
      <c r="AZ48" s="1044"/>
      <c r="BA48" s="1044"/>
      <c r="BB48" s="1044"/>
      <c r="BC48" s="1044"/>
      <c r="BD48" s="1044"/>
      <c r="BE48" s="1034"/>
      <c r="BF48" s="1034"/>
      <c r="BG48" s="1034"/>
      <c r="BH48" s="1034"/>
      <c r="BI48" s="1035"/>
      <c r="BJ48" s="203"/>
      <c r="BK48" s="203"/>
      <c r="BL48" s="203"/>
      <c r="BM48" s="203"/>
      <c r="BN48" s="203"/>
      <c r="BO48" s="216"/>
      <c r="BP48" s="216"/>
      <c r="BQ48" s="213">
        <v>42</v>
      </c>
      <c r="BR48" s="214"/>
      <c r="BS48" s="1016"/>
      <c r="BT48" s="1017"/>
      <c r="BU48" s="1017"/>
      <c r="BV48" s="1017"/>
      <c r="BW48" s="1017"/>
      <c r="BX48" s="1017"/>
      <c r="BY48" s="1017"/>
      <c r="BZ48" s="1017"/>
      <c r="CA48" s="1017"/>
      <c r="CB48" s="1017"/>
      <c r="CC48" s="1017"/>
      <c r="CD48" s="1017"/>
      <c r="CE48" s="1017"/>
      <c r="CF48" s="1017"/>
      <c r="CG48" s="1018"/>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197"/>
    </row>
    <row r="49" spans="1:131" s="198" customFormat="1" ht="26.25" customHeight="1" x14ac:dyDescent="0.15">
      <c r="A49" s="212">
        <v>22</v>
      </c>
      <c r="B49" s="1039"/>
      <c r="C49" s="1040"/>
      <c r="D49" s="1040"/>
      <c r="E49" s="1040"/>
      <c r="F49" s="1040"/>
      <c r="G49" s="1040"/>
      <c r="H49" s="1040"/>
      <c r="I49" s="1040"/>
      <c r="J49" s="1040"/>
      <c r="K49" s="1040"/>
      <c r="L49" s="1040"/>
      <c r="M49" s="1040"/>
      <c r="N49" s="1040"/>
      <c r="O49" s="1040"/>
      <c r="P49" s="1041"/>
      <c r="Q49" s="1045"/>
      <c r="R49" s="1046"/>
      <c r="S49" s="1046"/>
      <c r="T49" s="1046"/>
      <c r="U49" s="1046"/>
      <c r="V49" s="1046"/>
      <c r="W49" s="1046"/>
      <c r="X49" s="1046"/>
      <c r="Y49" s="1046"/>
      <c r="Z49" s="1046"/>
      <c r="AA49" s="1046"/>
      <c r="AB49" s="1046"/>
      <c r="AC49" s="1046"/>
      <c r="AD49" s="1046"/>
      <c r="AE49" s="1047"/>
      <c r="AF49" s="1021"/>
      <c r="AG49" s="1022"/>
      <c r="AH49" s="1022"/>
      <c r="AI49" s="1022"/>
      <c r="AJ49" s="1023"/>
      <c r="AK49" s="976"/>
      <c r="AL49" s="967"/>
      <c r="AM49" s="967"/>
      <c r="AN49" s="967"/>
      <c r="AO49" s="967"/>
      <c r="AP49" s="967"/>
      <c r="AQ49" s="967"/>
      <c r="AR49" s="967"/>
      <c r="AS49" s="967"/>
      <c r="AT49" s="967"/>
      <c r="AU49" s="967"/>
      <c r="AV49" s="967"/>
      <c r="AW49" s="967"/>
      <c r="AX49" s="967"/>
      <c r="AY49" s="967"/>
      <c r="AZ49" s="1044"/>
      <c r="BA49" s="1044"/>
      <c r="BB49" s="1044"/>
      <c r="BC49" s="1044"/>
      <c r="BD49" s="1044"/>
      <c r="BE49" s="1034"/>
      <c r="BF49" s="1034"/>
      <c r="BG49" s="1034"/>
      <c r="BH49" s="1034"/>
      <c r="BI49" s="1035"/>
      <c r="BJ49" s="203"/>
      <c r="BK49" s="203"/>
      <c r="BL49" s="203"/>
      <c r="BM49" s="203"/>
      <c r="BN49" s="203"/>
      <c r="BO49" s="216"/>
      <c r="BP49" s="216"/>
      <c r="BQ49" s="213">
        <v>43</v>
      </c>
      <c r="BR49" s="214"/>
      <c r="BS49" s="1016"/>
      <c r="BT49" s="1017"/>
      <c r="BU49" s="1017"/>
      <c r="BV49" s="1017"/>
      <c r="BW49" s="1017"/>
      <c r="BX49" s="1017"/>
      <c r="BY49" s="1017"/>
      <c r="BZ49" s="1017"/>
      <c r="CA49" s="1017"/>
      <c r="CB49" s="1017"/>
      <c r="CC49" s="1017"/>
      <c r="CD49" s="1017"/>
      <c r="CE49" s="1017"/>
      <c r="CF49" s="1017"/>
      <c r="CG49" s="1018"/>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197"/>
    </row>
    <row r="50" spans="1:131" s="198" customFormat="1" ht="26.25" customHeight="1" x14ac:dyDescent="0.15">
      <c r="A50" s="212">
        <v>23</v>
      </c>
      <c r="B50" s="1039"/>
      <c r="C50" s="1040"/>
      <c r="D50" s="1040"/>
      <c r="E50" s="1040"/>
      <c r="F50" s="1040"/>
      <c r="G50" s="1040"/>
      <c r="H50" s="1040"/>
      <c r="I50" s="1040"/>
      <c r="J50" s="1040"/>
      <c r="K50" s="1040"/>
      <c r="L50" s="1040"/>
      <c r="M50" s="1040"/>
      <c r="N50" s="1040"/>
      <c r="O50" s="1040"/>
      <c r="P50" s="1041"/>
      <c r="Q50" s="1042"/>
      <c r="R50" s="1025"/>
      <c r="S50" s="1025"/>
      <c r="T50" s="1025"/>
      <c r="U50" s="1025"/>
      <c r="V50" s="1025"/>
      <c r="W50" s="1025"/>
      <c r="X50" s="1025"/>
      <c r="Y50" s="1025"/>
      <c r="Z50" s="1025"/>
      <c r="AA50" s="1025"/>
      <c r="AB50" s="1025"/>
      <c r="AC50" s="1025"/>
      <c r="AD50" s="1025"/>
      <c r="AE50" s="1043"/>
      <c r="AF50" s="1021"/>
      <c r="AG50" s="1022"/>
      <c r="AH50" s="1022"/>
      <c r="AI50" s="1022"/>
      <c r="AJ50" s="1023"/>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1034"/>
      <c r="BF50" s="1034"/>
      <c r="BG50" s="1034"/>
      <c r="BH50" s="1034"/>
      <c r="BI50" s="1035"/>
      <c r="BJ50" s="203"/>
      <c r="BK50" s="203"/>
      <c r="BL50" s="203"/>
      <c r="BM50" s="203"/>
      <c r="BN50" s="203"/>
      <c r="BO50" s="216"/>
      <c r="BP50" s="216"/>
      <c r="BQ50" s="213">
        <v>44</v>
      </c>
      <c r="BR50" s="214"/>
      <c r="BS50" s="1016"/>
      <c r="BT50" s="1017"/>
      <c r="BU50" s="1017"/>
      <c r="BV50" s="1017"/>
      <c r="BW50" s="1017"/>
      <c r="BX50" s="1017"/>
      <c r="BY50" s="1017"/>
      <c r="BZ50" s="1017"/>
      <c r="CA50" s="1017"/>
      <c r="CB50" s="1017"/>
      <c r="CC50" s="1017"/>
      <c r="CD50" s="1017"/>
      <c r="CE50" s="1017"/>
      <c r="CF50" s="1017"/>
      <c r="CG50" s="1018"/>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197"/>
    </row>
    <row r="51" spans="1:131" s="198" customFormat="1" ht="26.25" customHeight="1" x14ac:dyDescent="0.15">
      <c r="A51" s="212">
        <v>24</v>
      </c>
      <c r="B51" s="1039"/>
      <c r="C51" s="1040"/>
      <c r="D51" s="1040"/>
      <c r="E51" s="1040"/>
      <c r="F51" s="1040"/>
      <c r="G51" s="1040"/>
      <c r="H51" s="1040"/>
      <c r="I51" s="1040"/>
      <c r="J51" s="1040"/>
      <c r="K51" s="1040"/>
      <c r="L51" s="1040"/>
      <c r="M51" s="1040"/>
      <c r="N51" s="1040"/>
      <c r="O51" s="1040"/>
      <c r="P51" s="1041"/>
      <c r="Q51" s="1042"/>
      <c r="R51" s="1025"/>
      <c r="S51" s="1025"/>
      <c r="T51" s="1025"/>
      <c r="U51" s="1025"/>
      <c r="V51" s="1025"/>
      <c r="W51" s="1025"/>
      <c r="X51" s="1025"/>
      <c r="Y51" s="1025"/>
      <c r="Z51" s="1025"/>
      <c r="AA51" s="1025"/>
      <c r="AB51" s="1025"/>
      <c r="AC51" s="1025"/>
      <c r="AD51" s="1025"/>
      <c r="AE51" s="1043"/>
      <c r="AF51" s="1021"/>
      <c r="AG51" s="1022"/>
      <c r="AH51" s="1022"/>
      <c r="AI51" s="1022"/>
      <c r="AJ51" s="1023"/>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1034"/>
      <c r="BF51" s="1034"/>
      <c r="BG51" s="1034"/>
      <c r="BH51" s="1034"/>
      <c r="BI51" s="1035"/>
      <c r="BJ51" s="203"/>
      <c r="BK51" s="203"/>
      <c r="BL51" s="203"/>
      <c r="BM51" s="203"/>
      <c r="BN51" s="203"/>
      <c r="BO51" s="216"/>
      <c r="BP51" s="216"/>
      <c r="BQ51" s="213">
        <v>45</v>
      </c>
      <c r="BR51" s="214"/>
      <c r="BS51" s="1016"/>
      <c r="BT51" s="1017"/>
      <c r="BU51" s="1017"/>
      <c r="BV51" s="1017"/>
      <c r="BW51" s="1017"/>
      <c r="BX51" s="1017"/>
      <c r="BY51" s="1017"/>
      <c r="BZ51" s="1017"/>
      <c r="CA51" s="1017"/>
      <c r="CB51" s="1017"/>
      <c r="CC51" s="1017"/>
      <c r="CD51" s="1017"/>
      <c r="CE51" s="1017"/>
      <c r="CF51" s="1017"/>
      <c r="CG51" s="1018"/>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197"/>
    </row>
    <row r="52" spans="1:131" s="198" customFormat="1" ht="26.25" customHeight="1" x14ac:dyDescent="0.15">
      <c r="A52" s="212">
        <v>25</v>
      </c>
      <c r="B52" s="1039"/>
      <c r="C52" s="1040"/>
      <c r="D52" s="1040"/>
      <c r="E52" s="1040"/>
      <c r="F52" s="1040"/>
      <c r="G52" s="1040"/>
      <c r="H52" s="1040"/>
      <c r="I52" s="1040"/>
      <c r="J52" s="1040"/>
      <c r="K52" s="1040"/>
      <c r="L52" s="1040"/>
      <c r="M52" s="1040"/>
      <c r="N52" s="1040"/>
      <c r="O52" s="1040"/>
      <c r="P52" s="1041"/>
      <c r="Q52" s="1042"/>
      <c r="R52" s="1025"/>
      <c r="S52" s="1025"/>
      <c r="T52" s="1025"/>
      <c r="U52" s="1025"/>
      <c r="V52" s="1025"/>
      <c r="W52" s="1025"/>
      <c r="X52" s="1025"/>
      <c r="Y52" s="1025"/>
      <c r="Z52" s="1025"/>
      <c r="AA52" s="1025"/>
      <c r="AB52" s="1025"/>
      <c r="AC52" s="1025"/>
      <c r="AD52" s="1025"/>
      <c r="AE52" s="1043"/>
      <c r="AF52" s="1021"/>
      <c r="AG52" s="1022"/>
      <c r="AH52" s="1022"/>
      <c r="AI52" s="1022"/>
      <c r="AJ52" s="1023"/>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1034"/>
      <c r="BF52" s="1034"/>
      <c r="BG52" s="1034"/>
      <c r="BH52" s="1034"/>
      <c r="BI52" s="1035"/>
      <c r="BJ52" s="203"/>
      <c r="BK52" s="203"/>
      <c r="BL52" s="203"/>
      <c r="BM52" s="203"/>
      <c r="BN52" s="203"/>
      <c r="BO52" s="216"/>
      <c r="BP52" s="216"/>
      <c r="BQ52" s="213">
        <v>46</v>
      </c>
      <c r="BR52" s="214"/>
      <c r="BS52" s="1016"/>
      <c r="BT52" s="1017"/>
      <c r="BU52" s="1017"/>
      <c r="BV52" s="1017"/>
      <c r="BW52" s="1017"/>
      <c r="BX52" s="1017"/>
      <c r="BY52" s="1017"/>
      <c r="BZ52" s="1017"/>
      <c r="CA52" s="1017"/>
      <c r="CB52" s="1017"/>
      <c r="CC52" s="1017"/>
      <c r="CD52" s="1017"/>
      <c r="CE52" s="1017"/>
      <c r="CF52" s="1017"/>
      <c r="CG52" s="1018"/>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197"/>
    </row>
    <row r="53" spans="1:131" s="198" customFormat="1" ht="26.25" customHeight="1" x14ac:dyDescent="0.15">
      <c r="A53" s="212">
        <v>26</v>
      </c>
      <c r="B53" s="1039"/>
      <c r="C53" s="1040"/>
      <c r="D53" s="1040"/>
      <c r="E53" s="1040"/>
      <c r="F53" s="1040"/>
      <c r="G53" s="1040"/>
      <c r="H53" s="1040"/>
      <c r="I53" s="1040"/>
      <c r="J53" s="1040"/>
      <c r="K53" s="1040"/>
      <c r="L53" s="1040"/>
      <c r="M53" s="1040"/>
      <c r="N53" s="1040"/>
      <c r="O53" s="1040"/>
      <c r="P53" s="1041"/>
      <c r="Q53" s="1042"/>
      <c r="R53" s="1025"/>
      <c r="S53" s="1025"/>
      <c r="T53" s="1025"/>
      <c r="U53" s="1025"/>
      <c r="V53" s="1025"/>
      <c r="W53" s="1025"/>
      <c r="X53" s="1025"/>
      <c r="Y53" s="1025"/>
      <c r="Z53" s="1025"/>
      <c r="AA53" s="1025"/>
      <c r="AB53" s="1025"/>
      <c r="AC53" s="1025"/>
      <c r="AD53" s="1025"/>
      <c r="AE53" s="1043"/>
      <c r="AF53" s="1021"/>
      <c r="AG53" s="1022"/>
      <c r="AH53" s="1022"/>
      <c r="AI53" s="1022"/>
      <c r="AJ53" s="1023"/>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1034"/>
      <c r="BF53" s="1034"/>
      <c r="BG53" s="1034"/>
      <c r="BH53" s="1034"/>
      <c r="BI53" s="1035"/>
      <c r="BJ53" s="203"/>
      <c r="BK53" s="203"/>
      <c r="BL53" s="203"/>
      <c r="BM53" s="203"/>
      <c r="BN53" s="203"/>
      <c r="BO53" s="216"/>
      <c r="BP53" s="216"/>
      <c r="BQ53" s="213">
        <v>47</v>
      </c>
      <c r="BR53" s="214"/>
      <c r="BS53" s="1016"/>
      <c r="BT53" s="1017"/>
      <c r="BU53" s="1017"/>
      <c r="BV53" s="1017"/>
      <c r="BW53" s="1017"/>
      <c r="BX53" s="1017"/>
      <c r="BY53" s="1017"/>
      <c r="BZ53" s="1017"/>
      <c r="CA53" s="1017"/>
      <c r="CB53" s="1017"/>
      <c r="CC53" s="1017"/>
      <c r="CD53" s="1017"/>
      <c r="CE53" s="1017"/>
      <c r="CF53" s="1017"/>
      <c r="CG53" s="1018"/>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197"/>
    </row>
    <row r="54" spans="1:131" s="198" customFormat="1" ht="26.25" customHeight="1" x14ac:dyDescent="0.15">
      <c r="A54" s="212">
        <v>27</v>
      </c>
      <c r="B54" s="1039"/>
      <c r="C54" s="1040"/>
      <c r="D54" s="1040"/>
      <c r="E54" s="1040"/>
      <c r="F54" s="1040"/>
      <c r="G54" s="1040"/>
      <c r="H54" s="1040"/>
      <c r="I54" s="1040"/>
      <c r="J54" s="1040"/>
      <c r="K54" s="1040"/>
      <c r="L54" s="1040"/>
      <c r="M54" s="1040"/>
      <c r="N54" s="1040"/>
      <c r="O54" s="1040"/>
      <c r="P54" s="1041"/>
      <c r="Q54" s="1042"/>
      <c r="R54" s="1025"/>
      <c r="S54" s="1025"/>
      <c r="T54" s="1025"/>
      <c r="U54" s="1025"/>
      <c r="V54" s="1025"/>
      <c r="W54" s="1025"/>
      <c r="X54" s="1025"/>
      <c r="Y54" s="1025"/>
      <c r="Z54" s="1025"/>
      <c r="AA54" s="1025"/>
      <c r="AB54" s="1025"/>
      <c r="AC54" s="1025"/>
      <c r="AD54" s="1025"/>
      <c r="AE54" s="1043"/>
      <c r="AF54" s="1021"/>
      <c r="AG54" s="1022"/>
      <c r="AH54" s="1022"/>
      <c r="AI54" s="1022"/>
      <c r="AJ54" s="1023"/>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1034"/>
      <c r="BF54" s="1034"/>
      <c r="BG54" s="1034"/>
      <c r="BH54" s="1034"/>
      <c r="BI54" s="1035"/>
      <c r="BJ54" s="203"/>
      <c r="BK54" s="203"/>
      <c r="BL54" s="203"/>
      <c r="BM54" s="203"/>
      <c r="BN54" s="203"/>
      <c r="BO54" s="216"/>
      <c r="BP54" s="216"/>
      <c r="BQ54" s="213">
        <v>48</v>
      </c>
      <c r="BR54" s="214"/>
      <c r="BS54" s="1016"/>
      <c r="BT54" s="1017"/>
      <c r="BU54" s="1017"/>
      <c r="BV54" s="1017"/>
      <c r="BW54" s="1017"/>
      <c r="BX54" s="1017"/>
      <c r="BY54" s="1017"/>
      <c r="BZ54" s="1017"/>
      <c r="CA54" s="1017"/>
      <c r="CB54" s="1017"/>
      <c r="CC54" s="1017"/>
      <c r="CD54" s="1017"/>
      <c r="CE54" s="1017"/>
      <c r="CF54" s="1017"/>
      <c r="CG54" s="1018"/>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197"/>
    </row>
    <row r="55" spans="1:131" s="198" customFormat="1" ht="26.25" customHeight="1" x14ac:dyDescent="0.15">
      <c r="A55" s="212">
        <v>28</v>
      </c>
      <c r="B55" s="1039"/>
      <c r="C55" s="1040"/>
      <c r="D55" s="1040"/>
      <c r="E55" s="1040"/>
      <c r="F55" s="1040"/>
      <c r="G55" s="1040"/>
      <c r="H55" s="1040"/>
      <c r="I55" s="1040"/>
      <c r="J55" s="1040"/>
      <c r="K55" s="1040"/>
      <c r="L55" s="1040"/>
      <c r="M55" s="1040"/>
      <c r="N55" s="1040"/>
      <c r="O55" s="1040"/>
      <c r="P55" s="1041"/>
      <c r="Q55" s="1042"/>
      <c r="R55" s="1025"/>
      <c r="S55" s="1025"/>
      <c r="T55" s="1025"/>
      <c r="U55" s="1025"/>
      <c r="V55" s="1025"/>
      <c r="W55" s="1025"/>
      <c r="X55" s="1025"/>
      <c r="Y55" s="1025"/>
      <c r="Z55" s="1025"/>
      <c r="AA55" s="1025"/>
      <c r="AB55" s="1025"/>
      <c r="AC55" s="1025"/>
      <c r="AD55" s="1025"/>
      <c r="AE55" s="1043"/>
      <c r="AF55" s="1021"/>
      <c r="AG55" s="1022"/>
      <c r="AH55" s="1022"/>
      <c r="AI55" s="1022"/>
      <c r="AJ55" s="1023"/>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1034"/>
      <c r="BF55" s="1034"/>
      <c r="BG55" s="1034"/>
      <c r="BH55" s="1034"/>
      <c r="BI55" s="1035"/>
      <c r="BJ55" s="203"/>
      <c r="BK55" s="203"/>
      <c r="BL55" s="203"/>
      <c r="BM55" s="203"/>
      <c r="BN55" s="203"/>
      <c r="BO55" s="216"/>
      <c r="BP55" s="216"/>
      <c r="BQ55" s="213">
        <v>49</v>
      </c>
      <c r="BR55" s="214"/>
      <c r="BS55" s="1016"/>
      <c r="BT55" s="1017"/>
      <c r="BU55" s="1017"/>
      <c r="BV55" s="1017"/>
      <c r="BW55" s="1017"/>
      <c r="BX55" s="1017"/>
      <c r="BY55" s="1017"/>
      <c r="BZ55" s="1017"/>
      <c r="CA55" s="1017"/>
      <c r="CB55" s="1017"/>
      <c r="CC55" s="1017"/>
      <c r="CD55" s="1017"/>
      <c r="CE55" s="1017"/>
      <c r="CF55" s="1017"/>
      <c r="CG55" s="1018"/>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197"/>
    </row>
    <row r="56" spans="1:131" s="198" customFormat="1" ht="26.25" customHeight="1" x14ac:dyDescent="0.15">
      <c r="A56" s="212">
        <v>29</v>
      </c>
      <c r="B56" s="1039"/>
      <c r="C56" s="1040"/>
      <c r="D56" s="1040"/>
      <c r="E56" s="1040"/>
      <c r="F56" s="1040"/>
      <c r="G56" s="1040"/>
      <c r="H56" s="1040"/>
      <c r="I56" s="1040"/>
      <c r="J56" s="1040"/>
      <c r="K56" s="1040"/>
      <c r="L56" s="1040"/>
      <c r="M56" s="1040"/>
      <c r="N56" s="1040"/>
      <c r="O56" s="1040"/>
      <c r="P56" s="1041"/>
      <c r="Q56" s="1042"/>
      <c r="R56" s="1025"/>
      <c r="S56" s="1025"/>
      <c r="T56" s="1025"/>
      <c r="U56" s="1025"/>
      <c r="V56" s="1025"/>
      <c r="W56" s="1025"/>
      <c r="X56" s="1025"/>
      <c r="Y56" s="1025"/>
      <c r="Z56" s="1025"/>
      <c r="AA56" s="1025"/>
      <c r="AB56" s="1025"/>
      <c r="AC56" s="1025"/>
      <c r="AD56" s="1025"/>
      <c r="AE56" s="1043"/>
      <c r="AF56" s="1021"/>
      <c r="AG56" s="1022"/>
      <c r="AH56" s="1022"/>
      <c r="AI56" s="1022"/>
      <c r="AJ56" s="1023"/>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1034"/>
      <c r="BF56" s="1034"/>
      <c r="BG56" s="1034"/>
      <c r="BH56" s="1034"/>
      <c r="BI56" s="1035"/>
      <c r="BJ56" s="203"/>
      <c r="BK56" s="203"/>
      <c r="BL56" s="203"/>
      <c r="BM56" s="203"/>
      <c r="BN56" s="203"/>
      <c r="BO56" s="216"/>
      <c r="BP56" s="216"/>
      <c r="BQ56" s="213">
        <v>50</v>
      </c>
      <c r="BR56" s="214"/>
      <c r="BS56" s="1016"/>
      <c r="BT56" s="1017"/>
      <c r="BU56" s="1017"/>
      <c r="BV56" s="1017"/>
      <c r="BW56" s="1017"/>
      <c r="BX56" s="1017"/>
      <c r="BY56" s="1017"/>
      <c r="BZ56" s="1017"/>
      <c r="CA56" s="1017"/>
      <c r="CB56" s="1017"/>
      <c r="CC56" s="1017"/>
      <c r="CD56" s="1017"/>
      <c r="CE56" s="1017"/>
      <c r="CF56" s="1017"/>
      <c r="CG56" s="1018"/>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197"/>
    </row>
    <row r="57" spans="1:131" s="198" customFormat="1" ht="26.25" customHeight="1" x14ac:dyDescent="0.15">
      <c r="A57" s="212">
        <v>30</v>
      </c>
      <c r="B57" s="1039"/>
      <c r="C57" s="1040"/>
      <c r="D57" s="1040"/>
      <c r="E57" s="1040"/>
      <c r="F57" s="1040"/>
      <c r="G57" s="1040"/>
      <c r="H57" s="1040"/>
      <c r="I57" s="1040"/>
      <c r="J57" s="1040"/>
      <c r="K57" s="1040"/>
      <c r="L57" s="1040"/>
      <c r="M57" s="1040"/>
      <c r="N57" s="1040"/>
      <c r="O57" s="1040"/>
      <c r="P57" s="1041"/>
      <c r="Q57" s="1042"/>
      <c r="R57" s="1025"/>
      <c r="S57" s="1025"/>
      <c r="T57" s="1025"/>
      <c r="U57" s="1025"/>
      <c r="V57" s="1025"/>
      <c r="W57" s="1025"/>
      <c r="X57" s="1025"/>
      <c r="Y57" s="1025"/>
      <c r="Z57" s="1025"/>
      <c r="AA57" s="1025"/>
      <c r="AB57" s="1025"/>
      <c r="AC57" s="1025"/>
      <c r="AD57" s="1025"/>
      <c r="AE57" s="1043"/>
      <c r="AF57" s="1021"/>
      <c r="AG57" s="1022"/>
      <c r="AH57" s="1022"/>
      <c r="AI57" s="1022"/>
      <c r="AJ57" s="1023"/>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1034"/>
      <c r="BF57" s="1034"/>
      <c r="BG57" s="1034"/>
      <c r="BH57" s="1034"/>
      <c r="BI57" s="1035"/>
      <c r="BJ57" s="203"/>
      <c r="BK57" s="203"/>
      <c r="BL57" s="203"/>
      <c r="BM57" s="203"/>
      <c r="BN57" s="203"/>
      <c r="BO57" s="216"/>
      <c r="BP57" s="216"/>
      <c r="BQ57" s="213">
        <v>51</v>
      </c>
      <c r="BR57" s="214"/>
      <c r="BS57" s="1016"/>
      <c r="BT57" s="1017"/>
      <c r="BU57" s="1017"/>
      <c r="BV57" s="1017"/>
      <c r="BW57" s="1017"/>
      <c r="BX57" s="1017"/>
      <c r="BY57" s="1017"/>
      <c r="BZ57" s="1017"/>
      <c r="CA57" s="1017"/>
      <c r="CB57" s="1017"/>
      <c r="CC57" s="1017"/>
      <c r="CD57" s="1017"/>
      <c r="CE57" s="1017"/>
      <c r="CF57" s="1017"/>
      <c r="CG57" s="1018"/>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197"/>
    </row>
    <row r="58" spans="1:131" s="198" customFormat="1" ht="26.25" customHeight="1" x14ac:dyDescent="0.15">
      <c r="A58" s="212">
        <v>31</v>
      </c>
      <c r="B58" s="1039"/>
      <c r="C58" s="1040"/>
      <c r="D58" s="1040"/>
      <c r="E58" s="1040"/>
      <c r="F58" s="1040"/>
      <c r="G58" s="1040"/>
      <c r="H58" s="1040"/>
      <c r="I58" s="1040"/>
      <c r="J58" s="1040"/>
      <c r="K58" s="1040"/>
      <c r="L58" s="1040"/>
      <c r="M58" s="1040"/>
      <c r="N58" s="1040"/>
      <c r="O58" s="1040"/>
      <c r="P58" s="1041"/>
      <c r="Q58" s="1042"/>
      <c r="R58" s="1025"/>
      <c r="S58" s="1025"/>
      <c r="T58" s="1025"/>
      <c r="U58" s="1025"/>
      <c r="V58" s="1025"/>
      <c r="W58" s="1025"/>
      <c r="X58" s="1025"/>
      <c r="Y58" s="1025"/>
      <c r="Z58" s="1025"/>
      <c r="AA58" s="1025"/>
      <c r="AB58" s="1025"/>
      <c r="AC58" s="1025"/>
      <c r="AD58" s="1025"/>
      <c r="AE58" s="1043"/>
      <c r="AF58" s="1021"/>
      <c r="AG58" s="1022"/>
      <c r="AH58" s="1022"/>
      <c r="AI58" s="1022"/>
      <c r="AJ58" s="1023"/>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1034"/>
      <c r="BF58" s="1034"/>
      <c r="BG58" s="1034"/>
      <c r="BH58" s="1034"/>
      <c r="BI58" s="1035"/>
      <c r="BJ58" s="203"/>
      <c r="BK58" s="203"/>
      <c r="BL58" s="203"/>
      <c r="BM58" s="203"/>
      <c r="BN58" s="203"/>
      <c r="BO58" s="216"/>
      <c r="BP58" s="216"/>
      <c r="BQ58" s="213">
        <v>52</v>
      </c>
      <c r="BR58" s="214"/>
      <c r="BS58" s="1016"/>
      <c r="BT58" s="1017"/>
      <c r="BU58" s="1017"/>
      <c r="BV58" s="1017"/>
      <c r="BW58" s="1017"/>
      <c r="BX58" s="1017"/>
      <c r="BY58" s="1017"/>
      <c r="BZ58" s="1017"/>
      <c r="CA58" s="1017"/>
      <c r="CB58" s="1017"/>
      <c r="CC58" s="1017"/>
      <c r="CD58" s="1017"/>
      <c r="CE58" s="1017"/>
      <c r="CF58" s="1017"/>
      <c r="CG58" s="1018"/>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197"/>
    </row>
    <row r="59" spans="1:131" s="198" customFormat="1" ht="26.25" customHeight="1" x14ac:dyDescent="0.15">
      <c r="A59" s="212">
        <v>32</v>
      </c>
      <c r="B59" s="1039"/>
      <c r="C59" s="1040"/>
      <c r="D59" s="1040"/>
      <c r="E59" s="1040"/>
      <c r="F59" s="1040"/>
      <c r="G59" s="1040"/>
      <c r="H59" s="1040"/>
      <c r="I59" s="1040"/>
      <c r="J59" s="1040"/>
      <c r="K59" s="1040"/>
      <c r="L59" s="1040"/>
      <c r="M59" s="1040"/>
      <c r="N59" s="1040"/>
      <c r="O59" s="1040"/>
      <c r="P59" s="1041"/>
      <c r="Q59" s="1042"/>
      <c r="R59" s="1025"/>
      <c r="S59" s="1025"/>
      <c r="T59" s="1025"/>
      <c r="U59" s="1025"/>
      <c r="V59" s="1025"/>
      <c r="W59" s="1025"/>
      <c r="X59" s="1025"/>
      <c r="Y59" s="1025"/>
      <c r="Z59" s="1025"/>
      <c r="AA59" s="1025"/>
      <c r="AB59" s="1025"/>
      <c r="AC59" s="1025"/>
      <c r="AD59" s="1025"/>
      <c r="AE59" s="1043"/>
      <c r="AF59" s="1021"/>
      <c r="AG59" s="1022"/>
      <c r="AH59" s="1022"/>
      <c r="AI59" s="1022"/>
      <c r="AJ59" s="1023"/>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1034"/>
      <c r="BF59" s="1034"/>
      <c r="BG59" s="1034"/>
      <c r="BH59" s="1034"/>
      <c r="BI59" s="1035"/>
      <c r="BJ59" s="203"/>
      <c r="BK59" s="203"/>
      <c r="BL59" s="203"/>
      <c r="BM59" s="203"/>
      <c r="BN59" s="203"/>
      <c r="BO59" s="216"/>
      <c r="BP59" s="216"/>
      <c r="BQ59" s="213">
        <v>53</v>
      </c>
      <c r="BR59" s="214"/>
      <c r="BS59" s="1016"/>
      <c r="BT59" s="1017"/>
      <c r="BU59" s="1017"/>
      <c r="BV59" s="1017"/>
      <c r="BW59" s="1017"/>
      <c r="BX59" s="1017"/>
      <c r="BY59" s="1017"/>
      <c r="BZ59" s="1017"/>
      <c r="CA59" s="1017"/>
      <c r="CB59" s="1017"/>
      <c r="CC59" s="1017"/>
      <c r="CD59" s="1017"/>
      <c r="CE59" s="1017"/>
      <c r="CF59" s="1017"/>
      <c r="CG59" s="1018"/>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197"/>
    </row>
    <row r="60" spans="1:131" s="198" customFormat="1" ht="26.25" customHeight="1" x14ac:dyDescent="0.15">
      <c r="A60" s="212">
        <v>33</v>
      </c>
      <c r="B60" s="1039"/>
      <c r="C60" s="1040"/>
      <c r="D60" s="1040"/>
      <c r="E60" s="1040"/>
      <c r="F60" s="1040"/>
      <c r="G60" s="1040"/>
      <c r="H60" s="1040"/>
      <c r="I60" s="1040"/>
      <c r="J60" s="1040"/>
      <c r="K60" s="1040"/>
      <c r="L60" s="1040"/>
      <c r="M60" s="1040"/>
      <c r="N60" s="1040"/>
      <c r="O60" s="1040"/>
      <c r="P60" s="1041"/>
      <c r="Q60" s="1042"/>
      <c r="R60" s="1025"/>
      <c r="S60" s="1025"/>
      <c r="T60" s="1025"/>
      <c r="U60" s="1025"/>
      <c r="V60" s="1025"/>
      <c r="W60" s="1025"/>
      <c r="X60" s="1025"/>
      <c r="Y60" s="1025"/>
      <c r="Z60" s="1025"/>
      <c r="AA60" s="1025"/>
      <c r="AB60" s="1025"/>
      <c r="AC60" s="1025"/>
      <c r="AD60" s="1025"/>
      <c r="AE60" s="1043"/>
      <c r="AF60" s="1021"/>
      <c r="AG60" s="1022"/>
      <c r="AH60" s="1022"/>
      <c r="AI60" s="1022"/>
      <c r="AJ60" s="1023"/>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1034"/>
      <c r="BF60" s="1034"/>
      <c r="BG60" s="1034"/>
      <c r="BH60" s="1034"/>
      <c r="BI60" s="1035"/>
      <c r="BJ60" s="203"/>
      <c r="BK60" s="203"/>
      <c r="BL60" s="203"/>
      <c r="BM60" s="203"/>
      <c r="BN60" s="203"/>
      <c r="BO60" s="216"/>
      <c r="BP60" s="216"/>
      <c r="BQ60" s="213">
        <v>54</v>
      </c>
      <c r="BR60" s="214"/>
      <c r="BS60" s="1016"/>
      <c r="BT60" s="1017"/>
      <c r="BU60" s="1017"/>
      <c r="BV60" s="1017"/>
      <c r="BW60" s="1017"/>
      <c r="BX60" s="1017"/>
      <c r="BY60" s="1017"/>
      <c r="BZ60" s="1017"/>
      <c r="CA60" s="1017"/>
      <c r="CB60" s="1017"/>
      <c r="CC60" s="1017"/>
      <c r="CD60" s="1017"/>
      <c r="CE60" s="1017"/>
      <c r="CF60" s="1017"/>
      <c r="CG60" s="1018"/>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197"/>
    </row>
    <row r="61" spans="1:131" s="198" customFormat="1" ht="26.25" customHeight="1" thickBot="1" x14ac:dyDescent="0.2">
      <c r="A61" s="212">
        <v>34</v>
      </c>
      <c r="B61" s="1039"/>
      <c r="C61" s="1040"/>
      <c r="D61" s="1040"/>
      <c r="E61" s="1040"/>
      <c r="F61" s="1040"/>
      <c r="G61" s="1040"/>
      <c r="H61" s="1040"/>
      <c r="I61" s="1040"/>
      <c r="J61" s="1040"/>
      <c r="K61" s="1040"/>
      <c r="L61" s="1040"/>
      <c r="M61" s="1040"/>
      <c r="N61" s="1040"/>
      <c r="O61" s="1040"/>
      <c r="P61" s="1041"/>
      <c r="Q61" s="1042"/>
      <c r="R61" s="1025"/>
      <c r="S61" s="1025"/>
      <c r="T61" s="1025"/>
      <c r="U61" s="1025"/>
      <c r="V61" s="1025"/>
      <c r="W61" s="1025"/>
      <c r="X61" s="1025"/>
      <c r="Y61" s="1025"/>
      <c r="Z61" s="1025"/>
      <c r="AA61" s="1025"/>
      <c r="AB61" s="1025"/>
      <c r="AC61" s="1025"/>
      <c r="AD61" s="1025"/>
      <c r="AE61" s="1043"/>
      <c r="AF61" s="1021"/>
      <c r="AG61" s="1022"/>
      <c r="AH61" s="1022"/>
      <c r="AI61" s="1022"/>
      <c r="AJ61" s="1023"/>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1034"/>
      <c r="BF61" s="1034"/>
      <c r="BG61" s="1034"/>
      <c r="BH61" s="1034"/>
      <c r="BI61" s="1035"/>
      <c r="BJ61" s="203"/>
      <c r="BK61" s="203"/>
      <c r="BL61" s="203"/>
      <c r="BM61" s="203"/>
      <c r="BN61" s="203"/>
      <c r="BO61" s="216"/>
      <c r="BP61" s="216"/>
      <c r="BQ61" s="213">
        <v>55</v>
      </c>
      <c r="BR61" s="214"/>
      <c r="BS61" s="1016"/>
      <c r="BT61" s="1017"/>
      <c r="BU61" s="1017"/>
      <c r="BV61" s="1017"/>
      <c r="BW61" s="1017"/>
      <c r="BX61" s="1017"/>
      <c r="BY61" s="1017"/>
      <c r="BZ61" s="1017"/>
      <c r="CA61" s="1017"/>
      <c r="CB61" s="1017"/>
      <c r="CC61" s="1017"/>
      <c r="CD61" s="1017"/>
      <c r="CE61" s="1017"/>
      <c r="CF61" s="1017"/>
      <c r="CG61" s="1018"/>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197"/>
    </row>
    <row r="62" spans="1:131" s="198" customFormat="1" ht="26.25" customHeight="1" x14ac:dyDescent="0.15">
      <c r="A62" s="212">
        <v>35</v>
      </c>
      <c r="B62" s="1039"/>
      <c r="C62" s="1040"/>
      <c r="D62" s="1040"/>
      <c r="E62" s="1040"/>
      <c r="F62" s="1040"/>
      <c r="G62" s="1040"/>
      <c r="H62" s="1040"/>
      <c r="I62" s="1040"/>
      <c r="J62" s="1040"/>
      <c r="K62" s="1040"/>
      <c r="L62" s="1040"/>
      <c r="M62" s="1040"/>
      <c r="N62" s="1040"/>
      <c r="O62" s="1040"/>
      <c r="P62" s="1041"/>
      <c r="Q62" s="1042"/>
      <c r="R62" s="1025"/>
      <c r="S62" s="1025"/>
      <c r="T62" s="1025"/>
      <c r="U62" s="1025"/>
      <c r="V62" s="1025"/>
      <c r="W62" s="1025"/>
      <c r="X62" s="1025"/>
      <c r="Y62" s="1025"/>
      <c r="Z62" s="1025"/>
      <c r="AA62" s="1025"/>
      <c r="AB62" s="1025"/>
      <c r="AC62" s="1025"/>
      <c r="AD62" s="1025"/>
      <c r="AE62" s="1043"/>
      <c r="AF62" s="1021"/>
      <c r="AG62" s="1022"/>
      <c r="AH62" s="1022"/>
      <c r="AI62" s="1022"/>
      <c r="AJ62" s="1023"/>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1034"/>
      <c r="BF62" s="1034"/>
      <c r="BG62" s="1034"/>
      <c r="BH62" s="1034"/>
      <c r="BI62" s="1035"/>
      <c r="BJ62" s="1036" t="s">
        <v>388</v>
      </c>
      <c r="BK62" s="1037"/>
      <c r="BL62" s="1037"/>
      <c r="BM62" s="1037"/>
      <c r="BN62" s="1038"/>
      <c r="BO62" s="216"/>
      <c r="BP62" s="216"/>
      <c r="BQ62" s="213">
        <v>56</v>
      </c>
      <c r="BR62" s="214"/>
      <c r="BS62" s="1016"/>
      <c r="BT62" s="1017"/>
      <c r="BU62" s="1017"/>
      <c r="BV62" s="1017"/>
      <c r="BW62" s="1017"/>
      <c r="BX62" s="1017"/>
      <c r="BY62" s="1017"/>
      <c r="BZ62" s="1017"/>
      <c r="CA62" s="1017"/>
      <c r="CB62" s="1017"/>
      <c r="CC62" s="1017"/>
      <c r="CD62" s="1017"/>
      <c r="CE62" s="1017"/>
      <c r="CF62" s="1017"/>
      <c r="CG62" s="1018"/>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197"/>
    </row>
    <row r="63" spans="1:131" s="198" customFormat="1" ht="26.25" customHeight="1" thickBot="1" x14ac:dyDescent="0.2">
      <c r="A63" s="215" t="s">
        <v>367</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30"/>
      <c r="AF63" s="1031">
        <v>3910</v>
      </c>
      <c r="AG63" s="955"/>
      <c r="AH63" s="955"/>
      <c r="AI63" s="955"/>
      <c r="AJ63" s="1032"/>
      <c r="AK63" s="1033"/>
      <c r="AL63" s="959"/>
      <c r="AM63" s="959"/>
      <c r="AN63" s="959"/>
      <c r="AO63" s="959"/>
      <c r="AP63" s="955">
        <f>SUM(AP30:AT32)</f>
        <v>30547</v>
      </c>
      <c r="AQ63" s="955"/>
      <c r="AR63" s="955"/>
      <c r="AS63" s="955"/>
      <c r="AT63" s="955"/>
      <c r="AU63" s="955">
        <f>SUM(AU30:AY32)</f>
        <v>15391</v>
      </c>
      <c r="AV63" s="955"/>
      <c r="AW63" s="955"/>
      <c r="AX63" s="955"/>
      <c r="AY63" s="955"/>
      <c r="AZ63" s="1027"/>
      <c r="BA63" s="1027"/>
      <c r="BB63" s="1027"/>
      <c r="BC63" s="1027"/>
      <c r="BD63" s="1027"/>
      <c r="BE63" s="956"/>
      <c r="BF63" s="956"/>
      <c r="BG63" s="956"/>
      <c r="BH63" s="956"/>
      <c r="BI63" s="957"/>
      <c r="BJ63" s="1028" t="s">
        <v>340</v>
      </c>
      <c r="BK63" s="947"/>
      <c r="BL63" s="947"/>
      <c r="BM63" s="947"/>
      <c r="BN63" s="1029"/>
      <c r="BO63" s="216"/>
      <c r="BP63" s="216"/>
      <c r="BQ63" s="213">
        <v>57</v>
      </c>
      <c r="BR63" s="214"/>
      <c r="BS63" s="1016"/>
      <c r="BT63" s="1017"/>
      <c r="BU63" s="1017"/>
      <c r="BV63" s="1017"/>
      <c r="BW63" s="1017"/>
      <c r="BX63" s="1017"/>
      <c r="BY63" s="1017"/>
      <c r="BZ63" s="1017"/>
      <c r="CA63" s="1017"/>
      <c r="CB63" s="1017"/>
      <c r="CC63" s="1017"/>
      <c r="CD63" s="1017"/>
      <c r="CE63" s="1017"/>
      <c r="CF63" s="1017"/>
      <c r="CG63" s="1018"/>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6"/>
      <c r="BT64" s="1017"/>
      <c r="BU64" s="1017"/>
      <c r="BV64" s="1017"/>
      <c r="BW64" s="1017"/>
      <c r="BX64" s="1017"/>
      <c r="BY64" s="1017"/>
      <c r="BZ64" s="1017"/>
      <c r="CA64" s="1017"/>
      <c r="CB64" s="1017"/>
      <c r="CC64" s="1017"/>
      <c r="CD64" s="1017"/>
      <c r="CE64" s="1017"/>
      <c r="CF64" s="1017"/>
      <c r="CG64" s="1018"/>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6"/>
      <c r="BT65" s="1017"/>
      <c r="BU65" s="1017"/>
      <c r="BV65" s="1017"/>
      <c r="BW65" s="1017"/>
      <c r="BX65" s="1017"/>
      <c r="BY65" s="1017"/>
      <c r="BZ65" s="1017"/>
      <c r="CA65" s="1017"/>
      <c r="CB65" s="1017"/>
      <c r="CC65" s="1017"/>
      <c r="CD65" s="1017"/>
      <c r="CE65" s="1017"/>
      <c r="CF65" s="1017"/>
      <c r="CG65" s="1018"/>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197"/>
    </row>
    <row r="66" spans="1:131" s="198" customFormat="1" ht="26.25" customHeight="1" x14ac:dyDescent="0.15">
      <c r="A66" s="997" t="s">
        <v>391</v>
      </c>
      <c r="B66" s="998"/>
      <c r="C66" s="998"/>
      <c r="D66" s="998"/>
      <c r="E66" s="998"/>
      <c r="F66" s="998"/>
      <c r="G66" s="998"/>
      <c r="H66" s="998"/>
      <c r="I66" s="998"/>
      <c r="J66" s="998"/>
      <c r="K66" s="998"/>
      <c r="L66" s="998"/>
      <c r="M66" s="998"/>
      <c r="N66" s="998"/>
      <c r="O66" s="998"/>
      <c r="P66" s="999"/>
      <c r="Q66" s="1003" t="s">
        <v>392</v>
      </c>
      <c r="R66" s="1004"/>
      <c r="S66" s="1004"/>
      <c r="T66" s="1004"/>
      <c r="U66" s="1005"/>
      <c r="V66" s="1003" t="s">
        <v>393</v>
      </c>
      <c r="W66" s="1004"/>
      <c r="X66" s="1004"/>
      <c r="Y66" s="1004"/>
      <c r="Z66" s="1005"/>
      <c r="AA66" s="1003" t="s">
        <v>394</v>
      </c>
      <c r="AB66" s="1004"/>
      <c r="AC66" s="1004"/>
      <c r="AD66" s="1004"/>
      <c r="AE66" s="1005"/>
      <c r="AF66" s="1009" t="s">
        <v>395</v>
      </c>
      <c r="AG66" s="1010"/>
      <c r="AH66" s="1010"/>
      <c r="AI66" s="1010"/>
      <c r="AJ66" s="1011"/>
      <c r="AK66" s="1003" t="s">
        <v>396</v>
      </c>
      <c r="AL66" s="998"/>
      <c r="AM66" s="998"/>
      <c r="AN66" s="998"/>
      <c r="AO66" s="999"/>
      <c r="AP66" s="1003" t="s">
        <v>397</v>
      </c>
      <c r="AQ66" s="1004"/>
      <c r="AR66" s="1004"/>
      <c r="AS66" s="1004"/>
      <c r="AT66" s="1005"/>
      <c r="AU66" s="1003" t="s">
        <v>398</v>
      </c>
      <c r="AV66" s="1004"/>
      <c r="AW66" s="1004"/>
      <c r="AX66" s="1004"/>
      <c r="AY66" s="1005"/>
      <c r="AZ66" s="1003" t="s">
        <v>355</v>
      </c>
      <c r="BA66" s="1004"/>
      <c r="BB66" s="1004"/>
      <c r="BC66" s="1004"/>
      <c r="BD66" s="1019"/>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1000"/>
      <c r="B67" s="1001"/>
      <c r="C67" s="1001"/>
      <c r="D67" s="1001"/>
      <c r="E67" s="1001"/>
      <c r="F67" s="1001"/>
      <c r="G67" s="1001"/>
      <c r="H67" s="1001"/>
      <c r="I67" s="1001"/>
      <c r="J67" s="1001"/>
      <c r="K67" s="1001"/>
      <c r="L67" s="1001"/>
      <c r="M67" s="1001"/>
      <c r="N67" s="1001"/>
      <c r="O67" s="1001"/>
      <c r="P67" s="1002"/>
      <c r="Q67" s="1006"/>
      <c r="R67" s="1007"/>
      <c r="S67" s="1007"/>
      <c r="T67" s="1007"/>
      <c r="U67" s="1008"/>
      <c r="V67" s="1006"/>
      <c r="W67" s="1007"/>
      <c r="X67" s="1007"/>
      <c r="Y67" s="1007"/>
      <c r="Z67" s="1008"/>
      <c r="AA67" s="1006"/>
      <c r="AB67" s="1007"/>
      <c r="AC67" s="1007"/>
      <c r="AD67" s="1007"/>
      <c r="AE67" s="1008"/>
      <c r="AF67" s="1012"/>
      <c r="AG67" s="1013"/>
      <c r="AH67" s="1013"/>
      <c r="AI67" s="1013"/>
      <c r="AJ67" s="1014"/>
      <c r="AK67" s="1015"/>
      <c r="AL67" s="1001"/>
      <c r="AM67" s="1001"/>
      <c r="AN67" s="1001"/>
      <c r="AO67" s="1002"/>
      <c r="AP67" s="1006"/>
      <c r="AQ67" s="1007"/>
      <c r="AR67" s="1007"/>
      <c r="AS67" s="1007"/>
      <c r="AT67" s="1008"/>
      <c r="AU67" s="1006"/>
      <c r="AV67" s="1007"/>
      <c r="AW67" s="1007"/>
      <c r="AX67" s="1007"/>
      <c r="AY67" s="1008"/>
      <c r="AZ67" s="1006"/>
      <c r="BA67" s="1007"/>
      <c r="BB67" s="1007"/>
      <c r="BC67" s="1007"/>
      <c r="BD67" s="1020"/>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7" t="s">
        <v>543</v>
      </c>
      <c r="C68" s="988"/>
      <c r="D68" s="988"/>
      <c r="E68" s="988"/>
      <c r="F68" s="988"/>
      <c r="G68" s="988"/>
      <c r="H68" s="988"/>
      <c r="I68" s="988"/>
      <c r="J68" s="988"/>
      <c r="K68" s="988"/>
      <c r="L68" s="988"/>
      <c r="M68" s="988"/>
      <c r="N68" s="988"/>
      <c r="O68" s="988"/>
      <c r="P68" s="989"/>
      <c r="Q68" s="990">
        <v>1408</v>
      </c>
      <c r="R68" s="982"/>
      <c r="S68" s="982"/>
      <c r="T68" s="982"/>
      <c r="U68" s="983"/>
      <c r="V68" s="981">
        <v>1385</v>
      </c>
      <c r="W68" s="982"/>
      <c r="X68" s="982"/>
      <c r="Y68" s="982"/>
      <c r="Z68" s="983"/>
      <c r="AA68" s="981">
        <v>23</v>
      </c>
      <c r="AB68" s="982"/>
      <c r="AC68" s="982"/>
      <c r="AD68" s="982"/>
      <c r="AE68" s="983"/>
      <c r="AF68" s="981">
        <v>23</v>
      </c>
      <c r="AG68" s="982"/>
      <c r="AH68" s="982"/>
      <c r="AI68" s="982"/>
      <c r="AJ68" s="983"/>
      <c r="AK68" s="981" t="s">
        <v>488</v>
      </c>
      <c r="AL68" s="982"/>
      <c r="AM68" s="982"/>
      <c r="AN68" s="982"/>
      <c r="AO68" s="983"/>
      <c r="AP68" s="981" t="s">
        <v>488</v>
      </c>
      <c r="AQ68" s="982"/>
      <c r="AR68" s="982"/>
      <c r="AS68" s="982"/>
      <c r="AT68" s="983"/>
      <c r="AU68" s="981" t="s">
        <v>488</v>
      </c>
      <c r="AV68" s="982"/>
      <c r="AW68" s="982"/>
      <c r="AX68" s="982"/>
      <c r="AY68" s="983"/>
      <c r="AZ68" s="984" t="s">
        <v>547</v>
      </c>
      <c r="BA68" s="985"/>
      <c r="BB68" s="985"/>
      <c r="BC68" s="985"/>
      <c r="BD68" s="986"/>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543</v>
      </c>
      <c r="C69" s="971"/>
      <c r="D69" s="971"/>
      <c r="E69" s="971"/>
      <c r="F69" s="971"/>
      <c r="G69" s="971"/>
      <c r="H69" s="971"/>
      <c r="I69" s="971"/>
      <c r="J69" s="971"/>
      <c r="K69" s="971"/>
      <c r="L69" s="971"/>
      <c r="M69" s="971"/>
      <c r="N69" s="971"/>
      <c r="O69" s="971"/>
      <c r="P69" s="972"/>
      <c r="Q69" s="974">
        <v>600986</v>
      </c>
      <c r="R69" s="975"/>
      <c r="S69" s="975"/>
      <c r="T69" s="975"/>
      <c r="U69" s="976"/>
      <c r="V69" s="977">
        <v>579982</v>
      </c>
      <c r="W69" s="975"/>
      <c r="X69" s="975"/>
      <c r="Y69" s="975"/>
      <c r="Z69" s="976"/>
      <c r="AA69" s="977">
        <v>21004</v>
      </c>
      <c r="AB69" s="975"/>
      <c r="AC69" s="975"/>
      <c r="AD69" s="975"/>
      <c r="AE69" s="976"/>
      <c r="AF69" s="977">
        <v>21004</v>
      </c>
      <c r="AG69" s="975"/>
      <c r="AH69" s="975"/>
      <c r="AI69" s="975"/>
      <c r="AJ69" s="976"/>
      <c r="AK69" s="977">
        <v>6841</v>
      </c>
      <c r="AL69" s="975"/>
      <c r="AM69" s="975"/>
      <c r="AN69" s="975"/>
      <c r="AO69" s="976"/>
      <c r="AP69" s="977" t="s">
        <v>488</v>
      </c>
      <c r="AQ69" s="975"/>
      <c r="AR69" s="975"/>
      <c r="AS69" s="975"/>
      <c r="AT69" s="976"/>
      <c r="AU69" s="977" t="s">
        <v>488</v>
      </c>
      <c r="AV69" s="975"/>
      <c r="AW69" s="975"/>
      <c r="AX69" s="975"/>
      <c r="AY69" s="976"/>
      <c r="AZ69" s="978" t="s">
        <v>548</v>
      </c>
      <c r="BA69" s="979"/>
      <c r="BB69" s="979"/>
      <c r="BC69" s="979"/>
      <c r="BD69" s="980"/>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544</v>
      </c>
      <c r="C70" s="971"/>
      <c r="D70" s="971"/>
      <c r="E70" s="971"/>
      <c r="F70" s="971"/>
      <c r="G70" s="971"/>
      <c r="H70" s="971"/>
      <c r="I70" s="971"/>
      <c r="J70" s="971"/>
      <c r="K70" s="971"/>
      <c r="L70" s="971"/>
      <c r="M70" s="971"/>
      <c r="N70" s="971"/>
      <c r="O70" s="971"/>
      <c r="P70" s="972"/>
      <c r="Q70" s="974">
        <v>34897</v>
      </c>
      <c r="R70" s="975"/>
      <c r="S70" s="975"/>
      <c r="T70" s="975"/>
      <c r="U70" s="976"/>
      <c r="V70" s="977">
        <v>34814</v>
      </c>
      <c r="W70" s="975"/>
      <c r="X70" s="975"/>
      <c r="Y70" s="975"/>
      <c r="Z70" s="976"/>
      <c r="AA70" s="977">
        <v>83</v>
      </c>
      <c r="AB70" s="975"/>
      <c r="AC70" s="975"/>
      <c r="AD70" s="975"/>
      <c r="AE70" s="976"/>
      <c r="AF70" s="977">
        <v>83</v>
      </c>
      <c r="AG70" s="975"/>
      <c r="AH70" s="975"/>
      <c r="AI70" s="975"/>
      <c r="AJ70" s="976"/>
      <c r="AK70" s="977">
        <v>2162</v>
      </c>
      <c r="AL70" s="975"/>
      <c r="AM70" s="975"/>
      <c r="AN70" s="975"/>
      <c r="AO70" s="976"/>
      <c r="AP70" s="977" t="s">
        <v>488</v>
      </c>
      <c r="AQ70" s="975"/>
      <c r="AR70" s="975"/>
      <c r="AS70" s="975"/>
      <c r="AT70" s="976"/>
      <c r="AU70" s="977" t="s">
        <v>488</v>
      </c>
      <c r="AV70" s="975"/>
      <c r="AW70" s="975"/>
      <c r="AX70" s="975"/>
      <c r="AY70" s="976"/>
      <c r="AZ70" s="978" t="s">
        <v>547</v>
      </c>
      <c r="BA70" s="979"/>
      <c r="BB70" s="979"/>
      <c r="BC70" s="979"/>
      <c r="BD70" s="980"/>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544</v>
      </c>
      <c r="C71" s="971"/>
      <c r="D71" s="971"/>
      <c r="E71" s="971"/>
      <c r="F71" s="971"/>
      <c r="G71" s="971"/>
      <c r="H71" s="971"/>
      <c r="I71" s="971"/>
      <c r="J71" s="971"/>
      <c r="K71" s="971"/>
      <c r="L71" s="971"/>
      <c r="M71" s="971"/>
      <c r="N71" s="971"/>
      <c r="O71" s="971"/>
      <c r="P71" s="972"/>
      <c r="Q71" s="974">
        <v>328</v>
      </c>
      <c r="R71" s="975"/>
      <c r="S71" s="975"/>
      <c r="T71" s="975"/>
      <c r="U71" s="976"/>
      <c r="V71" s="977">
        <v>163</v>
      </c>
      <c r="W71" s="975"/>
      <c r="X71" s="975"/>
      <c r="Y71" s="975"/>
      <c r="Z71" s="976"/>
      <c r="AA71" s="977">
        <v>165</v>
      </c>
      <c r="AB71" s="975"/>
      <c r="AC71" s="975"/>
      <c r="AD71" s="975"/>
      <c r="AE71" s="976"/>
      <c r="AF71" s="977">
        <v>165</v>
      </c>
      <c r="AG71" s="975"/>
      <c r="AH71" s="975"/>
      <c r="AI71" s="975"/>
      <c r="AJ71" s="976"/>
      <c r="AK71" s="977" t="s">
        <v>488</v>
      </c>
      <c r="AL71" s="975"/>
      <c r="AM71" s="975"/>
      <c r="AN71" s="975"/>
      <c r="AO71" s="976"/>
      <c r="AP71" s="977" t="s">
        <v>488</v>
      </c>
      <c r="AQ71" s="975"/>
      <c r="AR71" s="975"/>
      <c r="AS71" s="975"/>
      <c r="AT71" s="976"/>
      <c r="AU71" s="977" t="s">
        <v>488</v>
      </c>
      <c r="AV71" s="975"/>
      <c r="AW71" s="975"/>
      <c r="AX71" s="975"/>
      <c r="AY71" s="976"/>
      <c r="AZ71" s="978" t="s">
        <v>549</v>
      </c>
      <c r="BA71" s="979"/>
      <c r="BB71" s="979"/>
      <c r="BC71" s="979"/>
      <c r="BD71" s="980"/>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545</v>
      </c>
      <c r="C72" s="971"/>
      <c r="D72" s="971"/>
      <c r="E72" s="971"/>
      <c r="F72" s="971"/>
      <c r="G72" s="971"/>
      <c r="H72" s="971"/>
      <c r="I72" s="971"/>
      <c r="J72" s="971"/>
      <c r="K72" s="971"/>
      <c r="L72" s="971"/>
      <c r="M72" s="971"/>
      <c r="N72" s="971"/>
      <c r="O72" s="971"/>
      <c r="P72" s="972"/>
      <c r="Q72" s="974">
        <v>406</v>
      </c>
      <c r="R72" s="975"/>
      <c r="S72" s="975"/>
      <c r="T72" s="975"/>
      <c r="U72" s="976"/>
      <c r="V72" s="977">
        <v>393</v>
      </c>
      <c r="W72" s="975"/>
      <c r="X72" s="975"/>
      <c r="Y72" s="975"/>
      <c r="Z72" s="976"/>
      <c r="AA72" s="977">
        <v>14</v>
      </c>
      <c r="AB72" s="975"/>
      <c r="AC72" s="975"/>
      <c r="AD72" s="975"/>
      <c r="AE72" s="976"/>
      <c r="AF72" s="977">
        <v>14</v>
      </c>
      <c r="AG72" s="975"/>
      <c r="AH72" s="975"/>
      <c r="AI72" s="975"/>
      <c r="AJ72" s="976"/>
      <c r="AK72" s="977">
        <v>98</v>
      </c>
      <c r="AL72" s="975"/>
      <c r="AM72" s="975"/>
      <c r="AN72" s="975"/>
      <c r="AO72" s="976"/>
      <c r="AP72" s="977" t="s">
        <v>488</v>
      </c>
      <c r="AQ72" s="975"/>
      <c r="AR72" s="975"/>
      <c r="AS72" s="975"/>
      <c r="AT72" s="976"/>
      <c r="AU72" s="977" t="s">
        <v>488</v>
      </c>
      <c r="AV72" s="975"/>
      <c r="AW72" s="975"/>
      <c r="AX72" s="975"/>
      <c r="AY72" s="976"/>
      <c r="AZ72" s="978"/>
      <c r="BA72" s="979"/>
      <c r="BB72" s="979"/>
      <c r="BC72" s="979"/>
      <c r="BD72" s="980"/>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546</v>
      </c>
      <c r="C73" s="971"/>
      <c r="D73" s="971"/>
      <c r="E73" s="971"/>
      <c r="F73" s="971"/>
      <c r="G73" s="971"/>
      <c r="H73" s="971"/>
      <c r="I73" s="971"/>
      <c r="J73" s="971"/>
      <c r="K73" s="971"/>
      <c r="L73" s="971"/>
      <c r="M73" s="971"/>
      <c r="N73" s="971"/>
      <c r="O73" s="971"/>
      <c r="P73" s="972"/>
      <c r="Q73" s="974">
        <v>67993</v>
      </c>
      <c r="R73" s="975"/>
      <c r="S73" s="975"/>
      <c r="T73" s="975"/>
      <c r="U73" s="976"/>
      <c r="V73" s="977">
        <v>65229</v>
      </c>
      <c r="W73" s="975"/>
      <c r="X73" s="975"/>
      <c r="Y73" s="975"/>
      <c r="Z73" s="976"/>
      <c r="AA73" s="977">
        <v>2704</v>
      </c>
      <c r="AB73" s="975"/>
      <c r="AC73" s="975"/>
      <c r="AD73" s="975"/>
      <c r="AE73" s="976"/>
      <c r="AF73" s="977">
        <v>2704</v>
      </c>
      <c r="AG73" s="975"/>
      <c r="AH73" s="975"/>
      <c r="AI73" s="975"/>
      <c r="AJ73" s="976"/>
      <c r="AK73" s="977" t="s">
        <v>488</v>
      </c>
      <c r="AL73" s="975"/>
      <c r="AM73" s="975"/>
      <c r="AN73" s="975"/>
      <c r="AO73" s="976"/>
      <c r="AP73" s="977" t="s">
        <v>488</v>
      </c>
      <c r="AQ73" s="975"/>
      <c r="AR73" s="975"/>
      <c r="AS73" s="975"/>
      <c r="AT73" s="976"/>
      <c r="AU73" s="977" t="s">
        <v>488</v>
      </c>
      <c r="AV73" s="975"/>
      <c r="AW73" s="975"/>
      <c r="AX73" s="975"/>
      <c r="AY73" s="976"/>
      <c r="AZ73" s="978"/>
      <c r="BA73" s="979"/>
      <c r="BB73" s="979"/>
      <c r="BC73" s="979"/>
      <c r="BD73" s="980"/>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550</v>
      </c>
      <c r="C74" s="971"/>
      <c r="D74" s="971"/>
      <c r="E74" s="971"/>
      <c r="F74" s="971"/>
      <c r="G74" s="971"/>
      <c r="H74" s="971"/>
      <c r="I74" s="971"/>
      <c r="J74" s="971"/>
      <c r="K74" s="971"/>
      <c r="L74" s="971"/>
      <c r="M74" s="971"/>
      <c r="N74" s="971"/>
      <c r="O74" s="971"/>
      <c r="P74" s="972"/>
      <c r="Q74" s="973">
        <v>5526</v>
      </c>
      <c r="R74" s="967"/>
      <c r="S74" s="967"/>
      <c r="T74" s="967"/>
      <c r="U74" s="967"/>
      <c r="V74" s="967">
        <v>5281</v>
      </c>
      <c r="W74" s="967"/>
      <c r="X74" s="967"/>
      <c r="Y74" s="967"/>
      <c r="Z74" s="967"/>
      <c r="AA74" s="967">
        <v>245</v>
      </c>
      <c r="AB74" s="967"/>
      <c r="AC74" s="967"/>
      <c r="AD74" s="967"/>
      <c r="AE74" s="967"/>
      <c r="AF74" s="967">
        <v>245</v>
      </c>
      <c r="AG74" s="967"/>
      <c r="AH74" s="967"/>
      <c r="AI74" s="967"/>
      <c r="AJ74" s="967"/>
      <c r="AK74" s="967">
        <v>650</v>
      </c>
      <c r="AL74" s="967"/>
      <c r="AM74" s="967"/>
      <c r="AN74" s="967"/>
      <c r="AO74" s="967"/>
      <c r="AP74" s="967" t="s">
        <v>551</v>
      </c>
      <c r="AQ74" s="967"/>
      <c r="AR74" s="967"/>
      <c r="AS74" s="967"/>
      <c r="AT74" s="967"/>
      <c r="AU74" s="967" t="s">
        <v>552</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367</v>
      </c>
      <c r="B88" s="940" t="s">
        <v>399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f>SUM(AF68:AJ74)</f>
        <v>24238</v>
      </c>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400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f>SUM(CR7:CV9)</f>
        <v>63</v>
      </c>
      <c r="CS102" s="947"/>
      <c r="CT102" s="947"/>
      <c r="CU102" s="947"/>
      <c r="CV102" s="948"/>
      <c r="CW102" s="946">
        <f>SUM(CW7:DA9)</f>
        <v>0</v>
      </c>
      <c r="CX102" s="947"/>
      <c r="CY102" s="947"/>
      <c r="CZ102" s="947"/>
      <c r="DA102" s="948"/>
      <c r="DB102" s="946">
        <f>SUM(DB7:DF9)</f>
        <v>42</v>
      </c>
      <c r="DC102" s="947"/>
      <c r="DD102" s="947"/>
      <c r="DE102" s="947"/>
      <c r="DF102" s="948"/>
      <c r="DG102" s="946">
        <f>SUM(DG7:DK9)</f>
        <v>0</v>
      </c>
      <c r="DH102" s="947"/>
      <c r="DI102" s="947"/>
      <c r="DJ102" s="947"/>
      <c r="DK102" s="948"/>
      <c r="DL102" s="946">
        <f>SUM(DL7:DP9)</f>
        <v>0</v>
      </c>
      <c r="DM102" s="947"/>
      <c r="DN102" s="947"/>
      <c r="DO102" s="947"/>
      <c r="DP102" s="948"/>
      <c r="DQ102" s="946">
        <f>SUM(DQ7:DU9)</f>
        <v>0</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408</v>
      </c>
      <c r="AB109" s="888"/>
      <c r="AC109" s="888"/>
      <c r="AD109" s="888"/>
      <c r="AE109" s="889"/>
      <c r="AF109" s="890" t="s">
        <v>286</v>
      </c>
      <c r="AG109" s="888"/>
      <c r="AH109" s="888"/>
      <c r="AI109" s="888"/>
      <c r="AJ109" s="889"/>
      <c r="AK109" s="890" t="s">
        <v>285</v>
      </c>
      <c r="AL109" s="888"/>
      <c r="AM109" s="888"/>
      <c r="AN109" s="888"/>
      <c r="AO109" s="889"/>
      <c r="AP109" s="890" t="s">
        <v>409</v>
      </c>
      <c r="AQ109" s="888"/>
      <c r="AR109" s="888"/>
      <c r="AS109" s="888"/>
      <c r="AT109" s="919"/>
      <c r="AU109" s="887" t="s">
        <v>407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408</v>
      </c>
      <c r="BR109" s="888"/>
      <c r="BS109" s="888"/>
      <c r="BT109" s="888"/>
      <c r="BU109" s="889"/>
      <c r="BV109" s="890" t="s">
        <v>286</v>
      </c>
      <c r="BW109" s="888"/>
      <c r="BX109" s="888"/>
      <c r="BY109" s="888"/>
      <c r="BZ109" s="889"/>
      <c r="CA109" s="890" t="s">
        <v>285</v>
      </c>
      <c r="CB109" s="888"/>
      <c r="CC109" s="888"/>
      <c r="CD109" s="888"/>
      <c r="CE109" s="889"/>
      <c r="CF109" s="928" t="s">
        <v>409</v>
      </c>
      <c r="CG109" s="928"/>
      <c r="CH109" s="928"/>
      <c r="CI109" s="928"/>
      <c r="CJ109" s="928"/>
      <c r="CK109" s="890" t="s">
        <v>410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408</v>
      </c>
      <c r="DH109" s="888"/>
      <c r="DI109" s="888"/>
      <c r="DJ109" s="888"/>
      <c r="DK109" s="889"/>
      <c r="DL109" s="890" t="s">
        <v>286</v>
      </c>
      <c r="DM109" s="888"/>
      <c r="DN109" s="888"/>
      <c r="DO109" s="888"/>
      <c r="DP109" s="889"/>
      <c r="DQ109" s="890" t="s">
        <v>285</v>
      </c>
      <c r="DR109" s="888"/>
      <c r="DS109" s="888"/>
      <c r="DT109" s="888"/>
      <c r="DU109" s="889"/>
      <c r="DV109" s="890" t="s">
        <v>409</v>
      </c>
      <c r="DW109" s="888"/>
      <c r="DX109" s="888"/>
      <c r="DY109" s="888"/>
      <c r="DZ109" s="919"/>
    </row>
    <row r="110" spans="1:131" s="197" customFormat="1" ht="26.25" customHeight="1" x14ac:dyDescent="0.15">
      <c r="A110" s="757" t="s">
        <v>411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3254926</v>
      </c>
      <c r="AB110" s="873"/>
      <c r="AC110" s="873"/>
      <c r="AD110" s="873"/>
      <c r="AE110" s="874"/>
      <c r="AF110" s="875">
        <v>3576489</v>
      </c>
      <c r="AG110" s="873"/>
      <c r="AH110" s="873"/>
      <c r="AI110" s="873"/>
      <c r="AJ110" s="874"/>
      <c r="AK110" s="875">
        <v>3402652</v>
      </c>
      <c r="AL110" s="873"/>
      <c r="AM110" s="873"/>
      <c r="AN110" s="873"/>
      <c r="AO110" s="874"/>
      <c r="AP110" s="876">
        <v>13.1</v>
      </c>
      <c r="AQ110" s="877"/>
      <c r="AR110" s="877"/>
      <c r="AS110" s="877"/>
      <c r="AT110" s="878"/>
      <c r="AU110" s="920" t="s">
        <v>61</v>
      </c>
      <c r="AV110" s="921"/>
      <c r="AW110" s="921"/>
      <c r="AX110" s="921"/>
      <c r="AY110" s="922"/>
      <c r="AZ110" s="816" t="s">
        <v>412</v>
      </c>
      <c r="BA110" s="758"/>
      <c r="BB110" s="758"/>
      <c r="BC110" s="758"/>
      <c r="BD110" s="758"/>
      <c r="BE110" s="758"/>
      <c r="BF110" s="758"/>
      <c r="BG110" s="758"/>
      <c r="BH110" s="758"/>
      <c r="BI110" s="758"/>
      <c r="BJ110" s="758"/>
      <c r="BK110" s="758"/>
      <c r="BL110" s="758"/>
      <c r="BM110" s="758"/>
      <c r="BN110" s="758"/>
      <c r="BO110" s="758"/>
      <c r="BP110" s="759"/>
      <c r="BQ110" s="799">
        <v>29619178</v>
      </c>
      <c r="BR110" s="800"/>
      <c r="BS110" s="800"/>
      <c r="BT110" s="800"/>
      <c r="BU110" s="800"/>
      <c r="BV110" s="800">
        <v>31718634</v>
      </c>
      <c r="BW110" s="800"/>
      <c r="BX110" s="800"/>
      <c r="BY110" s="800"/>
      <c r="BZ110" s="800"/>
      <c r="CA110" s="800">
        <v>33922123</v>
      </c>
      <c r="CB110" s="800"/>
      <c r="CC110" s="800"/>
      <c r="CD110" s="800"/>
      <c r="CE110" s="800"/>
      <c r="CF110" s="861">
        <v>130.1</v>
      </c>
      <c r="CG110" s="862"/>
      <c r="CH110" s="862"/>
      <c r="CI110" s="862"/>
      <c r="CJ110" s="862"/>
      <c r="CK110" s="916" t="s">
        <v>413</v>
      </c>
      <c r="CL110" s="864"/>
      <c r="CM110" s="869" t="s">
        <v>414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415</v>
      </c>
      <c r="DH110" s="800"/>
      <c r="DI110" s="800"/>
      <c r="DJ110" s="800"/>
      <c r="DK110" s="800"/>
      <c r="DL110" s="800" t="s">
        <v>415</v>
      </c>
      <c r="DM110" s="800"/>
      <c r="DN110" s="800"/>
      <c r="DO110" s="800"/>
      <c r="DP110" s="800"/>
      <c r="DQ110" s="800" t="s">
        <v>415</v>
      </c>
      <c r="DR110" s="800"/>
      <c r="DS110" s="800"/>
      <c r="DT110" s="800"/>
      <c r="DU110" s="800"/>
      <c r="DV110" s="801" t="s">
        <v>415</v>
      </c>
      <c r="DW110" s="801"/>
      <c r="DX110" s="801"/>
      <c r="DY110" s="801"/>
      <c r="DZ110" s="802"/>
    </row>
    <row r="111" spans="1:131" s="197" customFormat="1" ht="26.25" customHeight="1" x14ac:dyDescent="0.15">
      <c r="A111" s="778" t="s">
        <v>416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340</v>
      </c>
      <c r="AB111" s="909"/>
      <c r="AC111" s="909"/>
      <c r="AD111" s="909"/>
      <c r="AE111" s="910"/>
      <c r="AF111" s="911" t="s">
        <v>340</v>
      </c>
      <c r="AG111" s="909"/>
      <c r="AH111" s="909"/>
      <c r="AI111" s="909"/>
      <c r="AJ111" s="910"/>
      <c r="AK111" s="911" t="s">
        <v>340</v>
      </c>
      <c r="AL111" s="909"/>
      <c r="AM111" s="909"/>
      <c r="AN111" s="909"/>
      <c r="AO111" s="910"/>
      <c r="AP111" s="912" t="s">
        <v>340</v>
      </c>
      <c r="AQ111" s="913"/>
      <c r="AR111" s="913"/>
      <c r="AS111" s="913"/>
      <c r="AT111" s="914"/>
      <c r="AU111" s="923"/>
      <c r="AV111" s="924"/>
      <c r="AW111" s="924"/>
      <c r="AX111" s="924"/>
      <c r="AY111" s="925"/>
      <c r="AZ111" s="767" t="s">
        <v>417</v>
      </c>
      <c r="BA111" s="768"/>
      <c r="BB111" s="768"/>
      <c r="BC111" s="768"/>
      <c r="BD111" s="768"/>
      <c r="BE111" s="768"/>
      <c r="BF111" s="768"/>
      <c r="BG111" s="768"/>
      <c r="BH111" s="768"/>
      <c r="BI111" s="768"/>
      <c r="BJ111" s="768"/>
      <c r="BK111" s="768"/>
      <c r="BL111" s="768"/>
      <c r="BM111" s="768"/>
      <c r="BN111" s="768"/>
      <c r="BO111" s="768"/>
      <c r="BP111" s="769"/>
      <c r="BQ111" s="770">
        <v>1107870</v>
      </c>
      <c r="BR111" s="771"/>
      <c r="BS111" s="771"/>
      <c r="BT111" s="771"/>
      <c r="BU111" s="771"/>
      <c r="BV111" s="771">
        <v>1643114</v>
      </c>
      <c r="BW111" s="771"/>
      <c r="BX111" s="771"/>
      <c r="BY111" s="771"/>
      <c r="BZ111" s="771"/>
      <c r="CA111" s="771">
        <v>1448193</v>
      </c>
      <c r="CB111" s="771"/>
      <c r="CC111" s="771"/>
      <c r="CD111" s="771"/>
      <c r="CE111" s="771"/>
      <c r="CF111" s="848">
        <v>5.6</v>
      </c>
      <c r="CG111" s="849"/>
      <c r="CH111" s="849"/>
      <c r="CI111" s="849"/>
      <c r="CJ111" s="849"/>
      <c r="CK111" s="917"/>
      <c r="CL111" s="866"/>
      <c r="CM111" s="803" t="s">
        <v>418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419</v>
      </c>
      <c r="B112" s="903"/>
      <c r="C112" s="768" t="s">
        <v>420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340</v>
      </c>
      <c r="AB112" s="784"/>
      <c r="AC112" s="784"/>
      <c r="AD112" s="784"/>
      <c r="AE112" s="785"/>
      <c r="AF112" s="786" t="s">
        <v>340</v>
      </c>
      <c r="AG112" s="784"/>
      <c r="AH112" s="784"/>
      <c r="AI112" s="784"/>
      <c r="AJ112" s="785"/>
      <c r="AK112" s="786" t="s">
        <v>340</v>
      </c>
      <c r="AL112" s="784"/>
      <c r="AM112" s="784"/>
      <c r="AN112" s="784"/>
      <c r="AO112" s="785"/>
      <c r="AP112" s="754" t="s">
        <v>340</v>
      </c>
      <c r="AQ112" s="755"/>
      <c r="AR112" s="755"/>
      <c r="AS112" s="755"/>
      <c r="AT112" s="756"/>
      <c r="AU112" s="923"/>
      <c r="AV112" s="924"/>
      <c r="AW112" s="924"/>
      <c r="AX112" s="924"/>
      <c r="AY112" s="925"/>
      <c r="AZ112" s="767" t="s">
        <v>421</v>
      </c>
      <c r="BA112" s="768"/>
      <c r="BB112" s="768"/>
      <c r="BC112" s="768"/>
      <c r="BD112" s="768"/>
      <c r="BE112" s="768"/>
      <c r="BF112" s="768"/>
      <c r="BG112" s="768"/>
      <c r="BH112" s="768"/>
      <c r="BI112" s="768"/>
      <c r="BJ112" s="768"/>
      <c r="BK112" s="768"/>
      <c r="BL112" s="768"/>
      <c r="BM112" s="768"/>
      <c r="BN112" s="768"/>
      <c r="BO112" s="768"/>
      <c r="BP112" s="769"/>
      <c r="BQ112" s="770">
        <v>19870189</v>
      </c>
      <c r="BR112" s="771"/>
      <c r="BS112" s="771"/>
      <c r="BT112" s="771"/>
      <c r="BU112" s="771"/>
      <c r="BV112" s="771">
        <v>19557263</v>
      </c>
      <c r="BW112" s="771"/>
      <c r="BX112" s="771"/>
      <c r="BY112" s="771"/>
      <c r="BZ112" s="771"/>
      <c r="CA112" s="771">
        <v>15391306</v>
      </c>
      <c r="CB112" s="771"/>
      <c r="CC112" s="771"/>
      <c r="CD112" s="771"/>
      <c r="CE112" s="771"/>
      <c r="CF112" s="848">
        <v>59</v>
      </c>
      <c r="CG112" s="849"/>
      <c r="CH112" s="849"/>
      <c r="CI112" s="849"/>
      <c r="CJ112" s="849"/>
      <c r="CK112" s="917"/>
      <c r="CL112" s="866"/>
      <c r="CM112" s="803" t="s">
        <v>422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183099</v>
      </c>
      <c r="DH112" s="771"/>
      <c r="DI112" s="771"/>
      <c r="DJ112" s="771"/>
      <c r="DK112" s="771"/>
      <c r="DL112" s="771">
        <v>168343</v>
      </c>
      <c r="DM112" s="771"/>
      <c r="DN112" s="771"/>
      <c r="DO112" s="771"/>
      <c r="DP112" s="771"/>
      <c r="DQ112" s="771">
        <v>143621</v>
      </c>
      <c r="DR112" s="771"/>
      <c r="DS112" s="771"/>
      <c r="DT112" s="771"/>
      <c r="DU112" s="771"/>
      <c r="DV112" s="823">
        <v>0.6</v>
      </c>
      <c r="DW112" s="823"/>
      <c r="DX112" s="823"/>
      <c r="DY112" s="823"/>
      <c r="DZ112" s="824"/>
    </row>
    <row r="113" spans="1:130" s="197" customFormat="1" ht="26.25" customHeight="1" x14ac:dyDescent="0.15">
      <c r="A113" s="904"/>
      <c r="B113" s="905"/>
      <c r="C113" s="768" t="s">
        <v>423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1906818</v>
      </c>
      <c r="AB113" s="909"/>
      <c r="AC113" s="909"/>
      <c r="AD113" s="909"/>
      <c r="AE113" s="910"/>
      <c r="AF113" s="911">
        <v>1797859</v>
      </c>
      <c r="AG113" s="909"/>
      <c r="AH113" s="909"/>
      <c r="AI113" s="909"/>
      <c r="AJ113" s="910"/>
      <c r="AK113" s="911">
        <v>1456776</v>
      </c>
      <c r="AL113" s="909"/>
      <c r="AM113" s="909"/>
      <c r="AN113" s="909"/>
      <c r="AO113" s="910"/>
      <c r="AP113" s="912">
        <v>5.6</v>
      </c>
      <c r="AQ113" s="913"/>
      <c r="AR113" s="913"/>
      <c r="AS113" s="913"/>
      <c r="AT113" s="914"/>
      <c r="AU113" s="923"/>
      <c r="AV113" s="924"/>
      <c r="AW113" s="924"/>
      <c r="AX113" s="924"/>
      <c r="AY113" s="925"/>
      <c r="AZ113" s="767" t="s">
        <v>424</v>
      </c>
      <c r="BA113" s="768"/>
      <c r="BB113" s="768"/>
      <c r="BC113" s="768"/>
      <c r="BD113" s="768"/>
      <c r="BE113" s="768"/>
      <c r="BF113" s="768"/>
      <c r="BG113" s="768"/>
      <c r="BH113" s="768"/>
      <c r="BI113" s="768"/>
      <c r="BJ113" s="768"/>
      <c r="BK113" s="768"/>
      <c r="BL113" s="768"/>
      <c r="BM113" s="768"/>
      <c r="BN113" s="768"/>
      <c r="BO113" s="768"/>
      <c r="BP113" s="769"/>
      <c r="BQ113" s="770" t="s">
        <v>340</v>
      </c>
      <c r="BR113" s="771"/>
      <c r="BS113" s="771"/>
      <c r="BT113" s="771"/>
      <c r="BU113" s="771"/>
      <c r="BV113" s="771" t="s">
        <v>340</v>
      </c>
      <c r="BW113" s="771"/>
      <c r="BX113" s="771"/>
      <c r="BY113" s="771"/>
      <c r="BZ113" s="771"/>
      <c r="CA113" s="771" t="s">
        <v>340</v>
      </c>
      <c r="CB113" s="771"/>
      <c r="CC113" s="771"/>
      <c r="CD113" s="771"/>
      <c r="CE113" s="771"/>
      <c r="CF113" s="848" t="s">
        <v>340</v>
      </c>
      <c r="CG113" s="849"/>
      <c r="CH113" s="849"/>
      <c r="CI113" s="849"/>
      <c r="CJ113" s="849"/>
      <c r="CK113" s="917"/>
      <c r="CL113" s="866"/>
      <c r="CM113" s="803" t="s">
        <v>425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340</v>
      </c>
      <c r="DH113" s="784"/>
      <c r="DI113" s="784"/>
      <c r="DJ113" s="784"/>
      <c r="DK113" s="785"/>
      <c r="DL113" s="786" t="s">
        <v>340</v>
      </c>
      <c r="DM113" s="784"/>
      <c r="DN113" s="784"/>
      <c r="DO113" s="784"/>
      <c r="DP113" s="785"/>
      <c r="DQ113" s="786" t="s">
        <v>340</v>
      </c>
      <c r="DR113" s="784"/>
      <c r="DS113" s="784"/>
      <c r="DT113" s="784"/>
      <c r="DU113" s="785"/>
      <c r="DV113" s="754" t="s">
        <v>340</v>
      </c>
      <c r="DW113" s="755"/>
      <c r="DX113" s="755"/>
      <c r="DY113" s="755"/>
      <c r="DZ113" s="756"/>
    </row>
    <row r="114" spans="1:130" s="197" customFormat="1" ht="26.25" customHeight="1" x14ac:dyDescent="0.15">
      <c r="A114" s="904"/>
      <c r="B114" s="905"/>
      <c r="C114" s="768" t="s">
        <v>426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153308</v>
      </c>
      <c r="AB114" s="784"/>
      <c r="AC114" s="784"/>
      <c r="AD114" s="784"/>
      <c r="AE114" s="785"/>
      <c r="AF114" s="786" t="s">
        <v>340</v>
      </c>
      <c r="AG114" s="784"/>
      <c r="AH114" s="784"/>
      <c r="AI114" s="784"/>
      <c r="AJ114" s="785"/>
      <c r="AK114" s="786" t="s">
        <v>340</v>
      </c>
      <c r="AL114" s="784"/>
      <c r="AM114" s="784"/>
      <c r="AN114" s="784"/>
      <c r="AO114" s="785"/>
      <c r="AP114" s="754" t="s">
        <v>340</v>
      </c>
      <c r="AQ114" s="755"/>
      <c r="AR114" s="755"/>
      <c r="AS114" s="755"/>
      <c r="AT114" s="756"/>
      <c r="AU114" s="923"/>
      <c r="AV114" s="924"/>
      <c r="AW114" s="924"/>
      <c r="AX114" s="924"/>
      <c r="AY114" s="925"/>
      <c r="AZ114" s="767" t="s">
        <v>427</v>
      </c>
      <c r="BA114" s="768"/>
      <c r="BB114" s="768"/>
      <c r="BC114" s="768"/>
      <c r="BD114" s="768"/>
      <c r="BE114" s="768"/>
      <c r="BF114" s="768"/>
      <c r="BG114" s="768"/>
      <c r="BH114" s="768"/>
      <c r="BI114" s="768"/>
      <c r="BJ114" s="768"/>
      <c r="BK114" s="768"/>
      <c r="BL114" s="768"/>
      <c r="BM114" s="768"/>
      <c r="BN114" s="768"/>
      <c r="BO114" s="768"/>
      <c r="BP114" s="769"/>
      <c r="BQ114" s="770">
        <v>13608061</v>
      </c>
      <c r="BR114" s="771"/>
      <c r="BS114" s="771"/>
      <c r="BT114" s="771"/>
      <c r="BU114" s="771"/>
      <c r="BV114" s="771">
        <v>13106749</v>
      </c>
      <c r="BW114" s="771"/>
      <c r="BX114" s="771"/>
      <c r="BY114" s="771"/>
      <c r="BZ114" s="771"/>
      <c r="CA114" s="771">
        <v>12483078</v>
      </c>
      <c r="CB114" s="771"/>
      <c r="CC114" s="771"/>
      <c r="CD114" s="771"/>
      <c r="CE114" s="771"/>
      <c r="CF114" s="848">
        <v>47.9</v>
      </c>
      <c r="CG114" s="849"/>
      <c r="CH114" s="849"/>
      <c r="CI114" s="849"/>
      <c r="CJ114" s="849"/>
      <c r="CK114" s="917"/>
      <c r="CL114" s="866"/>
      <c r="CM114" s="803" t="s">
        <v>428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340</v>
      </c>
      <c r="DH114" s="784"/>
      <c r="DI114" s="784"/>
      <c r="DJ114" s="784"/>
      <c r="DK114" s="785"/>
      <c r="DL114" s="786" t="s">
        <v>340</v>
      </c>
      <c r="DM114" s="784"/>
      <c r="DN114" s="784"/>
      <c r="DO114" s="784"/>
      <c r="DP114" s="785"/>
      <c r="DQ114" s="786" t="s">
        <v>340</v>
      </c>
      <c r="DR114" s="784"/>
      <c r="DS114" s="784"/>
      <c r="DT114" s="784"/>
      <c r="DU114" s="785"/>
      <c r="DV114" s="754" t="s">
        <v>340</v>
      </c>
      <c r="DW114" s="755"/>
      <c r="DX114" s="755"/>
      <c r="DY114" s="755"/>
      <c r="DZ114" s="756"/>
    </row>
    <row r="115" spans="1:130" s="197" customFormat="1" ht="26.25" customHeight="1" x14ac:dyDescent="0.15">
      <c r="A115" s="904"/>
      <c r="B115" s="905"/>
      <c r="C115" s="768" t="s">
        <v>429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340</v>
      </c>
      <c r="AB115" s="909"/>
      <c r="AC115" s="909"/>
      <c r="AD115" s="909"/>
      <c r="AE115" s="910"/>
      <c r="AF115" s="911" t="s">
        <v>340</v>
      </c>
      <c r="AG115" s="909"/>
      <c r="AH115" s="909"/>
      <c r="AI115" s="909"/>
      <c r="AJ115" s="910"/>
      <c r="AK115" s="911" t="s">
        <v>340</v>
      </c>
      <c r="AL115" s="909"/>
      <c r="AM115" s="909"/>
      <c r="AN115" s="909"/>
      <c r="AO115" s="910"/>
      <c r="AP115" s="912" t="s">
        <v>340</v>
      </c>
      <c r="AQ115" s="913"/>
      <c r="AR115" s="913"/>
      <c r="AS115" s="913"/>
      <c r="AT115" s="914"/>
      <c r="AU115" s="923"/>
      <c r="AV115" s="924"/>
      <c r="AW115" s="924"/>
      <c r="AX115" s="924"/>
      <c r="AY115" s="925"/>
      <c r="AZ115" s="767" t="s">
        <v>430</v>
      </c>
      <c r="BA115" s="768"/>
      <c r="BB115" s="768"/>
      <c r="BC115" s="768"/>
      <c r="BD115" s="768"/>
      <c r="BE115" s="768"/>
      <c r="BF115" s="768"/>
      <c r="BG115" s="768"/>
      <c r="BH115" s="768"/>
      <c r="BI115" s="768"/>
      <c r="BJ115" s="768"/>
      <c r="BK115" s="768"/>
      <c r="BL115" s="768"/>
      <c r="BM115" s="768"/>
      <c r="BN115" s="768"/>
      <c r="BO115" s="768"/>
      <c r="BP115" s="769"/>
      <c r="BQ115" s="770">
        <v>10370</v>
      </c>
      <c r="BR115" s="771"/>
      <c r="BS115" s="771"/>
      <c r="BT115" s="771"/>
      <c r="BU115" s="771"/>
      <c r="BV115" s="771">
        <v>639</v>
      </c>
      <c r="BW115" s="771"/>
      <c r="BX115" s="771"/>
      <c r="BY115" s="771"/>
      <c r="BZ115" s="771"/>
      <c r="CA115" s="771">
        <v>2034</v>
      </c>
      <c r="CB115" s="771"/>
      <c r="CC115" s="771"/>
      <c r="CD115" s="771"/>
      <c r="CE115" s="771"/>
      <c r="CF115" s="848">
        <v>0</v>
      </c>
      <c r="CG115" s="849"/>
      <c r="CH115" s="849"/>
      <c r="CI115" s="849"/>
      <c r="CJ115" s="849"/>
      <c r="CK115" s="917"/>
      <c r="CL115" s="866"/>
      <c r="CM115" s="767" t="s">
        <v>431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924771</v>
      </c>
      <c r="DH115" s="784"/>
      <c r="DI115" s="784"/>
      <c r="DJ115" s="784"/>
      <c r="DK115" s="785"/>
      <c r="DL115" s="786">
        <v>1474771</v>
      </c>
      <c r="DM115" s="784"/>
      <c r="DN115" s="784"/>
      <c r="DO115" s="784"/>
      <c r="DP115" s="785"/>
      <c r="DQ115" s="786">
        <v>1304572</v>
      </c>
      <c r="DR115" s="784"/>
      <c r="DS115" s="784"/>
      <c r="DT115" s="784"/>
      <c r="DU115" s="785"/>
      <c r="DV115" s="754">
        <v>5</v>
      </c>
      <c r="DW115" s="755"/>
      <c r="DX115" s="755"/>
      <c r="DY115" s="755"/>
      <c r="DZ115" s="756"/>
    </row>
    <row r="116" spans="1:130" s="197" customFormat="1" ht="26.25" customHeight="1" x14ac:dyDescent="0.15">
      <c r="A116" s="906"/>
      <c r="B116" s="907"/>
      <c r="C116" s="846" t="s">
        <v>432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340</v>
      </c>
      <c r="AB116" s="784"/>
      <c r="AC116" s="784"/>
      <c r="AD116" s="784"/>
      <c r="AE116" s="785"/>
      <c r="AF116" s="786" t="s">
        <v>340</v>
      </c>
      <c r="AG116" s="784"/>
      <c r="AH116" s="784"/>
      <c r="AI116" s="784"/>
      <c r="AJ116" s="785"/>
      <c r="AK116" s="786" t="s">
        <v>340</v>
      </c>
      <c r="AL116" s="784"/>
      <c r="AM116" s="784"/>
      <c r="AN116" s="784"/>
      <c r="AO116" s="785"/>
      <c r="AP116" s="754" t="s">
        <v>340</v>
      </c>
      <c r="AQ116" s="755"/>
      <c r="AR116" s="755"/>
      <c r="AS116" s="755"/>
      <c r="AT116" s="756"/>
      <c r="AU116" s="923"/>
      <c r="AV116" s="924"/>
      <c r="AW116" s="924"/>
      <c r="AX116" s="924"/>
      <c r="AY116" s="925"/>
      <c r="AZ116" s="767" t="s">
        <v>433</v>
      </c>
      <c r="BA116" s="768"/>
      <c r="BB116" s="768"/>
      <c r="BC116" s="768"/>
      <c r="BD116" s="768"/>
      <c r="BE116" s="768"/>
      <c r="BF116" s="768"/>
      <c r="BG116" s="768"/>
      <c r="BH116" s="768"/>
      <c r="BI116" s="768"/>
      <c r="BJ116" s="768"/>
      <c r="BK116" s="768"/>
      <c r="BL116" s="768"/>
      <c r="BM116" s="768"/>
      <c r="BN116" s="768"/>
      <c r="BO116" s="768"/>
      <c r="BP116" s="769"/>
      <c r="BQ116" s="770" t="s">
        <v>340</v>
      </c>
      <c r="BR116" s="771"/>
      <c r="BS116" s="771"/>
      <c r="BT116" s="771"/>
      <c r="BU116" s="771"/>
      <c r="BV116" s="771" t="s">
        <v>340</v>
      </c>
      <c r="BW116" s="771"/>
      <c r="BX116" s="771"/>
      <c r="BY116" s="771"/>
      <c r="BZ116" s="771"/>
      <c r="CA116" s="771" t="s">
        <v>340</v>
      </c>
      <c r="CB116" s="771"/>
      <c r="CC116" s="771"/>
      <c r="CD116" s="771"/>
      <c r="CE116" s="771"/>
      <c r="CF116" s="848" t="s">
        <v>340</v>
      </c>
      <c r="CG116" s="849"/>
      <c r="CH116" s="849"/>
      <c r="CI116" s="849"/>
      <c r="CJ116" s="849"/>
      <c r="CK116" s="917"/>
      <c r="CL116" s="866"/>
      <c r="CM116" s="803" t="s">
        <v>434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340</v>
      </c>
      <c r="DH116" s="784"/>
      <c r="DI116" s="784"/>
      <c r="DJ116" s="784"/>
      <c r="DK116" s="785"/>
      <c r="DL116" s="786" t="s">
        <v>340</v>
      </c>
      <c r="DM116" s="784"/>
      <c r="DN116" s="784"/>
      <c r="DO116" s="784"/>
      <c r="DP116" s="785"/>
      <c r="DQ116" s="786" t="s">
        <v>340</v>
      </c>
      <c r="DR116" s="784"/>
      <c r="DS116" s="784"/>
      <c r="DT116" s="784"/>
      <c r="DU116" s="785"/>
      <c r="DV116" s="754" t="s">
        <v>340</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435</v>
      </c>
      <c r="Z117" s="889"/>
      <c r="AA117" s="894">
        <v>5315052</v>
      </c>
      <c r="AB117" s="895"/>
      <c r="AC117" s="895"/>
      <c r="AD117" s="895"/>
      <c r="AE117" s="896"/>
      <c r="AF117" s="898">
        <v>5374348</v>
      </c>
      <c r="AG117" s="895"/>
      <c r="AH117" s="895"/>
      <c r="AI117" s="895"/>
      <c r="AJ117" s="896"/>
      <c r="AK117" s="898">
        <v>4859428</v>
      </c>
      <c r="AL117" s="895"/>
      <c r="AM117" s="895"/>
      <c r="AN117" s="895"/>
      <c r="AO117" s="896"/>
      <c r="AP117" s="899"/>
      <c r="AQ117" s="900"/>
      <c r="AR117" s="900"/>
      <c r="AS117" s="900"/>
      <c r="AT117" s="901"/>
      <c r="AU117" s="923"/>
      <c r="AV117" s="924"/>
      <c r="AW117" s="924"/>
      <c r="AX117" s="924"/>
      <c r="AY117" s="925"/>
      <c r="AZ117" s="845" t="s">
        <v>436</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410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408</v>
      </c>
      <c r="AB118" s="888"/>
      <c r="AC118" s="888"/>
      <c r="AD118" s="888"/>
      <c r="AE118" s="889"/>
      <c r="AF118" s="890" t="s">
        <v>286</v>
      </c>
      <c r="AG118" s="888"/>
      <c r="AH118" s="888"/>
      <c r="AI118" s="888"/>
      <c r="AJ118" s="889"/>
      <c r="AK118" s="890" t="s">
        <v>285</v>
      </c>
      <c r="AL118" s="888"/>
      <c r="AM118" s="888"/>
      <c r="AN118" s="888"/>
      <c r="AO118" s="889"/>
      <c r="AP118" s="891" t="s">
        <v>409</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438</v>
      </c>
      <c r="BP118" s="838"/>
      <c r="BQ118" s="857">
        <v>64215668</v>
      </c>
      <c r="BR118" s="858"/>
      <c r="BS118" s="858"/>
      <c r="BT118" s="858"/>
      <c r="BU118" s="858"/>
      <c r="BV118" s="858">
        <v>66026399</v>
      </c>
      <c r="BW118" s="858"/>
      <c r="BX118" s="858"/>
      <c r="BY118" s="858"/>
      <c r="BZ118" s="858"/>
      <c r="CA118" s="858">
        <v>63246734</v>
      </c>
      <c r="CB118" s="858"/>
      <c r="CC118" s="858"/>
      <c r="CD118" s="858"/>
      <c r="CE118" s="858"/>
      <c r="CF118" s="743"/>
      <c r="CG118" s="744"/>
      <c r="CH118" s="744"/>
      <c r="CI118" s="744"/>
      <c r="CJ118" s="841"/>
      <c r="CK118" s="917"/>
      <c r="CL118" s="866"/>
      <c r="CM118" s="803" t="s">
        <v>439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413</v>
      </c>
      <c r="B119" s="864"/>
      <c r="C119" s="869" t="s">
        <v>414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440</v>
      </c>
      <c r="AV119" s="880"/>
      <c r="AW119" s="880"/>
      <c r="AX119" s="880"/>
      <c r="AY119" s="881"/>
      <c r="AZ119" s="816" t="s">
        <v>441</v>
      </c>
      <c r="BA119" s="758"/>
      <c r="BB119" s="758"/>
      <c r="BC119" s="758"/>
      <c r="BD119" s="758"/>
      <c r="BE119" s="758"/>
      <c r="BF119" s="758"/>
      <c r="BG119" s="758"/>
      <c r="BH119" s="758"/>
      <c r="BI119" s="758"/>
      <c r="BJ119" s="758"/>
      <c r="BK119" s="758"/>
      <c r="BL119" s="758"/>
      <c r="BM119" s="758"/>
      <c r="BN119" s="758"/>
      <c r="BO119" s="758"/>
      <c r="BP119" s="759"/>
      <c r="BQ119" s="799">
        <v>13328393</v>
      </c>
      <c r="BR119" s="800"/>
      <c r="BS119" s="800"/>
      <c r="BT119" s="800"/>
      <c r="BU119" s="800"/>
      <c r="BV119" s="800">
        <v>13838839</v>
      </c>
      <c r="BW119" s="800"/>
      <c r="BX119" s="800"/>
      <c r="BY119" s="800"/>
      <c r="BZ119" s="800"/>
      <c r="CA119" s="800">
        <v>12768561</v>
      </c>
      <c r="CB119" s="800"/>
      <c r="CC119" s="800"/>
      <c r="CD119" s="800"/>
      <c r="CE119" s="800"/>
      <c r="CF119" s="861">
        <v>49</v>
      </c>
      <c r="CG119" s="862"/>
      <c r="CH119" s="862"/>
      <c r="CI119" s="862"/>
      <c r="CJ119" s="862"/>
      <c r="CK119" s="918"/>
      <c r="CL119" s="868"/>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x14ac:dyDescent="0.15">
      <c r="A120" s="865"/>
      <c r="B120" s="866"/>
      <c r="C120" s="803" t="s">
        <v>418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443</v>
      </c>
      <c r="BA120" s="768"/>
      <c r="BB120" s="768"/>
      <c r="BC120" s="768"/>
      <c r="BD120" s="768"/>
      <c r="BE120" s="768"/>
      <c r="BF120" s="768"/>
      <c r="BG120" s="768"/>
      <c r="BH120" s="768"/>
      <c r="BI120" s="768"/>
      <c r="BJ120" s="768"/>
      <c r="BK120" s="768"/>
      <c r="BL120" s="768"/>
      <c r="BM120" s="768"/>
      <c r="BN120" s="768"/>
      <c r="BO120" s="768"/>
      <c r="BP120" s="769"/>
      <c r="BQ120" s="770">
        <v>1960637</v>
      </c>
      <c r="BR120" s="771"/>
      <c r="BS120" s="771"/>
      <c r="BT120" s="771"/>
      <c r="BU120" s="771"/>
      <c r="BV120" s="771">
        <v>4987288</v>
      </c>
      <c r="BW120" s="771"/>
      <c r="BX120" s="771"/>
      <c r="BY120" s="771"/>
      <c r="BZ120" s="771"/>
      <c r="CA120" s="771">
        <v>4014885</v>
      </c>
      <c r="CB120" s="771"/>
      <c r="CC120" s="771"/>
      <c r="CD120" s="771"/>
      <c r="CE120" s="771"/>
      <c r="CF120" s="848">
        <v>15.4</v>
      </c>
      <c r="CG120" s="849"/>
      <c r="CH120" s="849"/>
      <c r="CI120" s="849"/>
      <c r="CJ120" s="849"/>
      <c r="CK120" s="850" t="s">
        <v>444</v>
      </c>
      <c r="CL120" s="810"/>
      <c r="CM120" s="810"/>
      <c r="CN120" s="810"/>
      <c r="CO120" s="811"/>
      <c r="CP120" s="854" t="s">
        <v>445</v>
      </c>
      <c r="CQ120" s="855"/>
      <c r="CR120" s="855"/>
      <c r="CS120" s="855"/>
      <c r="CT120" s="855"/>
      <c r="CU120" s="855"/>
      <c r="CV120" s="855"/>
      <c r="CW120" s="855"/>
      <c r="CX120" s="855"/>
      <c r="CY120" s="855"/>
      <c r="CZ120" s="855"/>
      <c r="DA120" s="855"/>
      <c r="DB120" s="855"/>
      <c r="DC120" s="855"/>
      <c r="DD120" s="855"/>
      <c r="DE120" s="855"/>
      <c r="DF120" s="856"/>
      <c r="DG120" s="799">
        <v>12883888</v>
      </c>
      <c r="DH120" s="800"/>
      <c r="DI120" s="800"/>
      <c r="DJ120" s="800"/>
      <c r="DK120" s="800"/>
      <c r="DL120" s="800">
        <v>12465596</v>
      </c>
      <c r="DM120" s="800"/>
      <c r="DN120" s="800"/>
      <c r="DO120" s="800"/>
      <c r="DP120" s="800"/>
      <c r="DQ120" s="800">
        <v>10560748</v>
      </c>
      <c r="DR120" s="800"/>
      <c r="DS120" s="800"/>
      <c r="DT120" s="800"/>
      <c r="DU120" s="800"/>
      <c r="DV120" s="801">
        <v>40.5</v>
      </c>
      <c r="DW120" s="801"/>
      <c r="DX120" s="801"/>
      <c r="DY120" s="801"/>
      <c r="DZ120" s="802"/>
    </row>
    <row r="121" spans="1:130" s="197" customFormat="1" ht="26.25" customHeight="1" x14ac:dyDescent="0.15">
      <c r="A121" s="865"/>
      <c r="B121" s="866"/>
      <c r="C121" s="842" t="s">
        <v>446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447</v>
      </c>
      <c r="BA121" s="846"/>
      <c r="BB121" s="846"/>
      <c r="BC121" s="846"/>
      <c r="BD121" s="846"/>
      <c r="BE121" s="846"/>
      <c r="BF121" s="846"/>
      <c r="BG121" s="846"/>
      <c r="BH121" s="846"/>
      <c r="BI121" s="846"/>
      <c r="BJ121" s="846"/>
      <c r="BK121" s="846"/>
      <c r="BL121" s="846"/>
      <c r="BM121" s="846"/>
      <c r="BN121" s="846"/>
      <c r="BO121" s="846"/>
      <c r="BP121" s="847"/>
      <c r="BQ121" s="857">
        <v>45162653</v>
      </c>
      <c r="BR121" s="858"/>
      <c r="BS121" s="858"/>
      <c r="BT121" s="858"/>
      <c r="BU121" s="858"/>
      <c r="BV121" s="858">
        <v>47276686</v>
      </c>
      <c r="BW121" s="858"/>
      <c r="BX121" s="858"/>
      <c r="BY121" s="858"/>
      <c r="BZ121" s="858"/>
      <c r="CA121" s="858">
        <v>49199104</v>
      </c>
      <c r="CB121" s="858"/>
      <c r="CC121" s="858"/>
      <c r="CD121" s="858"/>
      <c r="CE121" s="858"/>
      <c r="CF121" s="859">
        <v>188.7</v>
      </c>
      <c r="CG121" s="860"/>
      <c r="CH121" s="860"/>
      <c r="CI121" s="860"/>
      <c r="CJ121" s="860"/>
      <c r="CK121" s="851"/>
      <c r="CL121" s="812"/>
      <c r="CM121" s="812"/>
      <c r="CN121" s="812"/>
      <c r="CO121" s="813"/>
      <c r="CP121" s="828" t="s">
        <v>448</v>
      </c>
      <c r="CQ121" s="829"/>
      <c r="CR121" s="829"/>
      <c r="CS121" s="829"/>
      <c r="CT121" s="829"/>
      <c r="CU121" s="829"/>
      <c r="CV121" s="829"/>
      <c r="CW121" s="829"/>
      <c r="CX121" s="829"/>
      <c r="CY121" s="829"/>
      <c r="CZ121" s="829"/>
      <c r="DA121" s="829"/>
      <c r="DB121" s="829"/>
      <c r="DC121" s="829"/>
      <c r="DD121" s="829"/>
      <c r="DE121" s="829"/>
      <c r="DF121" s="830"/>
      <c r="DG121" s="770">
        <v>4585596</v>
      </c>
      <c r="DH121" s="771"/>
      <c r="DI121" s="771"/>
      <c r="DJ121" s="771"/>
      <c r="DK121" s="771"/>
      <c r="DL121" s="771">
        <v>4947576</v>
      </c>
      <c r="DM121" s="771"/>
      <c r="DN121" s="771"/>
      <c r="DO121" s="771"/>
      <c r="DP121" s="771"/>
      <c r="DQ121" s="771">
        <v>4752370</v>
      </c>
      <c r="DR121" s="771"/>
      <c r="DS121" s="771"/>
      <c r="DT121" s="771"/>
      <c r="DU121" s="771"/>
      <c r="DV121" s="823">
        <v>18.2</v>
      </c>
      <c r="DW121" s="823"/>
      <c r="DX121" s="823"/>
      <c r="DY121" s="823"/>
      <c r="DZ121" s="824"/>
    </row>
    <row r="122" spans="1:130" s="197" customFormat="1" ht="26.25" customHeight="1" x14ac:dyDescent="0.15">
      <c r="A122" s="865"/>
      <c r="B122" s="866"/>
      <c r="C122" s="803" t="s">
        <v>428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449</v>
      </c>
      <c r="BP122" s="838"/>
      <c r="BQ122" s="839">
        <v>60451683</v>
      </c>
      <c r="BR122" s="840"/>
      <c r="BS122" s="840"/>
      <c r="BT122" s="840"/>
      <c r="BU122" s="840"/>
      <c r="BV122" s="840">
        <v>66102813</v>
      </c>
      <c r="BW122" s="840"/>
      <c r="BX122" s="840"/>
      <c r="BY122" s="840"/>
      <c r="BZ122" s="840"/>
      <c r="CA122" s="840">
        <v>65982550</v>
      </c>
      <c r="CB122" s="840"/>
      <c r="CC122" s="840"/>
      <c r="CD122" s="840"/>
      <c r="CE122" s="840"/>
      <c r="CF122" s="743"/>
      <c r="CG122" s="744"/>
      <c r="CH122" s="744"/>
      <c r="CI122" s="744"/>
      <c r="CJ122" s="841"/>
      <c r="CK122" s="851"/>
      <c r="CL122" s="812"/>
      <c r="CM122" s="812"/>
      <c r="CN122" s="812"/>
      <c r="CO122" s="813"/>
      <c r="CP122" s="828" t="s">
        <v>450</v>
      </c>
      <c r="CQ122" s="829"/>
      <c r="CR122" s="829"/>
      <c r="CS122" s="829"/>
      <c r="CT122" s="829"/>
      <c r="CU122" s="829"/>
      <c r="CV122" s="829"/>
      <c r="CW122" s="829"/>
      <c r="CX122" s="829"/>
      <c r="CY122" s="829"/>
      <c r="CZ122" s="829"/>
      <c r="DA122" s="829"/>
      <c r="DB122" s="829"/>
      <c r="DC122" s="829"/>
      <c r="DD122" s="829"/>
      <c r="DE122" s="829"/>
      <c r="DF122" s="830"/>
      <c r="DG122" s="770">
        <v>56606</v>
      </c>
      <c r="DH122" s="771"/>
      <c r="DI122" s="771"/>
      <c r="DJ122" s="771"/>
      <c r="DK122" s="771"/>
      <c r="DL122" s="771">
        <v>73721</v>
      </c>
      <c r="DM122" s="771"/>
      <c r="DN122" s="771"/>
      <c r="DO122" s="771"/>
      <c r="DP122" s="771"/>
      <c r="DQ122" s="771">
        <v>78188</v>
      </c>
      <c r="DR122" s="771"/>
      <c r="DS122" s="771"/>
      <c r="DT122" s="771"/>
      <c r="DU122" s="771"/>
      <c r="DV122" s="823">
        <v>0.3</v>
      </c>
      <c r="DW122" s="823"/>
      <c r="DX122" s="823"/>
      <c r="DY122" s="823"/>
      <c r="DZ122" s="824"/>
    </row>
    <row r="123" spans="1:130" s="197" customFormat="1" ht="26.25" customHeight="1" thickBot="1" x14ac:dyDescent="0.2">
      <c r="A123" s="865"/>
      <c r="B123" s="866"/>
      <c r="C123" s="803" t="s">
        <v>434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451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14.2</v>
      </c>
      <c r="BR123" s="832"/>
      <c r="BS123" s="832"/>
      <c r="BT123" s="832"/>
      <c r="BU123" s="832"/>
      <c r="BV123" s="832" t="s">
        <v>112</v>
      </c>
      <c r="BW123" s="832"/>
      <c r="BX123" s="832"/>
      <c r="BY123" s="832"/>
      <c r="BZ123" s="832"/>
      <c r="CA123" s="832" t="s">
        <v>112</v>
      </c>
      <c r="CB123" s="832"/>
      <c r="CC123" s="832"/>
      <c r="CD123" s="832"/>
      <c r="CE123" s="832"/>
      <c r="CF123" s="730"/>
      <c r="CG123" s="731"/>
      <c r="CH123" s="731"/>
      <c r="CI123" s="731"/>
      <c r="CJ123" s="833"/>
      <c r="CK123" s="851"/>
      <c r="CL123" s="812"/>
      <c r="CM123" s="812"/>
      <c r="CN123" s="812"/>
      <c r="CO123" s="813"/>
      <c r="CP123" s="828" t="s">
        <v>452</v>
      </c>
      <c r="CQ123" s="829"/>
      <c r="CR123" s="829"/>
      <c r="CS123" s="829"/>
      <c r="CT123" s="829"/>
      <c r="CU123" s="829"/>
      <c r="CV123" s="829"/>
      <c r="CW123" s="829"/>
      <c r="CX123" s="829"/>
      <c r="CY123" s="829"/>
      <c r="CZ123" s="829"/>
      <c r="DA123" s="829"/>
      <c r="DB123" s="829"/>
      <c r="DC123" s="829"/>
      <c r="DD123" s="829"/>
      <c r="DE123" s="829"/>
      <c r="DF123" s="830"/>
      <c r="DG123" s="783">
        <v>125782</v>
      </c>
      <c r="DH123" s="784"/>
      <c r="DI123" s="784"/>
      <c r="DJ123" s="784"/>
      <c r="DK123" s="785"/>
      <c r="DL123" s="786">
        <v>101237</v>
      </c>
      <c r="DM123" s="784"/>
      <c r="DN123" s="784"/>
      <c r="DO123" s="784"/>
      <c r="DP123" s="785"/>
      <c r="DQ123" s="786" t="s">
        <v>112</v>
      </c>
      <c r="DR123" s="784"/>
      <c r="DS123" s="784"/>
      <c r="DT123" s="784"/>
      <c r="DU123" s="785"/>
      <c r="DV123" s="754" t="s">
        <v>112</v>
      </c>
      <c r="DW123" s="755"/>
      <c r="DX123" s="755"/>
      <c r="DY123" s="755"/>
      <c r="DZ123" s="756"/>
    </row>
    <row r="124" spans="1:130" s="197" customFormat="1" ht="26.25" customHeight="1" x14ac:dyDescent="0.15">
      <c r="A124" s="865"/>
      <c r="B124" s="866"/>
      <c r="C124" s="803" t="s">
        <v>437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453</v>
      </c>
      <c r="CQ124" s="829"/>
      <c r="CR124" s="829"/>
      <c r="CS124" s="829"/>
      <c r="CT124" s="829"/>
      <c r="CU124" s="829"/>
      <c r="CV124" s="829"/>
      <c r="CW124" s="829"/>
      <c r="CX124" s="829"/>
      <c r="CY124" s="829"/>
      <c r="CZ124" s="829"/>
      <c r="DA124" s="829"/>
      <c r="DB124" s="829"/>
      <c r="DC124" s="829"/>
      <c r="DD124" s="829"/>
      <c r="DE124" s="829"/>
      <c r="DF124" s="830"/>
      <c r="DG124" s="716">
        <v>2218317</v>
      </c>
      <c r="DH124" s="717"/>
      <c r="DI124" s="717"/>
      <c r="DJ124" s="717"/>
      <c r="DK124" s="718"/>
      <c r="DL124" s="719">
        <v>1969133</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x14ac:dyDescent="0.2">
      <c r="A125" s="865"/>
      <c r="B125" s="866"/>
      <c r="C125" s="803" t="s">
        <v>439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454</v>
      </c>
      <c r="CL125" s="810"/>
      <c r="CM125" s="810"/>
      <c r="CN125" s="810"/>
      <c r="CO125" s="811"/>
      <c r="CP125" s="816" t="s">
        <v>455</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442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456</v>
      </c>
      <c r="AY126" s="764"/>
      <c r="AZ126" s="764"/>
      <c r="BA126" s="764"/>
      <c r="BB126" s="764"/>
      <c r="BC126" s="764"/>
      <c r="BD126" s="764"/>
      <c r="BE126" s="765"/>
      <c r="BF126" s="763" t="s">
        <v>457</v>
      </c>
      <c r="BG126" s="764"/>
      <c r="BH126" s="764"/>
      <c r="BI126" s="764"/>
      <c r="BJ126" s="764"/>
      <c r="BK126" s="764"/>
      <c r="BL126" s="765"/>
      <c r="BM126" s="763" t="s">
        <v>458</v>
      </c>
      <c r="BN126" s="764"/>
      <c r="BO126" s="764"/>
      <c r="BP126" s="764"/>
      <c r="BQ126" s="764"/>
      <c r="BR126" s="764"/>
      <c r="BS126" s="765"/>
      <c r="BT126" s="763" t="s">
        <v>459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460</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x14ac:dyDescent="0.2">
      <c r="A127" s="867"/>
      <c r="B127" s="868"/>
      <c r="C127" s="825" t="s">
        <v>461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462</v>
      </c>
      <c r="AY127" s="758"/>
      <c r="AZ127" s="758"/>
      <c r="BA127" s="758"/>
      <c r="BB127" s="758"/>
      <c r="BC127" s="758"/>
      <c r="BD127" s="758"/>
      <c r="BE127" s="759"/>
      <c r="BF127" s="760" t="s">
        <v>112</v>
      </c>
      <c r="BG127" s="761"/>
      <c r="BH127" s="761"/>
      <c r="BI127" s="761"/>
      <c r="BJ127" s="761"/>
      <c r="BK127" s="761"/>
      <c r="BL127" s="762"/>
      <c r="BM127" s="760">
        <v>11.8</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463</v>
      </c>
      <c r="CQ127" s="752"/>
      <c r="CR127" s="752"/>
      <c r="CS127" s="752"/>
      <c r="CT127" s="752"/>
      <c r="CU127" s="752"/>
      <c r="CV127" s="752"/>
      <c r="CW127" s="752"/>
      <c r="CX127" s="752"/>
      <c r="CY127" s="752"/>
      <c r="CZ127" s="752"/>
      <c r="DA127" s="752"/>
      <c r="DB127" s="752"/>
      <c r="DC127" s="752"/>
      <c r="DD127" s="752"/>
      <c r="DE127" s="752"/>
      <c r="DF127" s="753"/>
      <c r="DG127" s="819">
        <v>10370</v>
      </c>
      <c r="DH127" s="820"/>
      <c r="DI127" s="820"/>
      <c r="DJ127" s="820"/>
      <c r="DK127" s="820"/>
      <c r="DL127" s="820">
        <v>639</v>
      </c>
      <c r="DM127" s="820"/>
      <c r="DN127" s="820"/>
      <c r="DO127" s="820"/>
      <c r="DP127" s="820"/>
      <c r="DQ127" s="820">
        <v>2034</v>
      </c>
      <c r="DR127" s="820"/>
      <c r="DS127" s="820"/>
      <c r="DT127" s="820"/>
      <c r="DU127" s="820"/>
      <c r="DV127" s="821">
        <v>0</v>
      </c>
      <c r="DW127" s="821"/>
      <c r="DX127" s="821"/>
      <c r="DY127" s="821"/>
      <c r="DZ127" s="822"/>
    </row>
    <row r="128" spans="1:130" s="197" customFormat="1" ht="26.25" customHeight="1" x14ac:dyDescent="0.15">
      <c r="A128" s="795" t="s">
        <v>464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465</v>
      </c>
      <c r="X128" s="797"/>
      <c r="Y128" s="797"/>
      <c r="Z128" s="798"/>
      <c r="AA128" s="723">
        <v>483306</v>
      </c>
      <c r="AB128" s="724"/>
      <c r="AC128" s="724"/>
      <c r="AD128" s="724"/>
      <c r="AE128" s="725"/>
      <c r="AF128" s="726">
        <v>423284</v>
      </c>
      <c r="AG128" s="724"/>
      <c r="AH128" s="724"/>
      <c r="AI128" s="724"/>
      <c r="AJ128" s="725"/>
      <c r="AK128" s="726">
        <v>313031</v>
      </c>
      <c r="AL128" s="724"/>
      <c r="AM128" s="724"/>
      <c r="AN128" s="724"/>
      <c r="AO128" s="725"/>
      <c r="AP128" s="727"/>
      <c r="AQ128" s="728"/>
      <c r="AR128" s="728"/>
      <c r="AS128" s="728"/>
      <c r="AT128" s="729"/>
      <c r="AU128" s="235"/>
      <c r="AV128" s="235"/>
      <c r="AW128" s="235"/>
      <c r="AX128" s="772" t="s">
        <v>466</v>
      </c>
      <c r="AY128" s="768"/>
      <c r="AZ128" s="768"/>
      <c r="BA128" s="768"/>
      <c r="BB128" s="768"/>
      <c r="BC128" s="768"/>
      <c r="BD128" s="768"/>
      <c r="BE128" s="769"/>
      <c r="BF128" s="790" t="s">
        <v>467</v>
      </c>
      <c r="BG128" s="791"/>
      <c r="BH128" s="791"/>
      <c r="BI128" s="791"/>
      <c r="BJ128" s="791"/>
      <c r="BK128" s="791"/>
      <c r="BL128" s="792"/>
      <c r="BM128" s="790">
        <v>16.8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468</v>
      </c>
      <c r="X129" s="781"/>
      <c r="Y129" s="781"/>
      <c r="Z129" s="782"/>
      <c r="AA129" s="783">
        <v>29934786</v>
      </c>
      <c r="AB129" s="784"/>
      <c r="AC129" s="784"/>
      <c r="AD129" s="784"/>
      <c r="AE129" s="785"/>
      <c r="AF129" s="786">
        <v>30390718</v>
      </c>
      <c r="AG129" s="784"/>
      <c r="AH129" s="784"/>
      <c r="AI129" s="784"/>
      <c r="AJ129" s="785"/>
      <c r="AK129" s="786">
        <v>30063873</v>
      </c>
      <c r="AL129" s="784"/>
      <c r="AM129" s="784"/>
      <c r="AN129" s="784"/>
      <c r="AO129" s="785"/>
      <c r="AP129" s="787"/>
      <c r="AQ129" s="788"/>
      <c r="AR129" s="788"/>
      <c r="AS129" s="788"/>
      <c r="AT129" s="789"/>
      <c r="AU129" s="235"/>
      <c r="AV129" s="235"/>
      <c r="AW129" s="235"/>
      <c r="AX129" s="772" t="s">
        <v>469</v>
      </c>
      <c r="AY129" s="768"/>
      <c r="AZ129" s="768"/>
      <c r="BA129" s="768"/>
      <c r="BB129" s="768"/>
      <c r="BC129" s="768"/>
      <c r="BD129" s="768"/>
      <c r="BE129" s="769"/>
      <c r="BF129" s="773">
        <v>3.8</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470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471</v>
      </c>
      <c r="X130" s="781"/>
      <c r="Y130" s="781"/>
      <c r="Z130" s="782"/>
      <c r="AA130" s="783">
        <v>3554456</v>
      </c>
      <c r="AB130" s="784"/>
      <c r="AC130" s="784"/>
      <c r="AD130" s="784"/>
      <c r="AE130" s="785"/>
      <c r="AF130" s="786">
        <v>3691397</v>
      </c>
      <c r="AG130" s="784"/>
      <c r="AH130" s="784"/>
      <c r="AI130" s="784"/>
      <c r="AJ130" s="785"/>
      <c r="AK130" s="786">
        <v>3990180</v>
      </c>
      <c r="AL130" s="784"/>
      <c r="AM130" s="784"/>
      <c r="AN130" s="784"/>
      <c r="AO130" s="785"/>
      <c r="AP130" s="787"/>
      <c r="AQ130" s="788"/>
      <c r="AR130" s="788"/>
      <c r="AS130" s="788"/>
      <c r="AT130" s="789"/>
      <c r="AU130" s="235"/>
      <c r="AV130" s="235"/>
      <c r="AW130" s="235"/>
      <c r="AX130" s="751" t="s">
        <v>472</v>
      </c>
      <c r="AY130" s="752"/>
      <c r="AZ130" s="752"/>
      <c r="BA130" s="752"/>
      <c r="BB130" s="752"/>
      <c r="BC130" s="752"/>
      <c r="BD130" s="752"/>
      <c r="BE130" s="753"/>
      <c r="BF130" s="705" t="s">
        <v>112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473</v>
      </c>
      <c r="X131" s="714"/>
      <c r="Y131" s="714"/>
      <c r="Z131" s="715"/>
      <c r="AA131" s="716">
        <v>26380330</v>
      </c>
      <c r="AB131" s="717"/>
      <c r="AC131" s="717"/>
      <c r="AD131" s="717"/>
      <c r="AE131" s="718"/>
      <c r="AF131" s="719">
        <v>26699321</v>
      </c>
      <c r="AG131" s="717"/>
      <c r="AH131" s="717"/>
      <c r="AI131" s="717"/>
      <c r="AJ131" s="718"/>
      <c r="AK131" s="719">
        <v>26073693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475</v>
      </c>
      <c r="W132" s="737"/>
      <c r="X132" s="737"/>
      <c r="Y132" s="737"/>
      <c r="Z132" s="738"/>
      <c r="AA132" s="739">
        <v>4.8418272250000003</v>
      </c>
      <c r="AB132" s="740"/>
      <c r="AC132" s="740"/>
      <c r="AD132" s="740"/>
      <c r="AE132" s="741"/>
      <c r="AF132" s="742">
        <v>4.7179739139999999</v>
      </c>
      <c r="AG132" s="740"/>
      <c r="AH132" s="740"/>
      <c r="AI132" s="740"/>
      <c r="AJ132" s="741"/>
      <c r="AK132" s="742">
        <v>2.1332497859999999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476</v>
      </c>
      <c r="W133" s="746"/>
      <c r="X133" s="746"/>
      <c r="Y133" s="746"/>
      <c r="Z133" s="747"/>
      <c r="AA133" s="748">
        <v>6.6</v>
      </c>
      <c r="AB133" s="749"/>
      <c r="AC133" s="749"/>
      <c r="AD133" s="749"/>
      <c r="AE133" s="750"/>
      <c r="AF133" s="748">
        <v>6.2</v>
      </c>
      <c r="AG133" s="749"/>
      <c r="AH133" s="749"/>
      <c r="AI133" s="749"/>
      <c r="AJ133" s="750"/>
      <c r="AK133" s="748">
        <v>3.8</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477</v>
      </c>
      <c r="B5" s="246"/>
      <c r="C5" s="246"/>
      <c r="D5" s="246"/>
      <c r="E5" s="246"/>
      <c r="F5" s="246"/>
      <c r="G5" s="246"/>
      <c r="H5" s="246"/>
      <c r="I5" s="246"/>
      <c r="J5" s="246"/>
      <c r="K5" s="246"/>
      <c r="L5" s="246"/>
      <c r="M5" s="246"/>
      <c r="N5" s="246"/>
      <c r="O5" s="247"/>
    </row>
    <row r="6" spans="1:16" x14ac:dyDescent="0.15">
      <c r="A6" s="248"/>
      <c r="B6" s="244"/>
      <c r="C6" s="244"/>
      <c r="D6" s="244"/>
      <c r="E6" s="244"/>
      <c r="F6" s="244"/>
      <c r="G6" s="249" t="s">
        <v>478</v>
      </c>
      <c r="H6" s="249"/>
      <c r="I6" s="249"/>
      <c r="J6" s="249"/>
      <c r="K6" s="244"/>
      <c r="L6" s="244"/>
      <c r="M6" s="244"/>
      <c r="N6" s="244"/>
    </row>
    <row r="7" spans="1:16" x14ac:dyDescent="0.15">
      <c r="A7" s="248"/>
      <c r="B7" s="244"/>
      <c r="C7" s="244"/>
      <c r="D7" s="244"/>
      <c r="E7" s="244"/>
      <c r="F7" s="244"/>
      <c r="G7" s="251"/>
      <c r="H7" s="252"/>
      <c r="I7" s="252"/>
      <c r="J7" s="253"/>
      <c r="K7" s="1121" t="s">
        <v>479</v>
      </c>
      <c r="L7" s="254"/>
      <c r="M7" s="255" t="s">
        <v>480</v>
      </c>
      <c r="N7" s="256"/>
    </row>
    <row r="8" spans="1:16" x14ac:dyDescent="0.15">
      <c r="A8" s="248"/>
      <c r="B8" s="244"/>
      <c r="C8" s="244"/>
      <c r="D8" s="244"/>
      <c r="E8" s="244"/>
      <c r="F8" s="244"/>
      <c r="G8" s="257"/>
      <c r="H8" s="258"/>
      <c r="I8" s="258"/>
      <c r="J8" s="259"/>
      <c r="K8" s="1122"/>
      <c r="L8" s="260" t="s">
        <v>481</v>
      </c>
      <c r="M8" s="261" t="s">
        <v>482</v>
      </c>
      <c r="N8" s="262" t="s">
        <v>483</v>
      </c>
    </row>
    <row r="9" spans="1:16" x14ac:dyDescent="0.15">
      <c r="A9" s="248"/>
      <c r="B9" s="244"/>
      <c r="C9" s="244"/>
      <c r="D9" s="244"/>
      <c r="E9" s="244"/>
      <c r="F9" s="244"/>
      <c r="G9" s="1135" t="s">
        <v>484</v>
      </c>
      <c r="H9" s="1136"/>
      <c r="I9" s="1136"/>
      <c r="J9" s="1137"/>
      <c r="K9" s="263">
        <v>8468479</v>
      </c>
      <c r="L9" s="264">
        <v>58125</v>
      </c>
      <c r="M9" s="265">
        <v>58961</v>
      </c>
      <c r="N9" s="266">
        <v>-1.4</v>
      </c>
    </row>
    <row r="10" spans="1:16" x14ac:dyDescent="0.15">
      <c r="A10" s="248"/>
      <c r="B10" s="244"/>
      <c r="C10" s="244"/>
      <c r="D10" s="244"/>
      <c r="E10" s="244"/>
      <c r="F10" s="244"/>
      <c r="G10" s="1135" t="s">
        <v>485</v>
      </c>
      <c r="H10" s="1136"/>
      <c r="I10" s="1136"/>
      <c r="J10" s="1137"/>
      <c r="K10" s="267">
        <v>554203</v>
      </c>
      <c r="L10" s="268">
        <v>3804</v>
      </c>
      <c r="M10" s="269">
        <v>3996</v>
      </c>
      <c r="N10" s="270">
        <v>-4.8</v>
      </c>
    </row>
    <row r="11" spans="1:16" ht="13.5" customHeight="1" x14ac:dyDescent="0.15">
      <c r="A11" s="248"/>
      <c r="B11" s="244"/>
      <c r="C11" s="244"/>
      <c r="D11" s="244"/>
      <c r="E11" s="244"/>
      <c r="F11" s="244"/>
      <c r="G11" s="1135" t="s">
        <v>486</v>
      </c>
      <c r="H11" s="1136"/>
      <c r="I11" s="1136"/>
      <c r="J11" s="1137"/>
      <c r="K11" s="267">
        <v>83481</v>
      </c>
      <c r="L11" s="268">
        <v>573</v>
      </c>
      <c r="M11" s="269">
        <v>3773</v>
      </c>
      <c r="N11" s="270">
        <v>-84.8</v>
      </c>
    </row>
    <row r="12" spans="1:16" ht="13.5" customHeight="1" x14ac:dyDescent="0.15">
      <c r="A12" s="248"/>
      <c r="B12" s="244"/>
      <c r="C12" s="244"/>
      <c r="D12" s="244"/>
      <c r="E12" s="244"/>
      <c r="F12" s="244"/>
      <c r="G12" s="1135" t="s">
        <v>487</v>
      </c>
      <c r="H12" s="1136"/>
      <c r="I12" s="1136"/>
      <c r="J12" s="1137"/>
      <c r="K12" s="267" t="s">
        <v>488</v>
      </c>
      <c r="L12" s="268" t="s">
        <v>488</v>
      </c>
      <c r="M12" s="269">
        <v>594</v>
      </c>
      <c r="N12" s="270" t="s">
        <v>488</v>
      </c>
    </row>
    <row r="13" spans="1:16" ht="13.5" customHeight="1" x14ac:dyDescent="0.15">
      <c r="A13" s="248"/>
      <c r="B13" s="244"/>
      <c r="C13" s="244"/>
      <c r="D13" s="244"/>
      <c r="E13" s="244"/>
      <c r="F13" s="244"/>
      <c r="G13" s="1135" t="s">
        <v>489</v>
      </c>
      <c r="H13" s="1136"/>
      <c r="I13" s="1136"/>
      <c r="J13" s="1137"/>
      <c r="K13" s="267" t="s">
        <v>488</v>
      </c>
      <c r="L13" s="268" t="s">
        <v>488</v>
      </c>
      <c r="M13" s="269">
        <v>1</v>
      </c>
      <c r="N13" s="270" t="s">
        <v>488</v>
      </c>
    </row>
    <row r="14" spans="1:16" ht="13.5" customHeight="1" x14ac:dyDescent="0.15">
      <c r="A14" s="248"/>
      <c r="B14" s="244"/>
      <c r="C14" s="244"/>
      <c r="D14" s="244"/>
      <c r="E14" s="244"/>
      <c r="F14" s="244"/>
      <c r="G14" s="1135" t="s">
        <v>490</v>
      </c>
      <c r="H14" s="1136"/>
      <c r="I14" s="1136"/>
      <c r="J14" s="1137"/>
      <c r="K14" s="267">
        <v>147899</v>
      </c>
      <c r="L14" s="268">
        <v>1015</v>
      </c>
      <c r="M14" s="269">
        <v>2438</v>
      </c>
      <c r="N14" s="270">
        <v>-58.4</v>
      </c>
    </row>
    <row r="15" spans="1:16" ht="13.5" customHeight="1" x14ac:dyDescent="0.15">
      <c r="A15" s="248"/>
      <c r="B15" s="244"/>
      <c r="C15" s="244"/>
      <c r="D15" s="244"/>
      <c r="E15" s="244"/>
      <c r="F15" s="244"/>
      <c r="G15" s="1135" t="s">
        <v>491</v>
      </c>
      <c r="H15" s="1136"/>
      <c r="I15" s="1136"/>
      <c r="J15" s="1137"/>
      <c r="K15" s="267">
        <v>124713</v>
      </c>
      <c r="L15" s="268">
        <v>856</v>
      </c>
      <c r="M15" s="269">
        <v>1435</v>
      </c>
      <c r="N15" s="270">
        <v>-40.299999999999997</v>
      </c>
    </row>
    <row r="16" spans="1:16" x14ac:dyDescent="0.15">
      <c r="A16" s="248"/>
      <c r="B16" s="244"/>
      <c r="C16" s="244"/>
      <c r="D16" s="244"/>
      <c r="E16" s="244"/>
      <c r="F16" s="244"/>
      <c r="G16" s="1138" t="s">
        <v>492</v>
      </c>
      <c r="H16" s="1139"/>
      <c r="I16" s="1139"/>
      <c r="J16" s="1140"/>
      <c r="K16" s="268">
        <v>-934310</v>
      </c>
      <c r="L16" s="268">
        <v>-6413</v>
      </c>
      <c r="M16" s="269">
        <v>-6041</v>
      </c>
      <c r="N16" s="270">
        <v>6.2</v>
      </c>
    </row>
    <row r="17" spans="1:16" x14ac:dyDescent="0.15">
      <c r="A17" s="248"/>
      <c r="B17" s="244"/>
      <c r="C17" s="244"/>
      <c r="D17" s="244"/>
      <c r="E17" s="244"/>
      <c r="F17" s="244"/>
      <c r="G17" s="1138" t="s">
        <v>170</v>
      </c>
      <c r="H17" s="1139"/>
      <c r="I17" s="1139"/>
      <c r="J17" s="1140"/>
      <c r="K17" s="268">
        <v>8444465</v>
      </c>
      <c r="L17" s="268">
        <v>57960</v>
      </c>
      <c r="M17" s="269">
        <v>65157</v>
      </c>
      <c r="N17" s="270">
        <v>-11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493</v>
      </c>
      <c r="H19" s="244"/>
      <c r="I19" s="244"/>
      <c r="J19" s="244"/>
      <c r="K19" s="244"/>
      <c r="L19" s="244"/>
      <c r="M19" s="244"/>
      <c r="N19" s="244"/>
    </row>
    <row r="20" spans="1:16" x14ac:dyDescent="0.15">
      <c r="A20" s="248"/>
      <c r="B20" s="244"/>
      <c r="C20" s="244"/>
      <c r="D20" s="244"/>
      <c r="E20" s="244"/>
      <c r="F20" s="244"/>
      <c r="G20" s="272"/>
      <c r="H20" s="273"/>
      <c r="I20" s="273"/>
      <c r="J20" s="274"/>
      <c r="K20" s="275" t="s">
        <v>494</v>
      </c>
      <c r="L20" s="276" t="s">
        <v>495</v>
      </c>
      <c r="M20" s="277" t="s">
        <v>496</v>
      </c>
      <c r="N20" s="278"/>
    </row>
    <row r="21" spans="1:16" s="284" customFormat="1" x14ac:dyDescent="0.15">
      <c r="A21" s="279"/>
      <c r="B21" s="249"/>
      <c r="C21" s="249"/>
      <c r="D21" s="249"/>
      <c r="E21" s="249"/>
      <c r="F21" s="249"/>
      <c r="G21" s="1132" t="s">
        <v>497</v>
      </c>
      <c r="H21" s="1133"/>
      <c r="I21" s="1133"/>
      <c r="J21" s="1134"/>
      <c r="K21" s="280">
        <v>6.82</v>
      </c>
      <c r="L21" s="281">
        <v>6.38</v>
      </c>
      <c r="M21" s="282">
        <v>0.44</v>
      </c>
      <c r="N21" s="249"/>
      <c r="O21" s="283"/>
      <c r="P21" s="279"/>
    </row>
    <row r="22" spans="1:16" s="284" customFormat="1" x14ac:dyDescent="0.15">
      <c r="A22" s="279"/>
      <c r="B22" s="249"/>
      <c r="C22" s="249"/>
      <c r="D22" s="249"/>
      <c r="E22" s="249"/>
      <c r="F22" s="249"/>
      <c r="G22" s="1132" t="s">
        <v>498</v>
      </c>
      <c r="H22" s="1133"/>
      <c r="I22" s="1133"/>
      <c r="J22" s="1134"/>
      <c r="K22" s="285">
        <v>98.7</v>
      </c>
      <c r="L22" s="286">
        <v>99.2</v>
      </c>
      <c r="M22" s="287">
        <v>-0.5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500</v>
      </c>
      <c r="H29" s="249"/>
      <c r="I29" s="249"/>
      <c r="J29" s="249"/>
      <c r="K29" s="244"/>
      <c r="L29" s="244"/>
      <c r="M29" s="244"/>
      <c r="N29" s="244"/>
      <c r="O29" s="293"/>
    </row>
    <row r="30" spans="1:16" x14ac:dyDescent="0.15">
      <c r="A30" s="248"/>
      <c r="B30" s="244"/>
      <c r="C30" s="244"/>
      <c r="D30" s="244"/>
      <c r="E30" s="244"/>
      <c r="F30" s="244"/>
      <c r="G30" s="251"/>
      <c r="H30" s="252"/>
      <c r="I30" s="252"/>
      <c r="J30" s="253"/>
      <c r="K30" s="1121" t="s">
        <v>479</v>
      </c>
      <c r="L30" s="254"/>
      <c r="M30" s="255" t="s">
        <v>480</v>
      </c>
      <c r="N30" s="256"/>
    </row>
    <row r="31" spans="1:16" x14ac:dyDescent="0.15">
      <c r="A31" s="248"/>
      <c r="B31" s="244"/>
      <c r="C31" s="244"/>
      <c r="D31" s="244"/>
      <c r="E31" s="244"/>
      <c r="F31" s="244"/>
      <c r="G31" s="257"/>
      <c r="H31" s="258"/>
      <c r="I31" s="258"/>
      <c r="J31" s="259"/>
      <c r="K31" s="1122"/>
      <c r="L31" s="260" t="s">
        <v>481</v>
      </c>
      <c r="M31" s="261" t="s">
        <v>482</v>
      </c>
      <c r="N31" s="262" t="s">
        <v>483</v>
      </c>
    </row>
    <row r="32" spans="1:16" ht="27" customHeight="1" x14ac:dyDescent="0.15">
      <c r="A32" s="248"/>
      <c r="B32" s="244"/>
      <c r="C32" s="244"/>
      <c r="D32" s="244"/>
      <c r="E32" s="244"/>
      <c r="F32" s="244"/>
      <c r="G32" s="1123" t="s">
        <v>501</v>
      </c>
      <c r="H32" s="1124"/>
      <c r="I32" s="1124"/>
      <c r="J32" s="1125"/>
      <c r="K32" s="294">
        <v>3402652</v>
      </c>
      <c r="L32" s="294">
        <v>23355</v>
      </c>
      <c r="M32" s="295">
        <v>38103</v>
      </c>
      <c r="N32" s="296">
        <v>-38.700000000000003</v>
      </c>
    </row>
    <row r="33" spans="1:16" ht="13.5" customHeight="1" x14ac:dyDescent="0.15">
      <c r="A33" s="248"/>
      <c r="B33" s="244"/>
      <c r="C33" s="244"/>
      <c r="D33" s="244"/>
      <c r="E33" s="244"/>
      <c r="F33" s="244"/>
      <c r="G33" s="1123" t="s">
        <v>502</v>
      </c>
      <c r="H33" s="1124"/>
      <c r="I33" s="1124"/>
      <c r="J33" s="1125"/>
      <c r="K33" s="294" t="s">
        <v>488</v>
      </c>
      <c r="L33" s="294" t="s">
        <v>488</v>
      </c>
      <c r="M33" s="295" t="s">
        <v>488</v>
      </c>
      <c r="N33" s="296" t="s">
        <v>488</v>
      </c>
    </row>
    <row r="34" spans="1:16" ht="27" customHeight="1" x14ac:dyDescent="0.15">
      <c r="A34" s="248"/>
      <c r="B34" s="244"/>
      <c r="C34" s="244"/>
      <c r="D34" s="244"/>
      <c r="E34" s="244"/>
      <c r="F34" s="244"/>
      <c r="G34" s="1123" t="s">
        <v>503</v>
      </c>
      <c r="H34" s="1124"/>
      <c r="I34" s="1124"/>
      <c r="J34" s="1125"/>
      <c r="K34" s="294" t="s">
        <v>488</v>
      </c>
      <c r="L34" s="294" t="s">
        <v>488</v>
      </c>
      <c r="M34" s="295">
        <v>32</v>
      </c>
      <c r="N34" s="296" t="s">
        <v>488</v>
      </c>
    </row>
    <row r="35" spans="1:16" ht="27" customHeight="1" x14ac:dyDescent="0.15">
      <c r="A35" s="248"/>
      <c r="B35" s="244"/>
      <c r="C35" s="244"/>
      <c r="D35" s="244"/>
      <c r="E35" s="244"/>
      <c r="F35" s="244"/>
      <c r="G35" s="1123" t="s">
        <v>504</v>
      </c>
      <c r="H35" s="1124"/>
      <c r="I35" s="1124"/>
      <c r="J35" s="1125"/>
      <c r="K35" s="294">
        <v>1456776</v>
      </c>
      <c r="L35" s="294">
        <v>9999</v>
      </c>
      <c r="M35" s="295">
        <v>9772</v>
      </c>
      <c r="N35" s="296">
        <v>2.2999999999999998</v>
      </c>
    </row>
    <row r="36" spans="1:16" ht="27" customHeight="1" x14ac:dyDescent="0.15">
      <c r="A36" s="248"/>
      <c r="B36" s="244"/>
      <c r="C36" s="244"/>
      <c r="D36" s="244"/>
      <c r="E36" s="244"/>
      <c r="F36" s="244"/>
      <c r="G36" s="1123" t="s">
        <v>505</v>
      </c>
      <c r="H36" s="1124"/>
      <c r="I36" s="1124"/>
      <c r="J36" s="1125"/>
      <c r="K36" s="294" t="s">
        <v>488</v>
      </c>
      <c r="L36" s="294" t="s">
        <v>488</v>
      </c>
      <c r="M36" s="295">
        <v>1367</v>
      </c>
      <c r="N36" s="296" t="s">
        <v>488</v>
      </c>
    </row>
    <row r="37" spans="1:16" ht="13.5" customHeight="1" x14ac:dyDescent="0.15">
      <c r="A37" s="248"/>
      <c r="B37" s="244"/>
      <c r="C37" s="244"/>
      <c r="D37" s="244"/>
      <c r="E37" s="244"/>
      <c r="F37" s="244"/>
      <c r="G37" s="1123" t="s">
        <v>506</v>
      </c>
      <c r="H37" s="1124"/>
      <c r="I37" s="1124"/>
      <c r="J37" s="1125"/>
      <c r="K37" s="294" t="s">
        <v>488</v>
      </c>
      <c r="L37" s="294" t="s">
        <v>488</v>
      </c>
      <c r="M37" s="295">
        <v>888</v>
      </c>
      <c r="N37" s="296" t="s">
        <v>488</v>
      </c>
    </row>
    <row r="38" spans="1:16" ht="27" customHeight="1" x14ac:dyDescent="0.15">
      <c r="A38" s="248"/>
      <c r="B38" s="244"/>
      <c r="C38" s="244"/>
      <c r="D38" s="244"/>
      <c r="E38" s="244"/>
      <c r="F38" s="244"/>
      <c r="G38" s="1126" t="s">
        <v>507</v>
      </c>
      <c r="H38" s="1127"/>
      <c r="I38" s="1127"/>
      <c r="J38" s="1128"/>
      <c r="K38" s="297" t="s">
        <v>488</v>
      </c>
      <c r="L38" s="297" t="s">
        <v>488</v>
      </c>
      <c r="M38" s="298">
        <v>2</v>
      </c>
      <c r="N38" s="299" t="s">
        <v>488</v>
      </c>
      <c r="O38" s="293"/>
    </row>
    <row r="39" spans="1:16" x14ac:dyDescent="0.15">
      <c r="A39" s="248"/>
      <c r="B39" s="244"/>
      <c r="C39" s="244"/>
      <c r="D39" s="244"/>
      <c r="E39" s="244"/>
      <c r="F39" s="244"/>
      <c r="G39" s="1126" t="s">
        <v>508</v>
      </c>
      <c r="H39" s="1127"/>
      <c r="I39" s="1127"/>
      <c r="J39" s="1128"/>
      <c r="K39" s="300">
        <v>-313031</v>
      </c>
      <c r="L39" s="300">
        <v>-2149</v>
      </c>
      <c r="M39" s="301">
        <v>-6931</v>
      </c>
      <c r="N39" s="302">
        <v>-69</v>
      </c>
      <c r="O39" s="293"/>
    </row>
    <row r="40" spans="1:16" ht="27" customHeight="1" x14ac:dyDescent="0.15">
      <c r="A40" s="248"/>
      <c r="B40" s="244"/>
      <c r="C40" s="244"/>
      <c r="D40" s="244"/>
      <c r="E40" s="244"/>
      <c r="F40" s="244"/>
      <c r="G40" s="1123" t="s">
        <v>509</v>
      </c>
      <c r="H40" s="1124"/>
      <c r="I40" s="1124"/>
      <c r="J40" s="1125"/>
      <c r="K40" s="300">
        <v>-3990180</v>
      </c>
      <c r="L40" s="300">
        <v>-27387</v>
      </c>
      <c r="M40" s="301">
        <v>-31548</v>
      </c>
      <c r="N40" s="302">
        <v>-13.2</v>
      </c>
      <c r="O40" s="293"/>
    </row>
    <row r="41" spans="1:16" x14ac:dyDescent="0.15">
      <c r="A41" s="248"/>
      <c r="B41" s="244"/>
      <c r="C41" s="244"/>
      <c r="D41" s="244"/>
      <c r="E41" s="244"/>
      <c r="F41" s="244"/>
      <c r="G41" s="1129" t="s">
        <v>280</v>
      </c>
      <c r="H41" s="1130"/>
      <c r="I41" s="1130"/>
      <c r="J41" s="1131"/>
      <c r="K41" s="294">
        <v>556217</v>
      </c>
      <c r="L41" s="300">
        <v>3818</v>
      </c>
      <c r="M41" s="301">
        <v>11686</v>
      </c>
      <c r="N41" s="302">
        <v>-67.3</v>
      </c>
      <c r="O41" s="293"/>
    </row>
    <row r="42" spans="1:16" x14ac:dyDescent="0.15">
      <c r="A42" s="248"/>
      <c r="B42" s="244"/>
      <c r="C42" s="244"/>
      <c r="D42" s="244"/>
      <c r="E42" s="244"/>
      <c r="F42" s="244"/>
      <c r="G42" s="303" t="s">
        <v>510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512</v>
      </c>
      <c r="H48" s="308"/>
      <c r="I48" s="308"/>
      <c r="J48" s="308"/>
      <c r="K48" s="308"/>
      <c r="L48" s="308"/>
      <c r="M48" s="309"/>
      <c r="N48" s="308"/>
    </row>
    <row r="49" spans="1:14" ht="13.5" customHeight="1" x14ac:dyDescent="0.15">
      <c r="A49" s="248"/>
      <c r="B49" s="244"/>
      <c r="C49" s="244"/>
      <c r="D49" s="244"/>
      <c r="E49" s="244"/>
      <c r="F49" s="244"/>
      <c r="G49" s="310"/>
      <c r="H49" s="311"/>
      <c r="I49" s="1116" t="s">
        <v>479</v>
      </c>
      <c r="J49" s="1118" t="s">
        <v>513</v>
      </c>
      <c r="K49" s="1119"/>
      <c r="L49" s="1119"/>
      <c r="M49" s="1119"/>
      <c r="N49" s="1120"/>
    </row>
    <row r="50" spans="1:14" x14ac:dyDescent="0.15">
      <c r="A50" s="248"/>
      <c r="B50" s="244"/>
      <c r="C50" s="244"/>
      <c r="D50" s="244"/>
      <c r="E50" s="244"/>
      <c r="F50" s="244"/>
      <c r="G50" s="312"/>
      <c r="H50" s="313"/>
      <c r="I50" s="1117"/>
      <c r="J50" s="314" t="s">
        <v>514</v>
      </c>
      <c r="K50" s="315" t="s">
        <v>515</v>
      </c>
      <c r="L50" s="316" t="s">
        <v>516</v>
      </c>
      <c r="M50" s="317" t="s">
        <v>517</v>
      </c>
      <c r="N50" s="318" t="s">
        <v>518</v>
      </c>
    </row>
    <row r="51" spans="1:14" x14ac:dyDescent="0.15">
      <c r="A51" s="248"/>
      <c r="B51" s="244"/>
      <c r="C51" s="244"/>
      <c r="D51" s="244"/>
      <c r="E51" s="244"/>
      <c r="F51" s="244"/>
      <c r="G51" s="310" t="s">
        <v>519</v>
      </c>
      <c r="H51" s="311"/>
      <c r="I51" s="319">
        <v>5704746</v>
      </c>
      <c r="J51" s="320">
        <v>39400</v>
      </c>
      <c r="K51" s="321">
        <v>-21.5</v>
      </c>
      <c r="L51" s="322">
        <v>51263</v>
      </c>
      <c r="M51" s="323">
        <v>-4.9000000000000004</v>
      </c>
      <c r="N51" s="324">
        <v>-16.600000000000001</v>
      </c>
    </row>
    <row r="52" spans="1:14" x14ac:dyDescent="0.15">
      <c r="A52" s="248"/>
      <c r="B52" s="244"/>
      <c r="C52" s="244"/>
      <c r="D52" s="244"/>
      <c r="E52" s="244"/>
      <c r="F52" s="244"/>
      <c r="G52" s="325"/>
      <c r="H52" s="326" t="s">
        <v>520</v>
      </c>
      <c r="I52" s="327">
        <v>3626007</v>
      </c>
      <c r="J52" s="328">
        <v>25043</v>
      </c>
      <c r="K52" s="329">
        <v>-22.8</v>
      </c>
      <c r="L52" s="330">
        <v>29061</v>
      </c>
      <c r="M52" s="331">
        <v>-15.2</v>
      </c>
      <c r="N52" s="332">
        <v>-7.6</v>
      </c>
    </row>
    <row r="53" spans="1:14" x14ac:dyDescent="0.15">
      <c r="A53" s="248"/>
      <c r="B53" s="244"/>
      <c r="C53" s="244"/>
      <c r="D53" s="244"/>
      <c r="E53" s="244"/>
      <c r="F53" s="244"/>
      <c r="G53" s="310" t="s">
        <v>521</v>
      </c>
      <c r="H53" s="311"/>
      <c r="I53" s="319">
        <v>5178453</v>
      </c>
      <c r="J53" s="320">
        <v>35877</v>
      </c>
      <c r="K53" s="321">
        <v>-8.9</v>
      </c>
      <c r="L53" s="322">
        <v>41433</v>
      </c>
      <c r="M53" s="323">
        <v>-19.2</v>
      </c>
      <c r="N53" s="324">
        <v>10.3</v>
      </c>
    </row>
    <row r="54" spans="1:14" x14ac:dyDescent="0.15">
      <c r="A54" s="248"/>
      <c r="B54" s="244"/>
      <c r="C54" s="244"/>
      <c r="D54" s="244"/>
      <c r="E54" s="244"/>
      <c r="F54" s="244"/>
      <c r="G54" s="325"/>
      <c r="H54" s="326" t="s">
        <v>520</v>
      </c>
      <c r="I54" s="327">
        <v>3641473</v>
      </c>
      <c r="J54" s="328">
        <v>25229</v>
      </c>
      <c r="K54" s="329">
        <v>0.7</v>
      </c>
      <c r="L54" s="330">
        <v>22351</v>
      </c>
      <c r="M54" s="331">
        <v>-23.1</v>
      </c>
      <c r="N54" s="332">
        <v>23.8</v>
      </c>
    </row>
    <row r="55" spans="1:14" x14ac:dyDescent="0.15">
      <c r="A55" s="248"/>
      <c r="B55" s="244"/>
      <c r="C55" s="244"/>
      <c r="D55" s="244"/>
      <c r="E55" s="244"/>
      <c r="F55" s="244"/>
      <c r="G55" s="310" t="s">
        <v>522</v>
      </c>
      <c r="H55" s="311"/>
      <c r="I55" s="319">
        <v>4927451</v>
      </c>
      <c r="J55" s="320">
        <v>33706</v>
      </c>
      <c r="K55" s="321">
        <v>-6.1</v>
      </c>
      <c r="L55" s="322">
        <v>43493</v>
      </c>
      <c r="M55" s="323">
        <v>5</v>
      </c>
      <c r="N55" s="324">
        <v>-11.1</v>
      </c>
    </row>
    <row r="56" spans="1:14" x14ac:dyDescent="0.15">
      <c r="A56" s="248"/>
      <c r="B56" s="244"/>
      <c r="C56" s="244"/>
      <c r="D56" s="244"/>
      <c r="E56" s="244"/>
      <c r="F56" s="244"/>
      <c r="G56" s="325"/>
      <c r="H56" s="326" t="s">
        <v>520</v>
      </c>
      <c r="I56" s="327">
        <v>2673211</v>
      </c>
      <c r="J56" s="328">
        <v>18286</v>
      </c>
      <c r="K56" s="329">
        <v>-27.5</v>
      </c>
      <c r="L56" s="330">
        <v>23254</v>
      </c>
      <c r="M56" s="331">
        <v>4</v>
      </c>
      <c r="N56" s="332">
        <v>-31.5</v>
      </c>
    </row>
    <row r="57" spans="1:14" x14ac:dyDescent="0.15">
      <c r="A57" s="248"/>
      <c r="B57" s="244"/>
      <c r="C57" s="244"/>
      <c r="D57" s="244"/>
      <c r="E57" s="244"/>
      <c r="F57" s="244"/>
      <c r="G57" s="310" t="s">
        <v>523</v>
      </c>
      <c r="H57" s="311"/>
      <c r="I57" s="319">
        <v>5185303</v>
      </c>
      <c r="J57" s="320">
        <v>35516</v>
      </c>
      <c r="K57" s="321">
        <v>5.4</v>
      </c>
      <c r="L57" s="322">
        <v>50840</v>
      </c>
      <c r="M57" s="323">
        <v>16.899999999999999</v>
      </c>
      <c r="N57" s="324">
        <v>-11.5</v>
      </c>
    </row>
    <row r="58" spans="1:14" x14ac:dyDescent="0.15">
      <c r="A58" s="248"/>
      <c r="B58" s="244"/>
      <c r="C58" s="244"/>
      <c r="D58" s="244"/>
      <c r="E58" s="244"/>
      <c r="F58" s="244"/>
      <c r="G58" s="325"/>
      <c r="H58" s="326" t="s">
        <v>520</v>
      </c>
      <c r="I58" s="327">
        <v>3929811</v>
      </c>
      <c r="J58" s="328">
        <v>26917</v>
      </c>
      <c r="K58" s="329">
        <v>47.2</v>
      </c>
      <c r="L58" s="330">
        <v>25367</v>
      </c>
      <c r="M58" s="331">
        <v>9.1</v>
      </c>
      <c r="N58" s="332">
        <v>38.1</v>
      </c>
    </row>
    <row r="59" spans="1:14" x14ac:dyDescent="0.15">
      <c r="A59" s="248"/>
      <c r="B59" s="244"/>
      <c r="C59" s="244"/>
      <c r="D59" s="244"/>
      <c r="E59" s="244"/>
      <c r="F59" s="244"/>
      <c r="G59" s="310" t="s">
        <v>524</v>
      </c>
      <c r="H59" s="311"/>
      <c r="I59" s="319">
        <v>5963600</v>
      </c>
      <c r="J59" s="320">
        <v>40932</v>
      </c>
      <c r="K59" s="321">
        <v>15.2</v>
      </c>
      <c r="L59" s="322">
        <v>53605</v>
      </c>
      <c r="M59" s="323">
        <v>5.4</v>
      </c>
      <c r="N59" s="324">
        <v>9.8000000000000007</v>
      </c>
    </row>
    <row r="60" spans="1:14" x14ac:dyDescent="0.15">
      <c r="A60" s="248"/>
      <c r="B60" s="244"/>
      <c r="C60" s="244"/>
      <c r="D60" s="244"/>
      <c r="E60" s="244"/>
      <c r="F60" s="244"/>
      <c r="G60" s="325"/>
      <c r="H60" s="326" t="s">
        <v>520</v>
      </c>
      <c r="I60" s="333">
        <v>3220990</v>
      </c>
      <c r="J60" s="328">
        <v>22108</v>
      </c>
      <c r="K60" s="329">
        <v>-17.899999999999999</v>
      </c>
      <c r="L60" s="330">
        <v>28343</v>
      </c>
      <c r="M60" s="331">
        <v>11.7</v>
      </c>
      <c r="N60" s="332">
        <v>-29.6</v>
      </c>
    </row>
    <row r="61" spans="1:14" x14ac:dyDescent="0.15">
      <c r="A61" s="248"/>
      <c r="B61" s="244"/>
      <c r="C61" s="244"/>
      <c r="D61" s="244"/>
      <c r="E61" s="244"/>
      <c r="F61" s="244"/>
      <c r="G61" s="310" t="s">
        <v>525</v>
      </c>
      <c r="H61" s="334"/>
      <c r="I61" s="335">
        <v>5391911</v>
      </c>
      <c r="J61" s="336">
        <v>37086</v>
      </c>
      <c r="K61" s="337">
        <v>-3.2</v>
      </c>
      <c r="L61" s="338">
        <v>48127</v>
      </c>
      <c r="M61" s="339">
        <v>0.6</v>
      </c>
      <c r="N61" s="324">
        <v>-3.8</v>
      </c>
    </row>
    <row r="62" spans="1:14" x14ac:dyDescent="0.15">
      <c r="A62" s="248"/>
      <c r="B62" s="244"/>
      <c r="C62" s="244"/>
      <c r="D62" s="244"/>
      <c r="E62" s="244"/>
      <c r="F62" s="244"/>
      <c r="G62" s="325"/>
      <c r="H62" s="326" t="s">
        <v>520</v>
      </c>
      <c r="I62" s="327">
        <v>3418298</v>
      </c>
      <c r="J62" s="328">
        <v>23517</v>
      </c>
      <c r="K62" s="329">
        <v>-4.0999999999999996</v>
      </c>
      <c r="L62" s="330">
        <v>25675</v>
      </c>
      <c r="M62" s="331">
        <v>-2.7</v>
      </c>
      <c r="N62" s="332">
        <v>-1.4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41" t="s">
        <v>3</v>
      </c>
      <c r="D47" s="1141"/>
      <c r="E47" s="1142"/>
      <c r="F47" s="11">
        <v>17.11</v>
      </c>
      <c r="G47" s="12">
        <v>17.46</v>
      </c>
      <c r="H47" s="12">
        <v>24.63</v>
      </c>
      <c r="I47" s="12">
        <v>25.65</v>
      </c>
      <c r="J47" s="13">
        <v>23.02</v>
      </c>
    </row>
    <row r="48" spans="2:10" ht="57.75" customHeight="1" x14ac:dyDescent="0.15">
      <c r="B48" s="14"/>
      <c r="C48" s="1143" t="s">
        <v>4</v>
      </c>
      <c r="D48" s="1143"/>
      <c r="E48" s="1144"/>
      <c r="F48" s="15">
        <v>9.18</v>
      </c>
      <c r="G48" s="16">
        <v>9.35</v>
      </c>
      <c r="H48" s="16">
        <v>10.63</v>
      </c>
      <c r="I48" s="16">
        <v>11.22</v>
      </c>
      <c r="J48" s="17">
        <v>10.18</v>
      </c>
    </row>
    <row r="49" spans="2:10" ht="57.75" customHeight="1" thickBot="1" x14ac:dyDescent="0.2">
      <c r="B49" s="18"/>
      <c r="C49" s="1145" t="s">
        <v>5</v>
      </c>
      <c r="D49" s="1145"/>
      <c r="E49" s="1146"/>
      <c r="F49" s="19">
        <v>1.39</v>
      </c>
      <c r="G49" s="20">
        <v>2.58</v>
      </c>
      <c r="H49" s="20">
        <v>6.25</v>
      </c>
      <c r="I49" s="20">
        <v>2.13</v>
      </c>
      <c r="J49" s="21" t="s">
        <v>532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3" t="s">
        <v>533</v>
      </c>
      <c r="D34" s="1153"/>
      <c r="E34" s="1154"/>
      <c r="F34" s="32">
        <v>8.65</v>
      </c>
      <c r="G34" s="33">
        <v>9.15</v>
      </c>
      <c r="H34" s="33">
        <v>10.53</v>
      </c>
      <c r="I34" s="33">
        <v>11.17</v>
      </c>
      <c r="J34" s="34">
        <v>10.14</v>
      </c>
      <c r="K34" s="22"/>
      <c r="L34" s="22"/>
      <c r="M34" s="22"/>
      <c r="N34" s="22"/>
      <c r="O34" s="22"/>
      <c r="P34" s="22"/>
    </row>
    <row r="35" spans="1:16" ht="39" customHeight="1" x14ac:dyDescent="0.15">
      <c r="A35" s="22"/>
      <c r="B35" s="35"/>
      <c r="C35" s="1147" t="s">
        <v>534</v>
      </c>
      <c r="D35" s="1148"/>
      <c r="E35" s="1149"/>
      <c r="F35" s="36">
        <v>9.7200000000000006</v>
      </c>
      <c r="G35" s="37">
        <v>14.2</v>
      </c>
      <c r="H35" s="37">
        <v>14.24</v>
      </c>
      <c r="I35" s="37">
        <v>13.02</v>
      </c>
      <c r="J35" s="38">
        <v>6.37</v>
      </c>
      <c r="K35" s="22"/>
      <c r="L35" s="22"/>
      <c r="M35" s="22"/>
      <c r="N35" s="22"/>
      <c r="O35" s="22"/>
      <c r="P35" s="22"/>
    </row>
    <row r="36" spans="1:16" ht="39" customHeight="1" x14ac:dyDescent="0.15">
      <c r="A36" s="22"/>
      <c r="B36" s="35"/>
      <c r="C36" s="1147" t="s">
        <v>535</v>
      </c>
      <c r="D36" s="1148"/>
      <c r="E36" s="1149"/>
      <c r="F36" s="36">
        <v>2.63</v>
      </c>
      <c r="G36" s="37">
        <v>2.5099999999999998</v>
      </c>
      <c r="H36" s="37">
        <v>2.98</v>
      </c>
      <c r="I36" s="37">
        <v>3.43</v>
      </c>
      <c r="J36" s="38">
        <v>3.72</v>
      </c>
      <c r="K36" s="22"/>
      <c r="L36" s="22"/>
      <c r="M36" s="22"/>
      <c r="N36" s="22"/>
      <c r="O36" s="22"/>
      <c r="P36" s="22"/>
    </row>
    <row r="37" spans="1:16" ht="39" customHeight="1" x14ac:dyDescent="0.15">
      <c r="A37" s="22"/>
      <c r="B37" s="35"/>
      <c r="C37" s="1147" t="s">
        <v>536</v>
      </c>
      <c r="D37" s="1148"/>
      <c r="E37" s="1149"/>
      <c r="F37" s="36">
        <v>2.38</v>
      </c>
      <c r="G37" s="37">
        <v>4.5599999999999996</v>
      </c>
      <c r="H37" s="37">
        <v>2.63</v>
      </c>
      <c r="I37" s="37">
        <v>2.58</v>
      </c>
      <c r="J37" s="38">
        <v>2.37</v>
      </c>
      <c r="K37" s="22"/>
      <c r="L37" s="22"/>
      <c r="M37" s="22"/>
      <c r="N37" s="22"/>
      <c r="O37" s="22"/>
      <c r="P37" s="22"/>
    </row>
    <row r="38" spans="1:16" ht="39" customHeight="1" x14ac:dyDescent="0.15">
      <c r="A38" s="22"/>
      <c r="B38" s="35"/>
      <c r="C38" s="1147" t="s">
        <v>537</v>
      </c>
      <c r="D38" s="1148"/>
      <c r="E38" s="1149"/>
      <c r="F38" s="36">
        <v>0.09</v>
      </c>
      <c r="G38" s="37">
        <v>0.34</v>
      </c>
      <c r="H38" s="37">
        <v>0.28999999999999998</v>
      </c>
      <c r="I38" s="37">
        <v>0.26</v>
      </c>
      <c r="J38" s="38">
        <v>0.24</v>
      </c>
      <c r="K38" s="22"/>
      <c r="L38" s="22"/>
      <c r="M38" s="22"/>
      <c r="N38" s="22"/>
      <c r="O38" s="22"/>
      <c r="P38" s="22"/>
    </row>
    <row r="39" spans="1:16" ht="39" customHeight="1" x14ac:dyDescent="0.15">
      <c r="A39" s="22"/>
      <c r="B39" s="35"/>
      <c r="C39" s="1147" t="s">
        <v>538</v>
      </c>
      <c r="D39" s="1148"/>
      <c r="E39" s="1149"/>
      <c r="F39" s="36">
        <v>0.04</v>
      </c>
      <c r="G39" s="37">
        <v>0.63</v>
      </c>
      <c r="H39" s="37">
        <v>0.44</v>
      </c>
      <c r="I39" s="37">
        <v>0.34</v>
      </c>
      <c r="J39" s="38">
        <v>0.21</v>
      </c>
      <c r="K39" s="22"/>
      <c r="L39" s="22"/>
      <c r="M39" s="22"/>
      <c r="N39" s="22"/>
      <c r="O39" s="22"/>
      <c r="P39" s="22"/>
    </row>
    <row r="40" spans="1:16" ht="39" customHeight="1" x14ac:dyDescent="0.15">
      <c r="A40" s="22"/>
      <c r="B40" s="35"/>
      <c r="C40" s="1147" t="s">
        <v>539</v>
      </c>
      <c r="D40" s="1148"/>
      <c r="E40" s="1149"/>
      <c r="F40" s="36">
        <v>0.21</v>
      </c>
      <c r="G40" s="37">
        <v>0.1</v>
      </c>
      <c r="H40" s="37">
        <v>0.14000000000000001</v>
      </c>
      <c r="I40" s="37">
        <v>0.06</v>
      </c>
      <c r="J40" s="38">
        <v>0.06</v>
      </c>
      <c r="K40" s="22"/>
      <c r="L40" s="22"/>
      <c r="M40" s="22"/>
      <c r="N40" s="22"/>
      <c r="O40" s="22"/>
      <c r="P40" s="22"/>
    </row>
    <row r="41" spans="1:16" ht="39" customHeight="1" x14ac:dyDescent="0.15">
      <c r="A41" s="22"/>
      <c r="B41" s="35"/>
      <c r="C41" s="1147" t="s">
        <v>540</v>
      </c>
      <c r="D41" s="1148"/>
      <c r="E41" s="1149"/>
      <c r="F41" s="36">
        <v>0.04</v>
      </c>
      <c r="G41" s="37">
        <v>0</v>
      </c>
      <c r="H41" s="37">
        <v>0.01</v>
      </c>
      <c r="I41" s="37">
        <v>0.02</v>
      </c>
      <c r="J41" s="38">
        <v>0.01</v>
      </c>
      <c r="K41" s="22"/>
      <c r="L41" s="22"/>
      <c r="M41" s="22"/>
      <c r="N41" s="22"/>
      <c r="O41" s="22"/>
      <c r="P41" s="22"/>
    </row>
    <row r="42" spans="1:16" ht="39" customHeight="1" x14ac:dyDescent="0.15">
      <c r="A42" s="22"/>
      <c r="B42" s="39"/>
      <c r="C42" s="1147" t="s">
        <v>541</v>
      </c>
      <c r="D42" s="1148"/>
      <c r="E42" s="1149"/>
      <c r="F42" s="36" t="s">
        <v>488</v>
      </c>
      <c r="G42" s="37" t="s">
        <v>488</v>
      </c>
      <c r="H42" s="37" t="s">
        <v>488</v>
      </c>
      <c r="I42" s="37" t="s">
        <v>488</v>
      </c>
      <c r="J42" s="38" t="s">
        <v>488</v>
      </c>
      <c r="K42" s="22"/>
      <c r="L42" s="22"/>
      <c r="M42" s="22"/>
      <c r="N42" s="22"/>
      <c r="O42" s="22"/>
      <c r="P42" s="22"/>
    </row>
    <row r="43" spans="1:16" ht="39" customHeight="1" thickBot="1" x14ac:dyDescent="0.2">
      <c r="A43" s="22"/>
      <c r="B43" s="40"/>
      <c r="C43" s="1150" t="s">
        <v>542</v>
      </c>
      <c r="D43" s="1151"/>
      <c r="E43" s="1152"/>
      <c r="F43" s="41">
        <v>0.15</v>
      </c>
      <c r="G43" s="42">
        <v>0.16</v>
      </c>
      <c r="H43" s="42">
        <v>0.08</v>
      </c>
      <c r="I43" s="42">
        <v>0</v>
      </c>
      <c r="J43" s="43" t="s">
        <v>488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63" t="s">
        <v>11</v>
      </c>
      <c r="C45" s="1164"/>
      <c r="D45" s="58"/>
      <c r="E45" s="1169" t="s">
        <v>12</v>
      </c>
      <c r="F45" s="1169"/>
      <c r="G45" s="1169"/>
      <c r="H45" s="1169"/>
      <c r="I45" s="1169"/>
      <c r="J45" s="1170"/>
      <c r="K45" s="59">
        <v>3270</v>
      </c>
      <c r="L45" s="60">
        <v>6591</v>
      </c>
      <c r="M45" s="60">
        <v>3255</v>
      </c>
      <c r="N45" s="60">
        <v>3576</v>
      </c>
      <c r="O45" s="61">
        <v>3403</v>
      </c>
      <c r="P45" s="48"/>
      <c r="Q45" s="48"/>
      <c r="R45" s="48"/>
      <c r="S45" s="48"/>
      <c r="T45" s="48"/>
      <c r="U45" s="48"/>
    </row>
    <row r="46" spans="1:21" ht="30.75" customHeight="1" x14ac:dyDescent="0.15">
      <c r="A46" s="48"/>
      <c r="B46" s="1165"/>
      <c r="C46" s="1166"/>
      <c r="D46" s="62"/>
      <c r="E46" s="1157" t="s">
        <v>13</v>
      </c>
      <c r="F46" s="1157"/>
      <c r="G46" s="1157"/>
      <c r="H46" s="1157"/>
      <c r="I46" s="1157"/>
      <c r="J46" s="1158"/>
      <c r="K46" s="63" t="s">
        <v>488</v>
      </c>
      <c r="L46" s="64" t="s">
        <v>488</v>
      </c>
      <c r="M46" s="64" t="s">
        <v>488</v>
      </c>
      <c r="N46" s="64" t="s">
        <v>488</v>
      </c>
      <c r="O46" s="65" t="s">
        <v>488</v>
      </c>
      <c r="P46" s="48"/>
      <c r="Q46" s="48"/>
      <c r="R46" s="48"/>
      <c r="S46" s="48"/>
      <c r="T46" s="48"/>
      <c r="U46" s="48"/>
    </row>
    <row r="47" spans="1:21" ht="30.75" customHeight="1" x14ac:dyDescent="0.15">
      <c r="A47" s="48"/>
      <c r="B47" s="1165"/>
      <c r="C47" s="1166"/>
      <c r="D47" s="62"/>
      <c r="E47" s="1157" t="s">
        <v>14</v>
      </c>
      <c r="F47" s="1157"/>
      <c r="G47" s="1157"/>
      <c r="H47" s="1157"/>
      <c r="I47" s="1157"/>
      <c r="J47" s="1158"/>
      <c r="K47" s="63" t="s">
        <v>488</v>
      </c>
      <c r="L47" s="64" t="s">
        <v>488</v>
      </c>
      <c r="M47" s="64" t="s">
        <v>488</v>
      </c>
      <c r="N47" s="64" t="s">
        <v>488</v>
      </c>
      <c r="O47" s="65" t="s">
        <v>488</v>
      </c>
      <c r="P47" s="48"/>
      <c r="Q47" s="48"/>
      <c r="R47" s="48"/>
      <c r="S47" s="48"/>
      <c r="T47" s="48"/>
      <c r="U47" s="48"/>
    </row>
    <row r="48" spans="1:21" ht="30.75" customHeight="1" x14ac:dyDescent="0.15">
      <c r="A48" s="48"/>
      <c r="B48" s="1165"/>
      <c r="C48" s="1166"/>
      <c r="D48" s="62"/>
      <c r="E48" s="1157" t="s">
        <v>15</v>
      </c>
      <c r="F48" s="1157"/>
      <c r="G48" s="1157"/>
      <c r="H48" s="1157"/>
      <c r="I48" s="1157"/>
      <c r="J48" s="1158"/>
      <c r="K48" s="63">
        <v>1826</v>
      </c>
      <c r="L48" s="64">
        <v>1957</v>
      </c>
      <c r="M48" s="64">
        <v>1923</v>
      </c>
      <c r="N48" s="64">
        <v>1798</v>
      </c>
      <c r="O48" s="65">
        <v>1457</v>
      </c>
      <c r="P48" s="48"/>
      <c r="Q48" s="48"/>
      <c r="R48" s="48"/>
      <c r="S48" s="48"/>
      <c r="T48" s="48"/>
      <c r="U48" s="48"/>
    </row>
    <row r="49" spans="1:21" ht="30.75" customHeight="1" x14ac:dyDescent="0.15">
      <c r="A49" s="48"/>
      <c r="B49" s="1165"/>
      <c r="C49" s="1166"/>
      <c r="D49" s="62"/>
      <c r="E49" s="1157" t="s">
        <v>16</v>
      </c>
      <c r="F49" s="1157"/>
      <c r="G49" s="1157"/>
      <c r="H49" s="1157"/>
      <c r="I49" s="1157"/>
      <c r="J49" s="1158"/>
      <c r="K49" s="63">
        <v>297</v>
      </c>
      <c r="L49" s="64">
        <v>268</v>
      </c>
      <c r="M49" s="64">
        <v>153</v>
      </c>
      <c r="N49" s="64" t="s">
        <v>488</v>
      </c>
      <c r="O49" s="65" t="s">
        <v>488</v>
      </c>
      <c r="P49" s="48"/>
      <c r="Q49" s="48"/>
      <c r="R49" s="48"/>
      <c r="S49" s="48"/>
      <c r="T49" s="48"/>
      <c r="U49" s="48"/>
    </row>
    <row r="50" spans="1:21" ht="30.75" customHeight="1" x14ac:dyDescent="0.15">
      <c r="A50" s="48"/>
      <c r="B50" s="1165"/>
      <c r="C50" s="1166"/>
      <c r="D50" s="62"/>
      <c r="E50" s="1157" t="s">
        <v>17</v>
      </c>
      <c r="F50" s="1157"/>
      <c r="G50" s="1157"/>
      <c r="H50" s="1157"/>
      <c r="I50" s="1157"/>
      <c r="J50" s="1158"/>
      <c r="K50" s="63" t="s">
        <v>488</v>
      </c>
      <c r="L50" s="64" t="s">
        <v>488</v>
      </c>
      <c r="M50" s="64" t="s">
        <v>488</v>
      </c>
      <c r="N50" s="64" t="s">
        <v>488</v>
      </c>
      <c r="O50" s="65" t="s">
        <v>488</v>
      </c>
      <c r="P50" s="48"/>
      <c r="Q50" s="48"/>
      <c r="R50" s="48"/>
      <c r="S50" s="48"/>
      <c r="T50" s="48"/>
      <c r="U50" s="48"/>
    </row>
    <row r="51" spans="1:21" ht="30.75" customHeight="1" x14ac:dyDescent="0.15">
      <c r="A51" s="48"/>
      <c r="B51" s="1167"/>
      <c r="C51" s="1168"/>
      <c r="D51" s="66"/>
      <c r="E51" s="1157" t="s">
        <v>18</v>
      </c>
      <c r="F51" s="1157"/>
      <c r="G51" s="1157"/>
      <c r="H51" s="1157"/>
      <c r="I51" s="1157"/>
      <c r="J51" s="1158"/>
      <c r="K51" s="63" t="s">
        <v>488</v>
      </c>
      <c r="L51" s="64" t="s">
        <v>488</v>
      </c>
      <c r="M51" s="64" t="s">
        <v>488</v>
      </c>
      <c r="N51" s="64" t="s">
        <v>488</v>
      </c>
      <c r="O51" s="65" t="s">
        <v>488</v>
      </c>
      <c r="P51" s="48"/>
      <c r="Q51" s="48"/>
      <c r="R51" s="48"/>
      <c r="S51" s="48"/>
      <c r="T51" s="48"/>
      <c r="U51" s="48"/>
    </row>
    <row r="52" spans="1:21" ht="30.75" customHeight="1" x14ac:dyDescent="0.15">
      <c r="A52" s="48"/>
      <c r="B52" s="1155" t="s">
        <v>19</v>
      </c>
      <c r="C52" s="1156"/>
      <c r="D52" s="66"/>
      <c r="E52" s="1157" t="s">
        <v>20</v>
      </c>
      <c r="F52" s="1157"/>
      <c r="G52" s="1157"/>
      <c r="H52" s="1157"/>
      <c r="I52" s="1157"/>
      <c r="J52" s="1158"/>
      <c r="K52" s="63">
        <v>3825</v>
      </c>
      <c r="L52" s="64">
        <v>6355</v>
      </c>
      <c r="M52" s="64">
        <v>4038</v>
      </c>
      <c r="N52" s="64">
        <v>4172</v>
      </c>
      <c r="O52" s="65">
        <v>4303</v>
      </c>
      <c r="P52" s="48"/>
      <c r="Q52" s="48"/>
      <c r="R52" s="48"/>
      <c r="S52" s="48"/>
      <c r="T52" s="48"/>
      <c r="U52" s="48"/>
    </row>
    <row r="53" spans="1:21" ht="30.75" customHeight="1" thickBot="1" x14ac:dyDescent="0.2">
      <c r="A53" s="48"/>
      <c r="B53" s="1159" t="s">
        <v>21</v>
      </c>
      <c r="C53" s="1160"/>
      <c r="D53" s="67"/>
      <c r="E53" s="1161" t="s">
        <v>22</v>
      </c>
      <c r="F53" s="1161"/>
      <c r="G53" s="1161"/>
      <c r="H53" s="1161"/>
      <c r="I53" s="1161"/>
      <c r="J53" s="1162"/>
      <c r="K53" s="68">
        <v>1568</v>
      </c>
      <c r="L53" s="69">
        <v>2461</v>
      </c>
      <c r="M53" s="69">
        <v>1293</v>
      </c>
      <c r="N53" s="69">
        <v>1202</v>
      </c>
      <c r="O53" s="70">
        <v>557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7"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527</v>
      </c>
      <c r="J40" s="79" t="s">
        <v>528</v>
      </c>
      <c r="K40" s="79" t="s">
        <v>529</v>
      </c>
      <c r="L40" s="79" t="s">
        <v>530</v>
      </c>
      <c r="M40" s="80" t="s">
        <v>531</v>
      </c>
    </row>
    <row r="41" spans="2:13" ht="27.75" customHeight="1" x14ac:dyDescent="0.15">
      <c r="B41" s="1183" t="s">
        <v>24</v>
      </c>
      <c r="C41" s="1184"/>
      <c r="D41" s="81"/>
      <c r="E41" s="1185" t="s">
        <v>25</v>
      </c>
      <c r="F41" s="1185"/>
      <c r="G41" s="1185"/>
      <c r="H41" s="1186"/>
      <c r="I41" s="82">
        <v>29393</v>
      </c>
      <c r="J41" s="83">
        <v>28330</v>
      </c>
      <c r="K41" s="83">
        <v>29619</v>
      </c>
      <c r="L41" s="83">
        <v>31719</v>
      </c>
      <c r="M41" s="84">
        <v>33922</v>
      </c>
    </row>
    <row r="42" spans="2:13" ht="27.75" customHeight="1" x14ac:dyDescent="0.15">
      <c r="B42" s="1173"/>
      <c r="C42" s="1174"/>
      <c r="D42" s="85"/>
      <c r="E42" s="1177" t="s">
        <v>26</v>
      </c>
      <c r="F42" s="1177"/>
      <c r="G42" s="1177"/>
      <c r="H42" s="1178"/>
      <c r="I42" s="86">
        <v>760</v>
      </c>
      <c r="J42" s="87">
        <v>1160</v>
      </c>
      <c r="K42" s="87">
        <v>1108</v>
      </c>
      <c r="L42" s="87">
        <v>1643</v>
      </c>
      <c r="M42" s="88">
        <v>1448</v>
      </c>
    </row>
    <row r="43" spans="2:13" ht="27.75" customHeight="1" x14ac:dyDescent="0.15">
      <c r="B43" s="1173"/>
      <c r="C43" s="1174"/>
      <c r="D43" s="85"/>
      <c r="E43" s="1177" t="s">
        <v>27</v>
      </c>
      <c r="F43" s="1177"/>
      <c r="G43" s="1177"/>
      <c r="H43" s="1178"/>
      <c r="I43" s="86">
        <v>21878</v>
      </c>
      <c r="J43" s="87">
        <v>20942</v>
      </c>
      <c r="K43" s="87">
        <v>19870</v>
      </c>
      <c r="L43" s="87">
        <v>19557</v>
      </c>
      <c r="M43" s="88">
        <v>15391</v>
      </c>
    </row>
    <row r="44" spans="2:13" ht="27.75" customHeight="1" x14ac:dyDescent="0.15">
      <c r="B44" s="1173"/>
      <c r="C44" s="1174"/>
      <c r="D44" s="85"/>
      <c r="E44" s="1177" t="s">
        <v>28</v>
      </c>
      <c r="F44" s="1177"/>
      <c r="G44" s="1177"/>
      <c r="H44" s="1178"/>
      <c r="I44" s="86">
        <v>419</v>
      </c>
      <c r="J44" s="87">
        <v>153</v>
      </c>
      <c r="K44" s="87" t="s">
        <v>488</v>
      </c>
      <c r="L44" s="87" t="s">
        <v>488</v>
      </c>
      <c r="M44" s="88" t="s">
        <v>488</v>
      </c>
    </row>
    <row r="45" spans="2:13" ht="27.75" customHeight="1" x14ac:dyDescent="0.15">
      <c r="B45" s="1173"/>
      <c r="C45" s="1174"/>
      <c r="D45" s="85"/>
      <c r="E45" s="1177" t="s">
        <v>29</v>
      </c>
      <c r="F45" s="1177"/>
      <c r="G45" s="1177"/>
      <c r="H45" s="1178"/>
      <c r="I45" s="86">
        <v>14129</v>
      </c>
      <c r="J45" s="87">
        <v>13989</v>
      </c>
      <c r="K45" s="87">
        <v>13608</v>
      </c>
      <c r="L45" s="87">
        <v>13107</v>
      </c>
      <c r="M45" s="88">
        <v>12483</v>
      </c>
    </row>
    <row r="46" spans="2:13" ht="27.75" customHeight="1" x14ac:dyDescent="0.15">
      <c r="B46" s="1173"/>
      <c r="C46" s="1174"/>
      <c r="D46" s="85"/>
      <c r="E46" s="1177" t="s">
        <v>30</v>
      </c>
      <c r="F46" s="1177"/>
      <c r="G46" s="1177"/>
      <c r="H46" s="1178"/>
      <c r="I46" s="86">
        <v>5</v>
      </c>
      <c r="J46" s="87">
        <v>1</v>
      </c>
      <c r="K46" s="87">
        <v>10</v>
      </c>
      <c r="L46" s="87">
        <v>1</v>
      </c>
      <c r="M46" s="88">
        <v>2</v>
      </c>
    </row>
    <row r="47" spans="2:13" ht="27.75" customHeight="1" x14ac:dyDescent="0.15">
      <c r="B47" s="1173"/>
      <c r="C47" s="1174"/>
      <c r="D47" s="85"/>
      <c r="E47" s="1177" t="s">
        <v>31</v>
      </c>
      <c r="F47" s="1177"/>
      <c r="G47" s="1177"/>
      <c r="H47" s="1178"/>
      <c r="I47" s="86" t="s">
        <v>488</v>
      </c>
      <c r="J47" s="87" t="s">
        <v>488</v>
      </c>
      <c r="K47" s="87" t="s">
        <v>488</v>
      </c>
      <c r="L47" s="87" t="s">
        <v>488</v>
      </c>
      <c r="M47" s="88" t="s">
        <v>488</v>
      </c>
    </row>
    <row r="48" spans="2:13" ht="27.75" customHeight="1" x14ac:dyDescent="0.15">
      <c r="B48" s="1175"/>
      <c r="C48" s="1176"/>
      <c r="D48" s="85"/>
      <c r="E48" s="1177" t="s">
        <v>32</v>
      </c>
      <c r="F48" s="1177"/>
      <c r="G48" s="1177"/>
      <c r="H48" s="1178"/>
      <c r="I48" s="86" t="s">
        <v>488</v>
      </c>
      <c r="J48" s="87" t="s">
        <v>488</v>
      </c>
      <c r="K48" s="87" t="s">
        <v>488</v>
      </c>
      <c r="L48" s="87" t="s">
        <v>488</v>
      </c>
      <c r="M48" s="88" t="s">
        <v>488</v>
      </c>
    </row>
    <row r="49" spans="2:13" ht="27.75" customHeight="1" x14ac:dyDescent="0.15">
      <c r="B49" s="1171" t="s">
        <v>33</v>
      </c>
      <c r="C49" s="1172"/>
      <c r="D49" s="89"/>
      <c r="E49" s="1177" t="s">
        <v>34</v>
      </c>
      <c r="F49" s="1177"/>
      <c r="G49" s="1177"/>
      <c r="H49" s="1178"/>
      <c r="I49" s="86">
        <v>11783</v>
      </c>
      <c r="J49" s="87">
        <v>11418</v>
      </c>
      <c r="K49" s="87">
        <v>13328</v>
      </c>
      <c r="L49" s="87">
        <v>13839</v>
      </c>
      <c r="M49" s="88">
        <v>12769</v>
      </c>
    </row>
    <row r="50" spans="2:13" ht="27.75" customHeight="1" x14ac:dyDescent="0.15">
      <c r="B50" s="1173"/>
      <c r="C50" s="1174"/>
      <c r="D50" s="85"/>
      <c r="E50" s="1177" t="s">
        <v>35</v>
      </c>
      <c r="F50" s="1177"/>
      <c r="G50" s="1177"/>
      <c r="H50" s="1178"/>
      <c r="I50" s="86">
        <v>4692</v>
      </c>
      <c r="J50" s="87">
        <v>4998</v>
      </c>
      <c r="K50" s="87">
        <v>1961</v>
      </c>
      <c r="L50" s="87">
        <v>4987</v>
      </c>
      <c r="M50" s="88">
        <v>4015</v>
      </c>
    </row>
    <row r="51" spans="2:13" ht="27.75" customHeight="1" x14ac:dyDescent="0.15">
      <c r="B51" s="1175"/>
      <c r="C51" s="1176"/>
      <c r="D51" s="85"/>
      <c r="E51" s="1177" t="s">
        <v>36</v>
      </c>
      <c r="F51" s="1177"/>
      <c r="G51" s="1177"/>
      <c r="H51" s="1178"/>
      <c r="I51" s="86">
        <v>42549</v>
      </c>
      <c r="J51" s="87">
        <v>42687</v>
      </c>
      <c r="K51" s="87">
        <v>45163</v>
      </c>
      <c r="L51" s="87">
        <v>47277</v>
      </c>
      <c r="M51" s="88">
        <v>49199</v>
      </c>
    </row>
    <row r="52" spans="2:13" ht="27.75" customHeight="1" thickBot="1" x14ac:dyDescent="0.2">
      <c r="B52" s="1179" t="s">
        <v>37</v>
      </c>
      <c r="C52" s="1180"/>
      <c r="D52" s="90"/>
      <c r="E52" s="1181" t="s">
        <v>38</v>
      </c>
      <c r="F52" s="1181"/>
      <c r="G52" s="1181"/>
      <c r="H52" s="1182"/>
      <c r="I52" s="91">
        <v>7559</v>
      </c>
      <c r="J52" s="92">
        <v>5471</v>
      </c>
      <c r="K52" s="92">
        <v>3764</v>
      </c>
      <c r="L52" s="92">
        <v>-76</v>
      </c>
      <c r="M52" s="93">
        <v>-2736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526</v>
      </c>
      <c r="G2" s="111"/>
      <c r="H2" s="112"/>
    </row>
    <row r="3" spans="1:8" x14ac:dyDescent="0.15">
      <c r="A3" s="108" t="s">
        <v>519</v>
      </c>
      <c r="B3" s="113"/>
      <c r="C3" s="114"/>
      <c r="D3" s="115">
        <v>39400</v>
      </c>
      <c r="E3" s="116"/>
      <c r="F3" s="117">
        <v>51263</v>
      </c>
      <c r="G3" s="118"/>
      <c r="H3" s="119"/>
    </row>
    <row r="4" spans="1:8" x14ac:dyDescent="0.15">
      <c r="A4" s="120"/>
      <c r="B4" s="121"/>
      <c r="C4" s="122"/>
      <c r="D4" s="123">
        <v>25043</v>
      </c>
      <c r="E4" s="124"/>
      <c r="F4" s="125">
        <v>29061</v>
      </c>
      <c r="G4" s="126"/>
      <c r="H4" s="127"/>
    </row>
    <row r="5" spans="1:8" x14ac:dyDescent="0.15">
      <c r="A5" s="108" t="s">
        <v>521</v>
      </c>
      <c r="B5" s="113"/>
      <c r="C5" s="114"/>
      <c r="D5" s="115">
        <v>35877</v>
      </c>
      <c r="E5" s="116"/>
      <c r="F5" s="117">
        <v>41433</v>
      </c>
      <c r="G5" s="118"/>
      <c r="H5" s="119"/>
    </row>
    <row r="6" spans="1:8" x14ac:dyDescent="0.15">
      <c r="A6" s="120"/>
      <c r="B6" s="121"/>
      <c r="C6" s="122"/>
      <c r="D6" s="123">
        <v>25229</v>
      </c>
      <c r="E6" s="124"/>
      <c r="F6" s="125">
        <v>22351</v>
      </c>
      <c r="G6" s="126"/>
      <c r="H6" s="127"/>
    </row>
    <row r="7" spans="1:8" x14ac:dyDescent="0.15">
      <c r="A7" s="108" t="s">
        <v>522</v>
      </c>
      <c r="B7" s="113"/>
      <c r="C7" s="114"/>
      <c r="D7" s="115">
        <v>33706</v>
      </c>
      <c r="E7" s="116"/>
      <c r="F7" s="117">
        <v>43493</v>
      </c>
      <c r="G7" s="118"/>
      <c r="H7" s="119"/>
    </row>
    <row r="8" spans="1:8" x14ac:dyDescent="0.15">
      <c r="A8" s="120"/>
      <c r="B8" s="121"/>
      <c r="C8" s="122"/>
      <c r="D8" s="123">
        <v>18286</v>
      </c>
      <c r="E8" s="124"/>
      <c r="F8" s="125">
        <v>23254</v>
      </c>
      <c r="G8" s="126"/>
      <c r="H8" s="127"/>
    </row>
    <row r="9" spans="1:8" x14ac:dyDescent="0.15">
      <c r="A9" s="108" t="s">
        <v>523</v>
      </c>
      <c r="B9" s="113"/>
      <c r="C9" s="114"/>
      <c r="D9" s="115">
        <v>35516</v>
      </c>
      <c r="E9" s="116"/>
      <c r="F9" s="117">
        <v>50840</v>
      </c>
      <c r="G9" s="118"/>
      <c r="H9" s="119"/>
    </row>
    <row r="10" spans="1:8" x14ac:dyDescent="0.15">
      <c r="A10" s="120"/>
      <c r="B10" s="121"/>
      <c r="C10" s="122"/>
      <c r="D10" s="123">
        <v>26917</v>
      </c>
      <c r="E10" s="124"/>
      <c r="F10" s="125">
        <v>25367</v>
      </c>
      <c r="G10" s="126"/>
      <c r="H10" s="127"/>
    </row>
    <row r="11" spans="1:8" x14ac:dyDescent="0.15">
      <c r="A11" s="108" t="s">
        <v>524</v>
      </c>
      <c r="B11" s="113"/>
      <c r="C11" s="114"/>
      <c r="D11" s="115">
        <v>40932</v>
      </c>
      <c r="E11" s="116"/>
      <c r="F11" s="117">
        <v>53605</v>
      </c>
      <c r="G11" s="118"/>
      <c r="H11" s="119"/>
    </row>
    <row r="12" spans="1:8" x14ac:dyDescent="0.15">
      <c r="A12" s="120"/>
      <c r="B12" s="121"/>
      <c r="C12" s="128"/>
      <c r="D12" s="123">
        <v>22108</v>
      </c>
      <c r="E12" s="124"/>
      <c r="F12" s="125">
        <v>28343</v>
      </c>
      <c r="G12" s="126"/>
      <c r="H12" s="127"/>
    </row>
    <row r="13" spans="1:8" x14ac:dyDescent="0.15">
      <c r="A13" s="108"/>
      <c r="B13" s="113"/>
      <c r="C13" s="129"/>
      <c r="D13" s="130">
        <v>37086</v>
      </c>
      <c r="E13" s="131"/>
      <c r="F13" s="132">
        <v>48127</v>
      </c>
      <c r="G13" s="133"/>
      <c r="H13" s="119"/>
    </row>
    <row r="14" spans="1:8" x14ac:dyDescent="0.15">
      <c r="A14" s="120"/>
      <c r="B14" s="121"/>
      <c r="C14" s="122"/>
      <c r="D14" s="123">
        <v>23517</v>
      </c>
      <c r="E14" s="124"/>
      <c r="F14" s="125">
        <v>25675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9.18</v>
      </c>
      <c r="C19" s="134">
        <f>ROUND(VALUE(SUBSTITUTE(実質収支比率等に係る経年分析!G$48,"▲","-")),2)</f>
        <v>9.35</v>
      </c>
      <c r="D19" s="134">
        <f>ROUND(VALUE(SUBSTITUTE(実質収支比率等に係る経年分析!H$48,"▲","-")),2)</f>
        <v>10.63</v>
      </c>
      <c r="E19" s="134">
        <f>ROUND(VALUE(SUBSTITUTE(実質収支比率等に係る経年分析!I$48,"▲","-")),2)</f>
        <v>11.22</v>
      </c>
      <c r="F19" s="134">
        <f>ROUND(VALUE(SUBSTITUTE(実質収支比率等に係る経年分析!J$48,"▲","-")),2)</f>
        <v>10.18</v>
      </c>
    </row>
    <row r="20" spans="1:11" x14ac:dyDescent="0.15">
      <c r="A20" s="134" t="s">
        <v>43</v>
      </c>
      <c r="B20" s="134">
        <f>ROUND(VALUE(SUBSTITUTE(実質収支比率等に係る経年分析!F$47,"▲","-")),2)</f>
        <v>17.11</v>
      </c>
      <c r="C20" s="134">
        <f>ROUND(VALUE(SUBSTITUTE(実質収支比率等に係る経年分析!G$47,"▲","-")),2)</f>
        <v>17.46</v>
      </c>
      <c r="D20" s="134">
        <f>ROUND(VALUE(SUBSTITUTE(実質収支比率等に係る経年分析!H$47,"▲","-")),2)</f>
        <v>24.63</v>
      </c>
      <c r="E20" s="134">
        <f>ROUND(VALUE(SUBSTITUTE(実質収支比率等に係る経年分析!I$47,"▲","-")),2)</f>
        <v>25.65</v>
      </c>
      <c r="F20" s="134">
        <f>ROUND(VALUE(SUBSTITUTE(実質収支比率等に係る経年分析!J$47,"▲","-")),2)</f>
        <v>23.02</v>
      </c>
    </row>
    <row r="21" spans="1:11" x14ac:dyDescent="0.15">
      <c r="A21" s="134" t="s">
        <v>44</v>
      </c>
      <c r="B21" s="134">
        <f>IF(ISNUMBER(VALUE(SUBSTITUTE(実質収支比率等に係る経年分析!F$49,"▲","-"))),ROUND(VALUE(SUBSTITUTE(実質収支比率等に係る経年分析!F$49,"▲","-")),2),NA())</f>
        <v>1.39</v>
      </c>
      <c r="C21" s="134">
        <f>IF(ISNUMBER(VALUE(SUBSTITUTE(実質収支比率等に係る経年分析!G$49,"▲","-"))),ROUND(VALUE(SUBSTITUTE(実質収支比率等に係る経年分析!G$49,"▲","-")),2),NA())</f>
        <v>2.58</v>
      </c>
      <c r="D21" s="134">
        <f>IF(ISNUMBER(VALUE(SUBSTITUTE(実質収支比率等に係る経年分析!H$49,"▲","-"))),ROUND(VALUE(SUBSTITUTE(実質収支比率等に係る経年分析!H$49,"▲","-")),2),NA())</f>
        <v>6.25</v>
      </c>
      <c r="E21" s="134">
        <f>IF(ISNUMBER(VALUE(SUBSTITUTE(実質収支比率等に係る経年分析!I$49,"▲","-"))),ROUND(VALUE(SUBSTITUTE(実質収支比率等に係る経年分析!I$49,"▲","-")),2),NA())</f>
        <v>2.13</v>
      </c>
      <c r="F21" s="134">
        <f>IF(ISNUMBER(VALUE(SUBSTITUTE(実質収支比率等に係る経年分析!J$49,"▲","-"))),ROUND(VALUE(SUBSTITUTE(実質収支比率等に係る経年分析!J$49,"▲","-")),2),NA())</f>
        <v>-4.07</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0.14000000000000001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x14ac:dyDescent="0.15">
      <c r="A31" s="135" t="str">
        <f>IF(連結実質赤字比率に係る赤字・黒字の構成分析!C$39="",NA(),連結実質赤字比率に係る赤字・黒字の構成分析!C$39)</f>
        <v>国済寺土地区画整理事業特別会計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0.21</v>
      </c>
    </row>
    <row r="32" spans="1:11" x14ac:dyDescent="0.15">
      <c r="A32" s="135" t="str">
        <f>IF(連結実質赤字比率に係る赤字・黒字の構成分析!C$38="",NA(),連結実質赤字比率に係る赤字・黒字の構成分析!C$38)</f>
        <v>岡中央土地区画整理事業特別会計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0.28999999999999998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0.24</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2.38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4.5599999999999996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2.63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2.58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2.37</v>
      </c>
    </row>
    <row r="34" spans="1:16" x14ac:dyDescent="0.15">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2.5099999999999998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3.43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3.72</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9.7200000000000006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14.24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6.37</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8.65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9.15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10.53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11.17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10.14</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3825</v>
      </c>
      <c r="E42" s="136"/>
      <c r="F42" s="136"/>
      <c r="G42" s="136">
        <f>'実質公債費比率（分子）の構造'!L$52</f>
        <v>6355</v>
      </c>
      <c r="H42" s="136"/>
      <c r="I42" s="136"/>
      <c r="J42" s="136">
        <f>'実質公債費比率（分子）の構造'!M$52</f>
        <v>4038</v>
      </c>
      <c r="K42" s="136"/>
      <c r="L42" s="136"/>
      <c r="M42" s="136">
        <f>'実質公債費比率（分子）の構造'!N$52</f>
        <v>4172</v>
      </c>
      <c r="N42" s="136"/>
      <c r="O42" s="136"/>
      <c r="P42" s="136">
        <f>'実質公債費比率（分子）の構造'!O$52</f>
        <v>4303</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297</v>
      </c>
      <c r="C45" s="136"/>
      <c r="D45" s="136"/>
      <c r="E45" s="136">
        <f>'実質公債費比率（分子）の構造'!L$49</f>
        <v>268</v>
      </c>
      <c r="F45" s="136"/>
      <c r="G45" s="136"/>
      <c r="H45" s="136">
        <f>'実質公債費比率（分子）の構造'!M$49</f>
        <v>153</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1826</v>
      </c>
      <c r="C46" s="136"/>
      <c r="D46" s="136"/>
      <c r="E46" s="136">
        <f>'実質公債費比率（分子）の構造'!L$48</f>
        <v>1957</v>
      </c>
      <c r="F46" s="136"/>
      <c r="G46" s="136"/>
      <c r="H46" s="136">
        <f>'実質公債費比率（分子）の構造'!M$48</f>
        <v>1923</v>
      </c>
      <c r="I46" s="136"/>
      <c r="J46" s="136"/>
      <c r="K46" s="136">
        <f>'実質公債費比率（分子）の構造'!N$48</f>
        <v>1798</v>
      </c>
      <c r="L46" s="136"/>
      <c r="M46" s="136"/>
      <c r="N46" s="136">
        <f>'実質公債費比率（分子）の構造'!O$48</f>
        <v>1457</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3270</v>
      </c>
      <c r="C49" s="136"/>
      <c r="D49" s="136"/>
      <c r="E49" s="136">
        <f>'実質公債費比率（分子）の構造'!L$45</f>
        <v>6591</v>
      </c>
      <c r="F49" s="136"/>
      <c r="G49" s="136"/>
      <c r="H49" s="136">
        <f>'実質公債費比率（分子）の構造'!M$45</f>
        <v>3255</v>
      </c>
      <c r="I49" s="136"/>
      <c r="J49" s="136"/>
      <c r="K49" s="136">
        <f>'実質公債費比率（分子）の構造'!N$45</f>
        <v>3576</v>
      </c>
      <c r="L49" s="136"/>
      <c r="M49" s="136"/>
      <c r="N49" s="136">
        <f>'実質公債費比率（分子）の構造'!O$45</f>
        <v>3403</v>
      </c>
      <c r="O49" s="136"/>
      <c r="P49" s="136"/>
    </row>
    <row r="50" spans="1:16" x14ac:dyDescent="0.15">
      <c r="A50" s="136" t="s">
        <v>59</v>
      </c>
      <c r="B50" s="136" t="e">
        <f>NA()</f>
        <v>#N/A</v>
      </c>
      <c r="C50" s="136">
        <f>IF(ISNUMBER('実質公債費比率（分子）の構造'!K$53),'実質公債費比率（分子）の構造'!K$53,NA())</f>
        <v>1568</v>
      </c>
      <c r="D50" s="136" t="e">
        <f>NA()</f>
        <v>#N/A</v>
      </c>
      <c r="E50" s="136" t="e">
        <f>NA()</f>
        <v>#N/A</v>
      </c>
      <c r="F50" s="136">
        <f>IF(ISNUMBER('実質公債費比率（分子）の構造'!L$53),'実質公債費比率（分子）の構造'!L$53,NA())</f>
        <v>2461</v>
      </c>
      <c r="G50" s="136" t="e">
        <f>NA()</f>
        <v>#N/A</v>
      </c>
      <c r="H50" s="136" t="e">
        <f>NA()</f>
        <v>#N/A</v>
      </c>
      <c r="I50" s="136">
        <f>IF(ISNUMBER('実質公債費比率（分子）の構造'!M$53),'実質公債費比率（分子）の構造'!M$53,NA())</f>
        <v>1293</v>
      </c>
      <c r="J50" s="136" t="e">
        <f>NA()</f>
        <v>#N/A</v>
      </c>
      <c r="K50" s="136" t="e">
        <f>NA()</f>
        <v>#N/A</v>
      </c>
      <c r="L50" s="136">
        <f>IF(ISNUMBER('実質公債費比率（分子）の構造'!N$53),'実質公債費比率（分子）の構造'!N$53,NA())</f>
        <v>1202</v>
      </c>
      <c r="M50" s="136" t="e">
        <f>NA()</f>
        <v>#N/A</v>
      </c>
      <c r="N50" s="136" t="e">
        <f>NA()</f>
        <v>#N/A</v>
      </c>
      <c r="O50" s="136">
        <f>IF(ISNUMBER('実質公債費比率（分子）の構造'!O$53),'実質公債費比率（分子）の構造'!O$53,NA())</f>
        <v>557</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42549</v>
      </c>
      <c r="E56" s="135"/>
      <c r="F56" s="135"/>
      <c r="G56" s="135">
        <f>'将来負担比率（分子）の構造'!J$51</f>
        <v>42687</v>
      </c>
      <c r="H56" s="135"/>
      <c r="I56" s="135"/>
      <c r="J56" s="135">
        <f>'将来負担比率（分子）の構造'!K$51</f>
        <v>45163</v>
      </c>
      <c r="K56" s="135"/>
      <c r="L56" s="135"/>
      <c r="M56" s="135">
        <f>'将来負担比率（分子）の構造'!L$51</f>
        <v>47277</v>
      </c>
      <c r="N56" s="135"/>
      <c r="O56" s="135"/>
      <c r="P56" s="135">
        <f>'将来負担比率（分子）の構造'!M$51</f>
        <v>49199</v>
      </c>
    </row>
    <row r="57" spans="1:16" x14ac:dyDescent="0.15">
      <c r="A57" s="135" t="s">
        <v>35</v>
      </c>
      <c r="B57" s="135"/>
      <c r="C57" s="135"/>
      <c r="D57" s="135">
        <f>'将来負担比率（分子）の構造'!I$50</f>
        <v>4692</v>
      </c>
      <c r="E57" s="135"/>
      <c r="F57" s="135"/>
      <c r="G57" s="135">
        <f>'将来負担比率（分子）の構造'!J$50</f>
        <v>4998</v>
      </c>
      <c r="H57" s="135"/>
      <c r="I57" s="135"/>
      <c r="J57" s="135">
        <f>'将来負担比率（分子）の構造'!K$50</f>
        <v>1961</v>
      </c>
      <c r="K57" s="135"/>
      <c r="L57" s="135"/>
      <c r="M57" s="135">
        <f>'将来負担比率（分子）の構造'!L$50</f>
        <v>4987</v>
      </c>
      <c r="N57" s="135"/>
      <c r="O57" s="135"/>
      <c r="P57" s="135">
        <f>'将来負担比率（分子）の構造'!M$50</f>
        <v>4015</v>
      </c>
    </row>
    <row r="58" spans="1:16" x14ac:dyDescent="0.15">
      <c r="A58" s="135" t="s">
        <v>34</v>
      </c>
      <c r="B58" s="135"/>
      <c r="C58" s="135"/>
      <c r="D58" s="135">
        <f>'将来負担比率（分子）の構造'!I$49</f>
        <v>11783</v>
      </c>
      <c r="E58" s="135"/>
      <c r="F58" s="135"/>
      <c r="G58" s="135">
        <f>'将来負担比率（分子）の構造'!J$49</f>
        <v>11418</v>
      </c>
      <c r="H58" s="135"/>
      <c r="I58" s="135"/>
      <c r="J58" s="135">
        <f>'将来負担比率（分子）の構造'!K$49</f>
        <v>13328</v>
      </c>
      <c r="K58" s="135"/>
      <c r="L58" s="135"/>
      <c r="M58" s="135">
        <f>'将来負担比率（分子）の構造'!L$49</f>
        <v>13839</v>
      </c>
      <c r="N58" s="135"/>
      <c r="O58" s="135"/>
      <c r="P58" s="135">
        <f>'将来負担比率（分子）の構造'!M$49</f>
        <v>12769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5</v>
      </c>
      <c r="C61" s="135"/>
      <c r="D61" s="135"/>
      <c r="E61" s="135">
        <f>'将来負担比率（分子）の構造'!J$46</f>
        <v>1</v>
      </c>
      <c r="F61" s="135"/>
      <c r="G61" s="135"/>
      <c r="H61" s="135">
        <f>'将来負担比率（分子）の構造'!K$46</f>
        <v>10</v>
      </c>
      <c r="I61" s="135"/>
      <c r="J61" s="135"/>
      <c r="K61" s="135">
        <f>'将来負担比率（分子）の構造'!L$46</f>
        <v>1</v>
      </c>
      <c r="L61" s="135"/>
      <c r="M61" s="135"/>
      <c r="N61" s="135">
        <f>'将来負担比率（分子）の構造'!M$46</f>
        <v>2</v>
      </c>
      <c r="O61" s="135"/>
      <c r="P61" s="135"/>
    </row>
    <row r="62" spans="1:16" x14ac:dyDescent="0.15">
      <c r="A62" s="135" t="s">
        <v>29</v>
      </c>
      <c r="B62" s="135">
        <f>'将来負担比率（分子）の構造'!I$45</f>
        <v>14129</v>
      </c>
      <c r="C62" s="135"/>
      <c r="D62" s="135"/>
      <c r="E62" s="135">
        <f>'将来負担比率（分子）の構造'!J$45</f>
        <v>13989</v>
      </c>
      <c r="F62" s="135"/>
      <c r="G62" s="135"/>
      <c r="H62" s="135">
        <f>'将来負担比率（分子）の構造'!K$45</f>
        <v>13608</v>
      </c>
      <c r="I62" s="135"/>
      <c r="J62" s="135"/>
      <c r="K62" s="135">
        <f>'将来負担比率（分子）の構造'!L$45</f>
        <v>13107</v>
      </c>
      <c r="L62" s="135"/>
      <c r="M62" s="135"/>
      <c r="N62" s="135">
        <f>'将来負担比率（分子）の構造'!M$45</f>
        <v>12483</v>
      </c>
      <c r="O62" s="135"/>
      <c r="P62" s="135"/>
    </row>
    <row r="63" spans="1:16" x14ac:dyDescent="0.15">
      <c r="A63" s="135" t="s">
        <v>28</v>
      </c>
      <c r="B63" s="135">
        <f>'将来負担比率（分子）の構造'!I$44</f>
        <v>419</v>
      </c>
      <c r="C63" s="135"/>
      <c r="D63" s="135"/>
      <c r="E63" s="135">
        <f>'将来負担比率（分子）の構造'!J$44</f>
        <v>153</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21878</v>
      </c>
      <c r="C64" s="135"/>
      <c r="D64" s="135"/>
      <c r="E64" s="135">
        <f>'将来負担比率（分子）の構造'!J$43</f>
        <v>20942</v>
      </c>
      <c r="F64" s="135"/>
      <c r="G64" s="135"/>
      <c r="H64" s="135">
        <f>'将来負担比率（分子）の構造'!K$43</f>
        <v>19870</v>
      </c>
      <c r="I64" s="135"/>
      <c r="J64" s="135"/>
      <c r="K64" s="135">
        <f>'将来負担比率（分子）の構造'!L$43</f>
        <v>19557</v>
      </c>
      <c r="L64" s="135"/>
      <c r="M64" s="135"/>
      <c r="N64" s="135">
        <f>'将来負担比率（分子）の構造'!M$43</f>
        <v>15391</v>
      </c>
      <c r="O64" s="135"/>
      <c r="P64" s="135"/>
    </row>
    <row r="65" spans="1:16" x14ac:dyDescent="0.15">
      <c r="A65" s="135" t="s">
        <v>26</v>
      </c>
      <c r="B65" s="135">
        <f>'将来負担比率（分子）の構造'!I$42</f>
        <v>760</v>
      </c>
      <c r="C65" s="135"/>
      <c r="D65" s="135"/>
      <c r="E65" s="135">
        <f>'将来負担比率（分子）の構造'!J$42</f>
        <v>1160</v>
      </c>
      <c r="F65" s="135"/>
      <c r="G65" s="135"/>
      <c r="H65" s="135">
        <f>'将来負担比率（分子）の構造'!K$42</f>
        <v>1108</v>
      </c>
      <c r="I65" s="135"/>
      <c r="J65" s="135"/>
      <c r="K65" s="135">
        <f>'将来負担比率（分子）の構造'!L$42</f>
        <v>1643</v>
      </c>
      <c r="L65" s="135"/>
      <c r="M65" s="135"/>
      <c r="N65" s="135">
        <f>'将来負担比率（分子）の構造'!M$42</f>
        <v>1448</v>
      </c>
      <c r="O65" s="135"/>
      <c r="P65" s="135"/>
    </row>
    <row r="66" spans="1:16" x14ac:dyDescent="0.15">
      <c r="A66" s="135" t="s">
        <v>25</v>
      </c>
      <c r="B66" s="135">
        <f>'将来負担比率（分子）の構造'!I$41</f>
        <v>29393</v>
      </c>
      <c r="C66" s="135"/>
      <c r="D66" s="135"/>
      <c r="E66" s="135">
        <f>'将来負担比率（分子）の構造'!J$41</f>
        <v>28330</v>
      </c>
      <c r="F66" s="135"/>
      <c r="G66" s="135"/>
      <c r="H66" s="135">
        <f>'将来負担比率（分子）の構造'!K$41</f>
        <v>29619</v>
      </c>
      <c r="I66" s="135"/>
      <c r="J66" s="135"/>
      <c r="K66" s="135">
        <f>'将来負担比率（分子）の構造'!L$41</f>
        <v>31719</v>
      </c>
      <c r="L66" s="135"/>
      <c r="M66" s="135"/>
      <c r="N66" s="135">
        <f>'将来負担比率（分子）の構造'!M$41</f>
        <v>33922</v>
      </c>
      <c r="O66" s="135"/>
      <c r="P66" s="135"/>
    </row>
    <row r="67" spans="1:16" x14ac:dyDescent="0.15">
      <c r="A67" s="135" t="s">
        <v>63</v>
      </c>
      <c r="B67" s="135" t="e">
        <f>NA()</f>
        <v>#N/A</v>
      </c>
      <c r="C67" s="135">
        <f>IF(ISNUMBER('将来負担比率（分子）の構造'!I$52), IF('将来負担比率（分子）の構造'!I$52 &lt; 0, 0, '将来負担比率（分子）の構造'!I$52), NA())</f>
        <v>7559</v>
      </c>
      <c r="D67" s="135" t="e">
        <f>NA()</f>
        <v>#N/A</v>
      </c>
      <c r="E67" s="135" t="e">
        <f>NA()</f>
        <v>#N/A</v>
      </c>
      <c r="F67" s="135">
        <f>IF(ISNUMBER('将来負担比率（分子）の構造'!J$52), IF('将来負担比率（分子）の構造'!J$52 &lt; 0, 0, '将来負担比率（分子）の構造'!J$52), NA())</f>
        <v>5471</v>
      </c>
      <c r="G67" s="135" t="e">
        <f>NA()</f>
        <v>#N/A</v>
      </c>
      <c r="H67" s="135" t="e">
        <f>NA()</f>
        <v>#N/A</v>
      </c>
      <c r="I67" s="135">
        <f>IF(ISNUMBER('将来負担比率（分子）の構造'!K$52), IF('将来負担比率（分子）の構造'!K$52 &lt; 0, 0, '将来負担比率（分子）の構造'!K$52), NA())</f>
        <v>3764</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2016-04-14T06:01:51Z</cp:lastPrinted>
  <dcterms:created xsi:type="dcterms:W3CDTF">2016-02-15T00:57:55Z</dcterms:created>
  <dcterms:modified xsi:type="dcterms:W3CDTF">2016-04-22T05:45:13Z</dcterms:modified>
  <cp:category/>
</cp:coreProperties>
</file>