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AU63" i="11"/>
  <c r="AP63" i="11"/>
  <c r="AA23" i="11"/>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BE37" i="9"/>
  <c r="AM37" i="9"/>
  <c r="C37" i="9"/>
  <c r="BW36" i="9"/>
  <c r="CO34" i="9" s="1"/>
  <c r="CO35" i="9" s="1"/>
  <c r="CO36" i="9" s="1"/>
  <c r="CO37" i="9" s="1"/>
  <c r="CO38" i="9" s="1"/>
  <c r="BE36" i="9"/>
  <c r="C36" i="9"/>
  <c r="BW35" i="9"/>
  <c r="BE35" i="9"/>
  <c r="BW34" i="9"/>
  <c r="BE34" i="9"/>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<sst xmlns="http://schemas.openxmlformats.org/spreadsheetml/2006/main" count="937" uniqueCount="540">
  <si>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</si>
  <si>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</si>
  <si>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</si>
  <si>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</si>
  <si>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</si>
  <si>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</si>
  <si>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</si>
  <si>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</si>
  <si>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</si>
  <si>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</si>
  <si>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</si>
  <si>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</si>
  <si>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</si>
  <si>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</si>
  <si>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</si>
  <si>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</si>
  <si>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</si>
  <si>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</si>
  <si>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</si>
  <si>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</si>
  <si>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</si>
  <si>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</si>
  <si>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</si>
  <si>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</si>
  <si>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</si>
  <si>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</si>
  <si>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</si>
  <si>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</si>
  <si>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</si>
  <si>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</si>
  <si>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</si>
  <si>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</si>
  <si>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</si>
  <si>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</si>
  <si>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</si>
  <si>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</si>
  <si>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</si>
  <si>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</si>
  <si>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</si>
  <si>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</si>
  <si>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</si>
  <si>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</si>
  <si>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</si>
  <si>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</si>
  <si>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</si>
  <si>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</si>
  <si>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</si>
  <si>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</si>
  <si>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</si>
  <si>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</si>
  <si>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</si>
  <si>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</si>
  <si>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</si>
  <si>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</si>
  <si>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</si>
  <si>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</si>
  <si>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</si>
  <si>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</si>
  <si>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</si>
  <si>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</si>
  <si>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</si>
  <si>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</si>
  <si>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</si>
  <si>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</si>
  <si>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</si>
  <si>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</si>
  <si>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</si>
  <si>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</si>
  <si>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</si>
  <si>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</si>
  <si>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</si>
  <si>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</si>
  <si>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</si>
  <si>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</si>
  <si>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</si>
  <si>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</si>
  <si>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</si>
  <si>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</si>
  <si>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</si>
  <si>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</si>
  <si>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</si>
  <si>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</si>
  <si>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所沢市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</si>
  <si>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</si>
  <si>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</si>
  <si>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</si>
  <si>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</si>
  <si>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</si>
  <si>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</si>
  <si>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</si>
  <si>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</si>
  <si>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</si>
  <si>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</si>
  <si>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</si>
  <si>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</si>
  <si>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</si>
  <si>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</si>
  <si>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</si>
  <si>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</si>
  <si>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</si>
  <si>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</si>
  <si>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</si>
  <si>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</si>
  <si>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</si>
  <si>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</si>
  <si>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</si>
  <si>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</si>
  <si>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</si>
  <si>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</si>
  <si>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</si>
  <si>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</si>
  <si>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</si>
  <si>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</si>
  <si>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</si>
  <si>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</si>
  <si>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</si>
  <si>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</si>
  <si>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</si>
  <si>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</si>
  <si>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</si>
  <si>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</si>
  <si>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</si>
  <si>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</si>
  <si>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</si>
  <si>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</si>
  <si>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</si>
  <si>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</si>
  <si>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</si>
  <si>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</si>
  <si>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</si>
  <si>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</si>
  <si>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</si>
  <si>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</si>
  <si>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</si>
  <si>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</si>
  <si>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</si>
  <si>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</si>
  <si>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</si>
  <si>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</si>
  <si>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</si>
  <si>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</si>
  <si>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</si>
  <si>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</si>
  <si>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</si>
  <si>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</si>
  <si>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</si>
  <si>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</si>
  <si>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</si>
  <si>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</si>
  <si>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</si>
  <si>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</si>
  <si>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</si>
  <si>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</si>
  <si>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</si>
  <si>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</si>
  <si>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</si>
  <si>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</si>
  <si>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</si>
  <si>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</si>
  <si>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</si>
  <si>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</si>
  <si>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</si>
  <si>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</si>
  <si>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</si>
  <si>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</si>
  <si>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</si>
  <si>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</si>
  <si>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</si>
  <si>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</si>
  <si>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</si>
  <si>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</si>
  <si>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</si>
  <si>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</si>
  <si>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</si>
  <si>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</si>
  <si>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</si>
  <si>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</si>
  <si>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</si>
  <si>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</si>
  <si>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</si>
  <si>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</si>
  <si>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</si>
  <si>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</si>
  <si>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</si>
  <si>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</si>
  <si>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</si>
  <si>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</si>
  <si>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</si>
  <si>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</si>
  <si>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</si>
  <si>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</si>
  <si>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</si>
  <si>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</si>
  <si>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</si>
  <si>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</si>
  <si>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埼玉県所沢市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</si>
  <si>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</si>
  <si>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</si>
  <si>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</si>
  <si>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</si>
  <si>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</si>
  <si>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</si>
  <si>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</si>
  <si>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</si>
  <si>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</si>
  <si>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</si>
  <si>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</si>
  <si>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</si>
  <si>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</si>
  <si>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</si>
  <si>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</si>
  <si>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</si>
  <si>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</si>
  <si>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</si>
  <si>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</si>
  <si>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</si>
  <si>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</si>
  <si>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</si>
  <si>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</si>
  <si>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</si>
  <si>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</si>
  <si>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</si>
  <si>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</si>
  <si>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</si>
  <si>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</si>
  <si>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</si>
  <si>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</si>
  <si>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</si>
  <si>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</si>
  <si>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</si>
  <si>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</si>
  <si>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</si>
  <si>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</si>
  <si>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</si>
  <si>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</si>
  <si>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</si>
  <si>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</si>
  <si>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</si>
  <si>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</si>
  <si>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</si>
  <si>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</si>
  <si>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</si>
  <si>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</si>
  <si>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</si>
  <si>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</si>
  <si>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</si>
  <si>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</si>
  <si>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</si>
  <si>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</si>
  <si>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</si>
  <si>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</si>
  <si>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</si>
  <si>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</si>
  <si>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</si>
  <si>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</si>
  <si>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</si>
  <si>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</si>
  <si>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</si>
  <si>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</si>
  <si>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</si>
  <si>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</si>
  <si>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</si>
  <si>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</si>
  <si>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</si>
  <si>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</si>
  <si>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</si>
  <si>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</si>
  <si>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</si>
  <si>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</si>
  <si>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</si>
  <si>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</si>
  <si>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</si>
  <si>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</si>
  <si>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</si>
  <si>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</si>
  <si>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</si>
  <si>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</si>
  <si>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</si>
  <si>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</si>
  <si>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</si>
  <si>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</si>
  <si>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</si>
  <si>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</si>
  <si>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</si>
  <si>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</si>
  <si>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</si>
  <si>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</si>
  <si>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</si>
  <si>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</si>
  <si>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</si>
  <si>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</si>
  <si>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</si>
  <si>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</si>
  <si>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</si>
  <si>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</si>
  <si>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</si>
  <si>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</si>
  <si>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</si>
  <si>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</si>
  <si>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</si>
  <si>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</si>
  <si>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</si>
  <si>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</si>
  <si>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</si>
  <si>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</si>
  <si>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</si>
  <si>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</si>
  <si>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</si>
  <si>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</si>
  <si>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</si>
  <si>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</si>
  <si>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</si>
  <si>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</si>
  <si>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</si>
  <si>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</si>
  <si>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</si>
  <si>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</si>
  <si>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</si>
  <si>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</si>
  <si>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</si>
  <si>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</si>
  <si>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</si>
  <si>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</si>
  <si>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</si>
  <si>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</si>
  <si>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</si>
  <si>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</si>
  <si>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</si>
  <si>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</si>
  <si>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</si>
  <si>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</si>
  <si>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</si>
  <si>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</si>
  <si>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</si>
  <si>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</si>
  <si>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</si>
  <si>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</si>
  <si>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</si>
  <si>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</si>
  <si>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</si>
  <si>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</si>
  <si>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</si>
  <si>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</si>
  <si>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</si>
  <si>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</si>
  <si>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埼玉県所沢市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</si>
  <si>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</si>
  <si>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</si>
  <si>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</si>
  <si>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</si>
  <si>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</si>
  <si>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</si>
  <si>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</si>
  <si>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</si>
  <si>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</si>
  <si>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</si>
  <si>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</si>
  <si>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</si>
  <si>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</si>
  <si>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</si>
  <si>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</si>
  <si>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</si>
  <si>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</si>
  <si>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</si>
  <si>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</si>
  <si>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</si>
  <si>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所沢市所沢都市計画事業狭山ヶ丘土地区画整理会計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</si>
  <si>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</si>
  <si>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</si>
  <si>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</si>
  <si>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</si>
  <si>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</si>
  <si>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</si>
  <si>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</si>
  <si>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</si>
  <si>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</si>
  <si>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</si>
  <si>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</si>
  <si>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</si>
  <si>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</si>
  <si>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所沢市交通災害共済特別会計</t>
    <phoneticPr fontId="5"/>
  </si>
  <si>
    <t>所沢市国民健康保険特別会計</t>
    <phoneticPr fontId="5"/>
  </si>
  <si>
    <t>所沢市介護保険特別会計</t>
    <phoneticPr fontId="5"/>
  </si>
  <si>
    <t>所沢市後期高齢者医療特別会計</t>
    <phoneticPr fontId="5"/>
  </si>
  <si>
    <t>所沢市水道事業会計</t>
    <phoneticPr fontId="5"/>
  </si>
  <si>
    <t>法適用企業</t>
    <phoneticPr fontId="5"/>
  </si>
  <si>
    <t>所沢市下水道事業特別会計</t>
    <phoneticPr fontId="5"/>
  </si>
  <si>
    <t>所沢市病院事業会計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</si>
  <si>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</si>
  <si>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</si>
  <si>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</si>
  <si>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</si>
  <si>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</si>
  <si>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</si>
  <si>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</si>
  <si>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</si>
  <si>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</si>
  <si>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</si>
  <si>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</si>
  <si>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</si>
  <si>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</si>
  <si>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</si>
  <si>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</si>
  <si>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</si>
  <si>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</si>
  <si>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</si>
  <si>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</si>
  <si>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</si>
  <si>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</si>
  <si>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</si>
  <si>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</si>
  <si>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</si>
  <si>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</si>
  <si>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</si>
  <si>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</si>
  <si>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</si>
  <si>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</si>
  <si>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</si>
  <si>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</si>
  <si>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</si>
  <si>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</si>
  <si>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</si>
  <si>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</si>
  <si>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</si>
  <si>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</si>
  <si>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</si>
  <si>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</si>
  <si>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</si>
  <si>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</si>
  <si>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</si>
  <si>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</si>
  <si>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</si>
  <si>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</si>
  <si>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</si>
  <si>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</si>
  <si>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</si>
  <si>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</si>
  <si>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</si>
  <si>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</si>
  <si>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</si>
  <si>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</si>
  <si>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</si>
  <si>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</si>
  <si>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</si>
  <si>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</si>
  <si>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</si>
  <si>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</si>
  <si>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</si>
  <si>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</si>
  <si>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</si>
  <si>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</si>
  <si>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</si>
  <si>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</si>
  <si>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</si>
  <si>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</si>
  <si>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</si>
  <si>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</si>
  <si>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</si>
  <si>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</si>
  <si>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</si>
  <si>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</si>
  <si>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</si>
  <si>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</si>
  <si>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</si>
  <si>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</si>
  <si>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</si>
  <si>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</si>
  <si>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</si>
  <si>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</si>
  <si>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</si>
  <si>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</si>
  <si>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</si>
  <si>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</si>
  <si>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</si>
  <si>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</si>
  <si>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</si>
  <si>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</si>
  <si>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</si>
  <si>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</si>
  <si>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</si>
  <si>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</si>
  <si>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</si>
  <si>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</si>
  <si>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</si>
  <si>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</si>
  <si>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</si>
  <si>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</si>
  <si>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</si>
  <si>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</si>
  <si>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</si>
  <si>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</si>
  <si>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</si>
  <si>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</si>
  <si>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</si>
  <si>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</si>
  <si>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</si>
  <si>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</si>
  <si>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</si>
  <si>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</si>
  <si>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</si>
  <si>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</si>
  <si>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</si>
  <si>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</si>
  <si>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</si>
  <si>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</si>
  <si>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</si>
  <si>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</si>
  <si>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</si>
  <si>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</si>
  <si>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</si>
  <si>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</si>
  <si>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</si>
  <si>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</si>
  <si>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</si>
  <si>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</si>
  <si>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</si>
  <si>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</si>
  <si>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</si>
  <si>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</si>
  <si>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</si>
  <si>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2.54</t>
  </si>
  <si>
    <t>▲ 1.46</t>
  </si>
  <si>
    <t>所沢市国民健康保険特別会計</t>
  </si>
  <si>
    <t>▲ 0.27</t>
  </si>
  <si>
    <t>▲ 0.72</t>
  </si>
  <si>
    <t>所沢市水道事業会計</t>
  </si>
  <si>
    <t>一般会計</t>
  </si>
  <si>
    <t>所沢市下水道事業特別会計</t>
  </si>
  <si>
    <t>所沢市介護保険特別会計</t>
  </si>
  <si>
    <t>所沢市病院事業会計</t>
  </si>
  <si>
    <t>所沢市後期高齢者医療特別会計</t>
  </si>
  <si>
    <t>所沢市交通災害共済特別会計</t>
  </si>
  <si>
    <t>その他会計（赤字）</t>
  </si>
  <si>
    <t>その他会計（黒字）</t>
  </si>
  <si>
    <t>所沢市土地開発公社</t>
    <rPh sb="0" eb="2">
      <t>トコロザワ</t>
    </rPh>
    <rPh sb="2" eb="3">
      <t>シ</t>
    </rPh>
    <rPh sb="3" eb="5">
      <t>トチ</t>
    </rPh>
    <rPh sb="5" eb="7">
      <t>カイハツ</t>
    </rPh>
    <rPh sb="7" eb="9">
      <t>コウシャ</t>
    </rPh>
    <phoneticPr fontId="2"/>
  </si>
  <si>
    <t>ワルツ所沢</t>
    <rPh sb="3" eb="5">
      <t>トコロザワ</t>
    </rPh>
    <phoneticPr fontId="2"/>
  </si>
  <si>
    <t>所沢市公共施設管理公社</t>
    <rPh sb="0" eb="2">
      <t>トコロザワ</t>
    </rPh>
    <rPh sb="2" eb="3">
      <t>シ</t>
    </rPh>
    <rPh sb="3" eb="5">
      <t>コウキョウ</t>
    </rPh>
    <rPh sb="5" eb="7">
      <t>シセツ</t>
    </rPh>
    <rPh sb="7" eb="9">
      <t>カンリ</t>
    </rPh>
    <rPh sb="9" eb="11">
      <t>コウシャ</t>
    </rPh>
    <phoneticPr fontId="2"/>
  </si>
  <si>
    <t>所沢市文化振興事業団</t>
    <rPh sb="0" eb="2">
      <t>トコロザワ</t>
    </rPh>
    <rPh sb="2" eb="3">
      <t>シ</t>
    </rPh>
    <rPh sb="3" eb="5">
      <t>ブンカ</t>
    </rPh>
    <rPh sb="5" eb="7">
      <t>シンコウ</t>
    </rPh>
    <rPh sb="7" eb="9">
      <t>ジギョウ</t>
    </rPh>
    <rPh sb="9" eb="10">
      <t>ダン</t>
    </rPh>
    <phoneticPr fontId="2"/>
  </si>
  <si>
    <t>埼玉西部食品流通センター</t>
    <rPh sb="0" eb="2">
      <t>サイタマ</t>
    </rPh>
    <rPh sb="2" eb="4">
      <t>セイブ</t>
    </rPh>
    <rPh sb="4" eb="6">
      <t>ショクヒン</t>
    </rPh>
    <rPh sb="6" eb="8">
      <t>リュウツウ</t>
    </rPh>
    <phoneticPr fontId="2"/>
  </si>
  <si>
    <t>埼玉西部消防組合</t>
    <rPh sb="0" eb="2">
      <t>サイタマ</t>
    </rPh>
    <rPh sb="2" eb="4">
      <t>セイブ</t>
    </rPh>
    <rPh sb="4" eb="6">
      <t>ショウボウ</t>
    </rPh>
    <rPh sb="6" eb="8">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</si>
</sst>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23011</c:v>
                </c:pt>
                <c:pt idx="1">
                  <c:v>21970</c:v>
                </c:pt>
                <c:pt idx="2">
                  <c:v>19262</c:v>
                </c:pt>
                <c:pt idx="3">
                  <c:v>15776</c:v>
                </c:pt>
                <c:pt idx="4">
                  <c:v>16578</c:v>
                </c:pt>
              </c:numCache>
            </c:numRef>
          </c:val>
          <c:smooth val="0"/>
        </c:ser>
        <c:dLbls>
          <c:showLegendKey val="0"/>
          <c:showVal val="0"/>
          <c:showCatName val="0"/>
          <c:showSerName val="0"/>
          <c:showPercent val="0"/>
          <c:showBubbleSize val="0"/>
        </c:dLbls>
        <c:marker val="1"/>
        <c:smooth val="0"/>
        <c:axId val="93169920"/>
        <c:axId val="102674816"/>
      </c:lineChart>
      <c:catAx>
        <c:axId val="93169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74816"/>
        <c:crosses val="autoZero"/>
        <c:auto val="1"/>
        <c:lblAlgn val="ctr"/>
        <c:lblOffset val="100"/>
        <c:tickLblSkip val="1"/>
        <c:tickMarkSkip val="1"/>
        <c:noMultiLvlLbl val="0"/>
      </c:catAx>
      <c:valAx>
        <c:axId val="102674816"/>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69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4.1100000000000003</c:v>
                </c:pt>
                <c:pt idx="1">
                  <c:v>3.89</c:v>
                </c:pt>
                <c:pt idx="2">
                  <c:v>4.4400000000000004</c:v>
                </c:pt>
                <c:pt idx="3">
                  <c:v>6.47</c:v>
                </c:pt>
                <c:pt idx="4">
                  <c:v>6.21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5.14</c:v>
                </c:pt>
                <c:pt idx="1">
                  <c:v>5.58</c:v>
                </c:pt>
                <c:pt idx="2">
                  <c:v>5.56</c:v>
                </c:pt>
                <c:pt idx="3">
                  <c:v>5.48</c:v>
                </c:pt>
                <c:pt idx="4">
                  <c:v>4.32</c:v>
                </c:pt>
              </c:numCache>
            </c:numRef>
          </c:val>
        </c:ser>
        <c:dLbls>
          <c:showLegendKey val="0"/>
          <c:showVal val="0"/>
          <c:showCatName val="0"/>
          <c:showSerName val="0"/>
          <c:showPercent val="0"/>
          <c:showBubbleSize val="0"/>
        </c:dLbls>
        <c:gapWidth val="250"/>
        <c:overlap val="100"/>
        <c:axId val="103738368"/>
        <c:axId val="103941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-2.54</c:v>
                </c:pt>
                <c:pt idx="1">
                  <c:v>0.43</c:v>
                </c:pt>
                <c:pt idx="2">
                  <c:v>0.53</c:v>
                </c:pt>
                <c:pt idx="3">
                  <c:v>2.11</c:v>
                </c:pt>
                <c:pt idx="4">
                  <c:v>-1.46</c:v>
                </c:pt>
              </c:numCache>
            </c:numRef>
          </c:val>
          <c:smooth val="0"/>
        </c:ser>
        <c:dLbls>
          <c:showLegendKey val="0"/>
          <c:showVal val="0"/>
          <c:showCatName val="0"/>
          <c:showSerName val="0"/>
          <c:showPercent val="0"/>
          <c:showBubbleSize val="0"/>
        </c:dLbls>
        <c:marker val="1"/>
        <c:smooth val="0"/>
        <c:axId val="103738368"/>
        <c:axId val="103941248"/>
      </c:lineChart>
      <c:catAx>
        <c:axId val="10373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941248"/>
        <c:crosses val="autoZero"/>
        <c:auto val="1"/>
        <c:lblAlgn val="ctr"/>
        <c:lblOffset val="100"/>
        <c:tickLblSkip val="1"/>
        <c:tickMarkSkip val="1"/>
        <c:noMultiLvlLbl val="0"/>
      </c:catAx>
      <c:valAx>
        <c:axId val="10394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3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所沢市交通災害共済特別会計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ser>
        <c:ser>
          <c:idx val="3"/>
          <c:order val="3"/>
          <c:tx>
            <c:strRef>
              <c:f>データシート!$A$30</c:f>
              <c:strCache>
                <c:ptCount val="1"/>
                <c:pt idx="0">
                  <c:v>所沢市後期高齢者医療特別会計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0.02</c:v>
                </c:pt>
                <c:pt idx="8">
                  <c:v>#N/A</c:v>
                </c:pt>
                <c:pt idx="9">
                  <c:v>7.0000000000000007E-2</c:v>
                </c:pt>
              </c:numCache>
            </c:numRef>
          </c:val>
        </c:ser>
        <c:ser>
          <c:idx val="4"/>
          <c:order val="4"/>
          <c:tx>
            <c:strRef>
              <c:f>データシート!$A$31</c:f>
              <c:strCache>
                <c:ptCount val="1"/>
                <c:pt idx="0">
                  <c:v>所沢市病院事業会計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0.8</c:v>
                </c:pt>
                <c:pt idx="2">
                  <c:v>#N/A</c:v>
                </c:pt>
                <c:pt idx="3">
                  <c:v>0.78</c:v>
                </c:pt>
                <c:pt idx="4">
                  <c:v>#N/A</c:v>
                </c:pt>
                <c:pt idx="5">
                  <c:v>0.73</c:v>
                </c:pt>
                <c:pt idx="6">
                  <c:v>#N/A</c:v>
                </c:pt>
                <c:pt idx="7">
                  <c:v>0.62</c:v>
                </c:pt>
                <c:pt idx="8">
                  <c:v>#N/A</c:v>
                </c:pt>
                <c:pt idx="9">
                  <c:v>0.57999999999999996</c:v>
                </c:pt>
              </c:numCache>
            </c:numRef>
          </c:val>
        </c:ser>
        <c:ser>
          <c:idx val="5"/>
          <c:order val="5"/>
          <c:tx>
            <c:strRef>
              <c:f>データシート!$A$32</c:f>
              <c:strCache>
                <c:ptCount val="1"/>
                <c:pt idx="0">
                  <c:v>所沢市介護保険特別会計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0.49</c:v>
                </c:pt>
                <c:pt idx="2">
                  <c:v>#N/A</c:v>
                </c:pt>
                <c:pt idx="3">
                  <c:v>0.9</c:v>
                </c:pt>
                <c:pt idx="4">
                  <c:v>#N/A</c:v>
                </c:pt>
                <c:pt idx="5">
                  <c:v>0.85</c:v>
                </c:pt>
                <c:pt idx="6">
                  <c:v>#N/A</c:v>
                </c:pt>
                <c:pt idx="7">
                  <c:v>1.21</c:v>
                </c:pt>
                <c:pt idx="8">
                  <c:v>#N/A</c:v>
                </c:pt>
                <c:pt idx="9">
                  <c:v>1.29</c:v>
                </c:pt>
              </c:numCache>
            </c:numRef>
          </c:val>
        </c:ser>
        <c:ser>
          <c:idx val="6"/>
          <c:order val="6"/>
          <c:tx>
            <c:strRef>
              <c:f>データシート!$A$33</c:f>
              <c:strCache>
                <c:ptCount val="1"/>
                <c:pt idx="0">
                  <c:v>所沢市下水道事業特別会計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0.69</c:v>
                </c:pt>
                <c:pt idx="2">
                  <c:v>#N/A</c:v>
                </c:pt>
                <c:pt idx="3">
                  <c:v>0.53</c:v>
                </c:pt>
                <c:pt idx="4">
                  <c:v>#N/A</c:v>
                </c:pt>
                <c:pt idx="5">
                  <c:v>0.36</c:v>
                </c:pt>
                <c:pt idx="6">
                  <c:v>#N/A</c:v>
                </c:pt>
                <c:pt idx="7">
                  <c:v>2.12</c:v>
                </c:pt>
                <c:pt idx="8">
                  <c:v>#N/A</c:v>
                </c:pt>
                <c:pt idx="9">
                  <c:v>3.18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4.07</c:v>
                </c:pt>
                <c:pt idx="2">
                  <c:v>#N/A</c:v>
                </c:pt>
                <c:pt idx="3">
                  <c:v>3.87</c:v>
                </c:pt>
                <c:pt idx="4">
                  <c:v>#N/A</c:v>
                </c:pt>
                <c:pt idx="5">
                  <c:v>4.43</c:v>
                </c:pt>
                <c:pt idx="6">
                  <c:v>#N/A</c:v>
                </c:pt>
                <c:pt idx="7">
                  <c:v>6.46</c:v>
                </c:pt>
                <c:pt idx="8">
                  <c:v>#N/A</c:v>
                </c:pt>
                <c:pt idx="9">
                  <c:v>6.19</c:v>
                </c:pt>
              </c:numCache>
            </c:numRef>
          </c:val>
        </c:ser>
        <c:ser>
          <c:idx val="8"/>
          <c:order val="8"/>
          <c:tx>
            <c:strRef>
              <c:f>データシート!$A$35</c:f>
              <c:strCache>
                <c:ptCount val="1"/>
                <c:pt idx="0">
                  <c:v>所沢市水道事業会計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10.98</c:v>
                </c:pt>
                <c:pt idx="2">
                  <c:v>#N/A</c:v>
                </c:pt>
                <c:pt idx="3">
                  <c:v>10.11</c:v>
                </c:pt>
                <c:pt idx="4">
                  <c:v>#N/A</c:v>
                </c:pt>
                <c:pt idx="5">
                  <c:v>9.83</c:v>
                </c:pt>
                <c:pt idx="6">
                  <c:v>#N/A</c:v>
                </c:pt>
                <c:pt idx="7">
                  <c:v>10.61</c:v>
                </c:pt>
                <c:pt idx="8">
                  <c:v>#N/A</c:v>
                </c:pt>
                <c:pt idx="9">
                  <c:v>10.41</c:v>
                </c:pt>
              </c:numCache>
            </c:numRef>
          </c:val>
        </c:ser>
        <c:ser>
          <c:idx val="9"/>
          <c:order val="9"/>
          <c:tx>
            <c:strRef>
              <c:f>データシート!$A$36</c:f>
              <c:strCache>
                <c:ptCount val="1"/>
                <c:pt idx="0">
                  <c:v>所沢市国民健康保険特別会計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1.23</c:v>
                </c:pt>
                <c:pt idx="2">
                  <c:v>#N/A</c:v>
                </c:pt>
                <c:pt idx="3">
                  <c:v>1.99</c:v>
                </c:pt>
                <c:pt idx="4">
                  <c:v>#N/A</c:v>
                </c:pt>
                <c:pt idx="5">
                  <c:v>0.19</c:v>
                </c:pt>
                <c:pt idx="6">
                  <c:v>0.27</c:v>
                </c:pt>
                <c:pt idx="7">
                  <c:v>#N/A</c:v>
                </c:pt>
                <c:pt idx="8">
                  <c:v>0.72</c:v>
                </c:pt>
                <c:pt idx="9">
                  <c:v>#N/A</c:v>
                </c:pt>
              </c:numCache>
            </c:numRef>
          </c:val>
        </c:ser>
        <c:dLbls>
          <c:showLegendKey val="0"/>
          <c:showVal val="0"/>
          <c:showCatName val="0"/>
          <c:showSerName val="0"/>
          <c:showPercent val="0"/>
          <c:showBubbleSize val="0"/>
        </c:dLbls>
        <c:gapWidth val="150"/>
        <c:overlap val="100"/>
        <c:axId val="104359424"/>
        <c:axId val="104360960"/>
      </c:barChart>
      <c:catAx>
        <c:axId val="10435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360960"/>
        <c:crosses val="autoZero"/>
        <c:auto val="1"/>
        <c:lblAlgn val="ctr"/>
        <c:lblOffset val="100"/>
        <c:tickLblSkip val="1"/>
        <c:tickMarkSkip val="1"/>
        <c:noMultiLvlLbl val="0"/>
      </c:catAx>
      <c:valAx>
        <c:axId val="10436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59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7097</c:v>
                </c:pt>
                <c:pt idx="5">
                  <c:v>7280</c:v>
                </c:pt>
                <c:pt idx="8">
                  <c:v>7206</c:v>
                </c:pt>
                <c:pt idx="11">
                  <c:v>7435</c:v>
                </c:pt>
                <c:pt idx="14">
                  <c:v>7763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2721</c:v>
                </c:pt>
                <c:pt idx="3">
                  <c:v>854</c:v>
                </c:pt>
                <c:pt idx="6">
                  <c:v>1135</c:v>
                </c:pt>
                <c:pt idx="9">
                  <c:v>231</c:v>
                </c:pt>
                <c:pt idx="12">
                  <c:v>231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66</c:v>
                </c:pt>
                <c:pt idx="12">
                  <c:v>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952</c:v>
                </c:pt>
                <c:pt idx="3">
                  <c:v>824</c:v>
                </c:pt>
                <c:pt idx="6">
                  <c:v>894</c:v>
                </c:pt>
                <c:pt idx="9">
                  <c:v>1345</c:v>
                </c:pt>
                <c:pt idx="12">
                  <c:v>1101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7358</c:v>
                </c:pt>
                <c:pt idx="3">
                  <c:v>7418</c:v>
                </c:pt>
                <c:pt idx="6">
                  <c:v>7325</c:v>
                </c:pt>
                <c:pt idx="9">
                  <c:v>6878</c:v>
                </c:pt>
                <c:pt idx="12">
                  <c:v>6815</c:v>
                </c:pt>
              </c:numCache>
            </c:numRef>
          </c:val>
        </c:ser>
        <c:dLbls>
          <c:showLegendKey val="0"/>
          <c:showVal val="0"/>
          <c:showCatName val="0"/>
          <c:showSerName val="0"/>
          <c:showPercent val="0"/>
          <c:showBubbleSize val="0"/>
        </c:dLbls>
        <c:gapWidth val="100"/>
        <c:overlap val="100"/>
        <c:axId val="102822656"/>
        <c:axId val="102824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3934</c:v>
                </c:pt>
                <c:pt idx="2">
                  <c:v>#N/A</c:v>
                </c:pt>
                <c:pt idx="3">
                  <c:v>#N/A</c:v>
                </c:pt>
                <c:pt idx="4">
                  <c:v>1816</c:v>
                </c:pt>
                <c:pt idx="5">
                  <c:v>#N/A</c:v>
                </c:pt>
                <c:pt idx="6">
                  <c:v>#N/A</c:v>
                </c:pt>
                <c:pt idx="7">
                  <c:v>2148</c:v>
                </c:pt>
                <c:pt idx="8">
                  <c:v>#N/A</c:v>
                </c:pt>
                <c:pt idx="9">
                  <c:v>#N/A</c:v>
                </c:pt>
                <c:pt idx="10">
                  <c:v>1085</c:v>
                </c:pt>
                <c:pt idx="11">
                  <c:v>#N/A</c:v>
                </c:pt>
                <c:pt idx="12">
                  <c:v>#N/A</c:v>
                </c:pt>
                <c:pt idx="13">
                  <c:v>473</c:v>
                </c:pt>
                <c:pt idx="14">
                  <c:v>#N/A</c:v>
                </c:pt>
              </c:numCache>
            </c:numRef>
          </c:val>
          <c:smooth val="0"/>
        </c:ser>
        <c:dLbls>
          <c:showLegendKey val="0"/>
          <c:showVal val="0"/>
          <c:showCatName val="0"/>
          <c:showSerName val="0"/>
          <c:showPercent val="0"/>
          <c:showBubbleSize val="0"/>
        </c:dLbls>
        <c:marker val="1"/>
        <c:smooth val="0"/>
        <c:axId val="102822656"/>
        <c:axId val="102824576"/>
      </c:lineChart>
      <c:catAx>
        <c:axId val="10282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824576"/>
        <c:crosses val="autoZero"/>
        <c:auto val="1"/>
        <c:lblAlgn val="ctr"/>
        <c:lblOffset val="100"/>
        <c:tickLblSkip val="1"/>
        <c:tickMarkSkip val="1"/>
        <c:noMultiLvlLbl val="0"/>
      </c:catAx>
      <c:valAx>
        <c:axId val="10282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82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57602</c:v>
                </c:pt>
                <c:pt idx="5">
                  <c:v>58373</c:v>
                </c:pt>
                <c:pt idx="8">
                  <c:v>58719</c:v>
                </c:pt>
                <c:pt idx="11">
                  <c:v>57978</c:v>
                </c:pt>
                <c:pt idx="14">
                  <c:v>57031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22753</c:v>
                </c:pt>
                <c:pt idx="5">
                  <c:v>21033</c:v>
                </c:pt>
                <c:pt idx="8">
                  <c:v>17678</c:v>
                </c:pt>
                <c:pt idx="11">
                  <c:v>13715</c:v>
                </c:pt>
                <c:pt idx="14">
                  <c:v>8876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7321</c:v>
                </c:pt>
                <c:pt idx="5">
                  <c:v>7071</c:v>
                </c:pt>
                <c:pt idx="8">
                  <c:v>7544</c:v>
                </c:pt>
                <c:pt idx="11">
                  <c:v>7194</c:v>
                </c:pt>
                <c:pt idx="14">
                  <c:v>9890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2</c:v>
                </c:pt>
                <c:pt idx="6">
                  <c:v>3</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17063</c:v>
                </c:pt>
                <c:pt idx="3">
                  <c:v>16554</c:v>
                </c:pt>
                <c:pt idx="6">
                  <c:v>12301</c:v>
                </c:pt>
                <c:pt idx="9">
                  <c:v>11319</c:v>
                </c:pt>
                <c:pt idx="12">
                  <c:v>9856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584</c:v>
                </c:pt>
                <c:pt idx="12">
                  <c:v>834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12807</c:v>
                </c:pt>
                <c:pt idx="3">
                  <c:v>13608</c:v>
                </c:pt>
                <c:pt idx="6">
                  <c:v>11824</c:v>
                </c:pt>
                <c:pt idx="9">
                  <c:v>8507</c:v>
                </c:pt>
                <c:pt idx="12">
                  <c:v>4267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6025</c:v>
                </c:pt>
                <c:pt idx="3">
                  <c:v>5270</c:v>
                </c:pt>
                <c:pt idx="6">
                  <c:v>4549</c:v>
                </c:pt>
                <c:pt idx="9">
                  <c:v>4446</c:v>
                </c:pt>
                <c:pt idx="12">
                  <c:v>4262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61637</c:v>
                </c:pt>
                <c:pt idx="3">
                  <c:v>60554</c:v>
                </c:pt>
                <c:pt idx="6">
                  <c:v>59268</c:v>
                </c:pt>
                <c:pt idx="9">
                  <c:v>58002</c:v>
                </c:pt>
                <c:pt idx="12">
                  <c:v>57191</c:v>
                </c:pt>
              </c:numCache>
            </c:numRef>
          </c:val>
        </c:ser>
        <c:dLbls>
          <c:showLegendKey val="0"/>
          <c:showVal val="0"/>
          <c:showCatName val="0"/>
          <c:showSerName val="0"/>
          <c:showPercent val="0"/>
          <c:showBubbleSize val="0"/>
        </c:dLbls>
        <c:gapWidth val="100"/>
        <c:overlap val="100"/>
        <c:axId val="93999488"/>
        <c:axId val="9400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9860</c:v>
                </c:pt>
                <c:pt idx="2">
                  <c:v>#N/A</c:v>
                </c:pt>
                <c:pt idx="3">
                  <c:v>#N/A</c:v>
                </c:pt>
                <c:pt idx="4">
                  <c:v>9511</c:v>
                </c:pt>
                <c:pt idx="5">
                  <c:v>#N/A</c:v>
                </c:pt>
                <c:pt idx="6">
                  <c:v>#N/A</c:v>
                </c:pt>
                <c:pt idx="7">
                  <c:v>4005</c:v>
                </c:pt>
                <c:pt idx="8">
                  <c:v>#N/A</c:v>
                </c:pt>
                <c:pt idx="9">
                  <c:v>#N/A</c:v>
                </c:pt>
                <c:pt idx="10">
                  <c:v>3973</c:v>
                </c:pt>
                <c:pt idx="11">
                  <c:v>#N/A</c:v>
                </c:pt>
                <c:pt idx="12">
                  <c:v>#N/A</c:v>
                </c:pt>
                <c:pt idx="13">
                  <c:v>613</c:v>
                </c:pt>
                <c:pt idx="14">
                  <c:v>#N/A</c:v>
                </c:pt>
              </c:numCache>
            </c:numRef>
          </c:val>
          <c:smooth val="0"/>
        </c:ser>
        <c:dLbls>
          <c:showLegendKey val="0"/>
          <c:showVal val="0"/>
          <c:showCatName val="0"/>
          <c:showSerName val="0"/>
          <c:showPercent val="0"/>
          <c:showBubbleSize val="0"/>
        </c:dLbls>
        <c:marker val="1"/>
        <c:smooth val="0"/>
        <c:axId val="93999488"/>
        <c:axId val="94001408"/>
      </c:lineChart>
      <c:catAx>
        <c:axId val="9399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001408"/>
        <c:crosses val="autoZero"/>
        <c:auto val="1"/>
        <c:lblAlgn val="ctr"/>
        <c:lblOffset val="100"/>
        <c:tickLblSkip val="1"/>
        <c:tickMarkSkip val="1"/>
        <c:noMultiLvlLbl val="0"/>
      </c:catAx>
      <c:valAx>
        <c:axId val="9400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9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343,083
338,959
72.11
101,397,388
97,293,396
3,559,318
57,355,651
57,190,577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  </a:t>
          </a:r>
          <a:r>
            <a:rPr kumimoji="1" lang="ja-JP" altLang="en-US" sz="1300">
              <a:solidFill>
                <a:schemeClr val="dk1"/>
              </a:solidFill>
              <a:latin typeface="ＭＳ 明朝" panose="02020609040205080304" pitchFamily="17" charset="-128"/>
              <a:ea typeface="ＭＳ 明朝" panose="02020609040205080304" pitchFamily="17" charset="-128"/>
              <a:cs typeface="+mn-cs"/>
            </a:rPr>
            <a:t>昨年同様、</a:t>
          </a:r>
          <a:r>
            <a:rPr kumimoji="1" lang="en-US" altLang="ja-JP" sz="1300">
              <a:solidFill>
                <a:schemeClr val="dk1"/>
              </a:solidFill>
              <a:latin typeface="ＭＳ 明朝" panose="02020609040205080304" pitchFamily="17" charset="-128"/>
              <a:ea typeface="ＭＳ 明朝" panose="02020609040205080304" pitchFamily="17" charset="-128"/>
              <a:cs typeface="+mn-cs"/>
            </a:rPr>
            <a:t>0.95</a:t>
          </a:r>
          <a:r>
            <a:rPr kumimoji="1" lang="ja-JP" altLang="ja-JP" sz="1300">
              <a:solidFill>
                <a:schemeClr val="dk1"/>
              </a:solidFill>
              <a:latin typeface="ＭＳ 明朝" panose="02020609040205080304" pitchFamily="17" charset="-128"/>
              <a:ea typeface="ＭＳ 明朝" panose="02020609040205080304" pitchFamily="17" charset="-128"/>
              <a:cs typeface="+mn-cs"/>
            </a:rPr>
            <a:t>となった。</a:t>
          </a:r>
          <a:endParaRPr lang="ja-JP" altLang="ja-JP" sz="1300">
            <a:solidFill>
              <a:schemeClr val="dk1"/>
            </a:solidFill>
            <a:latin typeface="ＭＳ 明朝" panose="02020609040205080304" pitchFamily="17" charset="-128"/>
            <a:ea typeface="ＭＳ 明朝" panose="02020609040205080304" pitchFamily="17" charset="-128"/>
            <a:cs typeface="+mn-cs"/>
          </a:endParaRPr>
        </a:p>
        <a:p>
          <a:r>
            <a:rPr kumimoji="1" lang="ja-JP" altLang="ja-JP" sz="1300">
              <a:solidFill>
                <a:schemeClr val="dk1"/>
              </a:solidFill>
              <a:latin typeface="ＭＳ 明朝" panose="02020609040205080304" pitchFamily="17" charset="-128"/>
              <a:ea typeface="ＭＳ 明朝" panose="02020609040205080304" pitchFamily="17" charset="-128"/>
              <a:cs typeface="+mn-cs"/>
            </a:rPr>
            <a:t>　</a:t>
          </a:r>
          <a:r>
            <a:rPr lang="ja-JP" altLang="ja-JP" sz="1300">
              <a:solidFill>
                <a:schemeClr val="dk1"/>
              </a:solidFill>
              <a:latin typeface="ＭＳ 明朝" panose="02020609040205080304" pitchFamily="17" charset="-128"/>
              <a:ea typeface="ＭＳ 明朝" panose="02020609040205080304" pitchFamily="17" charset="-128"/>
              <a:cs typeface="+mn-cs"/>
            </a:rPr>
            <a:t>平成</a:t>
          </a:r>
          <a:r>
            <a:rPr lang="en-US" altLang="ja-JP" sz="1300">
              <a:solidFill>
                <a:schemeClr val="dk1"/>
              </a:solidFill>
              <a:latin typeface="ＭＳ 明朝" panose="02020609040205080304" pitchFamily="17" charset="-128"/>
              <a:ea typeface="ＭＳ 明朝" panose="02020609040205080304" pitchFamily="17" charset="-128"/>
              <a:cs typeface="+mn-cs"/>
            </a:rPr>
            <a:t>22</a:t>
          </a:r>
          <a:r>
            <a:rPr lang="ja-JP" altLang="ja-JP" sz="1300">
              <a:solidFill>
                <a:schemeClr val="dk1"/>
              </a:solidFill>
              <a:latin typeface="ＭＳ 明朝" panose="02020609040205080304" pitchFamily="17" charset="-128"/>
              <a:ea typeface="ＭＳ 明朝" panose="02020609040205080304" pitchFamily="17" charset="-128"/>
              <a:cs typeface="+mn-cs"/>
            </a:rPr>
            <a:t>年度から</a:t>
          </a:r>
          <a:r>
            <a:rPr lang="en-US" altLang="ja-JP" sz="1300">
              <a:solidFill>
                <a:schemeClr val="dk1"/>
              </a:solidFill>
              <a:latin typeface="ＭＳ 明朝" panose="02020609040205080304" pitchFamily="17" charset="-128"/>
              <a:ea typeface="ＭＳ 明朝" panose="02020609040205080304" pitchFamily="17" charset="-128"/>
              <a:cs typeface="+mn-cs"/>
            </a:rPr>
            <a:t>8</a:t>
          </a:r>
          <a:r>
            <a:rPr lang="ja-JP" altLang="ja-JP" sz="1300">
              <a:solidFill>
                <a:schemeClr val="dk1"/>
              </a:solidFill>
              <a:latin typeface="ＭＳ 明朝" panose="02020609040205080304" pitchFamily="17" charset="-128"/>
              <a:ea typeface="ＭＳ 明朝" panose="02020609040205080304" pitchFamily="17" charset="-128"/>
              <a:cs typeface="+mn-cs"/>
            </a:rPr>
            <a:t>年ぶりに普通交付税交付団体となり、</a:t>
          </a:r>
          <a:r>
            <a:rPr kumimoji="1" lang="ja-JP" altLang="ja-JP" sz="1300">
              <a:solidFill>
                <a:schemeClr val="dk1"/>
              </a:solidFill>
              <a:latin typeface="ＭＳ 明朝" panose="02020609040205080304" pitchFamily="17" charset="-128"/>
              <a:ea typeface="ＭＳ 明朝" panose="02020609040205080304" pitchFamily="17" charset="-128"/>
              <a:cs typeface="+mn-cs"/>
            </a:rPr>
            <a:t>平成</a:t>
          </a:r>
          <a:r>
            <a:rPr kumimoji="1" lang="en-US" altLang="ja-JP" sz="1300">
              <a:solidFill>
                <a:schemeClr val="dk1"/>
              </a:solidFill>
              <a:latin typeface="ＭＳ 明朝" panose="02020609040205080304" pitchFamily="17" charset="-128"/>
              <a:ea typeface="ＭＳ 明朝" panose="02020609040205080304" pitchFamily="17" charset="-128"/>
              <a:cs typeface="+mn-cs"/>
            </a:rPr>
            <a:t>24</a:t>
          </a:r>
          <a:r>
            <a:rPr kumimoji="1" lang="ja-JP" altLang="ja-JP" sz="1300">
              <a:solidFill>
                <a:schemeClr val="dk1"/>
              </a:solidFill>
              <a:latin typeface="ＭＳ 明朝" panose="02020609040205080304" pitchFamily="17" charset="-128"/>
              <a:ea typeface="ＭＳ 明朝" panose="02020609040205080304" pitchFamily="17" charset="-128"/>
              <a:cs typeface="+mn-cs"/>
            </a:rPr>
            <a:t>年度から指数は</a:t>
          </a:r>
          <a:r>
            <a:rPr kumimoji="1" lang="en-US" altLang="ja-JP" sz="1300">
              <a:solidFill>
                <a:schemeClr val="dk1"/>
              </a:solidFill>
              <a:latin typeface="ＭＳ 明朝" panose="02020609040205080304" pitchFamily="17" charset="-128"/>
              <a:ea typeface="ＭＳ 明朝" panose="02020609040205080304" pitchFamily="17" charset="-128"/>
              <a:cs typeface="+mn-cs"/>
            </a:rPr>
            <a:t>1.0</a:t>
          </a:r>
          <a:r>
            <a:rPr kumimoji="1" lang="ja-JP" altLang="ja-JP" sz="1300">
              <a:solidFill>
                <a:schemeClr val="dk1"/>
              </a:solidFill>
              <a:latin typeface="ＭＳ 明朝" panose="02020609040205080304" pitchFamily="17" charset="-128"/>
              <a:ea typeface="ＭＳ 明朝" panose="02020609040205080304" pitchFamily="17" charset="-128"/>
              <a:cs typeface="+mn-cs"/>
            </a:rPr>
            <a:t>を割っており、今後も生産年齢人口の減少や高齢化に伴う社会保障経費の増加等、指数減少の要因となる課題が少なくない。引き続き歳出抑制や財源確保の取り組みをすすめ財政力の維持に努めていく。</a:t>
          </a:r>
          <a:endParaRPr lang="ja-JP" altLang="ja-JP" sz="1300">
            <a:solidFill>
              <a:schemeClr val="dk1"/>
            </a:solidFill>
            <a:latin typeface="ＭＳ 明朝" panose="02020609040205080304" pitchFamily="17" charset="-128"/>
            <a:ea typeface="ＭＳ 明朝" panose="02020609040205080304" pitchFamily="17" charset="-128"/>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168275</xdr:rowOff>
    </xdr:from>
    <xdr:to>
      <xdr:col>7</xdr:col>
      <xdr:colOff>152400</xdr:colOff>
      <xdr:row>38</xdr:row>
      <xdr:rowOff>168275</xdr:rowOff>
    </xdr:to>
    <xdr:cxnSp macro="">
      <xdr:nvCxnSpPr>
        <xdr:cNvPr id="67" name="直線コネクタ 66"/>
        <xdr:cNvCxnSpPr/>
      </xdr:nvCxnSpPr>
      <xdr:spPr>
        <a:xfrm>
          <a:off x="4114800" y="6683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8"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168275</xdr:rowOff>
    </xdr:to>
    <xdr:cxnSp macro="">
      <xdr:nvCxnSpPr>
        <xdr:cNvPr id="70" name="直線コネクタ 69"/>
        <xdr:cNvCxnSpPr/>
      </xdr:nvCxnSpPr>
      <xdr:spPr>
        <a:xfrm>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2" name="テキスト ボックス 71"/>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67733</xdr:rowOff>
    </xdr:from>
    <xdr:to>
      <xdr:col>4</xdr:col>
      <xdr:colOff>482600</xdr:colOff>
      <xdr:row>38</xdr:row>
      <xdr:rowOff>148167</xdr:rowOff>
    </xdr:to>
    <xdr:cxnSp macro="">
      <xdr:nvCxnSpPr>
        <xdr:cNvPr id="73" name="直線コネクタ 72"/>
        <xdr:cNvCxnSpPr/>
      </xdr:nvCxnSpPr>
      <xdr:spPr>
        <a:xfrm>
          <a:off x="2336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5" name="テキスト ボックス 74"/>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118533</xdr:rowOff>
    </xdr:from>
    <xdr:to>
      <xdr:col>3</xdr:col>
      <xdr:colOff>279400</xdr:colOff>
      <xdr:row>38</xdr:row>
      <xdr:rowOff>67733</xdr:rowOff>
    </xdr:to>
    <xdr:cxnSp macro="">
      <xdr:nvCxnSpPr>
        <xdr:cNvPr id="76" name="直線コネクタ 75"/>
        <xdr:cNvCxnSpPr/>
      </xdr:nvCxnSpPr>
      <xdr:spPr>
        <a:xfrm>
          <a:off x="1447800" y="64621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8" name="テキスト ボックス 77"/>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1710</xdr:rowOff>
    </xdr:from>
    <xdr:ext cx="762000" cy="259045"/>
    <xdr:sp macro="" textlink="">
      <xdr:nvSpPr>
        <xdr:cNvPr id="80" name="テキスト ボックス 79"/>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6" name="円/楕円 85"/>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7"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8" name="円/楕円 87"/>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89" name="テキスト ボックス 88"/>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0" name="円/楕円 89"/>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1" name="テキスト ボックス 90"/>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16933</xdr:rowOff>
    </xdr:from>
    <xdr:to>
      <xdr:col>3</xdr:col>
      <xdr:colOff>330200</xdr:colOff>
      <xdr:row>38</xdr:row>
      <xdr:rowOff>118533</xdr:rowOff>
    </xdr:to>
    <xdr:sp macro="" textlink="">
      <xdr:nvSpPr>
        <xdr:cNvPr id="92" name="円/楕円 91"/>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128710</xdr:rowOff>
    </xdr:from>
    <xdr:ext cx="762000" cy="259045"/>
    <xdr:sp macro="" textlink="">
      <xdr:nvSpPr>
        <xdr:cNvPr id="93" name="テキスト ボックス 92"/>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67733</xdr:rowOff>
    </xdr:from>
    <xdr:to>
      <xdr:col>2</xdr:col>
      <xdr:colOff>127000</xdr:colOff>
      <xdr:row>37</xdr:row>
      <xdr:rowOff>169334</xdr:rowOff>
    </xdr:to>
    <xdr:sp macro="" textlink="">
      <xdr:nvSpPr>
        <xdr:cNvPr id="94" name="円/楕円 93"/>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8060</xdr:rowOff>
    </xdr:from>
    <xdr:ext cx="762000" cy="259045"/>
    <xdr:sp macro="" textlink="">
      <xdr:nvSpPr>
        <xdr:cNvPr id="95" name="テキスト ボックス 94"/>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ja-JP" sz="1300">
              <a:solidFill>
                <a:schemeClr val="dk1"/>
              </a:solidFill>
              <a:latin typeface="ＭＳ 明朝" panose="02020609040205080304" pitchFamily="17" charset="-128"/>
              <a:ea typeface="ＭＳ 明朝" panose="02020609040205080304" pitchFamily="17" charset="-128"/>
              <a:cs typeface="+mn-cs"/>
            </a:rPr>
            <a:t>市税の</a:t>
          </a:r>
          <a:r>
            <a:rPr kumimoji="1" lang="en-US" altLang="ja-JP" sz="1300">
              <a:solidFill>
                <a:schemeClr val="dk1"/>
              </a:solidFill>
              <a:latin typeface="ＭＳ 明朝" panose="02020609040205080304" pitchFamily="17" charset="-128"/>
              <a:ea typeface="ＭＳ 明朝" panose="02020609040205080304" pitchFamily="17" charset="-128"/>
              <a:cs typeface="+mn-cs"/>
            </a:rPr>
            <a:t>406,173</a:t>
          </a:r>
          <a:r>
            <a:rPr kumimoji="1" lang="ja-JP" altLang="ja-JP" sz="1300">
              <a:solidFill>
                <a:schemeClr val="dk1"/>
              </a:solidFill>
              <a:latin typeface="ＭＳ 明朝" panose="02020609040205080304" pitchFamily="17" charset="-128"/>
              <a:ea typeface="ＭＳ 明朝" panose="02020609040205080304" pitchFamily="17" charset="-128"/>
              <a:cs typeface="+mn-cs"/>
            </a:rPr>
            <a:t>千円の増などの減少要因もあったものの、扶助費</a:t>
          </a:r>
          <a:r>
            <a:rPr kumimoji="1" lang="en-US" altLang="ja-JP" sz="1300">
              <a:solidFill>
                <a:schemeClr val="dk1"/>
              </a:solidFill>
              <a:latin typeface="ＭＳ 明朝" panose="02020609040205080304" pitchFamily="17" charset="-128"/>
              <a:ea typeface="ＭＳ 明朝" panose="02020609040205080304" pitchFamily="17" charset="-128"/>
              <a:cs typeface="+mn-cs"/>
            </a:rPr>
            <a:t>375,703</a:t>
          </a:r>
          <a:r>
            <a:rPr kumimoji="1" lang="ja-JP" altLang="ja-JP" sz="1300">
              <a:solidFill>
                <a:schemeClr val="dk1"/>
              </a:solidFill>
              <a:latin typeface="ＭＳ 明朝" panose="02020609040205080304" pitchFamily="17" charset="-128"/>
              <a:ea typeface="ＭＳ 明朝" panose="02020609040205080304" pitchFamily="17" charset="-128"/>
              <a:cs typeface="+mn-cs"/>
            </a:rPr>
            <a:t>千円の増、繰出金</a:t>
          </a:r>
          <a:r>
            <a:rPr kumimoji="1" lang="en-US" altLang="ja-JP" sz="1300">
              <a:solidFill>
                <a:schemeClr val="dk1"/>
              </a:solidFill>
              <a:latin typeface="ＭＳ 明朝" panose="02020609040205080304" pitchFamily="17" charset="-128"/>
              <a:ea typeface="ＭＳ 明朝" panose="02020609040205080304" pitchFamily="17" charset="-128"/>
              <a:cs typeface="+mn-cs"/>
            </a:rPr>
            <a:t>321,470</a:t>
          </a:r>
          <a:r>
            <a:rPr kumimoji="1" lang="ja-JP" altLang="ja-JP" sz="1300">
              <a:solidFill>
                <a:schemeClr val="dk1"/>
              </a:solidFill>
              <a:latin typeface="ＭＳ 明朝" panose="02020609040205080304" pitchFamily="17" charset="-128"/>
              <a:ea typeface="ＭＳ 明朝" panose="02020609040205080304" pitchFamily="17" charset="-128"/>
              <a:cs typeface="+mn-cs"/>
            </a:rPr>
            <a:t>千円の増加などにより、減少した昨年度と比較して</a:t>
          </a:r>
          <a:r>
            <a:rPr kumimoji="1" lang="en-US" altLang="ja-JP" sz="1300">
              <a:solidFill>
                <a:schemeClr val="dk1"/>
              </a:solidFill>
              <a:latin typeface="ＭＳ 明朝" panose="02020609040205080304" pitchFamily="17" charset="-128"/>
              <a:ea typeface="ＭＳ 明朝" panose="02020609040205080304" pitchFamily="17" charset="-128"/>
              <a:cs typeface="+mn-cs"/>
            </a:rPr>
            <a:t>0.5</a:t>
          </a:r>
          <a:r>
            <a:rPr kumimoji="1" lang="ja-JP" altLang="ja-JP" sz="1300">
              <a:solidFill>
                <a:schemeClr val="dk1"/>
              </a:solidFill>
              <a:latin typeface="ＭＳ 明朝" panose="02020609040205080304" pitchFamily="17" charset="-128"/>
              <a:ea typeface="ＭＳ 明朝" panose="02020609040205080304" pitchFamily="17" charset="-128"/>
              <a:cs typeface="+mn-cs"/>
            </a:rPr>
            <a:t>ポイント上昇している。</a:t>
          </a:r>
          <a:endParaRPr lang="ja-JP" altLang="ja-JP" sz="1300">
            <a:solidFill>
              <a:schemeClr val="dk1"/>
            </a:solidFill>
            <a:latin typeface="ＭＳ 明朝" panose="02020609040205080304" pitchFamily="17" charset="-128"/>
            <a:ea typeface="ＭＳ 明朝" panose="02020609040205080304" pitchFamily="17" charset="-128"/>
            <a:cs typeface="+mn-cs"/>
          </a:endParaRPr>
        </a:p>
        <a:p>
          <a:r>
            <a:rPr kumimoji="1" lang="ja-JP" altLang="ja-JP" sz="1300">
              <a:solidFill>
                <a:schemeClr val="dk1"/>
              </a:solidFill>
              <a:latin typeface="ＭＳ 明朝" panose="02020609040205080304" pitchFamily="17" charset="-128"/>
              <a:ea typeface="ＭＳ 明朝" panose="02020609040205080304" pitchFamily="17" charset="-128"/>
              <a:cs typeface="+mn-cs"/>
            </a:rPr>
            <a:t>　全国平均・類似団体平均をともに上回っているとともに、今後も扶助費の増が見込まれることや、人件費に係る比率も比較的高い水準にあるため、事務事業の見直しや適正な職員配置を行うなど経常経費の抑制に努める。</a:t>
          </a:r>
          <a:endParaRPr lang="ja-JP" altLang="ja-JP" sz="1300">
            <a:solidFill>
              <a:schemeClr val="dk1"/>
            </a:solidFill>
            <a:latin typeface="ＭＳ 明朝" panose="02020609040205080304" pitchFamily="17" charset="-128"/>
            <a:ea typeface="ＭＳ 明朝" panose="02020609040205080304" pitchFamily="17" charset="-128"/>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65</xdr:row>
      <xdr:rowOff>12700</xdr:rowOff>
    </xdr:to>
    <xdr:cxnSp macro="">
      <xdr:nvCxnSpPr>
        <xdr:cNvPr id="130" name="直線コネクタ 129"/>
        <xdr:cNvCxnSpPr/>
      </xdr:nvCxnSpPr>
      <xdr:spPr>
        <a:xfrm>
          <a:off x="4114800" y="1111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63940</xdr:rowOff>
    </xdr:from>
    <xdr:ext cx="762000" cy="259045"/>
    <xdr:sp macro="" textlink="">
      <xdr:nvSpPr>
        <xdr:cNvPr id="131"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143933</xdr:rowOff>
    </xdr:from>
    <xdr:to>
      <xdr:col>6</xdr:col>
      <xdr:colOff>0</xdr:colOff>
      <xdr:row>64</xdr:row>
      <xdr:rowOff>151977</xdr:rowOff>
    </xdr:to>
    <xdr:cxnSp macro="">
      <xdr:nvCxnSpPr>
        <xdr:cNvPr id="133" name="直線コネクタ 132"/>
        <xdr:cNvCxnSpPr/>
      </xdr:nvCxnSpPr>
      <xdr:spPr>
        <a:xfrm flipV="1">
          <a:off x="3225800" y="1111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35" name="テキスト ボックス 134"/>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151977</xdr:rowOff>
    </xdr:from>
    <xdr:to>
      <xdr:col>4</xdr:col>
      <xdr:colOff>482600</xdr:colOff>
      <xdr:row>65</xdr:row>
      <xdr:rowOff>36830</xdr:rowOff>
    </xdr:to>
    <xdr:cxnSp macro="">
      <xdr:nvCxnSpPr>
        <xdr:cNvPr id="136" name="直線コネクタ 135"/>
        <xdr:cNvCxnSpPr/>
      </xdr:nvCxnSpPr>
      <xdr:spPr>
        <a:xfrm flipV="1">
          <a:off x="2336800" y="111247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38" name="テキスト ボックス 137"/>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47413</xdr:rowOff>
    </xdr:from>
    <xdr:to>
      <xdr:col>3</xdr:col>
      <xdr:colOff>279400</xdr:colOff>
      <xdr:row>65</xdr:row>
      <xdr:rowOff>36830</xdr:rowOff>
    </xdr:to>
    <xdr:cxnSp macro="">
      <xdr:nvCxnSpPr>
        <xdr:cNvPr id="139" name="直線コネクタ 138"/>
        <xdr:cNvCxnSpPr/>
      </xdr:nvCxnSpPr>
      <xdr:spPr>
        <a:xfrm>
          <a:off x="1447800" y="110202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49" name="円/楕円 148"/>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50"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93133</xdr:rowOff>
    </xdr:from>
    <xdr:to>
      <xdr:col>6</xdr:col>
      <xdr:colOff>50800</xdr:colOff>
      <xdr:row>65</xdr:row>
      <xdr:rowOff>23283</xdr:rowOff>
    </xdr:to>
    <xdr:sp macro="" textlink="">
      <xdr:nvSpPr>
        <xdr:cNvPr id="151" name="円/楕円 150"/>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8060</xdr:rowOff>
    </xdr:from>
    <xdr:ext cx="736600" cy="259045"/>
    <xdr:sp macro="" textlink="">
      <xdr:nvSpPr>
        <xdr:cNvPr id="152" name="テキスト ボックス 151"/>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101177</xdr:rowOff>
    </xdr:from>
    <xdr:to>
      <xdr:col>4</xdr:col>
      <xdr:colOff>533400</xdr:colOff>
      <xdr:row>65</xdr:row>
      <xdr:rowOff>31327</xdr:rowOff>
    </xdr:to>
    <xdr:sp macro="" textlink="">
      <xdr:nvSpPr>
        <xdr:cNvPr id="153" name="円/楕円 152"/>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16104</xdr:rowOff>
    </xdr:from>
    <xdr:ext cx="762000" cy="259045"/>
    <xdr:sp macro="" textlink="">
      <xdr:nvSpPr>
        <xdr:cNvPr id="154" name="テキスト ボックス 153"/>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5" name="円/楕円 154"/>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6" name="テキスト ボックス 155"/>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57" name="円/楕円 156"/>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82990</xdr:rowOff>
    </xdr:from>
    <xdr:ext cx="762000" cy="259045"/>
    <xdr:sp macro="" textlink="">
      <xdr:nvSpPr>
        <xdr:cNvPr id="158" name="テキスト ボックス 157"/>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ja-JP" sz="1300">
              <a:solidFill>
                <a:schemeClr val="dk1"/>
              </a:solidFill>
              <a:latin typeface="ＭＳ 明朝" panose="02020609040205080304" pitchFamily="17" charset="-128"/>
              <a:ea typeface="ＭＳ 明朝" panose="02020609040205080304" pitchFamily="17" charset="-128"/>
              <a:cs typeface="+mn-cs"/>
            </a:rPr>
            <a:t>人件費の総額の削減の効果が表れてきているものの、</a:t>
          </a:r>
          <a:r>
            <a:rPr kumimoji="1" lang="ja-JP" altLang="en-US" sz="1300">
              <a:solidFill>
                <a:schemeClr val="dk1"/>
              </a:solidFill>
              <a:latin typeface="ＭＳ 明朝" panose="02020609040205080304" pitchFamily="17" charset="-128"/>
              <a:ea typeface="ＭＳ 明朝" panose="02020609040205080304" pitchFamily="17" charset="-128"/>
              <a:cs typeface="+mn-cs"/>
            </a:rPr>
            <a:t>委託料</a:t>
          </a:r>
          <a:r>
            <a:rPr kumimoji="1" lang="ja-JP" altLang="ja-JP" sz="1300">
              <a:solidFill>
                <a:schemeClr val="dk1"/>
              </a:solidFill>
              <a:latin typeface="ＭＳ 明朝" panose="02020609040205080304" pitchFamily="17" charset="-128"/>
              <a:ea typeface="ＭＳ 明朝" panose="02020609040205080304" pitchFamily="17" charset="-128"/>
              <a:cs typeface="+mn-cs"/>
            </a:rPr>
            <a:t>の増加、消費税の増税などに伴い物件費が</a:t>
          </a:r>
          <a:r>
            <a:rPr kumimoji="1" lang="en-US" altLang="ja-JP" sz="1300">
              <a:solidFill>
                <a:schemeClr val="dk1"/>
              </a:solidFill>
              <a:latin typeface="ＭＳ 明朝" panose="02020609040205080304" pitchFamily="17" charset="-128"/>
              <a:ea typeface="ＭＳ 明朝" panose="02020609040205080304" pitchFamily="17" charset="-128"/>
              <a:cs typeface="+mn-cs"/>
            </a:rPr>
            <a:t>13</a:t>
          </a:r>
          <a:r>
            <a:rPr kumimoji="1" lang="ja-JP" altLang="ja-JP" sz="1300">
              <a:solidFill>
                <a:schemeClr val="dk1"/>
              </a:solidFill>
              <a:latin typeface="ＭＳ 明朝" panose="02020609040205080304" pitchFamily="17" charset="-128"/>
              <a:ea typeface="ＭＳ 明朝" panose="02020609040205080304" pitchFamily="17" charset="-128"/>
              <a:cs typeface="+mn-cs"/>
            </a:rPr>
            <a:t>億</a:t>
          </a:r>
          <a:r>
            <a:rPr kumimoji="1" lang="en-US" altLang="ja-JP" sz="1300">
              <a:solidFill>
                <a:schemeClr val="dk1"/>
              </a:solidFill>
              <a:latin typeface="ＭＳ 明朝" panose="02020609040205080304" pitchFamily="17" charset="-128"/>
              <a:ea typeface="ＭＳ 明朝" panose="02020609040205080304" pitchFamily="17" charset="-128"/>
              <a:cs typeface="+mn-cs"/>
            </a:rPr>
            <a:t>2</a:t>
          </a:r>
          <a:r>
            <a:rPr kumimoji="1" lang="ja-JP" altLang="ja-JP" sz="1300">
              <a:solidFill>
                <a:schemeClr val="dk1"/>
              </a:solidFill>
              <a:latin typeface="ＭＳ 明朝" panose="02020609040205080304" pitchFamily="17" charset="-128"/>
              <a:ea typeface="ＭＳ 明朝" panose="02020609040205080304" pitchFamily="17" charset="-128"/>
              <a:cs typeface="+mn-cs"/>
            </a:rPr>
            <a:t>千万ほど増加しており、総額としては増加している。</a:t>
          </a:r>
          <a:endParaRPr lang="ja-JP" altLang="ja-JP" sz="1300">
            <a:solidFill>
              <a:schemeClr val="dk1"/>
            </a:solidFill>
            <a:latin typeface="ＭＳ 明朝" panose="02020609040205080304" pitchFamily="17" charset="-128"/>
            <a:ea typeface="ＭＳ 明朝" panose="02020609040205080304" pitchFamily="17" charset="-128"/>
            <a:cs typeface="+mn-cs"/>
          </a:endParaRPr>
        </a:p>
        <a:p>
          <a:r>
            <a:rPr kumimoji="1" lang="ja-JP" altLang="ja-JP" sz="1300">
              <a:solidFill>
                <a:schemeClr val="dk1"/>
              </a:solidFill>
              <a:latin typeface="ＭＳ 明朝" panose="02020609040205080304" pitchFamily="17" charset="-128"/>
              <a:ea typeface="ＭＳ 明朝" panose="02020609040205080304" pitchFamily="17" charset="-128"/>
              <a:cs typeface="+mn-cs"/>
            </a:rPr>
            <a:t>　人口</a:t>
          </a:r>
          <a:r>
            <a:rPr kumimoji="1" lang="en-US" altLang="ja-JP" sz="1300">
              <a:solidFill>
                <a:schemeClr val="dk1"/>
              </a:solidFill>
              <a:latin typeface="ＭＳ 明朝" panose="02020609040205080304" pitchFamily="17" charset="-128"/>
              <a:ea typeface="ＭＳ 明朝" panose="02020609040205080304" pitchFamily="17" charset="-128"/>
              <a:cs typeface="+mn-cs"/>
            </a:rPr>
            <a:t>1</a:t>
          </a:r>
          <a:r>
            <a:rPr kumimoji="1" lang="ja-JP" altLang="ja-JP" sz="1300">
              <a:solidFill>
                <a:schemeClr val="dk1"/>
              </a:solidFill>
              <a:latin typeface="ＭＳ 明朝" panose="02020609040205080304" pitchFamily="17" charset="-128"/>
              <a:ea typeface="ＭＳ 明朝" panose="02020609040205080304" pitchFamily="17" charset="-128"/>
              <a:cs typeface="+mn-cs"/>
            </a:rPr>
            <a:t>人当たり人件費・物件費は、昨年と同様に県平均を下回って</a:t>
          </a:r>
          <a:r>
            <a:rPr kumimoji="1" lang="ja-JP" altLang="en-US" sz="1300">
              <a:solidFill>
                <a:schemeClr val="dk1"/>
              </a:solidFill>
              <a:latin typeface="ＭＳ 明朝" panose="02020609040205080304" pitchFamily="17" charset="-128"/>
              <a:ea typeface="ＭＳ 明朝" panose="02020609040205080304" pitchFamily="17" charset="-128"/>
              <a:cs typeface="+mn-cs"/>
            </a:rPr>
            <a:t>おり、より一層の</a:t>
          </a:r>
          <a:r>
            <a:rPr kumimoji="1" lang="ja-JP" altLang="ja-JP" sz="1300">
              <a:solidFill>
                <a:schemeClr val="dk1"/>
              </a:solidFill>
              <a:latin typeface="ＭＳ 明朝" panose="02020609040205080304" pitchFamily="17" charset="-128"/>
              <a:ea typeface="ＭＳ 明朝" panose="02020609040205080304" pitchFamily="17" charset="-128"/>
              <a:cs typeface="+mn-cs"/>
            </a:rPr>
            <a:t>経費の抑制に努める。</a:t>
          </a:r>
          <a:endParaRPr lang="ja-JP" altLang="ja-JP" sz="1300">
            <a:solidFill>
              <a:schemeClr val="dk1"/>
            </a:solidFill>
            <a:latin typeface="ＭＳ 明朝" panose="02020609040205080304" pitchFamily="17" charset="-128"/>
            <a:ea typeface="ＭＳ 明朝" panose="02020609040205080304" pitchFamily="17" charset="-128"/>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43835</xdr:rowOff>
    </xdr:from>
    <xdr:to>
      <xdr:col>7</xdr:col>
      <xdr:colOff>152400</xdr:colOff>
      <xdr:row>82</xdr:row>
      <xdr:rowOff>94355</xdr:rowOff>
    </xdr:to>
    <xdr:cxnSp macro="">
      <xdr:nvCxnSpPr>
        <xdr:cNvPr id="197" name="直線コネクタ 196"/>
        <xdr:cNvCxnSpPr/>
      </xdr:nvCxnSpPr>
      <xdr:spPr>
        <a:xfrm>
          <a:off x="4114800" y="14102735"/>
          <a:ext cx="8382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38158</xdr:rowOff>
    </xdr:from>
    <xdr:ext cx="762000" cy="259045"/>
    <xdr:sp macro="" textlink="">
      <xdr:nvSpPr>
        <xdr:cNvPr id="198" name="人件費・物件費等の状況平均値テキスト"/>
        <xdr:cNvSpPr txBox="1"/>
      </xdr:nvSpPr>
      <xdr:spPr>
        <a:xfrm>
          <a:off x="5041900" y="142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43835</xdr:rowOff>
    </xdr:from>
    <xdr:to>
      <xdr:col>6</xdr:col>
      <xdr:colOff>0</xdr:colOff>
      <xdr:row>83</xdr:row>
      <xdr:rowOff>30738</xdr:rowOff>
    </xdr:to>
    <xdr:cxnSp macro="">
      <xdr:nvCxnSpPr>
        <xdr:cNvPr id="200" name="直線コネクタ 199"/>
        <xdr:cNvCxnSpPr/>
      </xdr:nvCxnSpPr>
      <xdr:spPr>
        <a:xfrm flipV="1">
          <a:off x="3225800" y="14102735"/>
          <a:ext cx="889000" cy="15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73764</xdr:rowOff>
    </xdr:from>
    <xdr:ext cx="736600" cy="259045"/>
    <xdr:sp macro="" textlink="">
      <xdr:nvSpPr>
        <xdr:cNvPr id="202" name="テキスト ボックス 201"/>
        <xdr:cNvSpPr txBox="1"/>
      </xdr:nvSpPr>
      <xdr:spPr>
        <a:xfrm>
          <a:off x="3733800" y="1430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30738</xdr:rowOff>
    </xdr:from>
    <xdr:to>
      <xdr:col>4</xdr:col>
      <xdr:colOff>482600</xdr:colOff>
      <xdr:row>83</xdr:row>
      <xdr:rowOff>86432</xdr:rowOff>
    </xdr:to>
    <xdr:cxnSp macro="">
      <xdr:nvCxnSpPr>
        <xdr:cNvPr id="203" name="直線コネクタ 202"/>
        <xdr:cNvCxnSpPr/>
      </xdr:nvCxnSpPr>
      <xdr:spPr>
        <a:xfrm flipV="1">
          <a:off x="2336800" y="14261088"/>
          <a:ext cx="889000" cy="5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96809</xdr:rowOff>
    </xdr:from>
    <xdr:ext cx="762000" cy="259045"/>
    <xdr:sp macro="" textlink="">
      <xdr:nvSpPr>
        <xdr:cNvPr id="205" name="テキスト ボックス 204"/>
        <xdr:cNvSpPr txBox="1"/>
      </xdr:nvSpPr>
      <xdr:spPr>
        <a:xfrm>
          <a:off x="2844800" y="143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86432</xdr:rowOff>
    </xdr:from>
    <xdr:to>
      <xdr:col>3</xdr:col>
      <xdr:colOff>279400</xdr:colOff>
      <xdr:row>83</xdr:row>
      <xdr:rowOff>93807</xdr:rowOff>
    </xdr:to>
    <xdr:cxnSp macro="">
      <xdr:nvCxnSpPr>
        <xdr:cNvPr id="206" name="直線コネクタ 205"/>
        <xdr:cNvCxnSpPr/>
      </xdr:nvCxnSpPr>
      <xdr:spPr>
        <a:xfrm flipV="1">
          <a:off x="1447800" y="14316782"/>
          <a:ext cx="8890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140468</xdr:rowOff>
    </xdr:from>
    <xdr:ext cx="762000" cy="259045"/>
    <xdr:sp macro="" textlink="">
      <xdr:nvSpPr>
        <xdr:cNvPr id="208" name="テキスト ボックス 207"/>
        <xdr:cNvSpPr txBox="1"/>
      </xdr:nvSpPr>
      <xdr:spPr>
        <a:xfrm>
          <a:off x="1955800" y="143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134847</xdr:rowOff>
    </xdr:from>
    <xdr:ext cx="762000" cy="259045"/>
    <xdr:sp macro="" textlink="">
      <xdr:nvSpPr>
        <xdr:cNvPr id="210" name="テキスト ボックス 209"/>
        <xdr:cNvSpPr txBox="1"/>
      </xdr:nvSpPr>
      <xdr:spPr>
        <a:xfrm>
          <a:off x="1066800" y="140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43555</xdr:rowOff>
    </xdr:from>
    <xdr:to>
      <xdr:col>7</xdr:col>
      <xdr:colOff>203200</xdr:colOff>
      <xdr:row>82</xdr:row>
      <xdr:rowOff>145155</xdr:rowOff>
    </xdr:to>
    <xdr:sp macro="" textlink="">
      <xdr:nvSpPr>
        <xdr:cNvPr id="216" name="円/楕円 215"/>
        <xdr:cNvSpPr/>
      </xdr:nvSpPr>
      <xdr:spPr>
        <a:xfrm>
          <a:off x="4902200" y="141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60082</xdr:rowOff>
    </xdr:from>
    <xdr:ext cx="762000" cy="259045"/>
    <xdr:sp macro="" textlink="">
      <xdr:nvSpPr>
        <xdr:cNvPr id="217" name="人件費・物件費等の状況該当値テキスト"/>
        <xdr:cNvSpPr txBox="1"/>
      </xdr:nvSpPr>
      <xdr:spPr>
        <a:xfrm>
          <a:off x="5041900" y="1394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164485</xdr:rowOff>
    </xdr:from>
    <xdr:to>
      <xdr:col>6</xdr:col>
      <xdr:colOff>50800</xdr:colOff>
      <xdr:row>82</xdr:row>
      <xdr:rowOff>94635</xdr:rowOff>
    </xdr:to>
    <xdr:sp macro="" textlink="">
      <xdr:nvSpPr>
        <xdr:cNvPr id="218" name="円/楕円 217"/>
        <xdr:cNvSpPr/>
      </xdr:nvSpPr>
      <xdr:spPr>
        <a:xfrm>
          <a:off x="4064000" y="140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104812</xdr:rowOff>
    </xdr:from>
    <xdr:ext cx="736600" cy="259045"/>
    <xdr:sp macro="" textlink="">
      <xdr:nvSpPr>
        <xdr:cNvPr id="219" name="テキスト ボックス 218"/>
        <xdr:cNvSpPr txBox="1"/>
      </xdr:nvSpPr>
      <xdr:spPr>
        <a:xfrm>
          <a:off x="3733800" y="13820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86,696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151388</xdr:rowOff>
    </xdr:from>
    <xdr:to>
      <xdr:col>4</xdr:col>
      <xdr:colOff>533400</xdr:colOff>
      <xdr:row>83</xdr:row>
      <xdr:rowOff>81538</xdr:rowOff>
    </xdr:to>
    <xdr:sp macro="" textlink="">
      <xdr:nvSpPr>
        <xdr:cNvPr id="220" name="円/楕円 219"/>
        <xdr:cNvSpPr/>
      </xdr:nvSpPr>
      <xdr:spPr>
        <a:xfrm>
          <a:off x="3175000" y="1421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91715</xdr:rowOff>
    </xdr:from>
    <xdr:ext cx="762000" cy="259045"/>
    <xdr:sp macro="" textlink="">
      <xdr:nvSpPr>
        <xdr:cNvPr id="221" name="テキスト ボックス 220"/>
        <xdr:cNvSpPr txBox="1"/>
      </xdr:nvSpPr>
      <xdr:spPr>
        <a:xfrm>
          <a:off x="2844800" y="1397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97,196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35632</xdr:rowOff>
    </xdr:from>
    <xdr:to>
      <xdr:col>3</xdr:col>
      <xdr:colOff>330200</xdr:colOff>
      <xdr:row>83</xdr:row>
      <xdr:rowOff>137232</xdr:rowOff>
    </xdr:to>
    <xdr:sp macro="" textlink="">
      <xdr:nvSpPr>
        <xdr:cNvPr id="222" name="円/楕円 221"/>
        <xdr:cNvSpPr/>
      </xdr:nvSpPr>
      <xdr:spPr>
        <a:xfrm>
          <a:off x="2286000" y="142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147409</xdr:rowOff>
    </xdr:from>
    <xdr:ext cx="762000" cy="259045"/>
    <xdr:sp macro="" textlink="">
      <xdr:nvSpPr>
        <xdr:cNvPr id="223" name="テキスト ボックス 222"/>
        <xdr:cNvSpPr txBox="1"/>
      </xdr:nvSpPr>
      <xdr:spPr>
        <a:xfrm>
          <a:off x="1955800" y="1403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100,889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43007</xdr:rowOff>
    </xdr:from>
    <xdr:to>
      <xdr:col>2</xdr:col>
      <xdr:colOff>127000</xdr:colOff>
      <xdr:row>83</xdr:row>
      <xdr:rowOff>144607</xdr:rowOff>
    </xdr:to>
    <xdr:sp macro="" textlink="">
      <xdr:nvSpPr>
        <xdr:cNvPr id="224" name="円/楕円 223"/>
        <xdr:cNvSpPr/>
      </xdr:nvSpPr>
      <xdr:spPr>
        <a:xfrm>
          <a:off x="1397000" y="142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129384</xdr:rowOff>
    </xdr:from>
    <xdr:ext cx="762000" cy="259045"/>
    <xdr:sp macro="" textlink="">
      <xdr:nvSpPr>
        <xdr:cNvPr id="225" name="テキスト ボックス 224"/>
        <xdr:cNvSpPr txBox="1"/>
      </xdr:nvSpPr>
      <xdr:spPr>
        <a:xfrm>
          <a:off x="1066800" y="1435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ＭＳ 明朝" panose="02020609040205080304" pitchFamily="17" charset="-128"/>
              <a:ea typeface="ＭＳ 明朝" panose="02020609040205080304" pitchFamily="17" charset="-128"/>
            </a:rPr>
            <a:t>前年度の</a:t>
          </a:r>
          <a:r>
            <a:rPr kumimoji="1" lang="en-US" altLang="ja-JP" sz="1300">
              <a:latin typeface="ＭＳ 明朝" panose="02020609040205080304" pitchFamily="17" charset="-128"/>
              <a:ea typeface="ＭＳ 明朝" panose="02020609040205080304" pitchFamily="17" charset="-128"/>
            </a:rPr>
            <a:t>101.6</a:t>
          </a:r>
          <a:r>
            <a:rPr kumimoji="1" lang="ja-JP" altLang="en-US" sz="1300">
              <a:latin typeface="ＭＳ 明朝" panose="02020609040205080304" pitchFamily="17" charset="-128"/>
              <a:ea typeface="ＭＳ 明朝" panose="02020609040205080304" pitchFamily="17" charset="-128"/>
            </a:rPr>
            <a:t>から</a:t>
          </a:r>
          <a:r>
            <a:rPr kumimoji="1" lang="en-US" altLang="ja-JP" sz="1300">
              <a:latin typeface="ＭＳ 明朝" panose="02020609040205080304" pitchFamily="17" charset="-128"/>
              <a:ea typeface="ＭＳ 明朝" panose="02020609040205080304" pitchFamily="17" charset="-128"/>
            </a:rPr>
            <a:t>0.2</a:t>
          </a:r>
          <a:r>
            <a:rPr kumimoji="1" lang="ja-JP" altLang="en-US" sz="1300">
              <a:latin typeface="ＭＳ 明朝" panose="02020609040205080304" pitchFamily="17" charset="-128"/>
              <a:ea typeface="ＭＳ 明朝" panose="02020609040205080304" pitchFamily="17" charset="-128"/>
            </a:rPr>
            <a:t>ポイント増の</a:t>
          </a:r>
          <a:r>
            <a:rPr kumimoji="1" lang="en-US" altLang="ja-JP" sz="1300">
              <a:latin typeface="ＭＳ 明朝" panose="02020609040205080304" pitchFamily="17" charset="-128"/>
              <a:ea typeface="ＭＳ 明朝" panose="02020609040205080304" pitchFamily="17" charset="-128"/>
            </a:rPr>
            <a:t>101.8</a:t>
          </a:r>
          <a:r>
            <a:rPr kumimoji="1" lang="ja-JP" altLang="en-US" sz="1300">
              <a:latin typeface="ＭＳ 明朝" panose="02020609040205080304" pitchFamily="17" charset="-128"/>
              <a:ea typeface="ＭＳ 明朝" panose="02020609040205080304" pitchFamily="17" charset="-128"/>
            </a:rPr>
            <a:t>となったが、職員給与については国に準じた給与改定を行い、給与水準の引下げや給与構造改革における経過措置額の段階的引き下げの実施により給与費の削減を図っている。今後も引き続き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157238</xdr:rowOff>
    </xdr:to>
    <xdr:cxnSp macro="">
      <xdr:nvCxnSpPr>
        <xdr:cNvPr id="256" name="直線コネクタ 255"/>
        <xdr:cNvCxnSpPr/>
      </xdr:nvCxnSpPr>
      <xdr:spPr>
        <a:xfrm flipV="1">
          <a:off x="17018000" y="13754705"/>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7"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8" name="直線コネクタ 257"/>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9"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60" name="直線コネクタ 259"/>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7862</xdr:rowOff>
    </xdr:to>
    <xdr:cxnSp macro="">
      <xdr:nvCxnSpPr>
        <xdr:cNvPr id="261" name="直線コネクタ 260"/>
        <xdr:cNvCxnSpPr/>
      </xdr:nvCxnSpPr>
      <xdr:spPr>
        <a:xfrm>
          <a:off x="16179800" y="1438668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62"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3" name="フローチャート : 判断 262"/>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89</xdr:row>
      <xdr:rowOff>69850</xdr:rowOff>
    </xdr:to>
    <xdr:cxnSp macro="">
      <xdr:nvCxnSpPr>
        <xdr:cNvPr id="264" name="直線コネクタ 263"/>
        <xdr:cNvCxnSpPr/>
      </xdr:nvCxnSpPr>
      <xdr:spPr>
        <a:xfrm flipV="1">
          <a:off x="15290800" y="14386682"/>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5" name="フローチャート : 判断 264"/>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6" name="テキスト ボックス 265"/>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89</xdr:row>
      <xdr:rowOff>92832</xdr:rowOff>
    </xdr:to>
    <xdr:cxnSp macro="">
      <xdr:nvCxnSpPr>
        <xdr:cNvPr id="267" name="直線コネクタ 266"/>
        <xdr:cNvCxnSpPr/>
      </xdr:nvCxnSpPr>
      <xdr:spPr>
        <a:xfrm flipV="1">
          <a:off x="14401800" y="153289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143632</xdr:rowOff>
    </xdr:from>
    <xdr:to>
      <xdr:col>22</xdr:col>
      <xdr:colOff>254000</xdr:colOff>
      <xdr:row>88</xdr:row>
      <xdr:rowOff>73782</xdr:rowOff>
    </xdr:to>
    <xdr:sp macro="" textlink="">
      <xdr:nvSpPr>
        <xdr:cNvPr id="268" name="フローチャート : 判断 267"/>
        <xdr:cNvSpPr/>
      </xdr:nvSpPr>
      <xdr:spPr>
        <a:xfrm>
          <a:off x="15240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83959</xdr:rowOff>
    </xdr:from>
    <xdr:ext cx="762000" cy="259045"/>
    <xdr:sp macro="" textlink="">
      <xdr:nvSpPr>
        <xdr:cNvPr id="269" name="テキスト ボックス 268"/>
        <xdr:cNvSpPr txBox="1"/>
      </xdr:nvSpPr>
      <xdr:spPr>
        <a:xfrm>
          <a:off x="14909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53823</xdr:rowOff>
    </xdr:from>
    <xdr:to>
      <xdr:col>21</xdr:col>
      <xdr:colOff>0</xdr:colOff>
      <xdr:row>89</xdr:row>
      <xdr:rowOff>92832</xdr:rowOff>
    </xdr:to>
    <xdr:cxnSp macro="">
      <xdr:nvCxnSpPr>
        <xdr:cNvPr id="270" name="直線コネクタ 269"/>
        <xdr:cNvCxnSpPr/>
      </xdr:nvCxnSpPr>
      <xdr:spPr>
        <a:xfrm>
          <a:off x="13512800" y="14455623"/>
          <a:ext cx="889000" cy="89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71" name="フローチャート : 判断 270"/>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72" name="テキスト ボックス 271"/>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73" name="フローチャート : 判断 272"/>
        <xdr:cNvSpPr/>
      </xdr:nvSpPr>
      <xdr:spPr>
        <a:xfrm>
          <a:off x="13462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67932</xdr:rowOff>
    </xdr:from>
    <xdr:ext cx="762000" cy="259045"/>
    <xdr:sp macro="" textlink="">
      <xdr:nvSpPr>
        <xdr:cNvPr id="274" name="テキスト ボックス 273"/>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80" name="円/楕円 279"/>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100589</xdr:rowOff>
    </xdr:from>
    <xdr:ext cx="762000" cy="259045"/>
    <xdr:sp macro="" textlink="">
      <xdr:nvSpPr>
        <xdr:cNvPr id="281" name="給与水準   （国との比較）該当値テキスト"/>
        <xdr:cNvSpPr txBox="1"/>
      </xdr:nvSpPr>
      <xdr:spPr>
        <a:xfrm>
          <a:off x="17106900" y="14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82" name="円/楕円 281"/>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20459</xdr:rowOff>
    </xdr:from>
    <xdr:ext cx="736600" cy="259045"/>
    <xdr:sp macro="" textlink="">
      <xdr:nvSpPr>
        <xdr:cNvPr id="283" name="テキスト ボックス 282"/>
        <xdr:cNvSpPr txBox="1"/>
      </xdr:nvSpPr>
      <xdr:spPr>
        <a:xfrm>
          <a:off x="15798800" y="14422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84" name="円/楕円 283"/>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85" name="テキスト ボックス 284"/>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86" name="円/楕円 285"/>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128409</xdr:rowOff>
    </xdr:from>
    <xdr:ext cx="762000" cy="259045"/>
    <xdr:sp macro="" textlink="">
      <xdr:nvSpPr>
        <xdr:cNvPr id="287" name="テキスト ボックス 286"/>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3023</xdr:rowOff>
    </xdr:from>
    <xdr:to>
      <xdr:col>19</xdr:col>
      <xdr:colOff>533400</xdr:colOff>
      <xdr:row>84</xdr:row>
      <xdr:rowOff>104623</xdr:rowOff>
    </xdr:to>
    <xdr:sp macro="" textlink="">
      <xdr:nvSpPr>
        <xdr:cNvPr id="288" name="円/楕円 287"/>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89400</xdr:rowOff>
    </xdr:from>
    <xdr:ext cx="762000" cy="259045"/>
    <xdr:sp macro="" textlink="">
      <xdr:nvSpPr>
        <xdr:cNvPr id="289" name="テキスト ボックス 288"/>
        <xdr:cNvSpPr txBox="1"/>
      </xdr:nvSpPr>
      <xdr:spPr>
        <a:xfrm>
          <a:off x="13131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前年度から</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0.01</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人の増となったが近</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年間はほぼ現状維持で推移しており、業務の民間委託をはじめ再任用職員の活用や非正規職員の任用などにより職員数の</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適正化</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を図っている。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今後も「所沢市定員管理計画」に基づき、将来的な職員の年齢構成、人材の確保を考慮しながら定員管理を行っていく。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21" name="直線コネクタ 320"/>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2"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3" name="直線コネクタ 322"/>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4"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5" name="直線コネクタ 324"/>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94343</xdr:rowOff>
    </xdr:from>
    <xdr:to>
      <xdr:col>24</xdr:col>
      <xdr:colOff>558800</xdr:colOff>
      <xdr:row>60</xdr:row>
      <xdr:rowOff>97790</xdr:rowOff>
    </xdr:to>
    <xdr:cxnSp macro="">
      <xdr:nvCxnSpPr>
        <xdr:cNvPr id="326" name="直線コネクタ 325"/>
        <xdr:cNvCxnSpPr/>
      </xdr:nvCxnSpPr>
      <xdr:spPr>
        <a:xfrm>
          <a:off x="16179800" y="1038134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140624</xdr:rowOff>
    </xdr:from>
    <xdr:ext cx="762000" cy="259045"/>
    <xdr:sp macro="" textlink="">
      <xdr:nvSpPr>
        <xdr:cNvPr id="327" name="定員管理の状況平均値テキスト"/>
        <xdr:cNvSpPr txBox="1"/>
      </xdr:nvSpPr>
      <xdr:spPr>
        <a:xfrm>
          <a:off x="17106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8" name="フローチャート : 判断 327"/>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80554</xdr:rowOff>
    </xdr:from>
    <xdr:to>
      <xdr:col>23</xdr:col>
      <xdr:colOff>406400</xdr:colOff>
      <xdr:row>60</xdr:row>
      <xdr:rowOff>94343</xdr:rowOff>
    </xdr:to>
    <xdr:cxnSp macro="">
      <xdr:nvCxnSpPr>
        <xdr:cNvPr id="329" name="直線コネクタ 328"/>
        <xdr:cNvCxnSpPr/>
      </xdr:nvCxnSpPr>
      <xdr:spPr>
        <a:xfrm>
          <a:off x="15290800" y="1036755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30" name="フローチャート : 判断 329"/>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62792</xdr:rowOff>
    </xdr:from>
    <xdr:ext cx="736600" cy="259045"/>
    <xdr:sp macro="" textlink="">
      <xdr:nvSpPr>
        <xdr:cNvPr id="331" name="テキスト ボックス 330"/>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80554</xdr:rowOff>
    </xdr:from>
    <xdr:to>
      <xdr:col>22</xdr:col>
      <xdr:colOff>203200</xdr:colOff>
      <xdr:row>62</xdr:row>
      <xdr:rowOff>106499</xdr:rowOff>
    </xdr:to>
    <xdr:cxnSp macro="">
      <xdr:nvCxnSpPr>
        <xdr:cNvPr id="332" name="直線コネクタ 331"/>
        <xdr:cNvCxnSpPr/>
      </xdr:nvCxnSpPr>
      <xdr:spPr>
        <a:xfrm flipV="1">
          <a:off x="14401800" y="10367554"/>
          <a:ext cx="889000" cy="36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3" name="フローチャート : 判断 332"/>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69686</xdr:rowOff>
    </xdr:from>
    <xdr:ext cx="762000" cy="259045"/>
    <xdr:sp macro="" textlink="">
      <xdr:nvSpPr>
        <xdr:cNvPr id="334" name="テキスト ボックス 333"/>
        <xdr:cNvSpPr txBox="1"/>
      </xdr:nvSpPr>
      <xdr:spPr>
        <a:xfrm>
          <a:off x="14909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106499</xdr:rowOff>
    </xdr:from>
    <xdr:to>
      <xdr:col>21</xdr:col>
      <xdr:colOff>0</xdr:colOff>
      <xdr:row>62</xdr:row>
      <xdr:rowOff>123734</xdr:rowOff>
    </xdr:to>
    <xdr:cxnSp macro="">
      <xdr:nvCxnSpPr>
        <xdr:cNvPr id="335" name="直線コネクタ 334"/>
        <xdr:cNvCxnSpPr/>
      </xdr:nvCxnSpPr>
      <xdr:spPr>
        <a:xfrm flipV="1">
          <a:off x="13512800" y="107363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6" name="フローチャート : 判断 335"/>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7" name="テキスト ボックス 336"/>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8" name="フローチャート : 判断 337"/>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153687</xdr:rowOff>
    </xdr:from>
    <xdr:ext cx="762000" cy="259045"/>
    <xdr:sp macro="" textlink="">
      <xdr:nvSpPr>
        <xdr:cNvPr id="339" name="テキスト ボックス 338"/>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46990</xdr:rowOff>
    </xdr:from>
    <xdr:to>
      <xdr:col>24</xdr:col>
      <xdr:colOff>609600</xdr:colOff>
      <xdr:row>60</xdr:row>
      <xdr:rowOff>148590</xdr:rowOff>
    </xdr:to>
    <xdr:sp macro="" textlink="">
      <xdr:nvSpPr>
        <xdr:cNvPr id="345" name="円/楕円 344"/>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63517</xdr:rowOff>
    </xdr:from>
    <xdr:ext cx="762000" cy="259045"/>
    <xdr:sp macro="" textlink="">
      <xdr:nvSpPr>
        <xdr:cNvPr id="346" name="定員管理の状況該当値テキスト"/>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43543</xdr:rowOff>
    </xdr:from>
    <xdr:to>
      <xdr:col>23</xdr:col>
      <xdr:colOff>457200</xdr:colOff>
      <xdr:row>60</xdr:row>
      <xdr:rowOff>145143</xdr:rowOff>
    </xdr:to>
    <xdr:sp macro="" textlink="">
      <xdr:nvSpPr>
        <xdr:cNvPr id="347" name="円/楕円 346"/>
        <xdr:cNvSpPr/>
      </xdr:nvSpPr>
      <xdr:spPr>
        <a:xfrm>
          <a:off x="1612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155320</xdr:rowOff>
    </xdr:from>
    <xdr:ext cx="736600" cy="259045"/>
    <xdr:sp macro="" textlink="">
      <xdr:nvSpPr>
        <xdr:cNvPr id="348" name="テキスト ボックス 347"/>
        <xdr:cNvSpPr txBox="1"/>
      </xdr:nvSpPr>
      <xdr:spPr>
        <a:xfrm>
          <a:off x="15798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29754</xdr:rowOff>
    </xdr:from>
    <xdr:to>
      <xdr:col>22</xdr:col>
      <xdr:colOff>254000</xdr:colOff>
      <xdr:row>60</xdr:row>
      <xdr:rowOff>131354</xdr:rowOff>
    </xdr:to>
    <xdr:sp macro="" textlink="">
      <xdr:nvSpPr>
        <xdr:cNvPr id="349" name="円/楕円 348"/>
        <xdr:cNvSpPr/>
      </xdr:nvSpPr>
      <xdr:spPr>
        <a:xfrm>
          <a:off x="15240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141531</xdr:rowOff>
    </xdr:from>
    <xdr:ext cx="762000" cy="259045"/>
    <xdr:sp macro="" textlink="">
      <xdr:nvSpPr>
        <xdr:cNvPr id="350" name="テキスト ボックス 349"/>
        <xdr:cNvSpPr txBox="1"/>
      </xdr:nvSpPr>
      <xdr:spPr>
        <a:xfrm>
          <a:off x="14909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55699</xdr:rowOff>
    </xdr:from>
    <xdr:to>
      <xdr:col>21</xdr:col>
      <xdr:colOff>50800</xdr:colOff>
      <xdr:row>62</xdr:row>
      <xdr:rowOff>157299</xdr:rowOff>
    </xdr:to>
    <xdr:sp macro="" textlink="">
      <xdr:nvSpPr>
        <xdr:cNvPr id="351" name="円/楕円 350"/>
        <xdr:cNvSpPr/>
      </xdr:nvSpPr>
      <xdr:spPr>
        <a:xfrm>
          <a:off x="14351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142076</xdr:rowOff>
    </xdr:from>
    <xdr:ext cx="762000" cy="259045"/>
    <xdr:sp macro="" textlink="">
      <xdr:nvSpPr>
        <xdr:cNvPr id="352" name="テキスト ボックス 351"/>
        <xdr:cNvSpPr txBox="1"/>
      </xdr:nvSpPr>
      <xdr:spPr>
        <a:xfrm>
          <a:off x="14020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72934</xdr:rowOff>
    </xdr:from>
    <xdr:to>
      <xdr:col>19</xdr:col>
      <xdr:colOff>533400</xdr:colOff>
      <xdr:row>63</xdr:row>
      <xdr:rowOff>3084</xdr:rowOff>
    </xdr:to>
    <xdr:sp macro="" textlink="">
      <xdr:nvSpPr>
        <xdr:cNvPr id="353" name="円/楕円 352"/>
        <xdr:cNvSpPr/>
      </xdr:nvSpPr>
      <xdr:spPr>
        <a:xfrm>
          <a:off x="13462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159311</xdr:rowOff>
    </xdr:from>
    <xdr:ext cx="762000" cy="259045"/>
    <xdr:sp macro="" textlink="">
      <xdr:nvSpPr>
        <xdr:cNvPr id="354" name="テキスト ボックス 353"/>
        <xdr:cNvSpPr txBox="1"/>
      </xdr:nvSpPr>
      <xdr:spPr>
        <a:xfrm>
          <a:off x="13131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ＭＳ 明朝" panose="02020609040205080304" pitchFamily="17" charset="-128"/>
              <a:ea typeface="ＭＳ 明朝" panose="02020609040205080304" pitchFamily="17" charset="-128"/>
            </a:rPr>
            <a:t>昨年度より</a:t>
          </a:r>
          <a:r>
            <a:rPr kumimoji="1" lang="en-US" altLang="ja-JP" sz="1300">
              <a:latin typeface="ＭＳ 明朝" panose="02020609040205080304" pitchFamily="17" charset="-128"/>
              <a:ea typeface="ＭＳ 明朝" panose="02020609040205080304" pitchFamily="17" charset="-128"/>
            </a:rPr>
            <a:t>0.8</a:t>
          </a:r>
          <a:r>
            <a:rPr kumimoji="1" lang="ja-JP" altLang="en-US" sz="1300">
              <a:latin typeface="ＭＳ 明朝" panose="02020609040205080304" pitchFamily="17" charset="-128"/>
              <a:ea typeface="ＭＳ 明朝" panose="02020609040205080304" pitchFamily="17" charset="-128"/>
            </a:rPr>
            <a:t>ポイント減少し、類似団体の中でも低い比率となった。</a:t>
          </a:r>
        </a:p>
        <a:p>
          <a:r>
            <a:rPr kumimoji="1" lang="ja-JP" altLang="en-US" sz="1300">
              <a:latin typeface="ＭＳ 明朝" panose="02020609040205080304" pitchFamily="17" charset="-128"/>
              <a:ea typeface="ＭＳ 明朝" panose="02020609040205080304" pitchFamily="17" charset="-128"/>
            </a:rPr>
            <a:t>　元利償還金の額が市債償還の一部終了により減少したこと、また、公営企業債の元利償還金に対する繰入金が約</a:t>
          </a:r>
          <a:r>
            <a:rPr kumimoji="1" lang="en-US" altLang="ja-JP" sz="1300">
              <a:latin typeface="ＭＳ 明朝" panose="02020609040205080304" pitchFamily="17" charset="-128"/>
              <a:ea typeface="ＭＳ 明朝" panose="02020609040205080304" pitchFamily="17" charset="-128"/>
            </a:rPr>
            <a:t>2</a:t>
          </a:r>
          <a:r>
            <a:rPr kumimoji="1" lang="ja-JP" altLang="en-US" sz="1300">
              <a:latin typeface="ＭＳ 明朝" panose="02020609040205080304" pitchFamily="17" charset="-128"/>
              <a:ea typeface="ＭＳ 明朝" panose="02020609040205080304" pitchFamily="17" charset="-128"/>
            </a:rPr>
            <a:t>億</a:t>
          </a:r>
          <a:r>
            <a:rPr kumimoji="1" lang="en-US" altLang="ja-JP" sz="1300">
              <a:latin typeface="ＭＳ 明朝" panose="02020609040205080304" pitchFamily="17" charset="-128"/>
              <a:ea typeface="ＭＳ 明朝" panose="02020609040205080304" pitchFamily="17" charset="-128"/>
            </a:rPr>
            <a:t>4</a:t>
          </a:r>
          <a:r>
            <a:rPr kumimoji="1" lang="ja-JP" altLang="en-US" sz="1300">
              <a:latin typeface="ＭＳ 明朝" panose="02020609040205080304" pitchFamily="17" charset="-128"/>
              <a:ea typeface="ＭＳ 明朝" panose="02020609040205080304" pitchFamily="17" charset="-128"/>
            </a:rPr>
            <a:t>千万円減少したこと等により、単年度の比率が昨年度より</a:t>
          </a:r>
          <a:r>
            <a:rPr kumimoji="1" lang="en-US" altLang="ja-JP" sz="1300">
              <a:latin typeface="ＭＳ 明朝" panose="02020609040205080304" pitchFamily="17" charset="-128"/>
              <a:ea typeface="ＭＳ 明朝" panose="02020609040205080304" pitchFamily="17" charset="-128"/>
            </a:rPr>
            <a:t>0.9</a:t>
          </a:r>
          <a:r>
            <a:rPr kumimoji="1" lang="ja-JP" altLang="en-US" sz="1300">
              <a:latin typeface="ＭＳ 明朝" panose="02020609040205080304" pitchFamily="17" charset="-128"/>
              <a:ea typeface="ＭＳ 明朝" panose="02020609040205080304" pitchFamily="17" charset="-128"/>
            </a:rPr>
            <a:t>ポイント低くなったことで今年度の比率が低下した。</a:t>
          </a:r>
        </a:p>
        <a:p>
          <a:r>
            <a:rPr kumimoji="1" lang="ja-JP" altLang="en-US" sz="1300">
              <a:latin typeface="ＭＳ 明朝" panose="02020609040205080304" pitchFamily="17" charset="-128"/>
              <a:ea typeface="ＭＳ 明朝" panose="02020609040205080304" pitchFamily="17" charset="-128"/>
            </a:rPr>
            <a:t>　引き続き、後年度の過重な負担とならないよう配慮しながら、地方債を有効に活用し、健全な財政運営に努めてまいりたい。</a:t>
          </a: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4" name="直線コネクタ 383"/>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5"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6" name="直線コネクタ 385"/>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7"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8" name="直線コネクタ 387"/>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118291</xdr:rowOff>
    </xdr:from>
    <xdr:to>
      <xdr:col>24</xdr:col>
      <xdr:colOff>558800</xdr:colOff>
      <xdr:row>39</xdr:row>
      <xdr:rowOff>1996</xdr:rowOff>
    </xdr:to>
    <xdr:cxnSp macro="">
      <xdr:nvCxnSpPr>
        <xdr:cNvPr id="389" name="直線コネクタ 388"/>
        <xdr:cNvCxnSpPr/>
      </xdr:nvCxnSpPr>
      <xdr:spPr>
        <a:xfrm flipV="1">
          <a:off x="16179800" y="6633391"/>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20700</xdr:rowOff>
    </xdr:from>
    <xdr:ext cx="762000" cy="259045"/>
    <xdr:sp macro="" textlink="">
      <xdr:nvSpPr>
        <xdr:cNvPr id="390" name="公債費負担の状況平均値テキスト"/>
        <xdr:cNvSpPr txBox="1"/>
      </xdr:nvSpPr>
      <xdr:spPr>
        <a:xfrm>
          <a:off x="17106900" y="687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91" name="フローチャート : 判断 390"/>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1996</xdr:rowOff>
    </xdr:from>
    <xdr:to>
      <xdr:col>23</xdr:col>
      <xdr:colOff>406400</xdr:colOff>
      <xdr:row>39</xdr:row>
      <xdr:rowOff>139881</xdr:rowOff>
    </xdr:to>
    <xdr:cxnSp macro="">
      <xdr:nvCxnSpPr>
        <xdr:cNvPr id="392" name="直線コネクタ 391"/>
        <xdr:cNvCxnSpPr/>
      </xdr:nvCxnSpPr>
      <xdr:spPr>
        <a:xfrm flipV="1">
          <a:off x="15290800" y="668854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3" name="フローチャート : 判断 392"/>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94" name="テキスト ボックス 393"/>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139881</xdr:rowOff>
    </xdr:from>
    <xdr:to>
      <xdr:col>22</xdr:col>
      <xdr:colOff>203200</xdr:colOff>
      <xdr:row>40</xdr:row>
      <xdr:rowOff>44269</xdr:rowOff>
    </xdr:to>
    <xdr:cxnSp macro="">
      <xdr:nvCxnSpPr>
        <xdr:cNvPr id="395" name="直線コネクタ 394"/>
        <xdr:cNvCxnSpPr/>
      </xdr:nvCxnSpPr>
      <xdr:spPr>
        <a:xfrm flipV="1">
          <a:off x="14401800" y="6826431"/>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6" name="フローチャート : 判断 395"/>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46281</xdr:rowOff>
    </xdr:from>
    <xdr:ext cx="762000" cy="259045"/>
    <xdr:sp macro="" textlink="">
      <xdr:nvSpPr>
        <xdr:cNvPr id="397" name="テキスト ボックス 396"/>
        <xdr:cNvSpPr txBox="1"/>
      </xdr:nvSpPr>
      <xdr:spPr>
        <a:xfrm>
          <a:off x="14909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44269</xdr:rowOff>
    </xdr:from>
    <xdr:to>
      <xdr:col>21</xdr:col>
      <xdr:colOff>0</xdr:colOff>
      <xdr:row>40</xdr:row>
      <xdr:rowOff>120106</xdr:rowOff>
    </xdr:to>
    <xdr:cxnSp macro="">
      <xdr:nvCxnSpPr>
        <xdr:cNvPr id="398" name="直線コネクタ 397"/>
        <xdr:cNvCxnSpPr/>
      </xdr:nvCxnSpPr>
      <xdr:spPr>
        <a:xfrm flipV="1">
          <a:off x="13512800" y="690226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9" name="フローチャート : 判断 398"/>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66964</xdr:rowOff>
    </xdr:from>
    <xdr:ext cx="762000" cy="259045"/>
    <xdr:sp macro="" textlink="">
      <xdr:nvSpPr>
        <xdr:cNvPr id="400" name="テキスト ボックス 399"/>
        <xdr:cNvSpPr txBox="1"/>
      </xdr:nvSpPr>
      <xdr:spPr>
        <a:xfrm>
          <a:off x="14020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401" name="フローチャート : 判断 400"/>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115224</xdr:rowOff>
    </xdr:from>
    <xdr:ext cx="762000" cy="259045"/>
    <xdr:sp macro="" textlink="">
      <xdr:nvSpPr>
        <xdr:cNvPr id="402" name="テキスト ボックス 401"/>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67491</xdr:rowOff>
    </xdr:from>
    <xdr:to>
      <xdr:col>24</xdr:col>
      <xdr:colOff>609600</xdr:colOff>
      <xdr:row>38</xdr:row>
      <xdr:rowOff>169091</xdr:rowOff>
    </xdr:to>
    <xdr:sp macro="" textlink="">
      <xdr:nvSpPr>
        <xdr:cNvPr id="408" name="円/楕円 407"/>
        <xdr:cNvSpPr/>
      </xdr:nvSpPr>
      <xdr:spPr>
        <a:xfrm>
          <a:off x="169672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84019</xdr:rowOff>
    </xdr:from>
    <xdr:ext cx="762000" cy="259045"/>
    <xdr:sp macro="" textlink="">
      <xdr:nvSpPr>
        <xdr:cNvPr id="409" name="公債費負担の状況該当値テキスト"/>
        <xdr:cNvSpPr txBox="1"/>
      </xdr:nvSpPr>
      <xdr:spPr>
        <a:xfrm>
          <a:off x="17106900" y="642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122646</xdr:rowOff>
    </xdr:from>
    <xdr:to>
      <xdr:col>23</xdr:col>
      <xdr:colOff>457200</xdr:colOff>
      <xdr:row>39</xdr:row>
      <xdr:rowOff>52796</xdr:rowOff>
    </xdr:to>
    <xdr:sp macro="" textlink="">
      <xdr:nvSpPr>
        <xdr:cNvPr id="410" name="円/楕円 409"/>
        <xdr:cNvSpPr/>
      </xdr:nvSpPr>
      <xdr:spPr>
        <a:xfrm>
          <a:off x="16129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62973</xdr:rowOff>
    </xdr:from>
    <xdr:ext cx="736600" cy="259045"/>
    <xdr:sp macro="" textlink="">
      <xdr:nvSpPr>
        <xdr:cNvPr id="411" name="テキスト ボックス 410"/>
        <xdr:cNvSpPr txBox="1"/>
      </xdr:nvSpPr>
      <xdr:spPr>
        <a:xfrm>
          <a:off x="15798800" y="640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89081</xdr:rowOff>
    </xdr:from>
    <xdr:to>
      <xdr:col>22</xdr:col>
      <xdr:colOff>254000</xdr:colOff>
      <xdr:row>40</xdr:row>
      <xdr:rowOff>19231</xdr:rowOff>
    </xdr:to>
    <xdr:sp macro="" textlink="">
      <xdr:nvSpPr>
        <xdr:cNvPr id="412" name="円/楕円 411"/>
        <xdr:cNvSpPr/>
      </xdr:nvSpPr>
      <xdr:spPr>
        <a:xfrm>
          <a:off x="15240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29408</xdr:rowOff>
    </xdr:from>
    <xdr:ext cx="762000" cy="259045"/>
    <xdr:sp macro="" textlink="">
      <xdr:nvSpPr>
        <xdr:cNvPr id="413" name="テキスト ボックス 412"/>
        <xdr:cNvSpPr txBox="1"/>
      </xdr:nvSpPr>
      <xdr:spPr>
        <a:xfrm>
          <a:off x="14909800" y="654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164919</xdr:rowOff>
    </xdr:from>
    <xdr:to>
      <xdr:col>21</xdr:col>
      <xdr:colOff>50800</xdr:colOff>
      <xdr:row>40</xdr:row>
      <xdr:rowOff>95069</xdr:rowOff>
    </xdr:to>
    <xdr:sp macro="" textlink="">
      <xdr:nvSpPr>
        <xdr:cNvPr id="414" name="円/楕円 413"/>
        <xdr:cNvSpPr/>
      </xdr:nvSpPr>
      <xdr:spPr>
        <a:xfrm>
          <a:off x="14351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105246</xdr:rowOff>
    </xdr:from>
    <xdr:ext cx="762000" cy="259045"/>
    <xdr:sp macro="" textlink="">
      <xdr:nvSpPr>
        <xdr:cNvPr id="415" name="テキスト ボックス 414"/>
        <xdr:cNvSpPr txBox="1"/>
      </xdr:nvSpPr>
      <xdr:spPr>
        <a:xfrm>
          <a:off x="14020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69306</xdr:rowOff>
    </xdr:from>
    <xdr:to>
      <xdr:col>19</xdr:col>
      <xdr:colOff>533400</xdr:colOff>
      <xdr:row>40</xdr:row>
      <xdr:rowOff>170906</xdr:rowOff>
    </xdr:to>
    <xdr:sp macro="" textlink="">
      <xdr:nvSpPr>
        <xdr:cNvPr id="416" name="円/楕円 415"/>
        <xdr:cNvSpPr/>
      </xdr:nvSpPr>
      <xdr:spPr>
        <a:xfrm>
          <a:off x="13462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9633</xdr:rowOff>
    </xdr:from>
    <xdr:ext cx="762000" cy="259045"/>
    <xdr:sp macro="" textlink="">
      <xdr:nvSpPr>
        <xdr:cNvPr id="417" name="テキスト ボックス 416"/>
        <xdr:cNvSpPr txBox="1"/>
      </xdr:nvSpPr>
      <xdr:spPr>
        <a:xfrm>
          <a:off x="13131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　昨年度と比較して、</a:t>
          </a:r>
          <a:r>
            <a:rPr kumimoji="1" lang="en-US" altLang="ja-JP" sz="1300">
              <a:latin typeface="ＭＳ 明朝" panose="02020609040205080304" pitchFamily="17" charset="-128"/>
              <a:ea typeface="ＭＳ 明朝" panose="02020609040205080304" pitchFamily="17" charset="-128"/>
            </a:rPr>
            <a:t>6.5</a:t>
          </a:r>
          <a:r>
            <a:rPr kumimoji="1" lang="ja-JP" altLang="en-US" sz="1300">
              <a:latin typeface="ＭＳ 明朝" panose="02020609040205080304" pitchFamily="17" charset="-128"/>
              <a:ea typeface="ＭＳ 明朝" panose="02020609040205080304" pitchFamily="17" charset="-128"/>
            </a:rPr>
            <a:t>ポイント減少した。</a:t>
          </a:r>
          <a:endParaRPr kumimoji="1" lang="en-US" altLang="ja-JP" sz="1300">
            <a:latin typeface="ＭＳ 明朝" panose="02020609040205080304" pitchFamily="17" charset="-128"/>
            <a:ea typeface="ＭＳ 明朝" panose="02020609040205080304" pitchFamily="17" charset="-128"/>
          </a:endParaRPr>
        </a:p>
        <a:p>
          <a:r>
            <a:rPr kumimoji="1" lang="ja-JP" altLang="en-US" sz="1300">
              <a:latin typeface="ＭＳ 明朝" panose="02020609040205080304" pitchFamily="17" charset="-128"/>
              <a:ea typeface="ＭＳ 明朝" panose="02020609040205080304" pitchFamily="17" charset="-128"/>
            </a:rPr>
            <a:t>類似団体平均や全国平均・県平均を大幅に下回った。これは、将来負担額の減少が充当可能額の減少を上回った結果、比率の分子となる将来負担額が大幅に減少したことによるものである。　</a:t>
          </a:r>
        </a:p>
        <a:p>
          <a:r>
            <a:rPr kumimoji="1" lang="ja-JP" altLang="en-US" sz="1300">
              <a:latin typeface="ＭＳ 明朝" panose="02020609040205080304" pitchFamily="17" charset="-128"/>
              <a:ea typeface="ＭＳ 明朝" panose="02020609040205080304" pitchFamily="17" charset="-128"/>
            </a:rPr>
            <a:t>　今後についても、公営企業繰入見込額の減少を見込んでおり比率は減少していくものと考えている。引き続き、後年度の過重な負担とならないよう、地方債の借入れ等に留意しながら、健全な財政運営に努めてまいりたい。</a:t>
          </a: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8" name="直線コネクタ 447"/>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9"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50" name="直線コネクタ 449"/>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97004</xdr:rowOff>
    </xdr:from>
    <xdr:to>
      <xdr:col>24</xdr:col>
      <xdr:colOff>558800</xdr:colOff>
      <xdr:row>14</xdr:row>
      <xdr:rowOff>242</xdr:rowOff>
    </xdr:to>
    <xdr:cxnSp macro="">
      <xdr:nvCxnSpPr>
        <xdr:cNvPr id="453" name="直線コネクタ 452"/>
        <xdr:cNvCxnSpPr/>
      </xdr:nvCxnSpPr>
      <xdr:spPr>
        <a:xfrm flipV="1">
          <a:off x="16179800" y="2325854"/>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9512</xdr:rowOff>
    </xdr:from>
    <xdr:ext cx="762000" cy="259045"/>
    <xdr:sp macro="" textlink="">
      <xdr:nvSpPr>
        <xdr:cNvPr id="454" name="将来負担の状況平均値テキスト"/>
        <xdr:cNvSpPr txBox="1"/>
      </xdr:nvSpPr>
      <xdr:spPr>
        <a:xfrm>
          <a:off x="17106900" y="275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5" name="フローチャート : 判断 454"/>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242</xdr:rowOff>
    </xdr:from>
    <xdr:to>
      <xdr:col>23</xdr:col>
      <xdr:colOff>406400</xdr:colOff>
      <xdr:row>14</xdr:row>
      <xdr:rowOff>2540</xdr:rowOff>
    </xdr:to>
    <xdr:cxnSp macro="">
      <xdr:nvCxnSpPr>
        <xdr:cNvPr id="456" name="直線コネクタ 455"/>
        <xdr:cNvCxnSpPr/>
      </xdr:nvCxnSpPr>
      <xdr:spPr>
        <a:xfrm flipV="1">
          <a:off x="15290800" y="240054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7" name="フローチャート : 判断 456"/>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6367</xdr:rowOff>
    </xdr:from>
    <xdr:ext cx="736600" cy="259045"/>
    <xdr:sp macro="" textlink="">
      <xdr:nvSpPr>
        <xdr:cNvPr id="458" name="テキスト ボックス 457"/>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2540</xdr:rowOff>
    </xdr:from>
    <xdr:to>
      <xdr:col>22</xdr:col>
      <xdr:colOff>203200</xdr:colOff>
      <xdr:row>14</xdr:row>
      <xdr:rowOff>125488</xdr:rowOff>
    </xdr:to>
    <xdr:cxnSp macro="">
      <xdr:nvCxnSpPr>
        <xdr:cNvPr id="459" name="直線コネクタ 458"/>
        <xdr:cNvCxnSpPr/>
      </xdr:nvCxnSpPr>
      <xdr:spPr>
        <a:xfrm flipV="1">
          <a:off x="14401800" y="2402840"/>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60" name="フローチャート : 判断 459"/>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98291</xdr:rowOff>
    </xdr:from>
    <xdr:ext cx="762000" cy="259045"/>
    <xdr:sp macro="" textlink="">
      <xdr:nvSpPr>
        <xdr:cNvPr id="461" name="テキスト ボックス 460"/>
        <xdr:cNvSpPr txBox="1"/>
      </xdr:nvSpPr>
      <xdr:spPr>
        <a:xfrm>
          <a:off x="14909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125488</xdr:rowOff>
    </xdr:from>
    <xdr:to>
      <xdr:col>21</xdr:col>
      <xdr:colOff>0</xdr:colOff>
      <xdr:row>14</xdr:row>
      <xdr:rowOff>138128</xdr:rowOff>
    </xdr:to>
    <xdr:cxnSp macro="">
      <xdr:nvCxnSpPr>
        <xdr:cNvPr id="462" name="直線コネクタ 461"/>
        <xdr:cNvCxnSpPr/>
      </xdr:nvCxnSpPr>
      <xdr:spPr>
        <a:xfrm flipV="1">
          <a:off x="13512800" y="252578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63" name="フローチャート : 判断 462"/>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152296</xdr:rowOff>
    </xdr:from>
    <xdr:ext cx="762000" cy="259045"/>
    <xdr:sp macro="" textlink="">
      <xdr:nvSpPr>
        <xdr:cNvPr id="464" name="テキスト ボックス 463"/>
        <xdr:cNvSpPr txBox="1"/>
      </xdr:nvSpPr>
      <xdr:spPr>
        <a:xfrm>
          <a:off x="14020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5" name="フローチャート : 判断 464"/>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129073</xdr:rowOff>
    </xdr:from>
    <xdr:ext cx="762000" cy="259045"/>
    <xdr:sp macro="" textlink="">
      <xdr:nvSpPr>
        <xdr:cNvPr id="466" name="テキスト ボックス 465"/>
        <xdr:cNvSpPr txBox="1"/>
      </xdr:nvSpPr>
      <xdr:spPr>
        <a:xfrm>
          <a:off x="13131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46204</xdr:rowOff>
    </xdr:from>
    <xdr:to>
      <xdr:col>24</xdr:col>
      <xdr:colOff>609600</xdr:colOff>
      <xdr:row>13</xdr:row>
      <xdr:rowOff>147804</xdr:rowOff>
    </xdr:to>
    <xdr:sp macro="" textlink="">
      <xdr:nvSpPr>
        <xdr:cNvPr id="472" name="円/楕円 471"/>
        <xdr:cNvSpPr/>
      </xdr:nvSpPr>
      <xdr:spPr>
        <a:xfrm>
          <a:off x="16967200" y="22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138931</xdr:rowOff>
    </xdr:from>
    <xdr:ext cx="762000" cy="259045"/>
    <xdr:sp macro="" textlink="">
      <xdr:nvSpPr>
        <xdr:cNvPr id="473" name="将来負担の状況該当値テキスト"/>
        <xdr:cNvSpPr txBox="1"/>
      </xdr:nvSpPr>
      <xdr:spPr>
        <a:xfrm>
          <a:off x="17106900" y="219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120892</xdr:rowOff>
    </xdr:from>
    <xdr:to>
      <xdr:col>23</xdr:col>
      <xdr:colOff>457200</xdr:colOff>
      <xdr:row>14</xdr:row>
      <xdr:rowOff>51042</xdr:rowOff>
    </xdr:to>
    <xdr:sp macro="" textlink="">
      <xdr:nvSpPr>
        <xdr:cNvPr id="474" name="円/楕円 473"/>
        <xdr:cNvSpPr/>
      </xdr:nvSpPr>
      <xdr:spPr>
        <a:xfrm>
          <a:off x="16129000" y="23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61219</xdr:rowOff>
    </xdr:from>
    <xdr:ext cx="736600" cy="259045"/>
    <xdr:sp macro="" textlink="">
      <xdr:nvSpPr>
        <xdr:cNvPr id="475" name="テキスト ボックス 474"/>
        <xdr:cNvSpPr txBox="1"/>
      </xdr:nvSpPr>
      <xdr:spPr>
        <a:xfrm>
          <a:off x="15798800" y="2118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123190</xdr:rowOff>
    </xdr:from>
    <xdr:to>
      <xdr:col>22</xdr:col>
      <xdr:colOff>254000</xdr:colOff>
      <xdr:row>14</xdr:row>
      <xdr:rowOff>53340</xdr:rowOff>
    </xdr:to>
    <xdr:sp macro="" textlink="">
      <xdr:nvSpPr>
        <xdr:cNvPr id="476" name="円/楕円 475"/>
        <xdr:cNvSpPr/>
      </xdr:nvSpPr>
      <xdr:spPr>
        <a:xfrm>
          <a:off x="15240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63517</xdr:rowOff>
    </xdr:from>
    <xdr:ext cx="762000" cy="259045"/>
    <xdr:sp macro="" textlink="">
      <xdr:nvSpPr>
        <xdr:cNvPr id="477" name="テキスト ボックス 476"/>
        <xdr:cNvSpPr txBox="1"/>
      </xdr:nvSpPr>
      <xdr:spPr>
        <a:xfrm>
          <a:off x="14909800" y="212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74688</xdr:rowOff>
    </xdr:from>
    <xdr:to>
      <xdr:col>21</xdr:col>
      <xdr:colOff>50800</xdr:colOff>
      <xdr:row>15</xdr:row>
      <xdr:rowOff>4838</xdr:rowOff>
    </xdr:to>
    <xdr:sp macro="" textlink="">
      <xdr:nvSpPr>
        <xdr:cNvPr id="478" name="円/楕円 477"/>
        <xdr:cNvSpPr/>
      </xdr:nvSpPr>
      <xdr:spPr>
        <a:xfrm>
          <a:off x="143510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15015</xdr:rowOff>
    </xdr:from>
    <xdr:ext cx="762000" cy="259045"/>
    <xdr:sp macro="" textlink="">
      <xdr:nvSpPr>
        <xdr:cNvPr id="479" name="テキスト ボックス 478"/>
        <xdr:cNvSpPr txBox="1"/>
      </xdr:nvSpPr>
      <xdr:spPr>
        <a:xfrm>
          <a:off x="14020800" y="224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87328</xdr:rowOff>
    </xdr:from>
    <xdr:to>
      <xdr:col>19</xdr:col>
      <xdr:colOff>533400</xdr:colOff>
      <xdr:row>15</xdr:row>
      <xdr:rowOff>17478</xdr:rowOff>
    </xdr:to>
    <xdr:sp macro="" textlink="">
      <xdr:nvSpPr>
        <xdr:cNvPr id="480" name="円/楕円 479"/>
        <xdr:cNvSpPr/>
      </xdr:nvSpPr>
      <xdr:spPr>
        <a:xfrm>
          <a:off x="13462000" y="24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27655</xdr:rowOff>
    </xdr:from>
    <xdr:ext cx="762000" cy="259045"/>
    <xdr:sp macro="" textlink="">
      <xdr:nvSpPr>
        <xdr:cNvPr id="481" name="テキスト ボックス 480"/>
        <xdr:cNvSpPr txBox="1"/>
      </xdr:nvSpPr>
      <xdr:spPr>
        <a:xfrm>
          <a:off x="13131800" y="22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343,083
338,959
72.11
101,397,388
97,293,396
3,559,318
57,355,651
57,190,577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給料、退職手当組合負担金の減少により人件費充当一般財源等が減少したため前年度比</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0.4</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ポイントの減となった。</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40</xdr:row>
      <xdr:rowOff>20320</xdr:rowOff>
    </xdr:to>
    <xdr:cxnSp macro="">
      <xdr:nvCxnSpPr>
        <xdr:cNvPr id="59" name="直線コネクタ 58"/>
        <xdr:cNvCxnSpPr/>
      </xdr:nvCxnSpPr>
      <xdr:spPr>
        <a:xfrm flipV="1">
          <a:off x="4826000" y="585724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163847</xdr:rowOff>
    </xdr:from>
    <xdr:ext cx="762000" cy="259045"/>
    <xdr:sp macro="" textlink="">
      <xdr:nvSpPr>
        <xdr:cNvPr id="60" name="人件費最小値テキスト"/>
        <xdr:cNvSpPr txBox="1"/>
      </xdr:nvSpPr>
      <xdr:spPr>
        <a:xfrm>
          <a:off x="4914900" y="685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20320</xdr:rowOff>
    </xdr:from>
    <xdr:to>
      <xdr:col>7</xdr:col>
      <xdr:colOff>104775</xdr:colOff>
      <xdr:row>40</xdr:row>
      <xdr:rowOff>20320</xdr:rowOff>
    </xdr:to>
    <xdr:cxnSp macro="">
      <xdr:nvCxnSpPr>
        <xdr:cNvPr id="61" name="直線コネクタ 60"/>
        <xdr:cNvCxnSpPr/>
      </xdr:nvCxnSpPr>
      <xdr:spPr>
        <a:xfrm>
          <a:off x="4737100" y="687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35560</xdr:rowOff>
    </xdr:to>
    <xdr:cxnSp macro="">
      <xdr:nvCxnSpPr>
        <xdr:cNvPr id="64" name="直線コネクタ 63"/>
        <xdr:cNvCxnSpPr/>
      </xdr:nvCxnSpPr>
      <xdr:spPr>
        <a:xfrm flipV="1">
          <a:off x="3987800" y="6520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12717</xdr:rowOff>
    </xdr:from>
    <xdr:ext cx="762000" cy="259045"/>
    <xdr:sp macro="" textlink="">
      <xdr:nvSpPr>
        <xdr:cNvPr id="65"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66" name="フローチャート : 判断 65"/>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35560</xdr:rowOff>
    </xdr:from>
    <xdr:to>
      <xdr:col>5</xdr:col>
      <xdr:colOff>549275</xdr:colOff>
      <xdr:row>41</xdr:row>
      <xdr:rowOff>16510</xdr:rowOff>
    </xdr:to>
    <xdr:cxnSp macro="">
      <xdr:nvCxnSpPr>
        <xdr:cNvPr id="67" name="直線コネクタ 66"/>
        <xdr:cNvCxnSpPr/>
      </xdr:nvCxnSpPr>
      <xdr:spPr>
        <a:xfrm flipV="1">
          <a:off x="3098800" y="655066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152400</xdr:rowOff>
    </xdr:from>
    <xdr:to>
      <xdr:col>5</xdr:col>
      <xdr:colOff>600075</xdr:colOff>
      <xdr:row>37</xdr:row>
      <xdr:rowOff>82550</xdr:rowOff>
    </xdr:to>
    <xdr:sp macro="" textlink="">
      <xdr:nvSpPr>
        <xdr:cNvPr id="68" name="フローチャート : 判断 67"/>
        <xdr:cNvSpPr/>
      </xdr:nvSpPr>
      <xdr:spPr>
        <a:xfrm>
          <a:off x="3937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92727</xdr:rowOff>
    </xdr:from>
    <xdr:ext cx="736600" cy="259045"/>
    <xdr:sp macro="" textlink="">
      <xdr:nvSpPr>
        <xdr:cNvPr id="69" name="テキスト ボックス 68"/>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16510</xdr:rowOff>
    </xdr:from>
    <xdr:to>
      <xdr:col>4</xdr:col>
      <xdr:colOff>346075</xdr:colOff>
      <xdr:row>41</xdr:row>
      <xdr:rowOff>123190</xdr:rowOff>
    </xdr:to>
    <xdr:cxnSp macro="">
      <xdr:nvCxnSpPr>
        <xdr:cNvPr id="70" name="直線コネクタ 69"/>
        <xdr:cNvCxnSpPr/>
      </xdr:nvCxnSpPr>
      <xdr:spPr>
        <a:xfrm flipV="1">
          <a:off x="2209800" y="7045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1" name="フローチャート : 判断 70"/>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2" name="テキスト ボックス 71"/>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123190</xdr:rowOff>
    </xdr:from>
    <xdr:to>
      <xdr:col>3</xdr:col>
      <xdr:colOff>142875</xdr:colOff>
      <xdr:row>41</xdr:row>
      <xdr:rowOff>123190</xdr:rowOff>
    </xdr:to>
    <xdr:cxnSp macro="">
      <xdr:nvCxnSpPr>
        <xdr:cNvPr id="73" name="直線コネクタ 72"/>
        <xdr:cNvCxnSpPr/>
      </xdr:nvCxnSpPr>
      <xdr:spPr>
        <a:xfrm>
          <a:off x="1320800" y="7152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4" name="フローチャート : 判断 73"/>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88917</xdr:rowOff>
    </xdr:from>
    <xdr:ext cx="762000" cy="259045"/>
    <xdr:sp macro="" textlink="">
      <xdr:nvSpPr>
        <xdr:cNvPr id="75" name="テキスト ボックス 74"/>
        <xdr:cNvSpPr txBox="1"/>
      </xdr:nvSpPr>
      <xdr:spPr>
        <a:xfrm>
          <a:off x="1828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76" name="フローチャート : 判断 75"/>
        <xdr:cNvSpPr/>
      </xdr:nvSpPr>
      <xdr:spPr>
        <a:xfrm>
          <a:off x="1270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81297</xdr:rowOff>
    </xdr:from>
    <xdr:ext cx="762000" cy="259045"/>
    <xdr:sp macro="" textlink="">
      <xdr:nvSpPr>
        <xdr:cNvPr id="77" name="テキスト ボックス 76"/>
        <xdr:cNvSpPr txBox="1"/>
      </xdr:nvSpPr>
      <xdr:spPr>
        <a:xfrm>
          <a:off x="939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125730</xdr:rowOff>
    </xdr:from>
    <xdr:to>
      <xdr:col>7</xdr:col>
      <xdr:colOff>66675</xdr:colOff>
      <xdr:row>38</xdr:row>
      <xdr:rowOff>55880</xdr:rowOff>
    </xdr:to>
    <xdr:sp macro="" textlink="">
      <xdr:nvSpPr>
        <xdr:cNvPr id="83" name="円/楕円 82"/>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97807</xdr:rowOff>
    </xdr:from>
    <xdr:ext cx="762000" cy="259045"/>
    <xdr:sp macro="" textlink="">
      <xdr:nvSpPr>
        <xdr:cNvPr id="84"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5" name="円/楕円 84"/>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6" name="テキスト ボックス 85"/>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137160</xdr:rowOff>
    </xdr:from>
    <xdr:to>
      <xdr:col>4</xdr:col>
      <xdr:colOff>396875</xdr:colOff>
      <xdr:row>41</xdr:row>
      <xdr:rowOff>67310</xdr:rowOff>
    </xdr:to>
    <xdr:sp macro="" textlink="">
      <xdr:nvSpPr>
        <xdr:cNvPr id="87" name="円/楕円 86"/>
        <xdr:cNvSpPr/>
      </xdr:nvSpPr>
      <xdr:spPr>
        <a:xfrm>
          <a:off x="3048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52087</xdr:rowOff>
    </xdr:from>
    <xdr:ext cx="762000" cy="259045"/>
    <xdr:sp macro="" textlink="">
      <xdr:nvSpPr>
        <xdr:cNvPr id="88" name="テキスト ボックス 87"/>
        <xdr:cNvSpPr txBox="1"/>
      </xdr:nvSpPr>
      <xdr:spPr>
        <a:xfrm>
          <a:off x="2717800" y="70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72390</xdr:rowOff>
    </xdr:from>
    <xdr:to>
      <xdr:col>3</xdr:col>
      <xdr:colOff>193675</xdr:colOff>
      <xdr:row>42</xdr:row>
      <xdr:rowOff>2540</xdr:rowOff>
    </xdr:to>
    <xdr:sp macro="" textlink="">
      <xdr:nvSpPr>
        <xdr:cNvPr id="89" name="円/楕円 88"/>
        <xdr:cNvSpPr/>
      </xdr:nvSpPr>
      <xdr:spPr>
        <a:xfrm>
          <a:off x="21590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158767</xdr:rowOff>
    </xdr:from>
    <xdr:ext cx="762000" cy="259045"/>
    <xdr:sp macro="" textlink="">
      <xdr:nvSpPr>
        <xdr:cNvPr id="90" name="テキスト ボックス 89"/>
        <xdr:cNvSpPr txBox="1"/>
      </xdr:nvSpPr>
      <xdr:spPr>
        <a:xfrm>
          <a:off x="1828800" y="71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72390</xdr:rowOff>
    </xdr:from>
    <xdr:to>
      <xdr:col>1</xdr:col>
      <xdr:colOff>676275</xdr:colOff>
      <xdr:row>42</xdr:row>
      <xdr:rowOff>2540</xdr:rowOff>
    </xdr:to>
    <xdr:sp macro="" textlink="">
      <xdr:nvSpPr>
        <xdr:cNvPr id="91" name="円/楕円 90"/>
        <xdr:cNvSpPr/>
      </xdr:nvSpPr>
      <xdr:spPr>
        <a:xfrm>
          <a:off x="12700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158767</xdr:rowOff>
    </xdr:from>
    <xdr:ext cx="762000" cy="259045"/>
    <xdr:sp macro="" textlink="">
      <xdr:nvSpPr>
        <xdr:cNvPr id="92" name="テキスト ボックス 91"/>
        <xdr:cNvSpPr txBox="1"/>
      </xdr:nvSpPr>
      <xdr:spPr>
        <a:xfrm>
          <a:off x="939800" y="71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ＭＳ 明朝" panose="02020609040205080304" pitchFamily="17" charset="-128"/>
              <a:ea typeface="ＭＳ 明朝" panose="02020609040205080304" pitchFamily="17" charset="-128"/>
            </a:rPr>
            <a:t>物件費に係る経常収支比率は昨年と同率となった。全国平均に比べ高止まりしているのは所沢市民間委託化推進計画に基づき、業務の民間委託化を行ったためである。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0" name="直線コネクタ 119"/>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1"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2" name="直線コネクタ 121"/>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3"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4" name="直線コネクタ 123"/>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146050</xdr:rowOff>
    </xdr:from>
    <xdr:to>
      <xdr:col>24</xdr:col>
      <xdr:colOff>31750</xdr:colOff>
      <xdr:row>19</xdr:row>
      <xdr:rowOff>146050</xdr:rowOff>
    </xdr:to>
    <xdr:cxnSp macro="">
      <xdr:nvCxnSpPr>
        <xdr:cNvPr id="125" name="直線コネクタ 124"/>
        <xdr:cNvCxnSpPr/>
      </xdr:nvCxnSpPr>
      <xdr:spPr>
        <a:xfrm>
          <a:off x="15671800" y="340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6"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7" name="フローチャート : 判断 126"/>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107950</xdr:rowOff>
    </xdr:from>
    <xdr:to>
      <xdr:col>22</xdr:col>
      <xdr:colOff>565150</xdr:colOff>
      <xdr:row>19</xdr:row>
      <xdr:rowOff>146050</xdr:rowOff>
    </xdr:to>
    <xdr:cxnSp macro="">
      <xdr:nvCxnSpPr>
        <xdr:cNvPr id="128" name="直線コネクタ 127"/>
        <xdr:cNvCxnSpPr/>
      </xdr:nvCxnSpPr>
      <xdr:spPr>
        <a:xfrm>
          <a:off x="14782800" y="336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29" name="フローチャート : 判断 128"/>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0" name="テキスト ボックス 129"/>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82550</xdr:rowOff>
    </xdr:from>
    <xdr:to>
      <xdr:col>21</xdr:col>
      <xdr:colOff>361950</xdr:colOff>
      <xdr:row>19</xdr:row>
      <xdr:rowOff>107950</xdr:rowOff>
    </xdr:to>
    <xdr:cxnSp macro="">
      <xdr:nvCxnSpPr>
        <xdr:cNvPr id="131" name="直線コネクタ 130"/>
        <xdr:cNvCxnSpPr/>
      </xdr:nvCxnSpPr>
      <xdr:spPr>
        <a:xfrm>
          <a:off x="13893800" y="334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2" name="フローチャート : 判断 131"/>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3" name="テキスト ボックス 132"/>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44450</xdr:rowOff>
    </xdr:from>
    <xdr:to>
      <xdr:col>20</xdr:col>
      <xdr:colOff>158750</xdr:colOff>
      <xdr:row>19</xdr:row>
      <xdr:rowOff>82550</xdr:rowOff>
    </xdr:to>
    <xdr:cxnSp macro="">
      <xdr:nvCxnSpPr>
        <xdr:cNvPr id="134" name="直線コネクタ 133"/>
        <xdr:cNvCxnSpPr/>
      </xdr:nvCxnSpPr>
      <xdr:spPr>
        <a:xfrm>
          <a:off x="13004800" y="330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5" name="フローチャート : 判断 134"/>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36" name="テキスト ボックス 135"/>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7" name="フローチャート : 判断 136"/>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38" name="テキスト ボックス 137"/>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95250</xdr:rowOff>
    </xdr:from>
    <xdr:to>
      <xdr:col>24</xdr:col>
      <xdr:colOff>82550</xdr:colOff>
      <xdr:row>20</xdr:row>
      <xdr:rowOff>25400</xdr:rowOff>
    </xdr:to>
    <xdr:sp macro="" textlink="">
      <xdr:nvSpPr>
        <xdr:cNvPr id="144" name="円/楕円 143"/>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67327</xdr:rowOff>
    </xdr:from>
    <xdr:ext cx="762000" cy="259045"/>
    <xdr:sp macro="" textlink="">
      <xdr:nvSpPr>
        <xdr:cNvPr id="145" name="物件費該当値テキスト"/>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95250</xdr:rowOff>
    </xdr:from>
    <xdr:to>
      <xdr:col>22</xdr:col>
      <xdr:colOff>615950</xdr:colOff>
      <xdr:row>20</xdr:row>
      <xdr:rowOff>25400</xdr:rowOff>
    </xdr:to>
    <xdr:sp macro="" textlink="">
      <xdr:nvSpPr>
        <xdr:cNvPr id="146" name="円/楕円 145"/>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10177</xdr:rowOff>
    </xdr:from>
    <xdr:ext cx="736600" cy="259045"/>
    <xdr:sp macro="" textlink="">
      <xdr:nvSpPr>
        <xdr:cNvPr id="147" name="テキスト ボックス 146"/>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57150</xdr:rowOff>
    </xdr:from>
    <xdr:to>
      <xdr:col>21</xdr:col>
      <xdr:colOff>412750</xdr:colOff>
      <xdr:row>19</xdr:row>
      <xdr:rowOff>158750</xdr:rowOff>
    </xdr:to>
    <xdr:sp macro="" textlink="">
      <xdr:nvSpPr>
        <xdr:cNvPr id="148" name="円/楕円 147"/>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143527</xdr:rowOff>
    </xdr:from>
    <xdr:ext cx="762000" cy="259045"/>
    <xdr:sp macro="" textlink="">
      <xdr:nvSpPr>
        <xdr:cNvPr id="149" name="テキスト ボックス 148"/>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31750</xdr:rowOff>
    </xdr:from>
    <xdr:to>
      <xdr:col>20</xdr:col>
      <xdr:colOff>209550</xdr:colOff>
      <xdr:row>19</xdr:row>
      <xdr:rowOff>133350</xdr:rowOff>
    </xdr:to>
    <xdr:sp macro="" textlink="">
      <xdr:nvSpPr>
        <xdr:cNvPr id="150" name="円/楕円 149"/>
        <xdr:cNvSpPr/>
      </xdr:nvSpPr>
      <xdr:spPr>
        <a:xfrm>
          <a:off x="13843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118127</xdr:rowOff>
    </xdr:from>
    <xdr:ext cx="762000" cy="259045"/>
    <xdr:sp macro="" textlink="">
      <xdr:nvSpPr>
        <xdr:cNvPr id="151" name="テキスト ボックス 150"/>
        <xdr:cNvSpPr txBox="1"/>
      </xdr:nvSpPr>
      <xdr:spPr>
        <a:xfrm>
          <a:off x="13512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165100</xdr:rowOff>
    </xdr:from>
    <xdr:to>
      <xdr:col>19</xdr:col>
      <xdr:colOff>6350</xdr:colOff>
      <xdr:row>19</xdr:row>
      <xdr:rowOff>95250</xdr:rowOff>
    </xdr:to>
    <xdr:sp macro="" textlink="">
      <xdr:nvSpPr>
        <xdr:cNvPr id="152" name="円/楕円 151"/>
        <xdr:cNvSpPr/>
      </xdr:nvSpPr>
      <xdr:spPr>
        <a:xfrm>
          <a:off x="12954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80027</xdr:rowOff>
    </xdr:from>
    <xdr:ext cx="762000" cy="259045"/>
    <xdr:sp macro="" textlink="">
      <xdr:nvSpPr>
        <xdr:cNvPr id="153" name="テキスト ボックス 152"/>
        <xdr:cNvSpPr txBox="1"/>
      </xdr:nvSpPr>
      <xdr:spPr>
        <a:xfrm>
          <a:off x="12623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300" b="0" i="0" baseline="0">
              <a:solidFill>
                <a:schemeClr val="dk1"/>
              </a:solidFill>
              <a:effectLst/>
              <a:latin typeface="+mn-lt"/>
              <a:ea typeface="+mn-ea"/>
              <a:cs typeface="+mn-cs"/>
            </a:rPr>
            <a:t>    </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生活保護費や障害者自立支援費の増により、</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14.2</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億円の増となったため、前年度より</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0.6</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ポイントの上昇となった。</a:t>
          </a:r>
          <a:endParaRPr lang="ja-JP" altLang="ja-JP" sz="1300">
            <a:effectLst/>
            <a:latin typeface="ＭＳ 明朝" panose="02020609040205080304" pitchFamily="17" charset="-128"/>
            <a:ea typeface="ＭＳ 明朝" panose="02020609040205080304" pitchFamily="17" charset="-128"/>
          </a:endParaRPr>
        </a:p>
        <a:p>
          <a:pPr rtl="0"/>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　今後も生活保護費をはじめとする扶助費の増加が見込まれるが、福祉サービスの水準を維持しつつ、受給資格審査の適正化等を進め、扶助費上昇の抑制に努める。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1" name="直線コネクタ 180"/>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2"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3" name="直線コネクタ 182"/>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4"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5" name="直線コネクタ 184"/>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31750</xdr:rowOff>
    </xdr:to>
    <xdr:cxnSp macro="">
      <xdr:nvCxnSpPr>
        <xdr:cNvPr id="186" name="直線コネクタ 185"/>
        <xdr:cNvCxnSpPr/>
      </xdr:nvCxnSpPr>
      <xdr:spPr>
        <a:xfrm>
          <a:off x="3987800" y="1007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88" name="フローチャート :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69850</xdr:rowOff>
    </xdr:to>
    <xdr:cxnSp macro="">
      <xdr:nvCxnSpPr>
        <xdr:cNvPr id="189" name="直線コネクタ 188"/>
        <xdr:cNvCxnSpPr/>
      </xdr:nvCxnSpPr>
      <xdr:spPr>
        <a:xfrm flipV="1">
          <a:off x="3098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1" name="テキスト ボックス 190"/>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38100</xdr:rowOff>
    </xdr:from>
    <xdr:to>
      <xdr:col>4</xdr:col>
      <xdr:colOff>346075</xdr:colOff>
      <xdr:row>59</xdr:row>
      <xdr:rowOff>69850</xdr:rowOff>
    </xdr:to>
    <xdr:cxnSp macro="">
      <xdr:nvCxnSpPr>
        <xdr:cNvPr id="192" name="直線コネクタ 191"/>
        <xdr:cNvCxnSpPr/>
      </xdr:nvCxnSpPr>
      <xdr:spPr>
        <a:xfrm>
          <a:off x="2209800" y="9982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3" name="フローチャート :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58</xdr:row>
      <xdr:rowOff>38100</xdr:rowOff>
    </xdr:to>
    <xdr:cxnSp macro="">
      <xdr:nvCxnSpPr>
        <xdr:cNvPr id="195" name="直線コネクタ 194"/>
        <xdr:cNvCxnSpPr/>
      </xdr:nvCxnSpPr>
      <xdr:spPr>
        <a:xfrm>
          <a:off x="1320800" y="9842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6" name="フローチャート :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152400</xdr:rowOff>
    </xdr:from>
    <xdr:to>
      <xdr:col>7</xdr:col>
      <xdr:colOff>66675</xdr:colOff>
      <xdr:row>59</xdr:row>
      <xdr:rowOff>82550</xdr:rowOff>
    </xdr:to>
    <xdr:sp macro="" textlink="">
      <xdr:nvSpPr>
        <xdr:cNvPr id="205" name="円/楕円 204"/>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124477</xdr:rowOff>
    </xdr:from>
    <xdr:ext cx="762000" cy="259045"/>
    <xdr:sp macro="" textlink="">
      <xdr:nvSpPr>
        <xdr:cNvPr id="206"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7" name="円/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09" name="円/楕円 208"/>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10" name="テキスト ボックス 209"/>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158750</xdr:rowOff>
    </xdr:from>
    <xdr:to>
      <xdr:col>3</xdr:col>
      <xdr:colOff>193675</xdr:colOff>
      <xdr:row>58</xdr:row>
      <xdr:rowOff>88900</xdr:rowOff>
    </xdr:to>
    <xdr:sp macro="" textlink="">
      <xdr:nvSpPr>
        <xdr:cNvPr id="211" name="円/楕円 210"/>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73677</xdr:rowOff>
    </xdr:from>
    <xdr:ext cx="762000" cy="259045"/>
    <xdr:sp macro="" textlink="">
      <xdr:nvSpPr>
        <xdr:cNvPr id="212" name="テキスト ボックス 211"/>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3" name="円/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ＭＳ 明朝" panose="02020609040205080304" pitchFamily="17" charset="-128"/>
              <a:ea typeface="ＭＳ 明朝" panose="02020609040205080304" pitchFamily="17" charset="-128"/>
            </a:rPr>
            <a:t>国民健康保険特別会計への繰出金の増加等により繰出金の充当一般財源等が約</a:t>
          </a:r>
          <a:r>
            <a:rPr kumimoji="1" lang="en-US" altLang="ja-JP" sz="1300">
              <a:latin typeface="ＭＳ 明朝" panose="02020609040205080304" pitchFamily="17" charset="-128"/>
              <a:ea typeface="ＭＳ 明朝" panose="02020609040205080304" pitchFamily="17" charset="-128"/>
            </a:rPr>
            <a:t>3.5</a:t>
          </a:r>
          <a:r>
            <a:rPr kumimoji="1" lang="ja-JP" altLang="en-US" sz="1300">
              <a:latin typeface="ＭＳ 明朝" panose="02020609040205080304" pitchFamily="17" charset="-128"/>
              <a:ea typeface="ＭＳ 明朝" panose="02020609040205080304" pitchFamily="17" charset="-128"/>
            </a:rPr>
            <a:t>億円増加したため、前年度比</a:t>
          </a:r>
          <a:r>
            <a:rPr kumimoji="1" lang="en-US" altLang="ja-JP" sz="1300">
              <a:latin typeface="ＭＳ 明朝" panose="02020609040205080304" pitchFamily="17" charset="-128"/>
              <a:ea typeface="ＭＳ 明朝" panose="02020609040205080304" pitchFamily="17" charset="-128"/>
            </a:rPr>
            <a:t>0.4</a:t>
          </a:r>
          <a:r>
            <a:rPr kumimoji="1" lang="ja-JP" altLang="en-US" sz="1300">
              <a:latin typeface="ＭＳ 明朝" panose="02020609040205080304" pitchFamily="17" charset="-128"/>
              <a:ea typeface="ＭＳ 明朝" panose="02020609040205080304" pitchFamily="17" charset="-128"/>
            </a:rPr>
            <a:t>ポイントの増となった。</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2" name="直線コネクタ 241"/>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5"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6" name="直線コネクタ 245"/>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31750</xdr:rowOff>
    </xdr:to>
    <xdr:cxnSp macro="">
      <xdr:nvCxnSpPr>
        <xdr:cNvPr id="247" name="直線コネクタ 246"/>
        <xdr:cNvCxnSpPr/>
      </xdr:nvCxnSpPr>
      <xdr:spPr>
        <a:xfrm>
          <a:off x="15671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48"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49" name="フローチャート : 判断 248"/>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55</xdr:row>
      <xdr:rowOff>31750</xdr:rowOff>
    </xdr:to>
    <xdr:cxnSp macro="">
      <xdr:nvCxnSpPr>
        <xdr:cNvPr id="250" name="直線コネクタ 249"/>
        <xdr:cNvCxnSpPr/>
      </xdr:nvCxnSpPr>
      <xdr:spPr>
        <a:xfrm>
          <a:off x="14782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1" name="フローチャート : 判断 250"/>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2" name="テキスト ボックス 251"/>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55</xdr:row>
      <xdr:rowOff>19050</xdr:rowOff>
    </xdr:to>
    <xdr:cxnSp macro="">
      <xdr:nvCxnSpPr>
        <xdr:cNvPr id="253" name="直線コネクタ 252"/>
        <xdr:cNvCxnSpPr/>
      </xdr:nvCxnSpPr>
      <xdr:spPr>
        <a:xfrm flipV="1">
          <a:off x="13893800" y="938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4" name="フローチャート : 判断 253"/>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5" name="テキスト ボックス 254"/>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19050</xdr:rowOff>
    </xdr:to>
    <xdr:cxnSp macro="">
      <xdr:nvCxnSpPr>
        <xdr:cNvPr id="256" name="直線コネクタ 255"/>
        <xdr:cNvCxnSpPr/>
      </xdr:nvCxnSpPr>
      <xdr:spPr>
        <a:xfrm>
          <a:off x="13004800" y="942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7" name="フローチャート : 判断 256"/>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58" name="テキスト ボックス 257"/>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59" name="フローチャート : 判断 258"/>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60" name="テキスト ボックス 259"/>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66" name="円/楕円 265"/>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67"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68" name="円/楕円 267"/>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69" name="テキスト ボックス 268"/>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0" name="円/楕円 269"/>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1" name="テキスト ボックス 270"/>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139700</xdr:rowOff>
    </xdr:from>
    <xdr:to>
      <xdr:col>20</xdr:col>
      <xdr:colOff>209550</xdr:colOff>
      <xdr:row>55</xdr:row>
      <xdr:rowOff>69850</xdr:rowOff>
    </xdr:to>
    <xdr:sp macro="" textlink="">
      <xdr:nvSpPr>
        <xdr:cNvPr id="272" name="円/楕円 271"/>
        <xdr:cNvSpPr/>
      </xdr:nvSpPr>
      <xdr:spPr>
        <a:xfrm>
          <a:off x="13843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80027</xdr:rowOff>
    </xdr:from>
    <xdr:ext cx="762000" cy="259045"/>
    <xdr:sp macro="" textlink="">
      <xdr:nvSpPr>
        <xdr:cNvPr id="273" name="テキスト ボックス 272"/>
        <xdr:cNvSpPr txBox="1"/>
      </xdr:nvSpPr>
      <xdr:spPr>
        <a:xfrm>
          <a:off x="13512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4" name="円/楕円 273"/>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5" name="テキスト ボックス 274"/>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ＭＳ 明朝" panose="02020609040205080304" pitchFamily="17" charset="-128"/>
              <a:ea typeface="ＭＳ 明朝" panose="02020609040205080304" pitchFamily="17" charset="-128"/>
            </a:rPr>
            <a:t>消防一部事務組合への負担金の増加等により補助費等の充当一般財源等が約</a:t>
          </a:r>
          <a:r>
            <a:rPr kumimoji="1" lang="en-US" altLang="ja-JP" sz="1300">
              <a:latin typeface="ＭＳ 明朝" panose="02020609040205080304" pitchFamily="17" charset="-128"/>
              <a:ea typeface="ＭＳ 明朝" panose="02020609040205080304" pitchFamily="17" charset="-128"/>
            </a:rPr>
            <a:t>2.9</a:t>
          </a:r>
          <a:r>
            <a:rPr kumimoji="1" lang="ja-JP" altLang="en-US" sz="1300">
              <a:latin typeface="ＭＳ 明朝" panose="02020609040205080304" pitchFamily="17" charset="-128"/>
              <a:ea typeface="ＭＳ 明朝" panose="02020609040205080304" pitchFamily="17" charset="-128"/>
            </a:rPr>
            <a:t>億円増加したため、前年度比</a:t>
          </a:r>
          <a:r>
            <a:rPr kumimoji="1" lang="en-US" altLang="ja-JP" sz="1300">
              <a:latin typeface="ＭＳ 明朝" panose="02020609040205080304" pitchFamily="17" charset="-128"/>
              <a:ea typeface="ＭＳ 明朝" panose="02020609040205080304" pitchFamily="17" charset="-128"/>
            </a:rPr>
            <a:t>0.4</a:t>
          </a:r>
          <a:r>
            <a:rPr kumimoji="1" lang="ja-JP" altLang="en-US" sz="1300">
              <a:latin typeface="ＭＳ 明朝" panose="02020609040205080304" pitchFamily="17" charset="-128"/>
              <a:ea typeface="ＭＳ 明朝" panose="02020609040205080304" pitchFamily="17" charset="-128"/>
            </a:rPr>
            <a:t>ポイントの増となった。</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2" name="直線コネクタ 301"/>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3"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4" name="直線コネクタ 303"/>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5"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6" name="直線コネクタ 305"/>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43180</xdr:rowOff>
    </xdr:to>
    <xdr:cxnSp macro="">
      <xdr:nvCxnSpPr>
        <xdr:cNvPr id="307" name="直線コネクタ 306"/>
        <xdr:cNvCxnSpPr/>
      </xdr:nvCxnSpPr>
      <xdr:spPr>
        <a:xfrm>
          <a:off x="15671800" y="6527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77487</xdr:rowOff>
    </xdr:from>
    <xdr:ext cx="762000" cy="259045"/>
    <xdr:sp macro="" textlink="">
      <xdr:nvSpPr>
        <xdr:cNvPr id="308" name="補助費等平均値テキスト"/>
        <xdr:cNvSpPr txBox="1"/>
      </xdr:nvSpPr>
      <xdr:spPr>
        <a:xfrm>
          <a:off x="16598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09" name="フローチャート : 判断 308"/>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134620</xdr:rowOff>
    </xdr:from>
    <xdr:to>
      <xdr:col>22</xdr:col>
      <xdr:colOff>565150</xdr:colOff>
      <xdr:row>38</xdr:row>
      <xdr:rowOff>12700</xdr:rowOff>
    </xdr:to>
    <xdr:cxnSp macro="">
      <xdr:nvCxnSpPr>
        <xdr:cNvPr id="310" name="直線コネクタ 309"/>
        <xdr:cNvCxnSpPr/>
      </xdr:nvCxnSpPr>
      <xdr:spPr>
        <a:xfrm>
          <a:off x="14782800" y="596392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1" name="フローチャート : 判断 310"/>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12" name="テキスト ボックス 311"/>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134620</xdr:rowOff>
    </xdr:from>
    <xdr:to>
      <xdr:col>21</xdr:col>
      <xdr:colOff>361950</xdr:colOff>
      <xdr:row>34</xdr:row>
      <xdr:rowOff>157480</xdr:rowOff>
    </xdr:to>
    <xdr:cxnSp macro="">
      <xdr:nvCxnSpPr>
        <xdr:cNvPr id="313" name="直線コネクタ 312"/>
        <xdr:cNvCxnSpPr/>
      </xdr:nvCxnSpPr>
      <xdr:spPr>
        <a:xfrm flipV="1">
          <a:off x="13893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4" name="フローチャート : 判断 313"/>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5" name="テキスト ボックス 314"/>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34</xdr:row>
      <xdr:rowOff>157480</xdr:rowOff>
    </xdr:to>
    <xdr:cxnSp macro="">
      <xdr:nvCxnSpPr>
        <xdr:cNvPr id="316" name="直線コネクタ 315"/>
        <xdr:cNvCxnSpPr/>
      </xdr:nvCxnSpPr>
      <xdr:spPr>
        <a:xfrm>
          <a:off x="13004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7" name="フローチャート : 判断 316"/>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8" name="テキスト ボックス 317"/>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19" name="フローチャート : 判断 318"/>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0" name="テキスト ボックス 319"/>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163830</xdr:rowOff>
    </xdr:from>
    <xdr:to>
      <xdr:col>24</xdr:col>
      <xdr:colOff>82550</xdr:colOff>
      <xdr:row>38</xdr:row>
      <xdr:rowOff>93980</xdr:rowOff>
    </xdr:to>
    <xdr:sp macro="" textlink="">
      <xdr:nvSpPr>
        <xdr:cNvPr id="326" name="円/楕円 325"/>
        <xdr:cNvSpPr/>
      </xdr:nvSpPr>
      <xdr:spPr>
        <a:xfrm>
          <a:off x="16459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135907</xdr:rowOff>
    </xdr:from>
    <xdr:ext cx="762000" cy="259045"/>
    <xdr:sp macro="" textlink="">
      <xdr:nvSpPr>
        <xdr:cNvPr id="327" name="補助費等該当値テキスト"/>
        <xdr:cNvSpPr txBox="1"/>
      </xdr:nvSpPr>
      <xdr:spPr>
        <a:xfrm>
          <a:off x="16598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133350</xdr:rowOff>
    </xdr:from>
    <xdr:to>
      <xdr:col>22</xdr:col>
      <xdr:colOff>615950</xdr:colOff>
      <xdr:row>38</xdr:row>
      <xdr:rowOff>63500</xdr:rowOff>
    </xdr:to>
    <xdr:sp macro="" textlink="">
      <xdr:nvSpPr>
        <xdr:cNvPr id="328" name="円/楕円 327"/>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48277</xdr:rowOff>
    </xdr:from>
    <xdr:ext cx="736600" cy="259045"/>
    <xdr:sp macro="" textlink="">
      <xdr:nvSpPr>
        <xdr:cNvPr id="329" name="テキスト ボックス 328"/>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83820</xdr:rowOff>
    </xdr:from>
    <xdr:to>
      <xdr:col>21</xdr:col>
      <xdr:colOff>412750</xdr:colOff>
      <xdr:row>35</xdr:row>
      <xdr:rowOff>13970</xdr:rowOff>
    </xdr:to>
    <xdr:sp macro="" textlink="">
      <xdr:nvSpPr>
        <xdr:cNvPr id="330" name="円/楕円 329"/>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24147</xdr:rowOff>
    </xdr:from>
    <xdr:ext cx="762000" cy="259045"/>
    <xdr:sp macro="" textlink="">
      <xdr:nvSpPr>
        <xdr:cNvPr id="331" name="テキスト ボックス 330"/>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106680</xdr:rowOff>
    </xdr:from>
    <xdr:to>
      <xdr:col>20</xdr:col>
      <xdr:colOff>209550</xdr:colOff>
      <xdr:row>35</xdr:row>
      <xdr:rowOff>36830</xdr:rowOff>
    </xdr:to>
    <xdr:sp macro="" textlink="">
      <xdr:nvSpPr>
        <xdr:cNvPr id="332" name="円/楕円 331"/>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47007</xdr:rowOff>
    </xdr:from>
    <xdr:ext cx="762000" cy="259045"/>
    <xdr:sp macro="" textlink="">
      <xdr:nvSpPr>
        <xdr:cNvPr id="333" name="テキスト ボックス 332"/>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99060</xdr:rowOff>
    </xdr:from>
    <xdr:to>
      <xdr:col>19</xdr:col>
      <xdr:colOff>6350</xdr:colOff>
      <xdr:row>35</xdr:row>
      <xdr:rowOff>29210</xdr:rowOff>
    </xdr:to>
    <xdr:sp macro="" textlink="">
      <xdr:nvSpPr>
        <xdr:cNvPr id="334" name="円/楕円 333"/>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39387</xdr:rowOff>
    </xdr:from>
    <xdr:ext cx="762000" cy="259045"/>
    <xdr:sp macro="" textlink="">
      <xdr:nvSpPr>
        <xdr:cNvPr id="335" name="テキスト ボックス 334"/>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300">
              <a:solidFill>
                <a:schemeClr val="dk1"/>
              </a:solidFill>
              <a:effectLst/>
              <a:latin typeface="ＭＳ 明朝" panose="02020609040205080304" pitchFamily="17" charset="-128"/>
              <a:ea typeface="ＭＳ 明朝" panose="02020609040205080304" pitchFamily="17" charset="-128"/>
              <a:cs typeface="+mn-cs"/>
            </a:rPr>
            <a:t>  </a:t>
          </a:r>
          <a:r>
            <a:rPr lang="ja-JP" altLang="ja-JP" sz="1300">
              <a:solidFill>
                <a:schemeClr val="dk1"/>
              </a:solidFill>
              <a:effectLst/>
              <a:latin typeface="ＭＳ 明朝" panose="02020609040205080304" pitchFamily="17" charset="-128"/>
              <a:ea typeface="ＭＳ 明朝" panose="02020609040205080304" pitchFamily="17" charset="-128"/>
              <a:cs typeface="+mn-cs"/>
            </a:rPr>
            <a:t>公債費にかかる経常収支比率は、ここ数年ほぼ横ばいの推移となっている。</a:t>
          </a:r>
          <a:endParaRPr lang="ja-JP" altLang="ja-JP" sz="1300">
            <a:effectLst/>
            <a:latin typeface="ＭＳ 明朝" panose="02020609040205080304" pitchFamily="17" charset="-128"/>
            <a:ea typeface="ＭＳ 明朝" panose="02020609040205080304" pitchFamily="17" charset="-128"/>
          </a:endParaRPr>
        </a:p>
        <a:p>
          <a:pPr rtl="0"/>
          <a:r>
            <a:rPr lang="ja-JP" altLang="en-US" sz="1300">
              <a:solidFill>
                <a:schemeClr val="dk1"/>
              </a:solidFill>
              <a:effectLst/>
              <a:latin typeface="ＭＳ 明朝" panose="02020609040205080304" pitchFamily="17" charset="-128"/>
              <a:ea typeface="ＭＳ 明朝" panose="02020609040205080304" pitchFamily="17" charset="-128"/>
              <a:cs typeface="+mn-cs"/>
            </a:rPr>
            <a:t>　</a:t>
          </a:r>
          <a:r>
            <a:rPr lang="ja-JP" altLang="ja-JP" sz="1300">
              <a:solidFill>
                <a:schemeClr val="dk1"/>
              </a:solidFill>
              <a:effectLst/>
              <a:latin typeface="ＭＳ 明朝" panose="02020609040205080304" pitchFamily="17" charset="-128"/>
              <a:ea typeface="ＭＳ 明朝" panose="02020609040205080304" pitchFamily="17" charset="-128"/>
              <a:cs typeface="+mn-cs"/>
            </a:rPr>
            <a:t>類似団体と比べて、当市の値は低い水準を維持して</a:t>
          </a:r>
          <a:r>
            <a:rPr lang="ja-JP" altLang="en-US" sz="1300">
              <a:solidFill>
                <a:schemeClr val="dk1"/>
              </a:solidFill>
              <a:effectLst/>
              <a:latin typeface="ＭＳ 明朝" panose="02020609040205080304" pitchFamily="17" charset="-128"/>
              <a:ea typeface="ＭＳ 明朝" panose="02020609040205080304" pitchFamily="17" charset="-128"/>
              <a:cs typeface="+mn-cs"/>
            </a:rPr>
            <a:t>おり、</a:t>
          </a:r>
          <a:r>
            <a:rPr lang="ja-JP" altLang="ja-JP" sz="1300">
              <a:solidFill>
                <a:schemeClr val="dk1"/>
              </a:solidFill>
              <a:effectLst/>
              <a:latin typeface="ＭＳ 明朝" panose="02020609040205080304" pitchFamily="17" charset="-128"/>
              <a:ea typeface="ＭＳ 明朝" panose="02020609040205080304" pitchFamily="17" charset="-128"/>
              <a:cs typeface="+mn-cs"/>
            </a:rPr>
            <a:t>引き続き世代間負担の公平性に留意しながら、計画的な運用に努めていく。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1" name="直線コネクタ 360"/>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3" name="直線コネクタ 36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4"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5" name="直線コネクタ 364"/>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35560</xdr:rowOff>
    </xdr:from>
    <xdr:to>
      <xdr:col>7</xdr:col>
      <xdr:colOff>15875</xdr:colOff>
      <xdr:row>74</xdr:row>
      <xdr:rowOff>44704</xdr:rowOff>
    </xdr:to>
    <xdr:cxnSp macro="">
      <xdr:nvCxnSpPr>
        <xdr:cNvPr id="366" name="直線コネクタ 365"/>
        <xdr:cNvCxnSpPr/>
      </xdr:nvCxnSpPr>
      <xdr:spPr>
        <a:xfrm flipV="1">
          <a:off x="3987800" y="127228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61992</xdr:rowOff>
    </xdr:from>
    <xdr:ext cx="762000" cy="259045"/>
    <xdr:sp macro="" textlink="">
      <xdr:nvSpPr>
        <xdr:cNvPr id="367" name="公債費平均値テキスト"/>
        <xdr:cNvSpPr txBox="1"/>
      </xdr:nvSpPr>
      <xdr:spPr>
        <a:xfrm>
          <a:off x="4914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68" name="フローチャート : 判断 367"/>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44704</xdr:rowOff>
    </xdr:from>
    <xdr:to>
      <xdr:col>5</xdr:col>
      <xdr:colOff>549275</xdr:colOff>
      <xdr:row>74</xdr:row>
      <xdr:rowOff>136144</xdr:rowOff>
    </xdr:to>
    <xdr:cxnSp macro="">
      <xdr:nvCxnSpPr>
        <xdr:cNvPr id="369" name="直線コネクタ 368"/>
        <xdr:cNvCxnSpPr/>
      </xdr:nvCxnSpPr>
      <xdr:spPr>
        <a:xfrm flipV="1">
          <a:off x="3098800" y="127320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0" name="フローチャート : 判断 369"/>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32275</xdr:rowOff>
    </xdr:from>
    <xdr:ext cx="736600" cy="259045"/>
    <xdr:sp macro="" textlink="">
      <xdr:nvSpPr>
        <xdr:cNvPr id="371" name="テキスト ボックス 370"/>
        <xdr:cNvSpPr txBox="1"/>
      </xdr:nvSpPr>
      <xdr:spPr>
        <a:xfrm>
          <a:off x="3606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136144</xdr:rowOff>
    </xdr:from>
    <xdr:to>
      <xdr:col>4</xdr:col>
      <xdr:colOff>346075</xdr:colOff>
      <xdr:row>74</xdr:row>
      <xdr:rowOff>163576</xdr:rowOff>
    </xdr:to>
    <xdr:cxnSp macro="">
      <xdr:nvCxnSpPr>
        <xdr:cNvPr id="372" name="直線コネクタ 371"/>
        <xdr:cNvCxnSpPr/>
      </xdr:nvCxnSpPr>
      <xdr:spPr>
        <a:xfrm flipV="1">
          <a:off x="2209800" y="12823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3" name="フローチャート : 判断 372"/>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50564</xdr:rowOff>
    </xdr:from>
    <xdr:ext cx="762000" cy="259045"/>
    <xdr:sp macro="" textlink="">
      <xdr:nvSpPr>
        <xdr:cNvPr id="374" name="テキスト ボックス 373"/>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136144</xdr:rowOff>
    </xdr:from>
    <xdr:to>
      <xdr:col>3</xdr:col>
      <xdr:colOff>142875</xdr:colOff>
      <xdr:row>74</xdr:row>
      <xdr:rowOff>163576</xdr:rowOff>
    </xdr:to>
    <xdr:cxnSp macro="">
      <xdr:nvCxnSpPr>
        <xdr:cNvPr id="375" name="直線コネクタ 374"/>
        <xdr:cNvCxnSpPr/>
      </xdr:nvCxnSpPr>
      <xdr:spPr>
        <a:xfrm>
          <a:off x="1320800" y="12823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6" name="フローチャート : 判断 375"/>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77" name="テキスト ボックス 376"/>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78" name="フローチャート : 判断 377"/>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41419</xdr:rowOff>
    </xdr:from>
    <xdr:ext cx="762000" cy="259045"/>
    <xdr:sp macro="" textlink="">
      <xdr:nvSpPr>
        <xdr:cNvPr id="379" name="テキスト ボックス 378"/>
        <xdr:cNvSpPr txBox="1"/>
      </xdr:nvSpPr>
      <xdr:spPr>
        <a:xfrm>
          <a:off x="939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156210</xdr:rowOff>
    </xdr:from>
    <xdr:to>
      <xdr:col>7</xdr:col>
      <xdr:colOff>66675</xdr:colOff>
      <xdr:row>74</xdr:row>
      <xdr:rowOff>86360</xdr:rowOff>
    </xdr:to>
    <xdr:sp macro="" textlink="">
      <xdr:nvSpPr>
        <xdr:cNvPr id="385" name="円/楕円 384"/>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1287</xdr:rowOff>
    </xdr:from>
    <xdr:ext cx="762000" cy="259045"/>
    <xdr:sp macro="" textlink="">
      <xdr:nvSpPr>
        <xdr:cNvPr id="386" name="公債費該当値テキスト"/>
        <xdr:cNvSpPr txBox="1"/>
      </xdr:nvSpPr>
      <xdr:spPr>
        <a:xfrm>
          <a:off x="4914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165354</xdr:rowOff>
    </xdr:from>
    <xdr:to>
      <xdr:col>5</xdr:col>
      <xdr:colOff>600075</xdr:colOff>
      <xdr:row>74</xdr:row>
      <xdr:rowOff>95504</xdr:rowOff>
    </xdr:to>
    <xdr:sp macro="" textlink="">
      <xdr:nvSpPr>
        <xdr:cNvPr id="387" name="円/楕円 386"/>
        <xdr:cNvSpPr/>
      </xdr:nvSpPr>
      <xdr:spPr>
        <a:xfrm>
          <a:off x="3937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105681</xdr:rowOff>
    </xdr:from>
    <xdr:ext cx="736600" cy="259045"/>
    <xdr:sp macro="" textlink="">
      <xdr:nvSpPr>
        <xdr:cNvPr id="388" name="テキスト ボックス 387"/>
        <xdr:cNvSpPr txBox="1"/>
      </xdr:nvSpPr>
      <xdr:spPr>
        <a:xfrm>
          <a:off x="3606800" y="1245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85344</xdr:rowOff>
    </xdr:from>
    <xdr:to>
      <xdr:col>4</xdr:col>
      <xdr:colOff>396875</xdr:colOff>
      <xdr:row>75</xdr:row>
      <xdr:rowOff>15494</xdr:rowOff>
    </xdr:to>
    <xdr:sp macro="" textlink="">
      <xdr:nvSpPr>
        <xdr:cNvPr id="389" name="円/楕円 388"/>
        <xdr:cNvSpPr/>
      </xdr:nvSpPr>
      <xdr:spPr>
        <a:xfrm>
          <a:off x="3048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25671</xdr:rowOff>
    </xdr:from>
    <xdr:ext cx="762000" cy="259045"/>
    <xdr:sp macro="" textlink="">
      <xdr:nvSpPr>
        <xdr:cNvPr id="390" name="テキスト ボックス 389"/>
        <xdr:cNvSpPr txBox="1"/>
      </xdr:nvSpPr>
      <xdr:spPr>
        <a:xfrm>
          <a:off x="2717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112776</xdr:rowOff>
    </xdr:from>
    <xdr:to>
      <xdr:col>3</xdr:col>
      <xdr:colOff>193675</xdr:colOff>
      <xdr:row>75</xdr:row>
      <xdr:rowOff>42926</xdr:rowOff>
    </xdr:to>
    <xdr:sp macro="" textlink="">
      <xdr:nvSpPr>
        <xdr:cNvPr id="391" name="円/楕円 390"/>
        <xdr:cNvSpPr/>
      </xdr:nvSpPr>
      <xdr:spPr>
        <a:xfrm>
          <a:off x="2159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53103</xdr:rowOff>
    </xdr:from>
    <xdr:ext cx="762000" cy="259045"/>
    <xdr:sp macro="" textlink="">
      <xdr:nvSpPr>
        <xdr:cNvPr id="392" name="テキスト ボックス 391"/>
        <xdr:cNvSpPr txBox="1"/>
      </xdr:nvSpPr>
      <xdr:spPr>
        <a:xfrm>
          <a:off x="1828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85344</xdr:rowOff>
    </xdr:from>
    <xdr:to>
      <xdr:col>1</xdr:col>
      <xdr:colOff>676275</xdr:colOff>
      <xdr:row>75</xdr:row>
      <xdr:rowOff>15494</xdr:rowOff>
    </xdr:to>
    <xdr:sp macro="" textlink="">
      <xdr:nvSpPr>
        <xdr:cNvPr id="393" name="円/楕円 392"/>
        <xdr:cNvSpPr/>
      </xdr:nvSpPr>
      <xdr:spPr>
        <a:xfrm>
          <a:off x="1270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25671</xdr:rowOff>
    </xdr:from>
    <xdr:ext cx="762000" cy="259045"/>
    <xdr:sp macro="" textlink="">
      <xdr:nvSpPr>
        <xdr:cNvPr id="394" name="テキスト ボックス 393"/>
        <xdr:cNvSpPr txBox="1"/>
      </xdr:nvSpPr>
      <xdr:spPr>
        <a:xfrm>
          <a:off x="939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ＭＳ 明朝" panose="02020609040205080304" pitchFamily="17" charset="-128"/>
              <a:ea typeface="ＭＳ 明朝" panose="02020609040205080304" pitchFamily="17" charset="-128"/>
            </a:rPr>
            <a:t>経常収支比率に占める公債費以外の割合については、前年度より</a:t>
          </a:r>
          <a:r>
            <a:rPr kumimoji="1" lang="en-US" altLang="ja-JP" sz="1300">
              <a:latin typeface="ＭＳ 明朝" panose="02020609040205080304" pitchFamily="17" charset="-128"/>
              <a:ea typeface="ＭＳ 明朝" panose="02020609040205080304" pitchFamily="17" charset="-128"/>
            </a:rPr>
            <a:t>0.6</a:t>
          </a:r>
          <a:r>
            <a:rPr kumimoji="1" lang="ja-JP" altLang="en-US" sz="1300">
              <a:latin typeface="ＭＳ 明朝" panose="02020609040205080304" pitchFamily="17" charset="-128"/>
              <a:ea typeface="ＭＳ 明朝" panose="02020609040205080304" pitchFamily="17" charset="-128"/>
            </a:rPr>
            <a:t>ポイント増加した。また、類似団体平均、埼玉県平均を大きく上回った。この要因としては、扶助費及び繰出金の増加が挙げられる。今後とも、歳出の見直しを徹底することにより、上昇傾向に歯止めをかけるよう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0" name="直線コネクタ 419"/>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1"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2" name="直線コネクタ 421"/>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65278</xdr:rowOff>
    </xdr:from>
    <xdr:to>
      <xdr:col>24</xdr:col>
      <xdr:colOff>31750</xdr:colOff>
      <xdr:row>79</xdr:row>
      <xdr:rowOff>92711</xdr:rowOff>
    </xdr:to>
    <xdr:cxnSp macro="">
      <xdr:nvCxnSpPr>
        <xdr:cNvPr id="425" name="直線コネクタ 424"/>
        <xdr:cNvCxnSpPr/>
      </xdr:nvCxnSpPr>
      <xdr:spPr>
        <a:xfrm>
          <a:off x="15671800" y="136098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26"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7" name="フローチャート : 判断 426"/>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65278</xdr:rowOff>
    </xdr:to>
    <xdr:cxnSp macro="">
      <xdr:nvCxnSpPr>
        <xdr:cNvPr id="428" name="直線コネクタ 427"/>
        <xdr:cNvCxnSpPr/>
      </xdr:nvCxnSpPr>
      <xdr:spPr>
        <a:xfrm>
          <a:off x="14782800" y="135686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29" name="フローチャート : 判断 428"/>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71391</xdr:rowOff>
    </xdr:from>
    <xdr:ext cx="736600" cy="259045"/>
    <xdr:sp macro="" textlink="">
      <xdr:nvSpPr>
        <xdr:cNvPr id="430" name="テキスト ボックス 429"/>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24130</xdr:rowOff>
    </xdr:from>
    <xdr:to>
      <xdr:col>21</xdr:col>
      <xdr:colOff>361950</xdr:colOff>
      <xdr:row>79</xdr:row>
      <xdr:rowOff>42418</xdr:rowOff>
    </xdr:to>
    <xdr:cxnSp macro="">
      <xdr:nvCxnSpPr>
        <xdr:cNvPr id="431" name="直線コネクタ 430"/>
        <xdr:cNvCxnSpPr/>
      </xdr:nvCxnSpPr>
      <xdr:spPr>
        <a:xfrm flipV="1">
          <a:off x="13893800" y="13568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2" name="フローチャート : 判断 431"/>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3" name="テキスト ボックス 432"/>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136144</xdr:rowOff>
    </xdr:from>
    <xdr:to>
      <xdr:col>20</xdr:col>
      <xdr:colOff>158750</xdr:colOff>
      <xdr:row>79</xdr:row>
      <xdr:rowOff>42418</xdr:rowOff>
    </xdr:to>
    <xdr:cxnSp macro="">
      <xdr:nvCxnSpPr>
        <xdr:cNvPr id="434" name="直線コネクタ 433"/>
        <xdr:cNvCxnSpPr/>
      </xdr:nvCxnSpPr>
      <xdr:spPr>
        <a:xfrm>
          <a:off x="13004800" y="135092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5" name="フローチャート :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57675</xdr:rowOff>
    </xdr:from>
    <xdr:ext cx="762000" cy="259045"/>
    <xdr:sp macro="" textlink="">
      <xdr:nvSpPr>
        <xdr:cNvPr id="436" name="テキスト ボックス 435"/>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41911</xdr:rowOff>
    </xdr:from>
    <xdr:to>
      <xdr:col>24</xdr:col>
      <xdr:colOff>82550</xdr:colOff>
      <xdr:row>79</xdr:row>
      <xdr:rowOff>143511</xdr:rowOff>
    </xdr:to>
    <xdr:sp macro="" textlink="">
      <xdr:nvSpPr>
        <xdr:cNvPr id="444" name="円/楕円 443"/>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13988</xdr:rowOff>
    </xdr:from>
    <xdr:ext cx="762000" cy="259045"/>
    <xdr:sp macro="" textlink="">
      <xdr:nvSpPr>
        <xdr:cNvPr id="445"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14478</xdr:rowOff>
    </xdr:from>
    <xdr:to>
      <xdr:col>22</xdr:col>
      <xdr:colOff>615950</xdr:colOff>
      <xdr:row>79</xdr:row>
      <xdr:rowOff>116078</xdr:rowOff>
    </xdr:to>
    <xdr:sp macro="" textlink="">
      <xdr:nvSpPr>
        <xdr:cNvPr id="446" name="円/楕円 445"/>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100855</xdr:rowOff>
    </xdr:from>
    <xdr:ext cx="736600" cy="259045"/>
    <xdr:sp macro="" textlink="">
      <xdr:nvSpPr>
        <xdr:cNvPr id="447" name="テキスト ボックス 446"/>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48" name="円/楕円 447"/>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49" name="テキスト ボックス 448"/>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163068</xdr:rowOff>
    </xdr:from>
    <xdr:to>
      <xdr:col>20</xdr:col>
      <xdr:colOff>209550</xdr:colOff>
      <xdr:row>79</xdr:row>
      <xdr:rowOff>93218</xdr:rowOff>
    </xdr:to>
    <xdr:sp macro="" textlink="">
      <xdr:nvSpPr>
        <xdr:cNvPr id="450" name="円/楕円 449"/>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77995</xdr:rowOff>
    </xdr:from>
    <xdr:ext cx="762000" cy="259045"/>
    <xdr:sp macro="" textlink="">
      <xdr:nvSpPr>
        <xdr:cNvPr id="451" name="テキスト ボックス 450"/>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85344</xdr:rowOff>
    </xdr:from>
    <xdr:to>
      <xdr:col>19</xdr:col>
      <xdr:colOff>6350</xdr:colOff>
      <xdr:row>79</xdr:row>
      <xdr:rowOff>15494</xdr:rowOff>
    </xdr:to>
    <xdr:sp macro="" textlink="">
      <xdr:nvSpPr>
        <xdr:cNvPr id="452" name="円/楕円 451"/>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271</xdr:rowOff>
    </xdr:from>
    <xdr:ext cx="762000" cy="259045"/>
    <xdr:sp macro="" textlink="">
      <xdr:nvSpPr>
        <xdr:cNvPr id="453" name="テキスト ボックス 452"/>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埼玉県所沢市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131452</xdr:rowOff>
    </xdr:from>
    <xdr:to>
      <xdr:col>4</xdr:col>
      <xdr:colOff>1117600</xdr:colOff>
      <xdr:row>16</xdr:row>
      <xdr:rowOff>162868</xdr:rowOff>
    </xdr:to>
    <xdr:cxnSp macro="">
      <xdr:nvCxnSpPr>
        <xdr:cNvPr id="52" name="直線コネクタ 51"/>
        <xdr:cNvCxnSpPr/>
      </xdr:nvCxnSpPr>
      <xdr:spPr bwMode="auto">
        <a:xfrm flipV="1">
          <a:off x="5003800" y="2922277"/>
          <a:ext cx="647700" cy="3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116230</xdr:rowOff>
    </xdr:from>
    <xdr:ext cx="762000" cy="259045"/>
    <xdr:sp macro="" textlink="">
      <xdr:nvSpPr>
        <xdr:cNvPr id="53" name="人口1人当たり決算額の推移平均値テキスト130"/>
        <xdr:cNvSpPr txBox="1"/>
      </xdr:nvSpPr>
      <xdr:spPr>
        <a:xfrm>
          <a:off x="5740400" y="2907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158623</xdr:rowOff>
    </xdr:from>
    <xdr:to>
      <xdr:col>4</xdr:col>
      <xdr:colOff>469900</xdr:colOff>
      <xdr:row>16</xdr:row>
      <xdr:rowOff>162868</xdr:rowOff>
    </xdr:to>
    <xdr:cxnSp macro="">
      <xdr:nvCxnSpPr>
        <xdr:cNvPr id="55" name="直線コネクタ 54"/>
        <xdr:cNvCxnSpPr/>
      </xdr:nvCxnSpPr>
      <xdr:spPr bwMode="auto">
        <a:xfrm>
          <a:off x="4305300" y="2949448"/>
          <a:ext cx="6985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55015</xdr:rowOff>
    </xdr:from>
    <xdr:ext cx="736600" cy="259045"/>
    <xdr:sp macro="" textlink="">
      <xdr:nvSpPr>
        <xdr:cNvPr id="57" name="テキスト ボックス 56"/>
        <xdr:cNvSpPr txBox="1"/>
      </xdr:nvSpPr>
      <xdr:spPr>
        <a:xfrm>
          <a:off x="4622800" y="301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103824</xdr:rowOff>
    </xdr:from>
    <xdr:to>
      <xdr:col>3</xdr:col>
      <xdr:colOff>904875</xdr:colOff>
      <xdr:row>16</xdr:row>
      <xdr:rowOff>158623</xdr:rowOff>
    </xdr:to>
    <xdr:cxnSp macro="">
      <xdr:nvCxnSpPr>
        <xdr:cNvPr id="58" name="直線コネクタ 57"/>
        <xdr:cNvCxnSpPr/>
      </xdr:nvCxnSpPr>
      <xdr:spPr bwMode="auto">
        <a:xfrm>
          <a:off x="3606800" y="2894649"/>
          <a:ext cx="698500" cy="54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32540</xdr:rowOff>
    </xdr:from>
    <xdr:ext cx="762000" cy="259045"/>
    <xdr:sp macro="" textlink="">
      <xdr:nvSpPr>
        <xdr:cNvPr id="60" name="テキスト ボックス 59"/>
        <xdr:cNvSpPr txBox="1"/>
      </xdr:nvSpPr>
      <xdr:spPr>
        <a:xfrm>
          <a:off x="3924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48764</xdr:rowOff>
    </xdr:from>
    <xdr:to>
      <xdr:col>3</xdr:col>
      <xdr:colOff>206375</xdr:colOff>
      <xdr:row>16</xdr:row>
      <xdr:rowOff>103824</xdr:rowOff>
    </xdr:to>
    <xdr:cxnSp macro="">
      <xdr:nvCxnSpPr>
        <xdr:cNvPr id="61" name="直線コネクタ 60"/>
        <xdr:cNvCxnSpPr/>
      </xdr:nvCxnSpPr>
      <xdr:spPr bwMode="auto">
        <a:xfrm>
          <a:off x="2908300" y="2839589"/>
          <a:ext cx="698500" cy="55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127343</xdr:rowOff>
    </xdr:from>
    <xdr:ext cx="762000" cy="259045"/>
    <xdr:sp macro="" textlink="">
      <xdr:nvSpPr>
        <xdr:cNvPr id="63" name="テキスト ボックス 62"/>
        <xdr:cNvSpPr txBox="1"/>
      </xdr:nvSpPr>
      <xdr:spPr>
        <a:xfrm>
          <a:off x="32258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86333</xdr:rowOff>
    </xdr:from>
    <xdr:ext cx="762000" cy="259045"/>
    <xdr:sp macro="" textlink="">
      <xdr:nvSpPr>
        <xdr:cNvPr id="65" name="テキスト ボックス 64"/>
        <xdr:cNvSpPr txBox="1"/>
      </xdr:nvSpPr>
      <xdr:spPr>
        <a:xfrm>
          <a:off x="25273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80652</xdr:rowOff>
    </xdr:from>
    <xdr:to>
      <xdr:col>5</xdr:col>
      <xdr:colOff>34925</xdr:colOff>
      <xdr:row>17</xdr:row>
      <xdr:rowOff>10802</xdr:rowOff>
    </xdr:to>
    <xdr:sp macro="" textlink="">
      <xdr:nvSpPr>
        <xdr:cNvPr id="71" name="円/楕円 70"/>
        <xdr:cNvSpPr/>
      </xdr:nvSpPr>
      <xdr:spPr bwMode="auto">
        <a:xfrm>
          <a:off x="5600700" y="2871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97179</xdr:rowOff>
    </xdr:from>
    <xdr:ext cx="762000" cy="259045"/>
    <xdr:sp macro="" textlink="">
      <xdr:nvSpPr>
        <xdr:cNvPr id="72" name="人口1人当たり決算額の推移該当値テキスト130"/>
        <xdr:cNvSpPr txBox="1"/>
      </xdr:nvSpPr>
      <xdr:spPr>
        <a:xfrm>
          <a:off x="5740400" y="271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61,072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112068</xdr:rowOff>
    </xdr:from>
    <xdr:to>
      <xdr:col>4</xdr:col>
      <xdr:colOff>520700</xdr:colOff>
      <xdr:row>17</xdr:row>
      <xdr:rowOff>42218</xdr:rowOff>
    </xdr:to>
    <xdr:sp macro="" textlink="">
      <xdr:nvSpPr>
        <xdr:cNvPr id="73" name="円/楕円 72"/>
        <xdr:cNvSpPr/>
      </xdr:nvSpPr>
      <xdr:spPr bwMode="auto">
        <a:xfrm>
          <a:off x="4953000" y="2902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52395</xdr:rowOff>
    </xdr:from>
    <xdr:ext cx="736600" cy="259045"/>
    <xdr:sp macro="" textlink="">
      <xdr:nvSpPr>
        <xdr:cNvPr id="74" name="テキスト ボックス 73"/>
        <xdr:cNvSpPr txBox="1"/>
      </xdr:nvSpPr>
      <xdr:spPr>
        <a:xfrm>
          <a:off x="4622800" y="2671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107823</xdr:rowOff>
    </xdr:from>
    <xdr:to>
      <xdr:col>3</xdr:col>
      <xdr:colOff>955675</xdr:colOff>
      <xdr:row>17</xdr:row>
      <xdr:rowOff>37973</xdr:rowOff>
    </xdr:to>
    <xdr:sp macro="" textlink="">
      <xdr:nvSpPr>
        <xdr:cNvPr id="75" name="円/楕円 74"/>
        <xdr:cNvSpPr/>
      </xdr:nvSpPr>
      <xdr:spPr bwMode="auto">
        <a:xfrm>
          <a:off x="4254500" y="289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22750</xdr:rowOff>
    </xdr:from>
    <xdr:ext cx="762000" cy="259045"/>
    <xdr:sp macro="" textlink="">
      <xdr:nvSpPr>
        <xdr:cNvPr id="76" name="テキスト ボックス 75"/>
        <xdr:cNvSpPr txBox="1"/>
      </xdr:nvSpPr>
      <xdr:spPr>
        <a:xfrm>
          <a:off x="3924300" y="29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60,240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53024</xdr:rowOff>
    </xdr:from>
    <xdr:to>
      <xdr:col>3</xdr:col>
      <xdr:colOff>257175</xdr:colOff>
      <xdr:row>16</xdr:row>
      <xdr:rowOff>154624</xdr:rowOff>
    </xdr:to>
    <xdr:sp macro="" textlink="">
      <xdr:nvSpPr>
        <xdr:cNvPr id="77" name="円/楕円 76"/>
        <xdr:cNvSpPr/>
      </xdr:nvSpPr>
      <xdr:spPr bwMode="auto">
        <a:xfrm>
          <a:off x="3556000" y="284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139401</xdr:rowOff>
    </xdr:from>
    <xdr:ext cx="762000" cy="259045"/>
    <xdr:sp macro="" textlink="">
      <xdr:nvSpPr>
        <xdr:cNvPr id="78" name="テキスト ボックス 77"/>
        <xdr:cNvSpPr txBox="1"/>
      </xdr:nvSpPr>
      <xdr:spPr>
        <a:xfrm>
          <a:off x="3225800" y="293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61,918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169414</xdr:rowOff>
    </xdr:from>
    <xdr:to>
      <xdr:col>2</xdr:col>
      <xdr:colOff>692150</xdr:colOff>
      <xdr:row>16</xdr:row>
      <xdr:rowOff>99564</xdr:rowOff>
    </xdr:to>
    <xdr:sp macro="" textlink="">
      <xdr:nvSpPr>
        <xdr:cNvPr id="79" name="円/楕円 78"/>
        <xdr:cNvSpPr/>
      </xdr:nvSpPr>
      <xdr:spPr bwMode="auto">
        <a:xfrm>
          <a:off x="2857500" y="278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109741</xdr:rowOff>
    </xdr:from>
    <xdr:ext cx="762000" cy="259045"/>
    <xdr:sp macro="" textlink="">
      <xdr:nvSpPr>
        <xdr:cNvPr id="80" name="テキスト ボックス 79"/>
        <xdr:cNvSpPr txBox="1"/>
      </xdr:nvSpPr>
      <xdr:spPr>
        <a:xfrm>
          <a:off x="2527300" y="255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56200</xdr:rowOff>
    </xdr:from>
    <xdr:to>
      <xdr:col>4</xdr:col>
      <xdr:colOff>1117600</xdr:colOff>
      <xdr:row>37</xdr:row>
      <xdr:rowOff>114557</xdr:rowOff>
    </xdr:to>
    <xdr:cxnSp macro="">
      <xdr:nvCxnSpPr>
        <xdr:cNvPr id="115" name="直線コネクタ 114"/>
        <xdr:cNvCxnSpPr/>
      </xdr:nvCxnSpPr>
      <xdr:spPr bwMode="auto">
        <a:xfrm>
          <a:off x="5003800" y="7180900"/>
          <a:ext cx="647700" cy="58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133320</xdr:rowOff>
    </xdr:from>
    <xdr:ext cx="762000" cy="259045"/>
    <xdr:sp macro="" textlink="">
      <xdr:nvSpPr>
        <xdr:cNvPr id="116" name="人口1人当たり決算額の推移平均値テキスト445"/>
        <xdr:cNvSpPr txBox="1"/>
      </xdr:nvSpPr>
      <xdr:spPr>
        <a:xfrm>
          <a:off x="5740400" y="674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126478</xdr:rowOff>
    </xdr:from>
    <xdr:to>
      <xdr:col>4</xdr:col>
      <xdr:colOff>469900</xdr:colOff>
      <xdr:row>37</xdr:row>
      <xdr:rowOff>56200</xdr:rowOff>
    </xdr:to>
    <xdr:cxnSp macro="">
      <xdr:nvCxnSpPr>
        <xdr:cNvPr id="118" name="直線コネクタ 117"/>
        <xdr:cNvCxnSpPr/>
      </xdr:nvCxnSpPr>
      <xdr:spPr bwMode="auto">
        <a:xfrm>
          <a:off x="4305300" y="7079728"/>
          <a:ext cx="698500" cy="101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330362</xdr:rowOff>
    </xdr:from>
    <xdr:ext cx="736600" cy="259045"/>
    <xdr:sp macro="" textlink="">
      <xdr:nvSpPr>
        <xdr:cNvPr id="120" name="テキスト ボックス 119"/>
        <xdr:cNvSpPr txBox="1"/>
      </xdr:nvSpPr>
      <xdr:spPr>
        <a:xfrm>
          <a:off x="4622800" y="659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126478</xdr:rowOff>
    </xdr:from>
    <xdr:to>
      <xdr:col>3</xdr:col>
      <xdr:colOff>904875</xdr:colOff>
      <xdr:row>36</xdr:row>
      <xdr:rowOff>155771</xdr:rowOff>
    </xdr:to>
    <xdr:cxnSp macro="">
      <xdr:nvCxnSpPr>
        <xdr:cNvPr id="121" name="直線コネクタ 120"/>
        <xdr:cNvCxnSpPr/>
      </xdr:nvCxnSpPr>
      <xdr:spPr bwMode="auto">
        <a:xfrm flipV="1">
          <a:off x="3606800" y="7079728"/>
          <a:ext cx="6985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301134</xdr:rowOff>
    </xdr:from>
    <xdr:ext cx="762000" cy="259045"/>
    <xdr:sp macro="" textlink="">
      <xdr:nvSpPr>
        <xdr:cNvPr id="123" name="テキスト ボックス 122"/>
        <xdr:cNvSpPr txBox="1"/>
      </xdr:nvSpPr>
      <xdr:spPr>
        <a:xfrm>
          <a:off x="3924300" y="6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294237</xdr:rowOff>
    </xdr:from>
    <xdr:to>
      <xdr:col>3</xdr:col>
      <xdr:colOff>206375</xdr:colOff>
      <xdr:row>36</xdr:row>
      <xdr:rowOff>155771</xdr:rowOff>
    </xdr:to>
    <xdr:cxnSp macro="">
      <xdr:nvCxnSpPr>
        <xdr:cNvPr id="124" name="直線コネクタ 123"/>
        <xdr:cNvCxnSpPr/>
      </xdr:nvCxnSpPr>
      <xdr:spPr bwMode="auto">
        <a:xfrm>
          <a:off x="2908300" y="6904587"/>
          <a:ext cx="698500" cy="20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289965</xdr:rowOff>
    </xdr:from>
    <xdr:ext cx="762000" cy="259045"/>
    <xdr:sp macro="" textlink="">
      <xdr:nvSpPr>
        <xdr:cNvPr id="126" name="テキスト ボックス 125"/>
        <xdr:cNvSpPr txBox="1"/>
      </xdr:nvSpPr>
      <xdr:spPr>
        <a:xfrm>
          <a:off x="32258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241796</xdr:rowOff>
    </xdr:from>
    <xdr:ext cx="762000" cy="259045"/>
    <xdr:sp macro="" textlink="">
      <xdr:nvSpPr>
        <xdr:cNvPr id="128" name="テキスト ボックス 127"/>
        <xdr:cNvSpPr txBox="1"/>
      </xdr:nvSpPr>
      <xdr:spPr>
        <a:xfrm>
          <a:off x="25273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63757</xdr:rowOff>
    </xdr:from>
    <xdr:to>
      <xdr:col>5</xdr:col>
      <xdr:colOff>34925</xdr:colOff>
      <xdr:row>37</xdr:row>
      <xdr:rowOff>165357</xdr:rowOff>
    </xdr:to>
    <xdr:sp macro="" textlink="">
      <xdr:nvSpPr>
        <xdr:cNvPr id="134" name="円/楕円 133"/>
        <xdr:cNvSpPr/>
      </xdr:nvSpPr>
      <xdr:spPr bwMode="auto">
        <a:xfrm>
          <a:off x="5600700" y="718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35834</xdr:rowOff>
    </xdr:from>
    <xdr:ext cx="762000" cy="259045"/>
    <xdr:sp macro="" textlink="">
      <xdr:nvSpPr>
        <xdr:cNvPr id="135" name="人口1人当たり決算額の推移該当値テキスト445"/>
        <xdr:cNvSpPr txBox="1"/>
      </xdr:nvSpPr>
      <xdr:spPr>
        <a:xfrm>
          <a:off x="5740400" y="716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5400</xdr:rowOff>
    </xdr:from>
    <xdr:to>
      <xdr:col>4</xdr:col>
      <xdr:colOff>520700</xdr:colOff>
      <xdr:row>37</xdr:row>
      <xdr:rowOff>107000</xdr:rowOff>
    </xdr:to>
    <xdr:sp macro="" textlink="">
      <xdr:nvSpPr>
        <xdr:cNvPr id="136" name="円/楕円 135"/>
        <xdr:cNvSpPr/>
      </xdr:nvSpPr>
      <xdr:spPr bwMode="auto">
        <a:xfrm>
          <a:off x="4953000" y="713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91777</xdr:rowOff>
    </xdr:from>
    <xdr:ext cx="736600" cy="259045"/>
    <xdr:sp macro="" textlink="">
      <xdr:nvSpPr>
        <xdr:cNvPr id="137" name="テキスト ボックス 136"/>
        <xdr:cNvSpPr txBox="1"/>
      </xdr:nvSpPr>
      <xdr:spPr>
        <a:xfrm>
          <a:off x="4622800" y="721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75678</xdr:rowOff>
    </xdr:from>
    <xdr:to>
      <xdr:col>3</xdr:col>
      <xdr:colOff>955675</xdr:colOff>
      <xdr:row>37</xdr:row>
      <xdr:rowOff>5828</xdr:rowOff>
    </xdr:to>
    <xdr:sp macro="" textlink="">
      <xdr:nvSpPr>
        <xdr:cNvPr id="138" name="円/楕円 137"/>
        <xdr:cNvSpPr/>
      </xdr:nvSpPr>
      <xdr:spPr bwMode="auto">
        <a:xfrm>
          <a:off x="4254500" y="7028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162055</xdr:rowOff>
    </xdr:from>
    <xdr:ext cx="762000" cy="259045"/>
    <xdr:sp macro="" textlink="">
      <xdr:nvSpPr>
        <xdr:cNvPr id="139" name="テキスト ボックス 138"/>
        <xdr:cNvSpPr txBox="1"/>
      </xdr:nvSpPr>
      <xdr:spPr>
        <a:xfrm>
          <a:off x="3924300" y="711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104971</xdr:rowOff>
    </xdr:from>
    <xdr:to>
      <xdr:col>3</xdr:col>
      <xdr:colOff>257175</xdr:colOff>
      <xdr:row>37</xdr:row>
      <xdr:rowOff>35121</xdr:rowOff>
    </xdr:to>
    <xdr:sp macro="" textlink="">
      <xdr:nvSpPr>
        <xdr:cNvPr id="140" name="円/楕円 139"/>
        <xdr:cNvSpPr/>
      </xdr:nvSpPr>
      <xdr:spPr bwMode="auto">
        <a:xfrm>
          <a:off x="3556000" y="705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19898</xdr:rowOff>
    </xdr:from>
    <xdr:ext cx="762000" cy="259045"/>
    <xdr:sp macro="" textlink="">
      <xdr:nvSpPr>
        <xdr:cNvPr id="141" name="テキスト ボックス 140"/>
        <xdr:cNvSpPr txBox="1"/>
      </xdr:nvSpPr>
      <xdr:spPr>
        <a:xfrm>
          <a:off x="3225800" y="714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243437</xdr:rowOff>
    </xdr:from>
    <xdr:to>
      <xdr:col>2</xdr:col>
      <xdr:colOff>692150</xdr:colOff>
      <xdr:row>36</xdr:row>
      <xdr:rowOff>2137</xdr:rowOff>
    </xdr:to>
    <xdr:sp macro="" textlink="">
      <xdr:nvSpPr>
        <xdr:cNvPr id="142" name="円/楕円 141"/>
        <xdr:cNvSpPr/>
      </xdr:nvSpPr>
      <xdr:spPr bwMode="auto">
        <a:xfrm>
          <a:off x="2857500" y="685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329814</xdr:rowOff>
    </xdr:from>
    <xdr:ext cx="762000" cy="259045"/>
    <xdr:sp macro="" textlink="">
      <xdr:nvSpPr>
        <xdr:cNvPr id="143" name="テキスト ボックス 142"/>
        <xdr:cNvSpPr txBox="1"/>
      </xdr:nvSpPr>
      <xdr:spPr>
        <a:xfrm>
          <a:off x="2527300" y="694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財政調整基金残高は基金の取り崩しにより近年減少傾向にある。標準財政規模に対する残高割合は前年度から</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ポイント減少し、４年連続の減となった。</a:t>
          </a:r>
        </a:p>
        <a:p>
          <a:r>
            <a:rPr kumimoji="1" lang="ja-JP" altLang="en-US" sz="1400">
              <a:latin typeface="ＭＳ ゴシック" pitchFamily="49" charset="-128"/>
              <a:ea typeface="ＭＳ ゴシック" pitchFamily="49" charset="-128"/>
            </a:rPr>
            <a:t>　実質収支額の割合は前年度から</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ポイント減となったが引き続き６％を超える数値となった。これは前年度からの繰越金が影響しているもので、平成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年度の実質単年度収支は▲</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億円となった。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国民健康保険特別会計においては赤字となったが、他の一般会計等及び特別会計の実質赤字及び公営企業会計の資金不足は生じておらず、すべて黒字となっている。</a:t>
          </a:r>
        </a:p>
        <a:p>
          <a:r>
            <a:rPr kumimoji="1" lang="ja-JP" altLang="en-US" sz="1400">
              <a:latin typeface="ＭＳ ゴシック" pitchFamily="49" charset="-128"/>
              <a:ea typeface="ＭＳ ゴシック" pitchFamily="49" charset="-128"/>
            </a:rPr>
            <a:t>　今後については、すべての会計において黒字を計上し、より一層健全な財政運営となるよう、引き続き努めていく。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市民文化センター建設事業債等の償還満了により、元利償還金が約６千万円減少、公営企業債の元利償還金に対する繰入金が約２億４千万円減少した。</a:t>
          </a:r>
        </a:p>
        <a:p>
          <a:r>
            <a:rPr kumimoji="1" lang="ja-JP" altLang="en-US" sz="1200">
              <a:latin typeface="ＭＳ ゴシック" pitchFamily="49" charset="-128"/>
              <a:ea typeface="ＭＳ ゴシック" pitchFamily="49" charset="-128"/>
            </a:rPr>
            <a:t>　これらの理由により、実質公債費比率の分子が減少した。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民文化センター建設事業債等の償還満了により、地方債現在高が約８億１千万円、下水道事業の市債残高が減少したことにより公営企業繰入見込額が約４２億４千万円減少、また、国の基準に準じた退職手当支給率の引き下げに伴い退職手当負担見込額が約１４億６千万円減少したこと等によって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）は６４億５千万円の減少となった。</a:t>
          </a:r>
        </a:p>
        <a:p>
          <a:r>
            <a:rPr kumimoji="1" lang="ja-JP" altLang="en-US" sz="1400">
              <a:latin typeface="ＭＳ ゴシック" pitchFamily="49" charset="-128"/>
              <a:ea typeface="ＭＳ ゴシック" pitchFamily="49" charset="-128"/>
            </a:rPr>
            <a:t>　一方、将来負担額から差し引く充当可能財源等（Ｂ）については、市有地売却収入を基金に積立てたことにより基金残高が約２７億円の増、一方、都市計画税収の充当可能見込額の減少により充当可能特定歳入は約４８億４千万円減少したことにより、差引きで３０億９千万円の減少となった。</a:t>
          </a: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）の減少が充当可能額（</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）の減少を大幅に上回った結果、分子が大幅に減少し、比率の低下に繋がったといえる。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N24" sqref="BN24:BU2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101397388</v>
      </c>
      <c r="BO4" s="379"/>
      <c r="BP4" s="379"/>
      <c r="BQ4" s="379"/>
      <c r="BR4" s="379"/>
      <c r="BS4" s="379"/>
      <c r="BT4" s="379"/>
      <c r="BU4" s="380"/>
      <c r="BV4" s="378">
        <v>91509700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6.2</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97293396</v>
      </c>
      <c r="BO5" s="384"/>
      <c r="BP5" s="384"/>
      <c r="BQ5" s="384"/>
      <c r="BR5" s="384"/>
      <c r="BS5" s="384"/>
      <c r="BT5" s="384"/>
      <c r="BU5" s="385"/>
      <c r="BV5" s="383">
        <v>87308371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94.5</v>
      </c>
      <c r="CU5" s="354"/>
      <c r="CV5" s="354"/>
      <c r="CW5" s="354"/>
      <c r="CX5" s="354"/>
      <c r="CY5" s="354"/>
      <c r="CZ5" s="354"/>
      <c r="DA5" s="355"/>
      <c r="DB5" s="353">
        <v>94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4103992</v>
      </c>
      <c r="BO6" s="384"/>
      <c r="BP6" s="384"/>
      <c r="BQ6" s="384"/>
      <c r="BR6" s="384"/>
      <c r="BS6" s="384"/>
      <c r="BT6" s="384"/>
      <c r="BU6" s="385"/>
      <c r="BV6" s="383">
        <v>4201329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100.8</v>
      </c>
      <c r="CU6" s="530"/>
      <c r="CV6" s="530"/>
      <c r="CW6" s="530"/>
      <c r="CX6" s="530"/>
      <c r="CY6" s="530"/>
      <c r="CZ6" s="530"/>
      <c r="DA6" s="531"/>
      <c r="DB6" s="529">
        <v>100.6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544674</v>
      </c>
      <c r="BO7" s="384"/>
      <c r="BP7" s="384"/>
      <c r="BQ7" s="384"/>
      <c r="BR7" s="384"/>
      <c r="BS7" s="384"/>
      <c r="BT7" s="384"/>
      <c r="BU7" s="385"/>
      <c r="BV7" s="383">
        <v>480619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57355651</v>
      </c>
      <c r="CU7" s="384"/>
      <c r="CV7" s="384"/>
      <c r="CW7" s="384"/>
      <c r="CX7" s="384"/>
      <c r="CY7" s="384"/>
      <c r="CZ7" s="384"/>
      <c r="DA7" s="385"/>
      <c r="DB7" s="383">
        <v>57543630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3559318</v>
      </c>
      <c r="BO8" s="384"/>
      <c r="BP8" s="384"/>
      <c r="BQ8" s="384"/>
      <c r="BR8" s="384"/>
      <c r="BS8" s="384"/>
      <c r="BT8" s="384"/>
      <c r="BU8" s="385"/>
      <c r="BV8" s="383">
        <v>3720710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0.95</v>
      </c>
      <c r="CU8" s="493"/>
      <c r="CV8" s="493"/>
      <c r="CW8" s="493"/>
      <c r="CX8" s="493"/>
      <c r="CY8" s="493"/>
      <c r="CZ8" s="493"/>
      <c r="DA8" s="494"/>
      <c r="DB8" s="492">
        <v>0.95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341924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-161392</v>
      </c>
      <c r="BO9" s="384"/>
      <c r="BP9" s="384"/>
      <c r="BQ9" s="384"/>
      <c r="BR9" s="384"/>
      <c r="BS9" s="384"/>
      <c r="BT9" s="384"/>
      <c r="BU9" s="385"/>
      <c r="BV9" s="383">
        <v>1210405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v>
      </c>
      <c r="CU9" s="354"/>
      <c r="CV9" s="354"/>
      <c r="CW9" s="354"/>
      <c r="CX9" s="354"/>
      <c r="CY9" s="354"/>
      <c r="CZ9" s="354"/>
      <c r="DA9" s="355"/>
      <c r="DB9" s="353">
        <v>10.199999999999999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336100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2064138</v>
      </c>
      <c r="BO10" s="384"/>
      <c r="BP10" s="384"/>
      <c r="BQ10" s="384"/>
      <c r="BR10" s="384"/>
      <c r="BS10" s="384"/>
      <c r="BT10" s="384"/>
      <c r="BU10" s="385"/>
      <c r="BV10" s="383">
        <v>564800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343083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2739995</v>
      </c>
      <c r="BO12" s="384"/>
      <c r="BP12" s="384"/>
      <c r="BQ12" s="384"/>
      <c r="BR12" s="384"/>
      <c r="BS12" s="384"/>
      <c r="BT12" s="384"/>
      <c r="BU12" s="385"/>
      <c r="BV12" s="383">
        <v>561153</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338959</v>
      </c>
      <c r="S13" s="485"/>
      <c r="T13" s="485"/>
      <c r="U13" s="485"/>
      <c r="V13" s="486"/>
      <c r="W13" s="472" t="s">
        <v>123</v>
      </c>
      <c r="X13" s="396"/>
      <c r="Y13" s="396"/>
      <c r="Z13" s="396"/>
      <c r="AA13" s="396"/>
      <c r="AB13" s="397"/>
      <c r="AC13" s="359">
        <v>2069</v>
      </c>
      <c r="AD13" s="360"/>
      <c r="AE13" s="360"/>
      <c r="AF13" s="360"/>
      <c r="AG13" s="361"/>
      <c r="AH13" s="359">
        <v>2449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-837249</v>
      </c>
      <c r="BO13" s="384"/>
      <c r="BP13" s="384"/>
      <c r="BQ13" s="384"/>
      <c r="BR13" s="384"/>
      <c r="BS13" s="384"/>
      <c r="BT13" s="384"/>
      <c r="BU13" s="385"/>
      <c r="BV13" s="383">
        <v>1214052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2.4</v>
      </c>
      <c r="CU13" s="354"/>
      <c r="CV13" s="354"/>
      <c r="CW13" s="354"/>
      <c r="CX13" s="354"/>
      <c r="CY13" s="354"/>
      <c r="CZ13" s="354"/>
      <c r="DA13" s="355"/>
      <c r="DB13" s="353">
        <v>3.2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342925</v>
      </c>
      <c r="S14" s="485"/>
      <c r="T14" s="485"/>
      <c r="U14" s="485"/>
      <c r="V14" s="486"/>
      <c r="W14" s="487"/>
      <c r="X14" s="399"/>
      <c r="Y14" s="399"/>
      <c r="Z14" s="399"/>
      <c r="AA14" s="399"/>
      <c r="AB14" s="400"/>
      <c r="AC14" s="477">
        <v>1.4</v>
      </c>
      <c r="AD14" s="478"/>
      <c r="AE14" s="478"/>
      <c r="AF14" s="478"/>
      <c r="AG14" s="479"/>
      <c r="AH14" s="477">
        <v>1.5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1.1000000000000001</v>
      </c>
      <c r="CU14" s="456"/>
      <c r="CV14" s="456"/>
      <c r="CW14" s="456"/>
      <c r="CX14" s="456"/>
      <c r="CY14" s="456"/>
      <c r="CZ14" s="456"/>
      <c r="DA14" s="457"/>
      <c r="DB14" s="488">
        <v>7.6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339024</v>
      </c>
      <c r="S15" s="485"/>
      <c r="T15" s="485"/>
      <c r="U15" s="485"/>
      <c r="V15" s="486"/>
      <c r="W15" s="472" t="s">
        <v>130</v>
      </c>
      <c r="X15" s="396"/>
      <c r="Y15" s="396"/>
      <c r="Z15" s="396"/>
      <c r="AA15" s="396"/>
      <c r="AB15" s="397"/>
      <c r="AC15" s="359">
        <v>29694</v>
      </c>
      <c r="AD15" s="360"/>
      <c r="AE15" s="360"/>
      <c r="AF15" s="360"/>
      <c r="AG15" s="361"/>
      <c r="AH15" s="359">
        <v>33771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40139130</v>
      </c>
      <c r="BO15" s="379"/>
      <c r="BP15" s="379"/>
      <c r="BQ15" s="379"/>
      <c r="BR15" s="379"/>
      <c r="BS15" s="379"/>
      <c r="BT15" s="379"/>
      <c r="BU15" s="380"/>
      <c r="BV15" s="378">
        <v>39596593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20.6</v>
      </c>
      <c r="AD16" s="478"/>
      <c r="AE16" s="478"/>
      <c r="AF16" s="478"/>
      <c r="AG16" s="479"/>
      <c r="AH16" s="477">
        <v>21.3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41778774</v>
      </c>
      <c r="BO16" s="384"/>
      <c r="BP16" s="384"/>
      <c r="BQ16" s="384"/>
      <c r="BR16" s="384"/>
      <c r="BS16" s="384"/>
      <c r="BT16" s="384"/>
      <c r="BU16" s="385"/>
      <c r="BV16" s="383">
        <v>41626863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112303</v>
      </c>
      <c r="AD17" s="360"/>
      <c r="AE17" s="360"/>
      <c r="AF17" s="360"/>
      <c r="AG17" s="361"/>
      <c r="AH17" s="359">
        <v>116998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52060291</v>
      </c>
      <c r="BO17" s="384"/>
      <c r="BP17" s="384"/>
      <c r="BQ17" s="384"/>
      <c r="BR17" s="384"/>
      <c r="BS17" s="384"/>
      <c r="BT17" s="384"/>
      <c r="BU17" s="385"/>
      <c r="BV17" s="383">
        <v>51463682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72.11</v>
      </c>
      <c r="M18" s="448"/>
      <c r="N18" s="448"/>
      <c r="O18" s="448"/>
      <c r="P18" s="448"/>
      <c r="Q18" s="448"/>
      <c r="R18" s="449"/>
      <c r="S18" s="449"/>
      <c r="T18" s="449"/>
      <c r="U18" s="449"/>
      <c r="V18" s="450"/>
      <c r="W18" s="464"/>
      <c r="X18" s="465"/>
      <c r="Y18" s="465"/>
      <c r="Z18" s="465"/>
      <c r="AA18" s="465"/>
      <c r="AB18" s="473"/>
      <c r="AC18" s="347">
        <v>78</v>
      </c>
      <c r="AD18" s="348"/>
      <c r="AE18" s="348"/>
      <c r="AF18" s="348"/>
      <c r="AG18" s="451"/>
      <c r="AH18" s="347">
        <v>73.900000000000006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55694830</v>
      </c>
      <c r="BO18" s="384"/>
      <c r="BP18" s="384"/>
      <c r="BQ18" s="384"/>
      <c r="BR18" s="384"/>
      <c r="BS18" s="384"/>
      <c r="BT18" s="384"/>
      <c r="BU18" s="385"/>
      <c r="BV18" s="383">
        <v>55039260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4742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74797457</v>
      </c>
      <c r="BO19" s="384"/>
      <c r="BP19" s="384"/>
      <c r="BQ19" s="384"/>
      <c r="BR19" s="384"/>
      <c r="BS19" s="384"/>
      <c r="BT19" s="384"/>
      <c r="BU19" s="385"/>
      <c r="BV19" s="383">
        <v>66777819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141225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57190577</v>
      </c>
      <c r="BO23" s="384"/>
      <c r="BP23" s="384"/>
      <c r="BQ23" s="384"/>
      <c r="BR23" s="384"/>
      <c r="BS23" s="384"/>
      <c r="BT23" s="384"/>
      <c r="BU23" s="385"/>
      <c r="BV23" s="383">
        <v>58002262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10290</v>
      </c>
      <c r="R24" s="360"/>
      <c r="S24" s="360"/>
      <c r="T24" s="360"/>
      <c r="U24" s="360"/>
      <c r="V24" s="361"/>
      <c r="W24" s="425"/>
      <c r="X24" s="416"/>
      <c r="Y24" s="417"/>
      <c r="Z24" s="356" t="s">
        <v>154</v>
      </c>
      <c r="AA24" s="357"/>
      <c r="AB24" s="357"/>
      <c r="AC24" s="357"/>
      <c r="AD24" s="357"/>
      <c r="AE24" s="357"/>
      <c r="AF24" s="357"/>
      <c r="AG24" s="358"/>
      <c r="AH24" s="359">
        <v>1779</v>
      </c>
      <c r="AI24" s="360"/>
      <c r="AJ24" s="360"/>
      <c r="AK24" s="360"/>
      <c r="AL24" s="361"/>
      <c r="AM24" s="359">
        <v>5778192</v>
      </c>
      <c r="AN24" s="360"/>
      <c r="AO24" s="360"/>
      <c r="AP24" s="360"/>
      <c r="AQ24" s="360"/>
      <c r="AR24" s="361"/>
      <c r="AS24" s="359">
        <v>3248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48514717</v>
      </c>
      <c r="BO24" s="384"/>
      <c r="BP24" s="384"/>
      <c r="BQ24" s="384"/>
      <c r="BR24" s="384"/>
      <c r="BS24" s="384"/>
      <c r="BT24" s="384"/>
      <c r="BU24" s="385"/>
      <c r="BV24" s="383">
        <v>49467088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8760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19006990</v>
      </c>
      <c r="BO25" s="379"/>
      <c r="BP25" s="379"/>
      <c r="BQ25" s="379"/>
      <c r="BR25" s="379"/>
      <c r="BS25" s="379"/>
      <c r="BT25" s="379"/>
      <c r="BU25" s="380"/>
      <c r="BV25" s="378">
        <v>19164432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7810</v>
      </c>
      <c r="R26" s="360"/>
      <c r="S26" s="360"/>
      <c r="T26" s="360"/>
      <c r="U26" s="360"/>
      <c r="V26" s="361"/>
      <c r="W26" s="425"/>
      <c r="X26" s="416"/>
      <c r="Y26" s="417"/>
      <c r="Z26" s="356" t="s">
        <v>160</v>
      </c>
      <c r="AA26" s="438"/>
      <c r="AB26" s="438"/>
      <c r="AC26" s="438"/>
      <c r="AD26" s="438"/>
      <c r="AE26" s="438"/>
      <c r="AF26" s="438"/>
      <c r="AG26" s="439"/>
      <c r="AH26" s="359">
        <v>236</v>
      </c>
      <c r="AI26" s="360"/>
      <c r="AJ26" s="360"/>
      <c r="AK26" s="360"/>
      <c r="AL26" s="361"/>
      <c r="AM26" s="359">
        <v>862108</v>
      </c>
      <c r="AN26" s="360"/>
      <c r="AO26" s="360"/>
      <c r="AP26" s="360"/>
      <c r="AQ26" s="360"/>
      <c r="AR26" s="361"/>
      <c r="AS26" s="359">
        <v>3653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6600</v>
      </c>
      <c r="R27" s="360"/>
      <c r="S27" s="360"/>
      <c r="T27" s="360"/>
      <c r="U27" s="360"/>
      <c r="V27" s="361"/>
      <c r="W27" s="425"/>
      <c r="X27" s="416"/>
      <c r="Y27" s="417"/>
      <c r="Z27" s="356" t="s">
        <v>163</v>
      </c>
      <c r="AA27" s="357"/>
      <c r="AB27" s="357"/>
      <c r="AC27" s="357"/>
      <c r="AD27" s="357"/>
      <c r="AE27" s="357"/>
      <c r="AF27" s="357"/>
      <c r="AG27" s="358"/>
      <c r="AH27" s="359">
        <v>43</v>
      </c>
      <c r="AI27" s="360"/>
      <c r="AJ27" s="360"/>
      <c r="AK27" s="360"/>
      <c r="AL27" s="361"/>
      <c r="AM27" s="359">
        <v>166502</v>
      </c>
      <c r="AN27" s="360"/>
      <c r="AO27" s="360"/>
      <c r="AP27" s="360"/>
      <c r="AQ27" s="360"/>
      <c r="AR27" s="361"/>
      <c r="AS27" s="359">
        <v>3872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100000</v>
      </c>
      <c r="BO27" s="387"/>
      <c r="BP27" s="387"/>
      <c r="BQ27" s="387"/>
      <c r="BR27" s="387"/>
      <c r="BS27" s="387"/>
      <c r="BT27" s="387"/>
      <c r="BU27" s="388"/>
      <c r="BV27" s="386">
        <v>100000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5800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2476310</v>
      </c>
      <c r="BO28" s="379"/>
      <c r="BP28" s="379"/>
      <c r="BQ28" s="379"/>
      <c r="BR28" s="379"/>
      <c r="BS28" s="379"/>
      <c r="BT28" s="379"/>
      <c r="BU28" s="380"/>
      <c r="BV28" s="378">
        <v>3152167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34</v>
      </c>
      <c r="M29" s="360"/>
      <c r="N29" s="360"/>
      <c r="O29" s="360"/>
      <c r="P29" s="361"/>
      <c r="Q29" s="359">
        <v>5600</v>
      </c>
      <c r="R29" s="360"/>
      <c r="S29" s="360"/>
      <c r="T29" s="360"/>
      <c r="U29" s="360"/>
      <c r="V29" s="361"/>
      <c r="W29" s="426"/>
      <c r="X29" s="427"/>
      <c r="Y29" s="428"/>
      <c r="Z29" s="356" t="s">
        <v>170</v>
      </c>
      <c r="AA29" s="357"/>
      <c r="AB29" s="357"/>
      <c r="AC29" s="357"/>
      <c r="AD29" s="357"/>
      <c r="AE29" s="357"/>
      <c r="AF29" s="357"/>
      <c r="AG29" s="358"/>
      <c r="AH29" s="359">
        <v>1822</v>
      </c>
      <c r="AI29" s="360"/>
      <c r="AJ29" s="360"/>
      <c r="AK29" s="360"/>
      <c r="AL29" s="361"/>
      <c r="AM29" s="359">
        <v>5944694</v>
      </c>
      <c r="AN29" s="360"/>
      <c r="AO29" s="360"/>
      <c r="AP29" s="360"/>
      <c r="AQ29" s="360"/>
      <c r="AR29" s="361"/>
      <c r="AS29" s="359">
        <v>3263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101.8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5420305</v>
      </c>
      <c r="BO30" s="387"/>
      <c r="BP30" s="387"/>
      <c r="BQ30" s="387"/>
      <c r="BR30" s="387"/>
      <c r="BS30" s="387"/>
      <c r="BT30" s="387"/>
      <c r="BU30" s="388"/>
      <c r="BV30" s="386">
        <v>2412982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所沢市交通災害共済特別会計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所沢市水道事業会計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埼玉西部消防組合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所沢市土地開発公社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所沢市所沢都市計画事業狭山ヶ丘土地区画整理会計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所沢市国民健康保険特別会計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所沢市下水道事業特別会計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t="str">
        <f t="shared" ref="BW35:BW43" si="2">IF(BY35="","",BW34+1)</f>
        <v/>
      </c>
      <c r="BX35" s="343"/>
      <c r="BY35" s="342" t="str">
        <f>IF('各会計、関係団体の財政状況及び健全化判断比率'!B69="","",'各会計、関係団体の財政状況及び健全化判断比率'!B69)</f>
        <v/>
      </c>
      <c r="BZ35" s="342"/>
      <c r="CA35" s="342"/>
      <c r="CB35" s="342"/>
      <c r="CC35" s="342"/>
      <c r="CD35" s="342"/>
      <c r="CE35" s="342"/>
      <c r="CF35" s="342"/>
      <c r="CG35" s="342"/>
      <c r="CH35" s="342"/>
      <c r="CI35" s="342"/>
      <c r="CJ35" s="342"/>
      <c r="CK35" s="342"/>
      <c r="CL35" s="342"/>
      <c r="CM35" s="342"/>
      <c r="CN35" s="165"/>
      <c r="CO35" s="343">
        <f t="shared" ref="CO35:CO43" si="3">IF(CQ35="","",CO34+1)</f>
        <v>12</v>
      </c>
      <c r="CP35" s="343"/>
      <c r="CQ35" s="342" t="str">
        <f>IF('各会計、関係団体の財政状況及び健全化判断比率'!BS8="","",'各会計、関係団体の財政状況及び健全化判断比率'!BS8)</f>
        <v>ワルツ所沢</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所沢市介護保険特別会計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IF('各会計、関係団体の財政状況及び健全化判断比率'!B34="","",'各会計、関係団体の財政状況及び健全化判断比率'!B34)</f>
        <v>所沢市病院事業会計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f t="shared" si="3"/>
        <v>13</v>
      </c>
      <c r="CP36" s="343"/>
      <c r="CQ36" s="342" t="str">
        <f>IF('各会計、関係団体の財政状況及び健全化判断比率'!BS9="","",'各会計、関係団体の財政状況及び健全化判断比率'!BS9)</f>
        <v>所沢市公共施設管理公社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所沢市後期高齢者医療特別会計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14</v>
      </c>
      <c r="CP37" s="343"/>
      <c r="CQ37" s="342" t="str">
        <f>IF('各会計、関係団体の財政状況及び健全化判断比率'!BS10="","",'各会計、関係団体の財政状況及び健全化判断比率'!BS10)</f>
        <v>所沢市文化振興事業団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15</v>
      </c>
      <c r="CP38" s="343"/>
      <c r="CQ38" s="342" t="str">
        <f>IF('各会計、関係団体の財政状況及び健全化判断比率'!BS11="","",'各会計、関係団体の財政状況及び健全化判断比率'!BS11)</f>
        <v>埼玉西部食品流通センター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51431945</v>
      </c>
      <c r="S5" s="639"/>
      <c r="T5" s="639"/>
      <c r="U5" s="639"/>
      <c r="V5" s="639"/>
      <c r="W5" s="639"/>
      <c r="X5" s="639"/>
      <c r="Y5" s="686"/>
      <c r="Z5" s="699">
        <v>50.7</v>
      </c>
      <c r="AA5" s="699"/>
      <c r="AB5" s="699"/>
      <c r="AC5" s="699"/>
      <c r="AD5" s="700">
        <v>47700411</v>
      </c>
      <c r="AE5" s="700"/>
      <c r="AF5" s="700"/>
      <c r="AG5" s="700"/>
      <c r="AH5" s="700"/>
      <c r="AI5" s="700"/>
      <c r="AJ5" s="700"/>
      <c r="AK5" s="700"/>
      <c r="AL5" s="687">
        <v>86.3</v>
      </c>
      <c r="AM5" s="656"/>
      <c r="AN5" s="656"/>
      <c r="AO5" s="688"/>
      <c r="AP5" s="675" t="s">
        <v>208</v>
      </c>
      <c r="AQ5" s="676"/>
      <c r="AR5" s="676"/>
      <c r="AS5" s="676"/>
      <c r="AT5" s="676"/>
      <c r="AU5" s="676"/>
      <c r="AV5" s="676"/>
      <c r="AW5" s="676"/>
      <c r="AX5" s="676"/>
      <c r="AY5" s="676"/>
      <c r="AZ5" s="676"/>
      <c r="BA5" s="676"/>
      <c r="BB5" s="676"/>
      <c r="BC5" s="676"/>
      <c r="BD5" s="676"/>
      <c r="BE5" s="676"/>
      <c r="BF5" s="677"/>
      <c r="BG5" s="588">
        <v>46973407</v>
      </c>
      <c r="BH5" s="589"/>
      <c r="BI5" s="589"/>
      <c r="BJ5" s="589"/>
      <c r="BK5" s="589"/>
      <c r="BL5" s="589"/>
      <c r="BM5" s="589"/>
      <c r="BN5" s="590"/>
      <c r="BO5" s="641">
        <v>91.3</v>
      </c>
      <c r="BP5" s="641"/>
      <c r="BQ5" s="641"/>
      <c r="BR5" s="641"/>
      <c r="BS5" s="642">
        <v>374773</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564244</v>
      </c>
      <c r="S6" s="589"/>
      <c r="T6" s="589"/>
      <c r="U6" s="589"/>
      <c r="V6" s="589"/>
      <c r="W6" s="589"/>
      <c r="X6" s="589"/>
      <c r="Y6" s="590"/>
      <c r="Z6" s="641">
        <v>0.6</v>
      </c>
      <c r="AA6" s="641"/>
      <c r="AB6" s="641"/>
      <c r="AC6" s="641"/>
      <c r="AD6" s="642">
        <v>564244</v>
      </c>
      <c r="AE6" s="642"/>
      <c r="AF6" s="642"/>
      <c r="AG6" s="642"/>
      <c r="AH6" s="642"/>
      <c r="AI6" s="642"/>
      <c r="AJ6" s="642"/>
      <c r="AK6" s="642"/>
      <c r="AL6" s="611">
        <v>1</v>
      </c>
      <c r="AM6" s="643"/>
      <c r="AN6" s="643"/>
      <c r="AO6" s="644"/>
      <c r="AP6" s="585" t="s">
        <v>213</v>
      </c>
      <c r="AQ6" s="586"/>
      <c r="AR6" s="586"/>
      <c r="AS6" s="586"/>
      <c r="AT6" s="586"/>
      <c r="AU6" s="586"/>
      <c r="AV6" s="586"/>
      <c r="AW6" s="586"/>
      <c r="AX6" s="586"/>
      <c r="AY6" s="586"/>
      <c r="AZ6" s="586"/>
      <c r="BA6" s="586"/>
      <c r="BB6" s="586"/>
      <c r="BC6" s="586"/>
      <c r="BD6" s="586"/>
      <c r="BE6" s="586"/>
      <c r="BF6" s="587"/>
      <c r="BG6" s="588">
        <v>46973407</v>
      </c>
      <c r="BH6" s="589"/>
      <c r="BI6" s="589"/>
      <c r="BJ6" s="589"/>
      <c r="BK6" s="589"/>
      <c r="BL6" s="589"/>
      <c r="BM6" s="589"/>
      <c r="BN6" s="590"/>
      <c r="BO6" s="641">
        <v>91.3</v>
      </c>
      <c r="BP6" s="641"/>
      <c r="BQ6" s="641"/>
      <c r="BR6" s="641"/>
      <c r="BS6" s="642">
        <v>374773</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677914</v>
      </c>
      <c r="CS6" s="589"/>
      <c r="CT6" s="589"/>
      <c r="CU6" s="589"/>
      <c r="CV6" s="589"/>
      <c r="CW6" s="589"/>
      <c r="CX6" s="589"/>
      <c r="CY6" s="590"/>
      <c r="CZ6" s="641">
        <v>0.7</v>
      </c>
      <c r="DA6" s="641"/>
      <c r="DB6" s="641"/>
      <c r="DC6" s="641"/>
      <c r="DD6" s="594">
        <v>22801</v>
      </c>
      <c r="DE6" s="589"/>
      <c r="DF6" s="589"/>
      <c r="DG6" s="589"/>
      <c r="DH6" s="589"/>
      <c r="DI6" s="589"/>
      <c r="DJ6" s="589"/>
      <c r="DK6" s="589"/>
      <c r="DL6" s="589"/>
      <c r="DM6" s="589"/>
      <c r="DN6" s="589"/>
      <c r="DO6" s="589"/>
      <c r="DP6" s="590"/>
      <c r="DQ6" s="594">
        <v>661114</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90697</v>
      </c>
      <c r="S7" s="589"/>
      <c r="T7" s="589"/>
      <c r="U7" s="589"/>
      <c r="V7" s="589"/>
      <c r="W7" s="589"/>
      <c r="X7" s="589"/>
      <c r="Y7" s="590"/>
      <c r="Z7" s="641">
        <v>0.1</v>
      </c>
      <c r="AA7" s="641"/>
      <c r="AB7" s="641"/>
      <c r="AC7" s="641"/>
      <c r="AD7" s="642">
        <v>90697</v>
      </c>
      <c r="AE7" s="642"/>
      <c r="AF7" s="642"/>
      <c r="AG7" s="642"/>
      <c r="AH7" s="642"/>
      <c r="AI7" s="642"/>
      <c r="AJ7" s="642"/>
      <c r="AK7" s="642"/>
      <c r="AL7" s="611">
        <v>0.2</v>
      </c>
      <c r="AM7" s="643"/>
      <c r="AN7" s="643"/>
      <c r="AO7" s="644"/>
      <c r="AP7" s="585" t="s">
        <v>216</v>
      </c>
      <c r="AQ7" s="586"/>
      <c r="AR7" s="586"/>
      <c r="AS7" s="586"/>
      <c r="AT7" s="586"/>
      <c r="AU7" s="586"/>
      <c r="AV7" s="586"/>
      <c r="AW7" s="586"/>
      <c r="AX7" s="586"/>
      <c r="AY7" s="586"/>
      <c r="AZ7" s="586"/>
      <c r="BA7" s="586"/>
      <c r="BB7" s="586"/>
      <c r="BC7" s="586"/>
      <c r="BD7" s="586"/>
      <c r="BE7" s="586"/>
      <c r="BF7" s="587"/>
      <c r="BG7" s="588">
        <v>25150352</v>
      </c>
      <c r="BH7" s="589"/>
      <c r="BI7" s="589"/>
      <c r="BJ7" s="589"/>
      <c r="BK7" s="589"/>
      <c r="BL7" s="589"/>
      <c r="BM7" s="589"/>
      <c r="BN7" s="590"/>
      <c r="BO7" s="641">
        <v>48.9</v>
      </c>
      <c r="BP7" s="641"/>
      <c r="BQ7" s="641"/>
      <c r="BR7" s="641"/>
      <c r="BS7" s="642">
        <v>374773</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12279769</v>
      </c>
      <c r="CS7" s="589"/>
      <c r="CT7" s="589"/>
      <c r="CU7" s="589"/>
      <c r="CV7" s="589"/>
      <c r="CW7" s="589"/>
      <c r="CX7" s="589"/>
      <c r="CY7" s="590"/>
      <c r="CZ7" s="641">
        <v>12.6</v>
      </c>
      <c r="DA7" s="641"/>
      <c r="DB7" s="641"/>
      <c r="DC7" s="641"/>
      <c r="DD7" s="594">
        <v>82070</v>
      </c>
      <c r="DE7" s="589"/>
      <c r="DF7" s="589"/>
      <c r="DG7" s="589"/>
      <c r="DH7" s="589"/>
      <c r="DI7" s="589"/>
      <c r="DJ7" s="589"/>
      <c r="DK7" s="589"/>
      <c r="DL7" s="589"/>
      <c r="DM7" s="589"/>
      <c r="DN7" s="589"/>
      <c r="DO7" s="589"/>
      <c r="DP7" s="590"/>
      <c r="DQ7" s="594">
        <v>11229621</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409883</v>
      </c>
      <c r="S8" s="589"/>
      <c r="T8" s="589"/>
      <c r="U8" s="589"/>
      <c r="V8" s="589"/>
      <c r="W8" s="589"/>
      <c r="X8" s="589"/>
      <c r="Y8" s="590"/>
      <c r="Z8" s="641">
        <v>0.4</v>
      </c>
      <c r="AA8" s="641"/>
      <c r="AB8" s="641"/>
      <c r="AC8" s="641"/>
      <c r="AD8" s="642">
        <v>409883</v>
      </c>
      <c r="AE8" s="642"/>
      <c r="AF8" s="642"/>
      <c r="AG8" s="642"/>
      <c r="AH8" s="642"/>
      <c r="AI8" s="642"/>
      <c r="AJ8" s="642"/>
      <c r="AK8" s="642"/>
      <c r="AL8" s="611">
        <v>0.7</v>
      </c>
      <c r="AM8" s="643"/>
      <c r="AN8" s="643"/>
      <c r="AO8" s="644"/>
      <c r="AP8" s="585" t="s">
        <v>219</v>
      </c>
      <c r="AQ8" s="586"/>
      <c r="AR8" s="586"/>
      <c r="AS8" s="586"/>
      <c r="AT8" s="586"/>
      <c r="AU8" s="586"/>
      <c r="AV8" s="586"/>
      <c r="AW8" s="586"/>
      <c r="AX8" s="586"/>
      <c r="AY8" s="586"/>
      <c r="AZ8" s="586"/>
      <c r="BA8" s="586"/>
      <c r="BB8" s="586"/>
      <c r="BC8" s="586"/>
      <c r="BD8" s="586"/>
      <c r="BE8" s="586"/>
      <c r="BF8" s="587"/>
      <c r="BG8" s="588">
        <v>585331</v>
      </c>
      <c r="BH8" s="589"/>
      <c r="BI8" s="589"/>
      <c r="BJ8" s="589"/>
      <c r="BK8" s="589"/>
      <c r="BL8" s="589"/>
      <c r="BM8" s="589"/>
      <c r="BN8" s="590"/>
      <c r="BO8" s="641">
        <v>1.1000000000000001</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44992306</v>
      </c>
      <c r="CS8" s="589"/>
      <c r="CT8" s="589"/>
      <c r="CU8" s="589"/>
      <c r="CV8" s="589"/>
      <c r="CW8" s="589"/>
      <c r="CX8" s="589"/>
      <c r="CY8" s="590"/>
      <c r="CZ8" s="641">
        <v>46.2</v>
      </c>
      <c r="DA8" s="641"/>
      <c r="DB8" s="641"/>
      <c r="DC8" s="641"/>
      <c r="DD8" s="594">
        <v>681141</v>
      </c>
      <c r="DE8" s="589"/>
      <c r="DF8" s="589"/>
      <c r="DG8" s="589"/>
      <c r="DH8" s="589"/>
      <c r="DI8" s="589"/>
      <c r="DJ8" s="589"/>
      <c r="DK8" s="589"/>
      <c r="DL8" s="589"/>
      <c r="DM8" s="589"/>
      <c r="DN8" s="589"/>
      <c r="DO8" s="589"/>
      <c r="DP8" s="590"/>
      <c r="DQ8" s="594">
        <v>24095943</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250714</v>
      </c>
      <c r="S9" s="589"/>
      <c r="T9" s="589"/>
      <c r="U9" s="589"/>
      <c r="V9" s="589"/>
      <c r="W9" s="589"/>
      <c r="X9" s="589"/>
      <c r="Y9" s="590"/>
      <c r="Z9" s="641">
        <v>0.2</v>
      </c>
      <c r="AA9" s="641"/>
      <c r="AB9" s="641"/>
      <c r="AC9" s="641"/>
      <c r="AD9" s="642">
        <v>250714</v>
      </c>
      <c r="AE9" s="642"/>
      <c r="AF9" s="642"/>
      <c r="AG9" s="642"/>
      <c r="AH9" s="642"/>
      <c r="AI9" s="642"/>
      <c r="AJ9" s="642"/>
      <c r="AK9" s="642"/>
      <c r="AL9" s="611">
        <v>0.5</v>
      </c>
      <c r="AM9" s="643"/>
      <c r="AN9" s="643"/>
      <c r="AO9" s="644"/>
      <c r="AP9" s="585" t="s">
        <v>222</v>
      </c>
      <c r="AQ9" s="586"/>
      <c r="AR9" s="586"/>
      <c r="AS9" s="586"/>
      <c r="AT9" s="586"/>
      <c r="AU9" s="586"/>
      <c r="AV9" s="586"/>
      <c r="AW9" s="586"/>
      <c r="AX9" s="586"/>
      <c r="AY9" s="586"/>
      <c r="AZ9" s="586"/>
      <c r="BA9" s="586"/>
      <c r="BB9" s="586"/>
      <c r="BC9" s="586"/>
      <c r="BD9" s="586"/>
      <c r="BE9" s="586"/>
      <c r="BF9" s="587"/>
      <c r="BG9" s="588">
        <v>21397322</v>
      </c>
      <c r="BH9" s="589"/>
      <c r="BI9" s="589"/>
      <c r="BJ9" s="589"/>
      <c r="BK9" s="589"/>
      <c r="BL9" s="589"/>
      <c r="BM9" s="589"/>
      <c r="BN9" s="590"/>
      <c r="BO9" s="641">
        <v>41.6</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11594693</v>
      </c>
      <c r="CS9" s="589"/>
      <c r="CT9" s="589"/>
      <c r="CU9" s="589"/>
      <c r="CV9" s="589"/>
      <c r="CW9" s="589"/>
      <c r="CX9" s="589"/>
      <c r="CY9" s="590"/>
      <c r="CZ9" s="641">
        <v>11.9</v>
      </c>
      <c r="DA9" s="641"/>
      <c r="DB9" s="641"/>
      <c r="DC9" s="641"/>
      <c r="DD9" s="594">
        <v>1497360</v>
      </c>
      <c r="DE9" s="589"/>
      <c r="DF9" s="589"/>
      <c r="DG9" s="589"/>
      <c r="DH9" s="589"/>
      <c r="DI9" s="589"/>
      <c r="DJ9" s="589"/>
      <c r="DK9" s="589"/>
      <c r="DL9" s="589"/>
      <c r="DM9" s="589"/>
      <c r="DN9" s="589"/>
      <c r="DO9" s="589"/>
      <c r="DP9" s="590"/>
      <c r="DQ9" s="594">
        <v>9832504</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3237060</v>
      </c>
      <c r="S10" s="589"/>
      <c r="T10" s="589"/>
      <c r="U10" s="589"/>
      <c r="V10" s="589"/>
      <c r="W10" s="589"/>
      <c r="X10" s="589"/>
      <c r="Y10" s="590"/>
      <c r="Z10" s="641">
        <v>3.2</v>
      </c>
      <c r="AA10" s="641"/>
      <c r="AB10" s="641"/>
      <c r="AC10" s="641"/>
      <c r="AD10" s="642">
        <v>3237060</v>
      </c>
      <c r="AE10" s="642"/>
      <c r="AF10" s="642"/>
      <c r="AG10" s="642"/>
      <c r="AH10" s="642"/>
      <c r="AI10" s="642"/>
      <c r="AJ10" s="642"/>
      <c r="AK10" s="642"/>
      <c r="AL10" s="611">
        <v>5.9</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780402</v>
      </c>
      <c r="BH10" s="589"/>
      <c r="BI10" s="589"/>
      <c r="BJ10" s="589"/>
      <c r="BK10" s="589"/>
      <c r="BL10" s="589"/>
      <c r="BM10" s="589"/>
      <c r="BN10" s="590"/>
      <c r="BO10" s="641">
        <v>1.5</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181168</v>
      </c>
      <c r="CS10" s="589"/>
      <c r="CT10" s="589"/>
      <c r="CU10" s="589"/>
      <c r="CV10" s="589"/>
      <c r="CW10" s="589"/>
      <c r="CX10" s="589"/>
      <c r="CY10" s="590"/>
      <c r="CZ10" s="641">
        <v>0.2</v>
      </c>
      <c r="DA10" s="641"/>
      <c r="DB10" s="641"/>
      <c r="DC10" s="641"/>
      <c r="DD10" s="594">
        <v>5076</v>
      </c>
      <c r="DE10" s="589"/>
      <c r="DF10" s="589"/>
      <c r="DG10" s="589"/>
      <c r="DH10" s="589"/>
      <c r="DI10" s="589"/>
      <c r="DJ10" s="589"/>
      <c r="DK10" s="589"/>
      <c r="DL10" s="589"/>
      <c r="DM10" s="589"/>
      <c r="DN10" s="589"/>
      <c r="DO10" s="589"/>
      <c r="DP10" s="590"/>
      <c r="DQ10" s="594">
        <v>107584</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23312</v>
      </c>
      <c r="S11" s="589"/>
      <c r="T11" s="589"/>
      <c r="U11" s="589"/>
      <c r="V11" s="589"/>
      <c r="W11" s="589"/>
      <c r="X11" s="589"/>
      <c r="Y11" s="590"/>
      <c r="Z11" s="641">
        <v>0</v>
      </c>
      <c r="AA11" s="641"/>
      <c r="AB11" s="641"/>
      <c r="AC11" s="641"/>
      <c r="AD11" s="642">
        <v>23312</v>
      </c>
      <c r="AE11" s="642"/>
      <c r="AF11" s="642"/>
      <c r="AG11" s="642"/>
      <c r="AH11" s="642"/>
      <c r="AI11" s="642"/>
      <c r="AJ11" s="642"/>
      <c r="AK11" s="642"/>
      <c r="AL11" s="611">
        <v>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2387297</v>
      </c>
      <c r="BH11" s="589"/>
      <c r="BI11" s="589"/>
      <c r="BJ11" s="589"/>
      <c r="BK11" s="589"/>
      <c r="BL11" s="589"/>
      <c r="BM11" s="589"/>
      <c r="BN11" s="590"/>
      <c r="BO11" s="641">
        <v>4.5999999999999996</v>
      </c>
      <c r="BP11" s="641"/>
      <c r="BQ11" s="641"/>
      <c r="BR11" s="641"/>
      <c r="BS11" s="594">
        <v>374773</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318165</v>
      </c>
      <c r="CS11" s="589"/>
      <c r="CT11" s="589"/>
      <c r="CU11" s="589"/>
      <c r="CV11" s="589"/>
      <c r="CW11" s="589"/>
      <c r="CX11" s="589"/>
      <c r="CY11" s="590"/>
      <c r="CZ11" s="641">
        <v>0.3</v>
      </c>
      <c r="DA11" s="641"/>
      <c r="DB11" s="641"/>
      <c r="DC11" s="641"/>
      <c r="DD11" s="594" t="s">
        <v>111</v>
      </c>
      <c r="DE11" s="589"/>
      <c r="DF11" s="589"/>
      <c r="DG11" s="589"/>
      <c r="DH11" s="589"/>
      <c r="DI11" s="589"/>
      <c r="DJ11" s="589"/>
      <c r="DK11" s="589"/>
      <c r="DL11" s="589"/>
      <c r="DM11" s="589"/>
      <c r="DN11" s="589"/>
      <c r="DO11" s="589"/>
      <c r="DP11" s="590"/>
      <c r="DQ11" s="594">
        <v>249838</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19431849</v>
      </c>
      <c r="BH12" s="589"/>
      <c r="BI12" s="589"/>
      <c r="BJ12" s="589"/>
      <c r="BK12" s="589"/>
      <c r="BL12" s="589"/>
      <c r="BM12" s="589"/>
      <c r="BN12" s="590"/>
      <c r="BO12" s="641">
        <v>37.799999999999997</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1047876</v>
      </c>
      <c r="CS12" s="589"/>
      <c r="CT12" s="589"/>
      <c r="CU12" s="589"/>
      <c r="CV12" s="589"/>
      <c r="CW12" s="589"/>
      <c r="CX12" s="589"/>
      <c r="CY12" s="590"/>
      <c r="CZ12" s="641">
        <v>1.1000000000000001</v>
      </c>
      <c r="DA12" s="641"/>
      <c r="DB12" s="641"/>
      <c r="DC12" s="641"/>
      <c r="DD12" s="594">
        <v>74320</v>
      </c>
      <c r="DE12" s="589"/>
      <c r="DF12" s="589"/>
      <c r="DG12" s="589"/>
      <c r="DH12" s="589"/>
      <c r="DI12" s="589"/>
      <c r="DJ12" s="589"/>
      <c r="DK12" s="589"/>
      <c r="DL12" s="589"/>
      <c r="DM12" s="589"/>
      <c r="DN12" s="589"/>
      <c r="DO12" s="589"/>
      <c r="DP12" s="590"/>
      <c r="DQ12" s="594">
        <v>981775</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109354</v>
      </c>
      <c r="S13" s="589"/>
      <c r="T13" s="589"/>
      <c r="U13" s="589"/>
      <c r="V13" s="589"/>
      <c r="W13" s="589"/>
      <c r="X13" s="589"/>
      <c r="Y13" s="590"/>
      <c r="Z13" s="641">
        <v>0.1</v>
      </c>
      <c r="AA13" s="641"/>
      <c r="AB13" s="641"/>
      <c r="AC13" s="641"/>
      <c r="AD13" s="642">
        <v>109354</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19229522</v>
      </c>
      <c r="BH13" s="589"/>
      <c r="BI13" s="589"/>
      <c r="BJ13" s="589"/>
      <c r="BK13" s="589"/>
      <c r="BL13" s="589"/>
      <c r="BM13" s="589"/>
      <c r="BN13" s="590"/>
      <c r="BO13" s="641">
        <v>37.4</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7041407</v>
      </c>
      <c r="CS13" s="589"/>
      <c r="CT13" s="589"/>
      <c r="CU13" s="589"/>
      <c r="CV13" s="589"/>
      <c r="CW13" s="589"/>
      <c r="CX13" s="589"/>
      <c r="CY13" s="590"/>
      <c r="CZ13" s="641">
        <v>7.2</v>
      </c>
      <c r="DA13" s="641"/>
      <c r="DB13" s="641"/>
      <c r="DC13" s="641"/>
      <c r="DD13" s="594">
        <v>2340242</v>
      </c>
      <c r="DE13" s="589"/>
      <c r="DF13" s="589"/>
      <c r="DG13" s="589"/>
      <c r="DH13" s="589"/>
      <c r="DI13" s="589"/>
      <c r="DJ13" s="589"/>
      <c r="DK13" s="589"/>
      <c r="DL13" s="589"/>
      <c r="DM13" s="589"/>
      <c r="DN13" s="589"/>
      <c r="DO13" s="589"/>
      <c r="DP13" s="590"/>
      <c r="DQ13" s="594">
        <v>5506910</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305574</v>
      </c>
      <c r="BH14" s="589"/>
      <c r="BI14" s="589"/>
      <c r="BJ14" s="589"/>
      <c r="BK14" s="589"/>
      <c r="BL14" s="589"/>
      <c r="BM14" s="589"/>
      <c r="BN14" s="590"/>
      <c r="BO14" s="641">
        <v>0.6</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4184031</v>
      </c>
      <c r="CS14" s="589"/>
      <c r="CT14" s="589"/>
      <c r="CU14" s="589"/>
      <c r="CV14" s="589"/>
      <c r="CW14" s="589"/>
      <c r="CX14" s="589"/>
      <c r="CY14" s="590"/>
      <c r="CZ14" s="641">
        <v>4.3</v>
      </c>
      <c r="DA14" s="641"/>
      <c r="DB14" s="641"/>
      <c r="DC14" s="641"/>
      <c r="DD14" s="594">
        <v>206892</v>
      </c>
      <c r="DE14" s="589"/>
      <c r="DF14" s="589"/>
      <c r="DG14" s="589"/>
      <c r="DH14" s="589"/>
      <c r="DI14" s="589"/>
      <c r="DJ14" s="589"/>
      <c r="DK14" s="589"/>
      <c r="DL14" s="589"/>
      <c r="DM14" s="589"/>
      <c r="DN14" s="589"/>
      <c r="DO14" s="589"/>
      <c r="DP14" s="590"/>
      <c r="DQ14" s="594">
        <v>3983679</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247149</v>
      </c>
      <c r="S15" s="589"/>
      <c r="T15" s="589"/>
      <c r="U15" s="589"/>
      <c r="V15" s="589"/>
      <c r="W15" s="589"/>
      <c r="X15" s="589"/>
      <c r="Y15" s="590"/>
      <c r="Z15" s="641">
        <v>0.2</v>
      </c>
      <c r="AA15" s="641"/>
      <c r="AB15" s="641"/>
      <c r="AC15" s="641"/>
      <c r="AD15" s="642">
        <v>247149</v>
      </c>
      <c r="AE15" s="642"/>
      <c r="AF15" s="642"/>
      <c r="AG15" s="642"/>
      <c r="AH15" s="642"/>
      <c r="AI15" s="642"/>
      <c r="AJ15" s="642"/>
      <c r="AK15" s="642"/>
      <c r="AL15" s="611">
        <v>0.4</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2085632</v>
      </c>
      <c r="BH15" s="589"/>
      <c r="BI15" s="589"/>
      <c r="BJ15" s="589"/>
      <c r="BK15" s="589"/>
      <c r="BL15" s="589"/>
      <c r="BM15" s="589"/>
      <c r="BN15" s="590"/>
      <c r="BO15" s="641">
        <v>4.0999999999999996</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8160825</v>
      </c>
      <c r="CS15" s="589"/>
      <c r="CT15" s="589"/>
      <c r="CU15" s="589"/>
      <c r="CV15" s="589"/>
      <c r="CW15" s="589"/>
      <c r="CX15" s="589"/>
      <c r="CY15" s="590"/>
      <c r="CZ15" s="641">
        <v>8.4</v>
      </c>
      <c r="DA15" s="641"/>
      <c r="DB15" s="641"/>
      <c r="DC15" s="641"/>
      <c r="DD15" s="594">
        <v>777864</v>
      </c>
      <c r="DE15" s="589"/>
      <c r="DF15" s="589"/>
      <c r="DG15" s="589"/>
      <c r="DH15" s="589"/>
      <c r="DI15" s="589"/>
      <c r="DJ15" s="589"/>
      <c r="DK15" s="589"/>
      <c r="DL15" s="589"/>
      <c r="DM15" s="589"/>
      <c r="DN15" s="589"/>
      <c r="DO15" s="589"/>
      <c r="DP15" s="590"/>
      <c r="DQ15" s="594">
        <v>7290161</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1796729</v>
      </c>
      <c r="S16" s="589"/>
      <c r="T16" s="589"/>
      <c r="U16" s="589"/>
      <c r="V16" s="589"/>
      <c r="W16" s="589"/>
      <c r="X16" s="589"/>
      <c r="Y16" s="590"/>
      <c r="Z16" s="641">
        <v>1.8</v>
      </c>
      <c r="AA16" s="641"/>
      <c r="AB16" s="641"/>
      <c r="AC16" s="641"/>
      <c r="AD16" s="642">
        <v>1622341</v>
      </c>
      <c r="AE16" s="642"/>
      <c r="AF16" s="642"/>
      <c r="AG16" s="642"/>
      <c r="AH16" s="642"/>
      <c r="AI16" s="642"/>
      <c r="AJ16" s="642"/>
      <c r="AK16" s="642"/>
      <c r="AL16" s="611">
        <v>2.9</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1622341</v>
      </c>
      <c r="S17" s="589"/>
      <c r="T17" s="589"/>
      <c r="U17" s="589"/>
      <c r="V17" s="589"/>
      <c r="W17" s="589"/>
      <c r="X17" s="589"/>
      <c r="Y17" s="590"/>
      <c r="Z17" s="641">
        <v>1.6</v>
      </c>
      <c r="AA17" s="641"/>
      <c r="AB17" s="641"/>
      <c r="AC17" s="641"/>
      <c r="AD17" s="642">
        <v>1622341</v>
      </c>
      <c r="AE17" s="642"/>
      <c r="AF17" s="642"/>
      <c r="AG17" s="642"/>
      <c r="AH17" s="642"/>
      <c r="AI17" s="642"/>
      <c r="AJ17" s="642"/>
      <c r="AK17" s="642"/>
      <c r="AL17" s="611">
        <v>2.9</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6815242</v>
      </c>
      <c r="CS17" s="589"/>
      <c r="CT17" s="589"/>
      <c r="CU17" s="589"/>
      <c r="CV17" s="589"/>
      <c r="CW17" s="589"/>
      <c r="CX17" s="589"/>
      <c r="CY17" s="590"/>
      <c r="CZ17" s="641">
        <v>7</v>
      </c>
      <c r="DA17" s="641"/>
      <c r="DB17" s="641"/>
      <c r="DC17" s="641"/>
      <c r="DD17" s="594" t="s">
        <v>111</v>
      </c>
      <c r="DE17" s="589"/>
      <c r="DF17" s="589"/>
      <c r="DG17" s="589"/>
      <c r="DH17" s="589"/>
      <c r="DI17" s="589"/>
      <c r="DJ17" s="589"/>
      <c r="DK17" s="589"/>
      <c r="DL17" s="589"/>
      <c r="DM17" s="589"/>
      <c r="DN17" s="589"/>
      <c r="DO17" s="589"/>
      <c r="DP17" s="590"/>
      <c r="DQ17" s="594">
        <v>6754336</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174177</v>
      </c>
      <c r="S18" s="589"/>
      <c r="T18" s="589"/>
      <c r="U18" s="589"/>
      <c r="V18" s="589"/>
      <c r="W18" s="589"/>
      <c r="X18" s="589"/>
      <c r="Y18" s="590"/>
      <c r="Z18" s="641">
        <v>0.2</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211</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4458538</v>
      </c>
      <c r="BH19" s="589"/>
      <c r="BI19" s="589"/>
      <c r="BJ19" s="589"/>
      <c r="BK19" s="589"/>
      <c r="BL19" s="589"/>
      <c r="BM19" s="589"/>
      <c r="BN19" s="590"/>
      <c r="BO19" s="641">
        <v>8.6999999999999993</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58161087</v>
      </c>
      <c r="S20" s="589"/>
      <c r="T20" s="589"/>
      <c r="U20" s="589"/>
      <c r="V20" s="589"/>
      <c r="W20" s="589"/>
      <c r="X20" s="589"/>
      <c r="Y20" s="590"/>
      <c r="Z20" s="641">
        <v>57.4</v>
      </c>
      <c r="AA20" s="641"/>
      <c r="AB20" s="641"/>
      <c r="AC20" s="641"/>
      <c r="AD20" s="642">
        <v>54255165</v>
      </c>
      <c r="AE20" s="642"/>
      <c r="AF20" s="642"/>
      <c r="AG20" s="642"/>
      <c r="AH20" s="642"/>
      <c r="AI20" s="642"/>
      <c r="AJ20" s="642"/>
      <c r="AK20" s="642"/>
      <c r="AL20" s="611">
        <v>98.2</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4458538</v>
      </c>
      <c r="BH20" s="589"/>
      <c r="BI20" s="589"/>
      <c r="BJ20" s="589"/>
      <c r="BK20" s="589"/>
      <c r="BL20" s="589"/>
      <c r="BM20" s="589"/>
      <c r="BN20" s="590"/>
      <c r="BO20" s="641">
        <v>8.6999999999999993</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97293396</v>
      </c>
      <c r="CS20" s="589"/>
      <c r="CT20" s="589"/>
      <c r="CU20" s="589"/>
      <c r="CV20" s="589"/>
      <c r="CW20" s="589"/>
      <c r="CX20" s="589"/>
      <c r="CY20" s="590"/>
      <c r="CZ20" s="641">
        <v>100</v>
      </c>
      <c r="DA20" s="641"/>
      <c r="DB20" s="641"/>
      <c r="DC20" s="641"/>
      <c r="DD20" s="594">
        <v>5687766</v>
      </c>
      <c r="DE20" s="589"/>
      <c r="DF20" s="589"/>
      <c r="DG20" s="589"/>
      <c r="DH20" s="589"/>
      <c r="DI20" s="589"/>
      <c r="DJ20" s="589"/>
      <c r="DK20" s="589"/>
      <c r="DL20" s="589"/>
      <c r="DM20" s="589"/>
      <c r="DN20" s="589"/>
      <c r="DO20" s="589"/>
      <c r="DP20" s="590"/>
      <c r="DQ20" s="594">
        <v>70693465</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42745</v>
      </c>
      <c r="S21" s="589"/>
      <c r="T21" s="589"/>
      <c r="U21" s="589"/>
      <c r="V21" s="589"/>
      <c r="W21" s="589"/>
      <c r="X21" s="589"/>
      <c r="Y21" s="590"/>
      <c r="Z21" s="641">
        <v>0</v>
      </c>
      <c r="AA21" s="641"/>
      <c r="AB21" s="641"/>
      <c r="AC21" s="641"/>
      <c r="AD21" s="642">
        <v>42745</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934628</v>
      </c>
      <c r="S22" s="589"/>
      <c r="T22" s="589"/>
      <c r="U22" s="589"/>
      <c r="V22" s="589"/>
      <c r="W22" s="589"/>
      <c r="X22" s="589"/>
      <c r="Y22" s="590"/>
      <c r="Z22" s="641">
        <v>0.9</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v>727004</v>
      </c>
      <c r="BH22" s="589"/>
      <c r="BI22" s="589"/>
      <c r="BJ22" s="589"/>
      <c r="BK22" s="589"/>
      <c r="BL22" s="589"/>
      <c r="BM22" s="589"/>
      <c r="BN22" s="590"/>
      <c r="BO22" s="641">
        <v>1.4</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1415195</v>
      </c>
      <c r="S23" s="589"/>
      <c r="T23" s="589"/>
      <c r="U23" s="589"/>
      <c r="V23" s="589"/>
      <c r="W23" s="589"/>
      <c r="X23" s="589"/>
      <c r="Y23" s="590"/>
      <c r="Z23" s="641">
        <v>1.4</v>
      </c>
      <c r="AA23" s="641"/>
      <c r="AB23" s="641"/>
      <c r="AC23" s="641"/>
      <c r="AD23" s="642">
        <v>217487</v>
      </c>
      <c r="AE23" s="642"/>
      <c r="AF23" s="642"/>
      <c r="AG23" s="642"/>
      <c r="AH23" s="642"/>
      <c r="AI23" s="642"/>
      <c r="AJ23" s="642"/>
      <c r="AK23" s="642"/>
      <c r="AL23" s="611">
        <v>0.4</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3731534</v>
      </c>
      <c r="BH23" s="589"/>
      <c r="BI23" s="589"/>
      <c r="BJ23" s="589"/>
      <c r="BK23" s="589"/>
      <c r="BL23" s="589"/>
      <c r="BM23" s="589"/>
      <c r="BN23" s="590"/>
      <c r="BO23" s="641">
        <v>7.3</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633137</v>
      </c>
      <c r="S24" s="589"/>
      <c r="T24" s="589"/>
      <c r="U24" s="589"/>
      <c r="V24" s="589"/>
      <c r="W24" s="589"/>
      <c r="X24" s="589"/>
      <c r="Y24" s="590"/>
      <c r="Z24" s="641">
        <v>0.6</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49683838</v>
      </c>
      <c r="CS24" s="639"/>
      <c r="CT24" s="639"/>
      <c r="CU24" s="639"/>
      <c r="CV24" s="639"/>
      <c r="CW24" s="639"/>
      <c r="CX24" s="639"/>
      <c r="CY24" s="686"/>
      <c r="CZ24" s="690">
        <v>51.1</v>
      </c>
      <c r="DA24" s="691"/>
      <c r="DB24" s="691"/>
      <c r="DC24" s="692"/>
      <c r="DD24" s="685">
        <v>30923611</v>
      </c>
      <c r="DE24" s="639"/>
      <c r="DF24" s="639"/>
      <c r="DG24" s="639"/>
      <c r="DH24" s="639"/>
      <c r="DI24" s="639"/>
      <c r="DJ24" s="639"/>
      <c r="DK24" s="686"/>
      <c r="DL24" s="685">
        <v>30784530</v>
      </c>
      <c r="DM24" s="639"/>
      <c r="DN24" s="639"/>
      <c r="DO24" s="639"/>
      <c r="DP24" s="639"/>
      <c r="DQ24" s="639"/>
      <c r="DR24" s="639"/>
      <c r="DS24" s="639"/>
      <c r="DT24" s="639"/>
      <c r="DU24" s="639"/>
      <c r="DV24" s="686"/>
      <c r="DW24" s="687">
        <v>52.3</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15362226</v>
      </c>
      <c r="S25" s="589"/>
      <c r="T25" s="589"/>
      <c r="U25" s="589"/>
      <c r="V25" s="589"/>
      <c r="W25" s="589"/>
      <c r="X25" s="589"/>
      <c r="Y25" s="590"/>
      <c r="Z25" s="641">
        <v>15.2</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16852598</v>
      </c>
      <c r="CS25" s="607"/>
      <c r="CT25" s="607"/>
      <c r="CU25" s="607"/>
      <c r="CV25" s="607"/>
      <c r="CW25" s="607"/>
      <c r="CX25" s="607"/>
      <c r="CY25" s="608"/>
      <c r="CZ25" s="591">
        <v>17.3</v>
      </c>
      <c r="DA25" s="609"/>
      <c r="DB25" s="609"/>
      <c r="DC25" s="610"/>
      <c r="DD25" s="594">
        <v>15700863</v>
      </c>
      <c r="DE25" s="607"/>
      <c r="DF25" s="607"/>
      <c r="DG25" s="607"/>
      <c r="DH25" s="607"/>
      <c r="DI25" s="607"/>
      <c r="DJ25" s="607"/>
      <c r="DK25" s="608"/>
      <c r="DL25" s="594">
        <v>15562906</v>
      </c>
      <c r="DM25" s="607"/>
      <c r="DN25" s="607"/>
      <c r="DO25" s="607"/>
      <c r="DP25" s="607"/>
      <c r="DQ25" s="607"/>
      <c r="DR25" s="607"/>
      <c r="DS25" s="607"/>
      <c r="DT25" s="607"/>
      <c r="DU25" s="607"/>
      <c r="DV25" s="608"/>
      <c r="DW25" s="611">
        <v>26.4</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v>458828</v>
      </c>
      <c r="S26" s="589"/>
      <c r="T26" s="589"/>
      <c r="U26" s="589"/>
      <c r="V26" s="589"/>
      <c r="W26" s="589"/>
      <c r="X26" s="589"/>
      <c r="Y26" s="590"/>
      <c r="Z26" s="641">
        <v>0.5</v>
      </c>
      <c r="AA26" s="641"/>
      <c r="AB26" s="641"/>
      <c r="AC26" s="641"/>
      <c r="AD26" s="642">
        <v>458828</v>
      </c>
      <c r="AE26" s="642"/>
      <c r="AF26" s="642"/>
      <c r="AG26" s="642"/>
      <c r="AH26" s="642"/>
      <c r="AI26" s="642"/>
      <c r="AJ26" s="642"/>
      <c r="AK26" s="642"/>
      <c r="AL26" s="611">
        <v>0.8</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11738406</v>
      </c>
      <c r="CS26" s="589"/>
      <c r="CT26" s="589"/>
      <c r="CU26" s="589"/>
      <c r="CV26" s="589"/>
      <c r="CW26" s="589"/>
      <c r="CX26" s="589"/>
      <c r="CY26" s="590"/>
      <c r="CZ26" s="591">
        <v>12.1</v>
      </c>
      <c r="DA26" s="609"/>
      <c r="DB26" s="609"/>
      <c r="DC26" s="610"/>
      <c r="DD26" s="594">
        <v>10651279</v>
      </c>
      <c r="DE26" s="589"/>
      <c r="DF26" s="589"/>
      <c r="DG26" s="589"/>
      <c r="DH26" s="589"/>
      <c r="DI26" s="589"/>
      <c r="DJ26" s="589"/>
      <c r="DK26" s="590"/>
      <c r="DL26" s="594" t="s">
        <v>278</v>
      </c>
      <c r="DM26" s="589"/>
      <c r="DN26" s="589"/>
      <c r="DO26" s="589"/>
      <c r="DP26" s="589"/>
      <c r="DQ26" s="589"/>
      <c r="DR26" s="589"/>
      <c r="DS26" s="589"/>
      <c r="DT26" s="589"/>
      <c r="DU26" s="589"/>
      <c r="DV26" s="590"/>
      <c r="DW26" s="611" t="s">
        <v>278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5409706</v>
      </c>
      <c r="S27" s="589"/>
      <c r="T27" s="589"/>
      <c r="U27" s="589"/>
      <c r="V27" s="589"/>
      <c r="W27" s="589"/>
      <c r="X27" s="589"/>
      <c r="Y27" s="590"/>
      <c r="Z27" s="641">
        <v>5.3</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51431945</v>
      </c>
      <c r="BH27" s="589"/>
      <c r="BI27" s="589"/>
      <c r="BJ27" s="589"/>
      <c r="BK27" s="589"/>
      <c r="BL27" s="589"/>
      <c r="BM27" s="589"/>
      <c r="BN27" s="590"/>
      <c r="BO27" s="641">
        <v>100</v>
      </c>
      <c r="BP27" s="641"/>
      <c r="BQ27" s="641"/>
      <c r="BR27" s="641"/>
      <c r="BS27" s="594">
        <v>374773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26015998</v>
      </c>
      <c r="CS27" s="607"/>
      <c r="CT27" s="607"/>
      <c r="CU27" s="607"/>
      <c r="CV27" s="607"/>
      <c r="CW27" s="607"/>
      <c r="CX27" s="607"/>
      <c r="CY27" s="608"/>
      <c r="CZ27" s="591">
        <v>26.7</v>
      </c>
      <c r="DA27" s="609"/>
      <c r="DB27" s="609"/>
      <c r="DC27" s="610"/>
      <c r="DD27" s="594">
        <v>8468412</v>
      </c>
      <c r="DE27" s="607"/>
      <c r="DF27" s="607"/>
      <c r="DG27" s="607"/>
      <c r="DH27" s="607"/>
      <c r="DI27" s="607"/>
      <c r="DJ27" s="607"/>
      <c r="DK27" s="608"/>
      <c r="DL27" s="594">
        <v>8467288</v>
      </c>
      <c r="DM27" s="607"/>
      <c r="DN27" s="607"/>
      <c r="DO27" s="607"/>
      <c r="DP27" s="607"/>
      <c r="DQ27" s="607"/>
      <c r="DR27" s="607"/>
      <c r="DS27" s="607"/>
      <c r="DT27" s="607"/>
      <c r="DU27" s="607"/>
      <c r="DV27" s="608"/>
      <c r="DW27" s="611">
        <v>14.4</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3998579</v>
      </c>
      <c r="S28" s="589"/>
      <c r="T28" s="589"/>
      <c r="U28" s="589"/>
      <c r="V28" s="589"/>
      <c r="W28" s="589"/>
      <c r="X28" s="589"/>
      <c r="Y28" s="590"/>
      <c r="Z28" s="641">
        <v>3.9</v>
      </c>
      <c r="AA28" s="641"/>
      <c r="AB28" s="641"/>
      <c r="AC28" s="641"/>
      <c r="AD28" s="642">
        <v>126103</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6815242</v>
      </c>
      <c r="CS28" s="589"/>
      <c r="CT28" s="589"/>
      <c r="CU28" s="589"/>
      <c r="CV28" s="589"/>
      <c r="CW28" s="589"/>
      <c r="CX28" s="589"/>
      <c r="CY28" s="590"/>
      <c r="CZ28" s="591">
        <v>7</v>
      </c>
      <c r="DA28" s="609"/>
      <c r="DB28" s="609"/>
      <c r="DC28" s="610"/>
      <c r="DD28" s="594">
        <v>6754336</v>
      </c>
      <c r="DE28" s="589"/>
      <c r="DF28" s="589"/>
      <c r="DG28" s="589"/>
      <c r="DH28" s="589"/>
      <c r="DI28" s="589"/>
      <c r="DJ28" s="589"/>
      <c r="DK28" s="590"/>
      <c r="DL28" s="594">
        <v>6754336</v>
      </c>
      <c r="DM28" s="589"/>
      <c r="DN28" s="589"/>
      <c r="DO28" s="589"/>
      <c r="DP28" s="589"/>
      <c r="DQ28" s="589"/>
      <c r="DR28" s="589"/>
      <c r="DS28" s="589"/>
      <c r="DT28" s="589"/>
      <c r="DU28" s="589"/>
      <c r="DV28" s="590"/>
      <c r="DW28" s="611">
        <v>11.5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7472</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6814805</v>
      </c>
      <c r="CS29" s="607"/>
      <c r="CT29" s="607"/>
      <c r="CU29" s="607"/>
      <c r="CV29" s="607"/>
      <c r="CW29" s="607"/>
      <c r="CX29" s="607"/>
      <c r="CY29" s="608"/>
      <c r="CZ29" s="591">
        <v>7</v>
      </c>
      <c r="DA29" s="609"/>
      <c r="DB29" s="609"/>
      <c r="DC29" s="610"/>
      <c r="DD29" s="594">
        <v>6753899</v>
      </c>
      <c r="DE29" s="607"/>
      <c r="DF29" s="607"/>
      <c r="DG29" s="607"/>
      <c r="DH29" s="607"/>
      <c r="DI29" s="607"/>
      <c r="DJ29" s="607"/>
      <c r="DK29" s="608"/>
      <c r="DL29" s="594">
        <v>6753899</v>
      </c>
      <c r="DM29" s="607"/>
      <c r="DN29" s="607"/>
      <c r="DO29" s="607"/>
      <c r="DP29" s="607"/>
      <c r="DQ29" s="607"/>
      <c r="DR29" s="607"/>
      <c r="DS29" s="607"/>
      <c r="DT29" s="607"/>
      <c r="DU29" s="607"/>
      <c r="DV29" s="608"/>
      <c r="DW29" s="611">
        <v>11.5</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3965749</v>
      </c>
      <c r="S30" s="589"/>
      <c r="T30" s="589"/>
      <c r="U30" s="589"/>
      <c r="V30" s="589"/>
      <c r="W30" s="589"/>
      <c r="X30" s="589"/>
      <c r="Y30" s="590"/>
      <c r="Z30" s="641">
        <v>3.9</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v>
      </c>
      <c r="BH30" s="655"/>
      <c r="BI30" s="655"/>
      <c r="BJ30" s="655"/>
      <c r="BK30" s="655"/>
      <c r="BL30" s="655"/>
      <c r="BM30" s="656">
        <v>91.8</v>
      </c>
      <c r="BN30" s="655"/>
      <c r="BO30" s="655"/>
      <c r="BP30" s="655"/>
      <c r="BQ30" s="657"/>
      <c r="BR30" s="654">
        <v>98</v>
      </c>
      <c r="BS30" s="655"/>
      <c r="BT30" s="655"/>
      <c r="BU30" s="655"/>
      <c r="BV30" s="655"/>
      <c r="BW30" s="655"/>
      <c r="BX30" s="656">
        <v>91.7</v>
      </c>
      <c r="BY30" s="655"/>
      <c r="BZ30" s="655"/>
      <c r="CA30" s="655"/>
      <c r="CB30" s="657"/>
      <c r="CD30" s="660"/>
      <c r="CE30" s="661"/>
      <c r="CF30" s="625" t="s">
        <v>292</v>
      </c>
      <c r="CG30" s="622"/>
      <c r="CH30" s="622"/>
      <c r="CI30" s="622"/>
      <c r="CJ30" s="622"/>
      <c r="CK30" s="622"/>
      <c r="CL30" s="622"/>
      <c r="CM30" s="622"/>
      <c r="CN30" s="622"/>
      <c r="CO30" s="622"/>
      <c r="CP30" s="622"/>
      <c r="CQ30" s="623"/>
      <c r="CR30" s="588">
        <v>6183385</v>
      </c>
      <c r="CS30" s="589"/>
      <c r="CT30" s="589"/>
      <c r="CU30" s="589"/>
      <c r="CV30" s="589"/>
      <c r="CW30" s="589"/>
      <c r="CX30" s="589"/>
      <c r="CY30" s="590"/>
      <c r="CZ30" s="591">
        <v>6.4</v>
      </c>
      <c r="DA30" s="609"/>
      <c r="DB30" s="609"/>
      <c r="DC30" s="610"/>
      <c r="DD30" s="594">
        <v>6132775</v>
      </c>
      <c r="DE30" s="589"/>
      <c r="DF30" s="589"/>
      <c r="DG30" s="589"/>
      <c r="DH30" s="589"/>
      <c r="DI30" s="589"/>
      <c r="DJ30" s="589"/>
      <c r="DK30" s="590"/>
      <c r="DL30" s="594">
        <v>6132775</v>
      </c>
      <c r="DM30" s="589"/>
      <c r="DN30" s="589"/>
      <c r="DO30" s="589"/>
      <c r="DP30" s="589"/>
      <c r="DQ30" s="589"/>
      <c r="DR30" s="589"/>
      <c r="DS30" s="589"/>
      <c r="DT30" s="589"/>
      <c r="DU30" s="589"/>
      <c r="DV30" s="590"/>
      <c r="DW30" s="611">
        <v>10.4</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4201329</v>
      </c>
      <c r="S31" s="589"/>
      <c r="T31" s="589"/>
      <c r="U31" s="589"/>
      <c r="V31" s="589"/>
      <c r="W31" s="589"/>
      <c r="X31" s="589"/>
      <c r="Y31" s="590"/>
      <c r="Z31" s="641">
        <v>4.0999999999999996</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97.7</v>
      </c>
      <c r="BH31" s="607"/>
      <c r="BI31" s="607"/>
      <c r="BJ31" s="607"/>
      <c r="BK31" s="607"/>
      <c r="BL31" s="607"/>
      <c r="BM31" s="643">
        <v>90.4</v>
      </c>
      <c r="BN31" s="653"/>
      <c r="BO31" s="653"/>
      <c r="BP31" s="653"/>
      <c r="BQ31" s="617"/>
      <c r="BR31" s="652">
        <v>97.5</v>
      </c>
      <c r="BS31" s="607"/>
      <c r="BT31" s="607"/>
      <c r="BU31" s="607"/>
      <c r="BV31" s="607"/>
      <c r="BW31" s="607"/>
      <c r="BX31" s="643">
        <v>90.1</v>
      </c>
      <c r="BY31" s="653"/>
      <c r="BZ31" s="653"/>
      <c r="CA31" s="653"/>
      <c r="CB31" s="617"/>
      <c r="CD31" s="660"/>
      <c r="CE31" s="661"/>
      <c r="CF31" s="625" t="s">
        <v>296</v>
      </c>
      <c r="CG31" s="622"/>
      <c r="CH31" s="622"/>
      <c r="CI31" s="622"/>
      <c r="CJ31" s="622"/>
      <c r="CK31" s="622"/>
      <c r="CL31" s="622"/>
      <c r="CM31" s="622"/>
      <c r="CN31" s="622"/>
      <c r="CO31" s="622"/>
      <c r="CP31" s="622"/>
      <c r="CQ31" s="623"/>
      <c r="CR31" s="588">
        <v>631420</v>
      </c>
      <c r="CS31" s="607"/>
      <c r="CT31" s="607"/>
      <c r="CU31" s="607"/>
      <c r="CV31" s="607"/>
      <c r="CW31" s="607"/>
      <c r="CX31" s="607"/>
      <c r="CY31" s="608"/>
      <c r="CZ31" s="591">
        <v>0.6</v>
      </c>
      <c r="DA31" s="609"/>
      <c r="DB31" s="609"/>
      <c r="DC31" s="610"/>
      <c r="DD31" s="594">
        <v>621124</v>
      </c>
      <c r="DE31" s="607"/>
      <c r="DF31" s="607"/>
      <c r="DG31" s="607"/>
      <c r="DH31" s="607"/>
      <c r="DI31" s="607"/>
      <c r="DJ31" s="607"/>
      <c r="DK31" s="608"/>
      <c r="DL31" s="594">
        <v>621124</v>
      </c>
      <c r="DM31" s="607"/>
      <c r="DN31" s="607"/>
      <c r="DO31" s="607"/>
      <c r="DP31" s="607"/>
      <c r="DQ31" s="607"/>
      <c r="DR31" s="607"/>
      <c r="DS31" s="607"/>
      <c r="DT31" s="607"/>
      <c r="DU31" s="607"/>
      <c r="DV31" s="608"/>
      <c r="DW31" s="611">
        <v>1.1000000000000001</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1435007</v>
      </c>
      <c r="S32" s="589"/>
      <c r="T32" s="589"/>
      <c r="U32" s="589"/>
      <c r="V32" s="589"/>
      <c r="W32" s="589"/>
      <c r="X32" s="589"/>
      <c r="Y32" s="590"/>
      <c r="Z32" s="641">
        <v>1.4</v>
      </c>
      <c r="AA32" s="641"/>
      <c r="AB32" s="641"/>
      <c r="AC32" s="641"/>
      <c r="AD32" s="642">
        <v>146307</v>
      </c>
      <c r="AE32" s="642"/>
      <c r="AF32" s="642"/>
      <c r="AG32" s="642"/>
      <c r="AH32" s="642"/>
      <c r="AI32" s="642"/>
      <c r="AJ32" s="642"/>
      <c r="AK32" s="642"/>
      <c r="AL32" s="611">
        <v>0.3</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98.2</v>
      </c>
      <c r="BH32" s="573"/>
      <c r="BI32" s="573"/>
      <c r="BJ32" s="573"/>
      <c r="BK32" s="573"/>
      <c r="BL32" s="573"/>
      <c r="BM32" s="636">
        <v>92.6</v>
      </c>
      <c r="BN32" s="573"/>
      <c r="BO32" s="573"/>
      <c r="BP32" s="573"/>
      <c r="BQ32" s="630"/>
      <c r="BR32" s="651">
        <v>98.2</v>
      </c>
      <c r="BS32" s="573"/>
      <c r="BT32" s="573"/>
      <c r="BU32" s="573"/>
      <c r="BV32" s="573"/>
      <c r="BW32" s="573"/>
      <c r="BX32" s="636">
        <v>92.7</v>
      </c>
      <c r="BY32" s="573"/>
      <c r="BZ32" s="573"/>
      <c r="CA32" s="573"/>
      <c r="CB32" s="630"/>
      <c r="CD32" s="662"/>
      <c r="CE32" s="663"/>
      <c r="CF32" s="625" t="s">
        <v>299</v>
      </c>
      <c r="CG32" s="622"/>
      <c r="CH32" s="622"/>
      <c r="CI32" s="622"/>
      <c r="CJ32" s="622"/>
      <c r="CK32" s="622"/>
      <c r="CL32" s="622"/>
      <c r="CM32" s="622"/>
      <c r="CN32" s="622"/>
      <c r="CO32" s="622"/>
      <c r="CP32" s="622"/>
      <c r="CQ32" s="623"/>
      <c r="CR32" s="588">
        <v>437</v>
      </c>
      <c r="CS32" s="589"/>
      <c r="CT32" s="589"/>
      <c r="CU32" s="589"/>
      <c r="CV32" s="589"/>
      <c r="CW32" s="589"/>
      <c r="CX32" s="589"/>
      <c r="CY32" s="590"/>
      <c r="CZ32" s="591">
        <v>0</v>
      </c>
      <c r="DA32" s="609"/>
      <c r="DB32" s="609"/>
      <c r="DC32" s="610"/>
      <c r="DD32" s="594">
        <v>437</v>
      </c>
      <c r="DE32" s="589"/>
      <c r="DF32" s="589"/>
      <c r="DG32" s="589"/>
      <c r="DH32" s="589"/>
      <c r="DI32" s="589"/>
      <c r="DJ32" s="589"/>
      <c r="DK32" s="590"/>
      <c r="DL32" s="594">
        <v>437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5371700</v>
      </c>
      <c r="S33" s="589"/>
      <c r="T33" s="589"/>
      <c r="U33" s="589"/>
      <c r="V33" s="589"/>
      <c r="W33" s="589"/>
      <c r="X33" s="589"/>
      <c r="Y33" s="590"/>
      <c r="Z33" s="641">
        <v>5.3</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41921792</v>
      </c>
      <c r="CS33" s="607"/>
      <c r="CT33" s="607"/>
      <c r="CU33" s="607"/>
      <c r="CV33" s="607"/>
      <c r="CW33" s="607"/>
      <c r="CX33" s="607"/>
      <c r="CY33" s="608"/>
      <c r="CZ33" s="591">
        <v>43.1</v>
      </c>
      <c r="DA33" s="609"/>
      <c r="DB33" s="609"/>
      <c r="DC33" s="610"/>
      <c r="DD33" s="594">
        <v>37455968</v>
      </c>
      <c r="DE33" s="607"/>
      <c r="DF33" s="607"/>
      <c r="DG33" s="607"/>
      <c r="DH33" s="607"/>
      <c r="DI33" s="607"/>
      <c r="DJ33" s="607"/>
      <c r="DK33" s="608"/>
      <c r="DL33" s="594">
        <v>24910300</v>
      </c>
      <c r="DM33" s="607"/>
      <c r="DN33" s="607"/>
      <c r="DO33" s="607"/>
      <c r="DP33" s="607"/>
      <c r="DQ33" s="607"/>
      <c r="DR33" s="607"/>
      <c r="DS33" s="607"/>
      <c r="DT33" s="607"/>
      <c r="DU33" s="607"/>
      <c r="DV33" s="608"/>
      <c r="DW33" s="611">
        <v>42.3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14611248</v>
      </c>
      <c r="CS34" s="589"/>
      <c r="CT34" s="589"/>
      <c r="CU34" s="589"/>
      <c r="CV34" s="589"/>
      <c r="CW34" s="589"/>
      <c r="CX34" s="589"/>
      <c r="CY34" s="590"/>
      <c r="CZ34" s="591">
        <v>15</v>
      </c>
      <c r="DA34" s="609"/>
      <c r="DB34" s="609"/>
      <c r="DC34" s="610"/>
      <c r="DD34" s="594">
        <v>12153716</v>
      </c>
      <c r="DE34" s="589"/>
      <c r="DF34" s="589"/>
      <c r="DG34" s="589"/>
      <c r="DH34" s="589"/>
      <c r="DI34" s="589"/>
      <c r="DJ34" s="589"/>
      <c r="DK34" s="590"/>
      <c r="DL34" s="594">
        <v>10796187</v>
      </c>
      <c r="DM34" s="589"/>
      <c r="DN34" s="589"/>
      <c r="DO34" s="589"/>
      <c r="DP34" s="589"/>
      <c r="DQ34" s="589"/>
      <c r="DR34" s="589"/>
      <c r="DS34" s="589"/>
      <c r="DT34" s="589"/>
      <c r="DU34" s="589"/>
      <c r="DV34" s="590"/>
      <c r="DW34" s="611">
        <v>18.3</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3670000</v>
      </c>
      <c r="S35" s="589"/>
      <c r="T35" s="589"/>
      <c r="U35" s="589"/>
      <c r="V35" s="589"/>
      <c r="W35" s="589"/>
      <c r="X35" s="589"/>
      <c r="Y35" s="590"/>
      <c r="Z35" s="641">
        <v>3.6</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12443956</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-415078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1053213</v>
      </c>
      <c r="CS35" s="607"/>
      <c r="CT35" s="607"/>
      <c r="CU35" s="607"/>
      <c r="CV35" s="607"/>
      <c r="CW35" s="607"/>
      <c r="CX35" s="607"/>
      <c r="CY35" s="608"/>
      <c r="CZ35" s="591">
        <v>1.1000000000000001</v>
      </c>
      <c r="DA35" s="609"/>
      <c r="DB35" s="609"/>
      <c r="DC35" s="610"/>
      <c r="DD35" s="594">
        <v>996632</v>
      </c>
      <c r="DE35" s="607"/>
      <c r="DF35" s="607"/>
      <c r="DG35" s="607"/>
      <c r="DH35" s="607"/>
      <c r="DI35" s="607"/>
      <c r="DJ35" s="607"/>
      <c r="DK35" s="608"/>
      <c r="DL35" s="594">
        <v>996632</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101397388</v>
      </c>
      <c r="S36" s="629"/>
      <c r="T36" s="629"/>
      <c r="U36" s="629"/>
      <c r="V36" s="629"/>
      <c r="W36" s="629"/>
      <c r="X36" s="629"/>
      <c r="Y36" s="632"/>
      <c r="Z36" s="633">
        <v>100</v>
      </c>
      <c r="AA36" s="633"/>
      <c r="AB36" s="633"/>
      <c r="AC36" s="633"/>
      <c r="AD36" s="634">
        <v>55246635</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2176894</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-3341861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10300460</v>
      </c>
      <c r="CS36" s="589"/>
      <c r="CT36" s="589"/>
      <c r="CU36" s="589"/>
      <c r="CV36" s="589"/>
      <c r="CW36" s="589"/>
      <c r="CX36" s="589"/>
      <c r="CY36" s="590"/>
      <c r="CZ36" s="591">
        <v>10.6</v>
      </c>
      <c r="DA36" s="609"/>
      <c r="DB36" s="609"/>
      <c r="DC36" s="610"/>
      <c r="DD36" s="594">
        <v>9282898</v>
      </c>
      <c r="DE36" s="589"/>
      <c r="DF36" s="589"/>
      <c r="DG36" s="589"/>
      <c r="DH36" s="589"/>
      <c r="DI36" s="589"/>
      <c r="DJ36" s="589"/>
      <c r="DK36" s="590"/>
      <c r="DL36" s="594">
        <v>7017153</v>
      </c>
      <c r="DM36" s="589"/>
      <c r="DN36" s="589"/>
      <c r="DO36" s="589"/>
      <c r="DP36" s="589"/>
      <c r="DQ36" s="589"/>
      <c r="DR36" s="589"/>
      <c r="DS36" s="589"/>
      <c r="DT36" s="589"/>
      <c r="DU36" s="589"/>
      <c r="DV36" s="590"/>
      <c r="DW36" s="611">
        <v>11.9</v>
      </c>
      <c r="DX36" s="612"/>
      <c r="DY36" s="612"/>
      <c r="DZ36" s="612"/>
      <c r="EA36" s="612"/>
      <c r="EB36" s="612"/>
      <c r="EC36" s="613"/>
    </row>
    <row r="37" spans="2:133" ht="11.25" customHeight="1">
      <c r="AQ37" s="614" t="s">
        <v>314</v>
      </c>
      <c r="AR37" s="615"/>
      <c r="AS37" s="615"/>
      <c r="AT37" s="615"/>
      <c r="AU37" s="615"/>
      <c r="AV37" s="615"/>
      <c r="AW37" s="615"/>
      <c r="AX37" s="615"/>
      <c r="AY37" s="616"/>
      <c r="AZ37" s="588">
        <v>384380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55970</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3826445</v>
      </c>
      <c r="CS37" s="607"/>
      <c r="CT37" s="607"/>
      <c r="CU37" s="607"/>
      <c r="CV37" s="607"/>
      <c r="CW37" s="607"/>
      <c r="CX37" s="607"/>
      <c r="CY37" s="608"/>
      <c r="CZ37" s="591">
        <v>3.9</v>
      </c>
      <c r="DA37" s="609"/>
      <c r="DB37" s="609"/>
      <c r="DC37" s="610"/>
      <c r="DD37" s="594">
        <v>3826445</v>
      </c>
      <c r="DE37" s="607"/>
      <c r="DF37" s="607"/>
      <c r="DG37" s="607"/>
      <c r="DH37" s="607"/>
      <c r="DI37" s="607"/>
      <c r="DJ37" s="607"/>
      <c r="DK37" s="608"/>
      <c r="DL37" s="594">
        <v>3791716</v>
      </c>
      <c r="DM37" s="607"/>
      <c r="DN37" s="607"/>
      <c r="DO37" s="607"/>
      <c r="DP37" s="607"/>
      <c r="DQ37" s="607"/>
      <c r="DR37" s="607"/>
      <c r="DS37" s="607"/>
      <c r="DT37" s="607"/>
      <c r="DU37" s="607"/>
      <c r="DV37" s="608"/>
      <c r="DW37" s="611">
        <v>6.4</v>
      </c>
      <c r="DX37" s="612"/>
      <c r="DY37" s="612"/>
      <c r="DZ37" s="612"/>
      <c r="EA37" s="612"/>
      <c r="EB37" s="612"/>
      <c r="EC37" s="613"/>
    </row>
    <row r="38" spans="2:133" ht="11.25" customHeight="1">
      <c r="AQ38" s="614" t="s">
        <v>317</v>
      </c>
      <c r="AR38" s="615"/>
      <c r="AS38" s="615"/>
      <c r="AT38" s="615"/>
      <c r="AU38" s="615"/>
      <c r="AV38" s="615"/>
      <c r="AW38" s="615"/>
      <c r="AX38" s="615"/>
      <c r="AY38" s="616"/>
      <c r="AZ38" s="588">
        <v>5332</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93703</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9877350</v>
      </c>
      <c r="CS38" s="589"/>
      <c r="CT38" s="589"/>
      <c r="CU38" s="589"/>
      <c r="CV38" s="589"/>
      <c r="CW38" s="589"/>
      <c r="CX38" s="589"/>
      <c r="CY38" s="590"/>
      <c r="CZ38" s="591">
        <v>10.199999999999999</v>
      </c>
      <c r="DA38" s="609"/>
      <c r="DB38" s="609"/>
      <c r="DC38" s="610"/>
      <c r="DD38" s="594">
        <v>8989874</v>
      </c>
      <c r="DE38" s="589"/>
      <c r="DF38" s="589"/>
      <c r="DG38" s="589"/>
      <c r="DH38" s="589"/>
      <c r="DI38" s="589"/>
      <c r="DJ38" s="589"/>
      <c r="DK38" s="590"/>
      <c r="DL38" s="594">
        <v>6100328</v>
      </c>
      <c r="DM38" s="589"/>
      <c r="DN38" s="589"/>
      <c r="DO38" s="589"/>
      <c r="DP38" s="589"/>
      <c r="DQ38" s="589"/>
      <c r="DR38" s="589"/>
      <c r="DS38" s="589"/>
      <c r="DT38" s="589"/>
      <c r="DU38" s="589"/>
      <c r="DV38" s="590"/>
      <c r="DW38" s="611">
        <v>10.4</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94</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6079521</v>
      </c>
      <c r="CS39" s="607"/>
      <c r="CT39" s="607"/>
      <c r="CU39" s="607"/>
      <c r="CV39" s="607"/>
      <c r="CW39" s="607"/>
      <c r="CX39" s="607"/>
      <c r="CY39" s="608"/>
      <c r="CZ39" s="591">
        <v>6.2</v>
      </c>
      <c r="DA39" s="609"/>
      <c r="DB39" s="609"/>
      <c r="DC39" s="610"/>
      <c r="DD39" s="594">
        <v>6032848</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4203188</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76</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t="s">
        <v>321</v>
      </c>
      <c r="CS40" s="589"/>
      <c r="CT40" s="589"/>
      <c r="CU40" s="589"/>
      <c r="CV40" s="589"/>
      <c r="CW40" s="589"/>
      <c r="CX40" s="589"/>
      <c r="CY40" s="590"/>
      <c r="CZ40" s="591" t="s">
        <v>321</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5674162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251</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5687766</v>
      </c>
      <c r="CS42" s="589"/>
      <c r="CT42" s="589"/>
      <c r="CU42" s="589"/>
      <c r="CV42" s="589"/>
      <c r="CW42" s="589"/>
      <c r="CX42" s="589"/>
      <c r="CY42" s="590"/>
      <c r="CZ42" s="591">
        <v>5.8</v>
      </c>
      <c r="DA42" s="592"/>
      <c r="DB42" s="592"/>
      <c r="DC42" s="593"/>
      <c r="DD42" s="594">
        <v>2313886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133861</v>
      </c>
      <c r="CS43" s="607"/>
      <c r="CT43" s="607"/>
      <c r="CU43" s="607"/>
      <c r="CV43" s="607"/>
      <c r="CW43" s="607"/>
      <c r="CX43" s="607"/>
      <c r="CY43" s="608"/>
      <c r="CZ43" s="591">
        <v>0.1</v>
      </c>
      <c r="DA43" s="609"/>
      <c r="DB43" s="609"/>
      <c r="DC43" s="610"/>
      <c r="DD43" s="594">
        <v>121053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5687766</v>
      </c>
      <c r="CS44" s="589"/>
      <c r="CT44" s="589"/>
      <c r="CU44" s="589"/>
      <c r="CV44" s="589"/>
      <c r="CW44" s="589"/>
      <c r="CX44" s="589"/>
      <c r="CY44" s="590"/>
      <c r="CZ44" s="591">
        <v>5.8</v>
      </c>
      <c r="DA44" s="592"/>
      <c r="DB44" s="592"/>
      <c r="DC44" s="593"/>
      <c r="DD44" s="594">
        <v>2313886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1007926</v>
      </c>
      <c r="CS45" s="607"/>
      <c r="CT45" s="607"/>
      <c r="CU45" s="607"/>
      <c r="CV45" s="607"/>
      <c r="CW45" s="607"/>
      <c r="CX45" s="607"/>
      <c r="CY45" s="608"/>
      <c r="CZ45" s="591">
        <v>1</v>
      </c>
      <c r="DA45" s="609"/>
      <c r="DB45" s="609"/>
      <c r="DC45" s="610"/>
      <c r="DD45" s="594">
        <v>44147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4653986</v>
      </c>
      <c r="CS46" s="589"/>
      <c r="CT46" s="589"/>
      <c r="CU46" s="589"/>
      <c r="CV46" s="589"/>
      <c r="CW46" s="589"/>
      <c r="CX46" s="589"/>
      <c r="CY46" s="590"/>
      <c r="CZ46" s="591">
        <v>4.8</v>
      </c>
      <c r="DA46" s="592"/>
      <c r="DB46" s="592"/>
      <c r="DC46" s="593"/>
      <c r="DD46" s="594">
        <v>2243885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321</v>
      </c>
      <c r="CS47" s="607"/>
      <c r="CT47" s="607"/>
      <c r="CU47" s="607"/>
      <c r="CV47" s="607"/>
      <c r="CW47" s="607"/>
      <c r="CX47" s="607"/>
      <c r="CY47" s="608"/>
      <c r="CZ47" s="591" t="s">
        <v>321</v>
      </c>
      <c r="DA47" s="609"/>
      <c r="DB47" s="609"/>
      <c r="DC47" s="610"/>
      <c r="DD47" s="594" t="s">
        <v>321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97293396</v>
      </c>
      <c r="CS49" s="573"/>
      <c r="CT49" s="573"/>
      <c r="CU49" s="573"/>
      <c r="CV49" s="573"/>
      <c r="CW49" s="573"/>
      <c r="CX49" s="573"/>
      <c r="CY49" s="574"/>
      <c r="CZ49" s="575">
        <v>100</v>
      </c>
      <c r="DA49" s="576"/>
      <c r="DB49" s="576"/>
      <c r="DC49" s="577"/>
      <c r="DD49" s="578">
        <v>70693465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 zoomScale="70" zoomScaleNormal="25" zoomScaleSheetLayoutView="70" workbookViewId="0">
      <selection activeCell="Q23" sqref="Q23:U2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6" t="s">
        <v>362</v>
      </c>
      <c r="DH5" s="1097"/>
      <c r="DI5" s="1097"/>
      <c r="DJ5" s="1097"/>
      <c r="DK5" s="1098"/>
      <c r="DL5" s="1096" t="s">
        <v>363</v>
      </c>
      <c r="DM5" s="1097"/>
      <c r="DN5" s="1097"/>
      <c r="DO5" s="1097"/>
      <c r="DP5" s="1098"/>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9"/>
      <c r="DH6" s="1100"/>
      <c r="DI6" s="1100"/>
      <c r="DJ6" s="1100"/>
      <c r="DK6" s="1101"/>
      <c r="DL6" s="1099"/>
      <c r="DM6" s="1100"/>
      <c r="DN6" s="1100"/>
      <c r="DO6" s="1100"/>
      <c r="DP6" s="1101"/>
      <c r="DQ6" s="1000"/>
      <c r="DR6" s="1001"/>
      <c r="DS6" s="1001"/>
      <c r="DT6" s="1001"/>
      <c r="DU6" s="1002"/>
      <c r="DV6" s="1000"/>
      <c r="DW6" s="1001"/>
      <c r="DX6" s="1001"/>
      <c r="DY6" s="1001"/>
      <c r="DZ6" s="1014"/>
      <c r="EA6" s="205"/>
    </row>
    <row r="7" spans="1:131" s="206" customFormat="1" ht="26.25" customHeight="1" thickTop="1" thickBot="1">
      <c r="A7" s="209">
        <v>1</v>
      </c>
      <c r="B7" s="1046" t="s">
        <v>365</v>
      </c>
      <c r="C7" s="1047"/>
      <c r="D7" s="1047"/>
      <c r="E7" s="1047"/>
      <c r="F7" s="1047"/>
      <c r="G7" s="1047"/>
      <c r="H7" s="1047"/>
      <c r="I7" s="1047"/>
      <c r="J7" s="1047"/>
      <c r="K7" s="1047"/>
      <c r="L7" s="1047"/>
      <c r="M7" s="1047"/>
      <c r="N7" s="1047"/>
      <c r="O7" s="1047"/>
      <c r="P7" s="1048"/>
      <c r="Q7" s="1102">
        <v>101216</v>
      </c>
      <c r="R7" s="1084"/>
      <c r="S7" s="1084"/>
      <c r="T7" s="1084"/>
      <c r="U7" s="1084"/>
      <c r="V7" s="1084">
        <v>97408</v>
      </c>
      <c r="W7" s="1084"/>
      <c r="X7" s="1084"/>
      <c r="Y7" s="1084"/>
      <c r="Z7" s="1084"/>
      <c r="AA7" s="1040">
        <v>3808</v>
      </c>
      <c r="AB7" s="1040"/>
      <c r="AC7" s="1040"/>
      <c r="AD7" s="1040"/>
      <c r="AE7" s="1041"/>
      <c r="AF7" s="1103">
        <v>3556</v>
      </c>
      <c r="AG7" s="1104"/>
      <c r="AH7" s="1104"/>
      <c r="AI7" s="1104"/>
      <c r="AJ7" s="1105"/>
      <c r="AK7" s="1089">
        <v>3966</v>
      </c>
      <c r="AL7" s="1090"/>
      <c r="AM7" s="1090"/>
      <c r="AN7" s="1090"/>
      <c r="AO7" s="1090"/>
      <c r="AP7" s="1090">
        <v>55665</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t="s">
        <v>534</v>
      </c>
      <c r="BT7" s="1094"/>
      <c r="BU7" s="1094"/>
      <c r="BV7" s="1094"/>
      <c r="BW7" s="1094"/>
      <c r="BX7" s="1094"/>
      <c r="BY7" s="1094"/>
      <c r="BZ7" s="1094"/>
      <c r="CA7" s="1094"/>
      <c r="CB7" s="1094"/>
      <c r="CC7" s="1094"/>
      <c r="CD7" s="1094"/>
      <c r="CE7" s="1094"/>
      <c r="CF7" s="1094"/>
      <c r="CG7" s="1095"/>
      <c r="CH7" s="1086">
        <v>417</v>
      </c>
      <c r="CI7" s="1087"/>
      <c r="CJ7" s="1087"/>
      <c r="CK7" s="1087"/>
      <c r="CL7" s="1088"/>
      <c r="CM7" s="1086">
        <v>438</v>
      </c>
      <c r="CN7" s="1087"/>
      <c r="CO7" s="1087"/>
      <c r="CP7" s="1087"/>
      <c r="CQ7" s="1088"/>
      <c r="CR7" s="1086">
        <v>5</v>
      </c>
      <c r="CS7" s="1087"/>
      <c r="CT7" s="1087"/>
      <c r="CU7" s="1087"/>
      <c r="CV7" s="1088"/>
      <c r="CW7" s="1086">
        <v>0</v>
      </c>
      <c r="CX7" s="1087"/>
      <c r="CY7" s="1087"/>
      <c r="CZ7" s="1087"/>
      <c r="DA7" s="1088"/>
      <c r="DB7" s="1086">
        <v>0</v>
      </c>
      <c r="DC7" s="1087"/>
      <c r="DD7" s="1087"/>
      <c r="DE7" s="1087"/>
      <c r="DF7" s="1088"/>
      <c r="DG7" s="1086">
        <v>392</v>
      </c>
      <c r="DH7" s="1087"/>
      <c r="DI7" s="1087"/>
      <c r="DJ7" s="1087"/>
      <c r="DK7" s="1088"/>
      <c r="DL7" s="1086">
        <v>0</v>
      </c>
      <c r="DM7" s="1087"/>
      <c r="DN7" s="1087"/>
      <c r="DO7" s="1087"/>
      <c r="DP7" s="1088"/>
      <c r="DQ7" s="1086">
        <v>0</v>
      </c>
      <c r="DR7" s="1087"/>
      <c r="DS7" s="1087"/>
      <c r="DT7" s="1087"/>
      <c r="DU7" s="1088"/>
      <c r="DV7" s="1111"/>
      <c r="DW7" s="1112"/>
      <c r="DX7" s="1112"/>
      <c r="DY7" s="1112"/>
      <c r="DZ7" s="1113"/>
      <c r="EA7" s="205"/>
    </row>
    <row r="8" spans="1:131" s="206" customFormat="1" ht="26.25" customHeight="1" thickTop="1">
      <c r="A8" s="212">
        <v>2</v>
      </c>
      <c r="B8" s="1033" t="s">
        <v>366</v>
      </c>
      <c r="C8" s="1034"/>
      <c r="D8" s="1034"/>
      <c r="E8" s="1034"/>
      <c r="F8" s="1034"/>
      <c r="G8" s="1034"/>
      <c r="H8" s="1034"/>
      <c r="I8" s="1034"/>
      <c r="J8" s="1034"/>
      <c r="K8" s="1034"/>
      <c r="L8" s="1034"/>
      <c r="M8" s="1034"/>
      <c r="N8" s="1034"/>
      <c r="O8" s="1034"/>
      <c r="P8" s="1035"/>
      <c r="Q8" s="1039">
        <v>510</v>
      </c>
      <c r="R8" s="1040"/>
      <c r="S8" s="1040"/>
      <c r="T8" s="1040"/>
      <c r="U8" s="1040"/>
      <c r="V8" s="1040">
        <v>214</v>
      </c>
      <c r="W8" s="1040"/>
      <c r="X8" s="1040"/>
      <c r="Y8" s="1040"/>
      <c r="Z8" s="1040"/>
      <c r="AA8" s="1084">
        <v>296</v>
      </c>
      <c r="AB8" s="1084"/>
      <c r="AC8" s="1084"/>
      <c r="AD8" s="1084"/>
      <c r="AE8" s="1085"/>
      <c r="AF8" s="1015">
        <v>4</v>
      </c>
      <c r="AG8" s="1016"/>
      <c r="AH8" s="1016"/>
      <c r="AI8" s="1016"/>
      <c r="AJ8" s="1017"/>
      <c r="AK8" s="1082">
        <v>218</v>
      </c>
      <c r="AL8" s="1083"/>
      <c r="AM8" s="1083"/>
      <c r="AN8" s="1083"/>
      <c r="AO8" s="1083"/>
      <c r="AP8" s="1083">
        <v>1525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535</v>
      </c>
      <c r="BT8" s="1011"/>
      <c r="BU8" s="1011"/>
      <c r="BV8" s="1011"/>
      <c r="BW8" s="1011"/>
      <c r="BX8" s="1011"/>
      <c r="BY8" s="1011"/>
      <c r="BZ8" s="1011"/>
      <c r="CA8" s="1011"/>
      <c r="CB8" s="1011"/>
      <c r="CC8" s="1011"/>
      <c r="CD8" s="1011"/>
      <c r="CE8" s="1011"/>
      <c r="CF8" s="1011"/>
      <c r="CG8" s="1012"/>
      <c r="CH8" s="985">
        <v>1375</v>
      </c>
      <c r="CI8" s="986"/>
      <c r="CJ8" s="986"/>
      <c r="CK8" s="986"/>
      <c r="CL8" s="987"/>
      <c r="CM8" s="985">
        <v>2716</v>
      </c>
      <c r="CN8" s="986"/>
      <c r="CO8" s="986"/>
      <c r="CP8" s="986"/>
      <c r="CQ8" s="987"/>
      <c r="CR8" s="985">
        <v>50</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536</v>
      </c>
      <c r="BT9" s="1011"/>
      <c r="BU9" s="1011"/>
      <c r="BV9" s="1011"/>
      <c r="BW9" s="1011"/>
      <c r="BX9" s="1011"/>
      <c r="BY9" s="1011"/>
      <c r="BZ9" s="1011"/>
      <c r="CA9" s="1011"/>
      <c r="CB9" s="1011"/>
      <c r="CC9" s="1011"/>
      <c r="CD9" s="1011"/>
      <c r="CE9" s="1011"/>
      <c r="CF9" s="1011"/>
      <c r="CG9" s="1012"/>
      <c r="CH9" s="985">
        <v>356</v>
      </c>
      <c r="CI9" s="986"/>
      <c r="CJ9" s="986"/>
      <c r="CK9" s="986"/>
      <c r="CL9" s="987"/>
      <c r="CM9" s="985">
        <v>110</v>
      </c>
      <c r="CN9" s="986"/>
      <c r="CO9" s="986"/>
      <c r="CP9" s="986"/>
      <c r="CQ9" s="987"/>
      <c r="CR9" s="985">
        <v>50</v>
      </c>
      <c r="CS9" s="986"/>
      <c r="CT9" s="986"/>
      <c r="CU9" s="986"/>
      <c r="CV9" s="987"/>
      <c r="CW9" s="985">
        <v>0</v>
      </c>
      <c r="CX9" s="986"/>
      <c r="CY9" s="986"/>
      <c r="CZ9" s="986"/>
      <c r="DA9" s="987"/>
      <c r="DB9" s="985">
        <v>0</v>
      </c>
      <c r="DC9" s="986"/>
      <c r="DD9" s="986"/>
      <c r="DE9" s="986"/>
      <c r="DF9" s="987"/>
      <c r="DG9" s="985">
        <v>0</v>
      </c>
      <c r="DH9" s="986"/>
      <c r="DI9" s="986"/>
      <c r="DJ9" s="986"/>
      <c r="DK9" s="987"/>
      <c r="DL9" s="985">
        <v>0</v>
      </c>
      <c r="DM9" s="986"/>
      <c r="DN9" s="986"/>
      <c r="DO9" s="986"/>
      <c r="DP9" s="987"/>
      <c r="DQ9" s="985">
        <v>0</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537</v>
      </c>
      <c r="BT10" s="1011"/>
      <c r="BU10" s="1011"/>
      <c r="BV10" s="1011"/>
      <c r="BW10" s="1011"/>
      <c r="BX10" s="1011"/>
      <c r="BY10" s="1011"/>
      <c r="BZ10" s="1011"/>
      <c r="CA10" s="1011"/>
      <c r="CB10" s="1011"/>
      <c r="CC10" s="1011"/>
      <c r="CD10" s="1011"/>
      <c r="CE10" s="1011"/>
      <c r="CF10" s="1011"/>
      <c r="CG10" s="1012"/>
      <c r="CH10" s="985">
        <v>741</v>
      </c>
      <c r="CI10" s="986"/>
      <c r="CJ10" s="986"/>
      <c r="CK10" s="986"/>
      <c r="CL10" s="987"/>
      <c r="CM10" s="985">
        <v>527</v>
      </c>
      <c r="CN10" s="986"/>
      <c r="CO10" s="986"/>
      <c r="CP10" s="986"/>
      <c r="CQ10" s="987"/>
      <c r="CR10" s="985">
        <v>200</v>
      </c>
      <c r="CS10" s="986"/>
      <c r="CT10" s="986"/>
      <c r="CU10" s="986"/>
      <c r="CV10" s="987"/>
      <c r="CW10" s="985">
        <v>0</v>
      </c>
      <c r="CX10" s="986"/>
      <c r="CY10" s="986"/>
      <c r="CZ10" s="986"/>
      <c r="DA10" s="987"/>
      <c r="DB10" s="985">
        <v>0</v>
      </c>
      <c r="DC10" s="986"/>
      <c r="DD10" s="986"/>
      <c r="DE10" s="986"/>
      <c r="DF10" s="987"/>
      <c r="DG10" s="985">
        <v>0</v>
      </c>
      <c r="DH10" s="986"/>
      <c r="DI10" s="986"/>
      <c r="DJ10" s="986"/>
      <c r="DK10" s="987"/>
      <c r="DL10" s="985">
        <v>0</v>
      </c>
      <c r="DM10" s="986"/>
      <c r="DN10" s="986"/>
      <c r="DO10" s="986"/>
      <c r="DP10" s="987"/>
      <c r="DQ10" s="985">
        <v>0</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538</v>
      </c>
      <c r="BT11" s="1011"/>
      <c r="BU11" s="1011"/>
      <c r="BV11" s="1011"/>
      <c r="BW11" s="1011"/>
      <c r="BX11" s="1011"/>
      <c r="BY11" s="1011"/>
      <c r="BZ11" s="1011"/>
      <c r="CA11" s="1011"/>
      <c r="CB11" s="1011"/>
      <c r="CC11" s="1011"/>
      <c r="CD11" s="1011"/>
      <c r="CE11" s="1011"/>
      <c r="CF11" s="1011"/>
      <c r="CG11" s="1012"/>
      <c r="CH11" s="985">
        <v>192</v>
      </c>
      <c r="CI11" s="986"/>
      <c r="CJ11" s="986"/>
      <c r="CK11" s="986"/>
      <c r="CL11" s="987"/>
      <c r="CM11" s="985">
        <v>1880</v>
      </c>
      <c r="CN11" s="986"/>
      <c r="CO11" s="986"/>
      <c r="CP11" s="986"/>
      <c r="CQ11" s="987"/>
      <c r="CR11" s="985">
        <v>1292</v>
      </c>
      <c r="CS11" s="986"/>
      <c r="CT11" s="986"/>
      <c r="CU11" s="986"/>
      <c r="CV11" s="987"/>
      <c r="CW11" s="985">
        <v>0</v>
      </c>
      <c r="CX11" s="986"/>
      <c r="CY11" s="986"/>
      <c r="CZ11" s="986"/>
      <c r="DA11" s="987"/>
      <c r="DB11" s="985">
        <v>131</v>
      </c>
      <c r="DC11" s="986"/>
      <c r="DD11" s="986"/>
      <c r="DE11" s="986"/>
      <c r="DF11" s="987"/>
      <c r="DG11" s="985">
        <v>0</v>
      </c>
      <c r="DH11" s="986"/>
      <c r="DI11" s="986"/>
      <c r="DJ11" s="986"/>
      <c r="DK11" s="987"/>
      <c r="DL11" s="985">
        <v>0</v>
      </c>
      <c r="DM11" s="986"/>
      <c r="DN11" s="986"/>
      <c r="DO11" s="986"/>
      <c r="DP11" s="987"/>
      <c r="DQ11" s="985">
        <v>0</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101507</v>
      </c>
      <c r="R23" s="1065"/>
      <c r="S23" s="1065"/>
      <c r="T23" s="1065"/>
      <c r="U23" s="1065"/>
      <c r="V23" s="1065">
        <v>97403</v>
      </c>
      <c r="W23" s="1065"/>
      <c r="X23" s="1065"/>
      <c r="Y23" s="1065"/>
      <c r="Z23" s="1065"/>
      <c r="AA23" s="1065">
        <f>AA7+AA8</f>
        <v>4104</v>
      </c>
      <c r="AB23" s="1065"/>
      <c r="AC23" s="1065"/>
      <c r="AD23" s="1065"/>
      <c r="AE23" s="1066"/>
      <c r="AF23" s="1067">
        <v>3559</v>
      </c>
      <c r="AG23" s="1065"/>
      <c r="AH23" s="1065"/>
      <c r="AI23" s="1065"/>
      <c r="AJ23" s="1068"/>
      <c r="AK23" s="1069"/>
      <c r="AL23" s="1070"/>
      <c r="AM23" s="1070"/>
      <c r="AN23" s="1070"/>
      <c r="AO23" s="1070"/>
      <c r="AP23" s="1065">
        <v>57191</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51</v>
      </c>
      <c r="R28" s="1050"/>
      <c r="S28" s="1050"/>
      <c r="T28" s="1050"/>
      <c r="U28" s="1050"/>
      <c r="V28" s="1050">
        <v>31</v>
      </c>
      <c r="W28" s="1050"/>
      <c r="X28" s="1050"/>
      <c r="Y28" s="1050"/>
      <c r="Z28" s="1050"/>
      <c r="AA28" s="1050">
        <v>20</v>
      </c>
      <c r="AB28" s="1050"/>
      <c r="AC28" s="1050"/>
      <c r="AD28" s="1050"/>
      <c r="AE28" s="1051"/>
      <c r="AF28" s="1052">
        <v>20</v>
      </c>
      <c r="AG28" s="1050"/>
      <c r="AH28" s="1050"/>
      <c r="AI28" s="1050"/>
      <c r="AJ28" s="1053"/>
      <c r="AK28" s="1054">
        <v>0</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36728</v>
      </c>
      <c r="R29" s="1040"/>
      <c r="S29" s="1040"/>
      <c r="T29" s="1040"/>
      <c r="U29" s="1040"/>
      <c r="V29" s="1040">
        <v>37143</v>
      </c>
      <c r="W29" s="1040"/>
      <c r="X29" s="1040"/>
      <c r="Y29" s="1040"/>
      <c r="Z29" s="1040"/>
      <c r="AA29" s="1040">
        <v>-415</v>
      </c>
      <c r="AB29" s="1040"/>
      <c r="AC29" s="1040"/>
      <c r="AD29" s="1040"/>
      <c r="AE29" s="1041"/>
      <c r="AF29" s="1015">
        <v>-415</v>
      </c>
      <c r="AG29" s="1016"/>
      <c r="AH29" s="1016"/>
      <c r="AI29" s="1016"/>
      <c r="AJ29" s="1017"/>
      <c r="AK29" s="976">
        <v>4070</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19196</v>
      </c>
      <c r="R30" s="1040"/>
      <c r="S30" s="1040"/>
      <c r="T30" s="1040"/>
      <c r="U30" s="1040"/>
      <c r="V30" s="1040">
        <v>18456</v>
      </c>
      <c r="W30" s="1040"/>
      <c r="X30" s="1040"/>
      <c r="Y30" s="1040"/>
      <c r="Z30" s="1040"/>
      <c r="AA30" s="1040">
        <v>741</v>
      </c>
      <c r="AB30" s="1040"/>
      <c r="AC30" s="1040"/>
      <c r="AD30" s="1040"/>
      <c r="AE30" s="1041"/>
      <c r="AF30" s="1015">
        <v>741</v>
      </c>
      <c r="AG30" s="1016"/>
      <c r="AH30" s="1016"/>
      <c r="AI30" s="1016"/>
      <c r="AJ30" s="1017"/>
      <c r="AK30" s="976">
        <v>3066</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3618</v>
      </c>
      <c r="R31" s="1040"/>
      <c r="S31" s="1040"/>
      <c r="T31" s="1040"/>
      <c r="U31" s="1040"/>
      <c r="V31" s="1040">
        <v>3573</v>
      </c>
      <c r="W31" s="1040"/>
      <c r="X31" s="1040"/>
      <c r="Y31" s="1040"/>
      <c r="Z31" s="1040"/>
      <c r="AA31" s="1040">
        <v>45</v>
      </c>
      <c r="AB31" s="1040"/>
      <c r="AC31" s="1040"/>
      <c r="AD31" s="1040"/>
      <c r="AE31" s="1041"/>
      <c r="AF31" s="1015">
        <v>45</v>
      </c>
      <c r="AG31" s="1016"/>
      <c r="AH31" s="1016"/>
      <c r="AI31" s="1016"/>
      <c r="AJ31" s="1017"/>
      <c r="AK31" s="976">
        <v>482</v>
      </c>
      <c r="AL31" s="967"/>
      <c r="AM31" s="967"/>
      <c r="AN31" s="967"/>
      <c r="AO31" s="967"/>
      <c r="AP31" s="967"/>
      <c r="AQ31" s="967"/>
      <c r="AR31" s="967"/>
      <c r="AS31" s="967"/>
      <c r="AT31" s="967"/>
      <c r="AU31" s="967"/>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6572</v>
      </c>
      <c r="R32" s="1040"/>
      <c r="S32" s="1040"/>
      <c r="T32" s="1040"/>
      <c r="U32" s="1040"/>
      <c r="V32" s="1040">
        <v>6437</v>
      </c>
      <c r="W32" s="1040"/>
      <c r="X32" s="1040"/>
      <c r="Y32" s="1040"/>
      <c r="Z32" s="1040"/>
      <c r="AA32" s="1040">
        <v>135</v>
      </c>
      <c r="AB32" s="1040"/>
      <c r="AC32" s="1040"/>
      <c r="AD32" s="1040"/>
      <c r="AE32" s="1041"/>
      <c r="AF32" s="1015">
        <v>5971</v>
      </c>
      <c r="AG32" s="1016"/>
      <c r="AH32" s="1016"/>
      <c r="AI32" s="1016"/>
      <c r="AJ32" s="1017"/>
      <c r="AK32" s="976">
        <v>32</v>
      </c>
      <c r="AL32" s="967"/>
      <c r="AM32" s="967"/>
      <c r="AN32" s="967"/>
      <c r="AO32" s="967"/>
      <c r="AP32" s="967">
        <v>4299</v>
      </c>
      <c r="AQ32" s="967"/>
      <c r="AR32" s="967"/>
      <c r="AS32" s="967"/>
      <c r="AT32" s="967"/>
      <c r="AU32" s="967">
        <v>0</v>
      </c>
      <c r="AV32" s="967"/>
      <c r="AW32" s="967"/>
      <c r="AX32" s="967"/>
      <c r="AY32" s="967"/>
      <c r="AZ32" s="1038"/>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v>5810</v>
      </c>
      <c r="R33" s="1040"/>
      <c r="S33" s="1040"/>
      <c r="T33" s="1040"/>
      <c r="U33" s="1040"/>
      <c r="V33" s="1040">
        <v>6030</v>
      </c>
      <c r="W33" s="1040"/>
      <c r="X33" s="1040"/>
      <c r="Y33" s="1040"/>
      <c r="Z33" s="1040"/>
      <c r="AA33" s="1040">
        <v>-220</v>
      </c>
      <c r="AB33" s="1040"/>
      <c r="AC33" s="1040"/>
      <c r="AD33" s="1040"/>
      <c r="AE33" s="1041"/>
      <c r="AF33" s="1015">
        <v>1828</v>
      </c>
      <c r="AG33" s="1016"/>
      <c r="AH33" s="1016"/>
      <c r="AI33" s="1016"/>
      <c r="AJ33" s="1017"/>
      <c r="AK33" s="976">
        <v>2177</v>
      </c>
      <c r="AL33" s="967"/>
      <c r="AM33" s="967"/>
      <c r="AN33" s="967"/>
      <c r="AO33" s="967"/>
      <c r="AP33" s="967">
        <v>19574</v>
      </c>
      <c r="AQ33" s="967"/>
      <c r="AR33" s="967"/>
      <c r="AS33" s="967"/>
      <c r="AT33" s="967"/>
      <c r="AU33" s="967">
        <v>8087</v>
      </c>
      <c r="AV33" s="967"/>
      <c r="AW33" s="967"/>
      <c r="AX33" s="967"/>
      <c r="AY33" s="967"/>
      <c r="AZ33" s="1038"/>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1821</v>
      </c>
      <c r="R34" s="1040"/>
      <c r="S34" s="1040"/>
      <c r="T34" s="1040"/>
      <c r="U34" s="1040"/>
      <c r="V34" s="1040">
        <v>2143</v>
      </c>
      <c r="W34" s="1040"/>
      <c r="X34" s="1040"/>
      <c r="Y34" s="1040"/>
      <c r="Z34" s="1040"/>
      <c r="AA34" s="1040">
        <v>-322</v>
      </c>
      <c r="AB34" s="1040"/>
      <c r="AC34" s="1040"/>
      <c r="AD34" s="1040"/>
      <c r="AE34" s="1041"/>
      <c r="AF34" s="1015">
        <v>335</v>
      </c>
      <c r="AG34" s="1016"/>
      <c r="AH34" s="1016"/>
      <c r="AI34" s="1016"/>
      <c r="AJ34" s="1017"/>
      <c r="AK34" s="976">
        <v>384</v>
      </c>
      <c r="AL34" s="967"/>
      <c r="AM34" s="967"/>
      <c r="AN34" s="967"/>
      <c r="AO34" s="967"/>
      <c r="AP34" s="967">
        <v>174</v>
      </c>
      <c r="AQ34" s="967"/>
      <c r="AR34" s="967"/>
      <c r="AS34" s="967"/>
      <c r="AT34" s="967"/>
      <c r="AU34" s="967">
        <v>0</v>
      </c>
      <c r="AV34" s="967"/>
      <c r="AW34" s="967"/>
      <c r="AX34" s="967"/>
      <c r="AY34" s="967"/>
      <c r="AZ34" s="1038"/>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8525</v>
      </c>
      <c r="AG63" s="955"/>
      <c r="AH63" s="955"/>
      <c r="AI63" s="955"/>
      <c r="AJ63" s="1026"/>
      <c r="AK63" s="1027"/>
      <c r="AL63" s="959"/>
      <c r="AM63" s="959"/>
      <c r="AN63" s="959"/>
      <c r="AO63" s="959"/>
      <c r="AP63" s="955">
        <f>AP32+AP33+AP34</f>
        <v>24047</v>
      </c>
      <c r="AQ63" s="955"/>
      <c r="AR63" s="955"/>
      <c r="AS63" s="955"/>
      <c r="AT63" s="955"/>
      <c r="AU63" s="955">
        <f>AU32+AU33+AU34</f>
        <v>8087</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392</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10712</v>
      </c>
      <c r="R68" s="978"/>
      <c r="S68" s="978"/>
      <c r="T68" s="978"/>
      <c r="U68" s="978"/>
      <c r="V68" s="978">
        <v>10464</v>
      </c>
      <c r="W68" s="978"/>
      <c r="X68" s="978"/>
      <c r="Y68" s="978"/>
      <c r="Z68" s="978"/>
      <c r="AA68" s="978">
        <v>247</v>
      </c>
      <c r="AB68" s="978"/>
      <c r="AC68" s="978"/>
      <c r="AD68" s="978"/>
      <c r="AE68" s="978"/>
      <c r="AF68" s="978">
        <v>247</v>
      </c>
      <c r="AG68" s="978"/>
      <c r="AH68" s="978"/>
      <c r="AI68" s="978"/>
      <c r="AJ68" s="978"/>
      <c r="AK68" s="978">
        <v>0</v>
      </c>
      <c r="AL68" s="978"/>
      <c r="AM68" s="978"/>
      <c r="AN68" s="978"/>
      <c r="AO68" s="978"/>
      <c r="AP68" s="978">
        <v>2845</v>
      </c>
      <c r="AQ68" s="978"/>
      <c r="AR68" s="978"/>
      <c r="AS68" s="978"/>
      <c r="AT68" s="978"/>
      <c r="AU68" s="978">
        <v>834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c r="C69" s="971"/>
      <c r="D69" s="971"/>
      <c r="E69" s="971"/>
      <c r="F69" s="971"/>
      <c r="G69" s="971"/>
      <c r="H69" s="971"/>
      <c r="I69" s="971"/>
      <c r="J69" s="971"/>
      <c r="K69" s="971"/>
      <c r="L69" s="971"/>
      <c r="M69" s="971"/>
      <c r="N69" s="971"/>
      <c r="O69" s="971"/>
      <c r="P69" s="972"/>
      <c r="Q69" s="973"/>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247</v>
      </c>
      <c r="AG88" s="955"/>
      <c r="AH88" s="955"/>
      <c r="AI88" s="955"/>
      <c r="AJ88" s="955"/>
      <c r="AK88" s="959"/>
      <c r="AL88" s="959"/>
      <c r="AM88" s="959"/>
      <c r="AN88" s="959"/>
      <c r="AO88" s="959"/>
      <c r="AP88" s="955">
        <v>2845</v>
      </c>
      <c r="AQ88" s="955"/>
      <c r="AR88" s="955"/>
      <c r="AS88" s="955"/>
      <c r="AT88" s="955"/>
      <c r="AU88" s="955">
        <v>834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CR7+CR8+CR9+CR10+CR11</f>
        <v>1597</v>
      </c>
      <c r="CS102" s="947"/>
      <c r="CT102" s="947"/>
      <c r="CU102" s="947"/>
      <c r="CV102" s="948"/>
      <c r="CW102" s="946">
        <v>0</v>
      </c>
      <c r="CX102" s="947"/>
      <c r="CY102" s="947"/>
      <c r="CZ102" s="947"/>
      <c r="DA102" s="948"/>
      <c r="DB102" s="946">
        <v>131</v>
      </c>
      <c r="DC102" s="947"/>
      <c r="DD102" s="947"/>
      <c r="DE102" s="947"/>
      <c r="DF102" s="948"/>
      <c r="DG102" s="946">
        <v>392</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286</v>
      </c>
      <c r="AG109" s="888"/>
      <c r="AH109" s="888"/>
      <c r="AI109" s="888"/>
      <c r="AJ109" s="889"/>
      <c r="AK109" s="890" t="s">
        <v>285</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286</v>
      </c>
      <c r="BW109" s="888"/>
      <c r="BX109" s="888"/>
      <c r="BY109" s="888"/>
      <c r="BZ109" s="889"/>
      <c r="CA109" s="890" t="s">
        <v>285</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286</v>
      </c>
      <c r="DM109" s="888"/>
      <c r="DN109" s="888"/>
      <c r="DO109" s="888"/>
      <c r="DP109" s="889"/>
      <c r="DQ109" s="890" t="s">
        <v>285</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7325431</v>
      </c>
      <c r="AB110" s="873"/>
      <c r="AC110" s="873"/>
      <c r="AD110" s="873"/>
      <c r="AE110" s="874"/>
      <c r="AF110" s="875">
        <v>6878483</v>
      </c>
      <c r="AG110" s="873"/>
      <c r="AH110" s="873"/>
      <c r="AI110" s="873"/>
      <c r="AJ110" s="874"/>
      <c r="AK110" s="875">
        <v>6814805</v>
      </c>
      <c r="AL110" s="873"/>
      <c r="AM110" s="873"/>
      <c r="AN110" s="873"/>
      <c r="AO110" s="874"/>
      <c r="AP110" s="876">
        <v>13.3</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59268462</v>
      </c>
      <c r="BR110" s="800"/>
      <c r="BS110" s="800"/>
      <c r="BT110" s="800"/>
      <c r="BU110" s="800"/>
      <c r="BV110" s="800">
        <v>58002262</v>
      </c>
      <c r="BW110" s="800"/>
      <c r="BX110" s="800"/>
      <c r="BY110" s="800"/>
      <c r="BZ110" s="800"/>
      <c r="CA110" s="800">
        <v>57190577</v>
      </c>
      <c r="CB110" s="800"/>
      <c r="CC110" s="800"/>
      <c r="CD110" s="800"/>
      <c r="CE110" s="800"/>
      <c r="CF110" s="861">
        <v>111.3</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4548985</v>
      </c>
      <c r="BR111" s="771"/>
      <c r="BS111" s="771"/>
      <c r="BT111" s="771"/>
      <c r="BU111" s="771"/>
      <c r="BV111" s="771">
        <v>4446012</v>
      </c>
      <c r="BW111" s="771"/>
      <c r="BX111" s="771"/>
      <c r="BY111" s="771"/>
      <c r="BZ111" s="771"/>
      <c r="CA111" s="771">
        <v>4262129</v>
      </c>
      <c r="CB111" s="771"/>
      <c r="CC111" s="771"/>
      <c r="CD111" s="771"/>
      <c r="CE111" s="771"/>
      <c r="CF111" s="848">
        <v>8.3000000000000007</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4193873</v>
      </c>
      <c r="DH111" s="771"/>
      <c r="DI111" s="771"/>
      <c r="DJ111" s="771"/>
      <c r="DK111" s="771"/>
      <c r="DL111" s="771">
        <v>4033436</v>
      </c>
      <c r="DM111" s="771"/>
      <c r="DN111" s="771"/>
      <c r="DO111" s="771"/>
      <c r="DP111" s="771"/>
      <c r="DQ111" s="771">
        <v>3870422</v>
      </c>
      <c r="DR111" s="771"/>
      <c r="DS111" s="771"/>
      <c r="DT111" s="771"/>
      <c r="DU111" s="771"/>
      <c r="DV111" s="823">
        <v>7.5</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11824412</v>
      </c>
      <c r="BR112" s="771"/>
      <c r="BS112" s="771"/>
      <c r="BT112" s="771"/>
      <c r="BU112" s="771"/>
      <c r="BV112" s="771">
        <v>8507391</v>
      </c>
      <c r="BW112" s="771"/>
      <c r="BX112" s="771"/>
      <c r="BY112" s="771"/>
      <c r="BZ112" s="771"/>
      <c r="CA112" s="771">
        <v>4267026</v>
      </c>
      <c r="CB112" s="771"/>
      <c r="CC112" s="771"/>
      <c r="CD112" s="771"/>
      <c r="CE112" s="771"/>
      <c r="CF112" s="848">
        <v>8.3000000000000007</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894493</v>
      </c>
      <c r="AB113" s="909"/>
      <c r="AC113" s="909"/>
      <c r="AD113" s="909"/>
      <c r="AE113" s="910"/>
      <c r="AF113" s="911">
        <v>1344529</v>
      </c>
      <c r="AG113" s="909"/>
      <c r="AH113" s="909"/>
      <c r="AI113" s="909"/>
      <c r="AJ113" s="910"/>
      <c r="AK113" s="911">
        <v>1100645</v>
      </c>
      <c r="AL113" s="909"/>
      <c r="AM113" s="909"/>
      <c r="AN113" s="909"/>
      <c r="AO113" s="910"/>
      <c r="AP113" s="912">
        <v>2.1</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t="s">
        <v>111</v>
      </c>
      <c r="BR113" s="771"/>
      <c r="BS113" s="771"/>
      <c r="BT113" s="771"/>
      <c r="BU113" s="771"/>
      <c r="BV113" s="771">
        <v>584012</v>
      </c>
      <c r="BW113" s="771"/>
      <c r="BX113" s="771"/>
      <c r="BY113" s="771"/>
      <c r="BZ113" s="771"/>
      <c r="CA113" s="771">
        <v>833855</v>
      </c>
      <c r="CB113" s="771"/>
      <c r="CC113" s="771"/>
      <c r="CD113" s="771"/>
      <c r="CE113" s="771"/>
      <c r="CF113" s="848">
        <v>1.6</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111</v>
      </c>
      <c r="AB114" s="784"/>
      <c r="AC114" s="784"/>
      <c r="AD114" s="784"/>
      <c r="AE114" s="785"/>
      <c r="AF114" s="786">
        <v>66165</v>
      </c>
      <c r="AG114" s="784"/>
      <c r="AH114" s="784"/>
      <c r="AI114" s="784"/>
      <c r="AJ114" s="785"/>
      <c r="AK114" s="786">
        <v>88926</v>
      </c>
      <c r="AL114" s="784"/>
      <c r="AM114" s="784"/>
      <c r="AN114" s="784"/>
      <c r="AO114" s="785"/>
      <c r="AP114" s="754">
        <v>0.2</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12301271</v>
      </c>
      <c r="BR114" s="771"/>
      <c r="BS114" s="771"/>
      <c r="BT114" s="771"/>
      <c r="BU114" s="771"/>
      <c r="BV114" s="771">
        <v>11319148</v>
      </c>
      <c r="BW114" s="771"/>
      <c r="BX114" s="771"/>
      <c r="BY114" s="771"/>
      <c r="BZ114" s="771"/>
      <c r="CA114" s="771">
        <v>9855835</v>
      </c>
      <c r="CB114" s="771"/>
      <c r="CC114" s="771"/>
      <c r="CD114" s="771"/>
      <c r="CE114" s="771"/>
      <c r="CF114" s="848">
        <v>19.2</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1135058</v>
      </c>
      <c r="AB115" s="909"/>
      <c r="AC115" s="909"/>
      <c r="AD115" s="909"/>
      <c r="AE115" s="910"/>
      <c r="AF115" s="911">
        <v>231228</v>
      </c>
      <c r="AG115" s="909"/>
      <c r="AH115" s="909"/>
      <c r="AI115" s="909"/>
      <c r="AJ115" s="910"/>
      <c r="AK115" s="911">
        <v>231138</v>
      </c>
      <c r="AL115" s="909"/>
      <c r="AM115" s="909"/>
      <c r="AN115" s="909"/>
      <c r="AO115" s="910"/>
      <c r="AP115" s="912">
        <v>0.4</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v>3264</v>
      </c>
      <c r="BR115" s="771"/>
      <c r="BS115" s="771"/>
      <c r="BT115" s="771"/>
      <c r="BU115" s="771"/>
      <c r="BV115" s="771">
        <v>1265</v>
      </c>
      <c r="BW115" s="771"/>
      <c r="BX115" s="771"/>
      <c r="BY115" s="771"/>
      <c r="BZ115" s="771"/>
      <c r="CA115" s="771">
        <v>1173</v>
      </c>
      <c r="CB115" s="771"/>
      <c r="CC115" s="771"/>
      <c r="CD115" s="771"/>
      <c r="CE115" s="771"/>
      <c r="CF115" s="848">
        <v>0</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355112</v>
      </c>
      <c r="DH115" s="784"/>
      <c r="DI115" s="784"/>
      <c r="DJ115" s="784"/>
      <c r="DK115" s="785"/>
      <c r="DL115" s="786">
        <v>412576</v>
      </c>
      <c r="DM115" s="784"/>
      <c r="DN115" s="784"/>
      <c r="DO115" s="784"/>
      <c r="DP115" s="785"/>
      <c r="DQ115" s="786">
        <v>391707</v>
      </c>
      <c r="DR115" s="784"/>
      <c r="DS115" s="784"/>
      <c r="DT115" s="784"/>
      <c r="DU115" s="785"/>
      <c r="DV115" s="754">
        <v>0.8</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71</v>
      </c>
      <c r="AB116" s="784"/>
      <c r="AC116" s="784"/>
      <c r="AD116" s="784"/>
      <c r="AE116" s="785"/>
      <c r="AF116" s="786">
        <v>11</v>
      </c>
      <c r="AG116" s="784"/>
      <c r="AH116" s="784"/>
      <c r="AI116" s="784"/>
      <c r="AJ116" s="785"/>
      <c r="AK116" s="786">
        <v>414</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9355053</v>
      </c>
      <c r="AB117" s="895"/>
      <c r="AC117" s="895"/>
      <c r="AD117" s="895"/>
      <c r="AE117" s="896"/>
      <c r="AF117" s="898">
        <v>8520416</v>
      </c>
      <c r="AG117" s="895"/>
      <c r="AH117" s="895"/>
      <c r="AI117" s="895"/>
      <c r="AJ117" s="896"/>
      <c r="AK117" s="898">
        <v>8235928</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286</v>
      </c>
      <c r="AG118" s="888"/>
      <c r="AH118" s="888"/>
      <c r="AI118" s="888"/>
      <c r="AJ118" s="889"/>
      <c r="AK118" s="890" t="s">
        <v>285</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87946394</v>
      </c>
      <c r="BR118" s="858"/>
      <c r="BS118" s="858"/>
      <c r="BT118" s="858"/>
      <c r="BU118" s="858"/>
      <c r="BV118" s="858">
        <v>82860090</v>
      </c>
      <c r="BW118" s="858"/>
      <c r="BX118" s="858"/>
      <c r="BY118" s="858"/>
      <c r="BZ118" s="858"/>
      <c r="CA118" s="858">
        <v>76410595</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7544442</v>
      </c>
      <c r="BR119" s="800"/>
      <c r="BS119" s="800"/>
      <c r="BT119" s="800"/>
      <c r="BU119" s="800"/>
      <c r="BV119" s="800">
        <v>7194315</v>
      </c>
      <c r="BW119" s="800"/>
      <c r="BX119" s="800"/>
      <c r="BY119" s="800"/>
      <c r="BZ119" s="800"/>
      <c r="CA119" s="800">
        <v>9890265</v>
      </c>
      <c r="CB119" s="800"/>
      <c r="CC119" s="800"/>
      <c r="CD119" s="800"/>
      <c r="CE119" s="800"/>
      <c r="CF119" s="861">
        <v>19.2</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17677819</v>
      </c>
      <c r="BR120" s="771"/>
      <c r="BS120" s="771"/>
      <c r="BT120" s="771"/>
      <c r="BU120" s="771"/>
      <c r="BV120" s="771">
        <v>13715111</v>
      </c>
      <c r="BW120" s="771"/>
      <c r="BX120" s="771"/>
      <c r="BY120" s="771"/>
      <c r="BZ120" s="771"/>
      <c r="CA120" s="771">
        <v>8876331</v>
      </c>
      <c r="CB120" s="771"/>
      <c r="CC120" s="771"/>
      <c r="CD120" s="771"/>
      <c r="CE120" s="771"/>
      <c r="CF120" s="848">
        <v>17.3</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11824412</v>
      </c>
      <c r="DH120" s="800"/>
      <c r="DI120" s="800"/>
      <c r="DJ120" s="800"/>
      <c r="DK120" s="800"/>
      <c r="DL120" s="800">
        <v>8507391</v>
      </c>
      <c r="DM120" s="800"/>
      <c r="DN120" s="800"/>
      <c r="DO120" s="800"/>
      <c r="DP120" s="800"/>
      <c r="DQ120" s="800">
        <v>4267026</v>
      </c>
      <c r="DR120" s="800"/>
      <c r="DS120" s="800"/>
      <c r="DT120" s="800"/>
      <c r="DU120" s="800"/>
      <c r="DV120" s="801">
        <v>8.3000000000000007</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58719168</v>
      </c>
      <c r="BR121" s="858"/>
      <c r="BS121" s="858"/>
      <c r="BT121" s="858"/>
      <c r="BU121" s="858"/>
      <c r="BV121" s="858">
        <v>57977824</v>
      </c>
      <c r="BW121" s="858"/>
      <c r="BX121" s="858"/>
      <c r="BY121" s="858"/>
      <c r="BZ121" s="858"/>
      <c r="CA121" s="858">
        <v>57031305</v>
      </c>
      <c r="CB121" s="858"/>
      <c r="CC121" s="858"/>
      <c r="CD121" s="858"/>
      <c r="CE121" s="858"/>
      <c r="CF121" s="859">
        <v>111</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440</v>
      </c>
      <c r="BP122" s="838"/>
      <c r="BQ122" s="839">
        <v>83941429</v>
      </c>
      <c r="BR122" s="840"/>
      <c r="BS122" s="840"/>
      <c r="BT122" s="840"/>
      <c r="BU122" s="840"/>
      <c r="BV122" s="840">
        <v>78887250</v>
      </c>
      <c r="BW122" s="840"/>
      <c r="BX122" s="840"/>
      <c r="BY122" s="840"/>
      <c r="BZ122" s="840"/>
      <c r="CA122" s="840">
        <v>75797901</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7.8</v>
      </c>
      <c r="BR123" s="832"/>
      <c r="BS123" s="832"/>
      <c r="BT123" s="832"/>
      <c r="BU123" s="832"/>
      <c r="BV123" s="832">
        <v>7.6</v>
      </c>
      <c r="BW123" s="832"/>
      <c r="BX123" s="832"/>
      <c r="BY123" s="832"/>
      <c r="BZ123" s="832"/>
      <c r="CA123" s="832">
        <v>1.1000000000000001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1134794</v>
      </c>
      <c r="AB126" s="784"/>
      <c r="AC126" s="784"/>
      <c r="AD126" s="784"/>
      <c r="AE126" s="785"/>
      <c r="AF126" s="786">
        <v>231054</v>
      </c>
      <c r="AG126" s="784"/>
      <c r="AH126" s="784"/>
      <c r="AI126" s="784"/>
      <c r="AJ126" s="785"/>
      <c r="AK126" s="786">
        <v>230892</v>
      </c>
      <c r="AL126" s="784"/>
      <c r="AM126" s="784"/>
      <c r="AN126" s="784"/>
      <c r="AO126" s="785"/>
      <c r="AP126" s="754">
        <v>0.4</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264</v>
      </c>
      <c r="AB127" s="784"/>
      <c r="AC127" s="784"/>
      <c r="AD127" s="784"/>
      <c r="AE127" s="785"/>
      <c r="AF127" s="786">
        <v>174</v>
      </c>
      <c r="AG127" s="784"/>
      <c r="AH127" s="784"/>
      <c r="AI127" s="784"/>
      <c r="AJ127" s="785"/>
      <c r="AK127" s="786">
        <v>246</v>
      </c>
      <c r="AL127" s="784"/>
      <c r="AM127" s="784"/>
      <c r="AN127" s="784"/>
      <c r="AO127" s="785"/>
      <c r="AP127" s="754">
        <v>0</v>
      </c>
      <c r="AQ127" s="755"/>
      <c r="AR127" s="755"/>
      <c r="AS127" s="755"/>
      <c r="AT127" s="756"/>
      <c r="AU127" s="233"/>
      <c r="AV127" s="233"/>
      <c r="AW127" s="233"/>
      <c r="AX127" s="757" t="s">
        <v>451</v>
      </c>
      <c r="AY127" s="758"/>
      <c r="AZ127" s="758"/>
      <c r="BA127" s="758"/>
      <c r="BB127" s="758"/>
      <c r="BC127" s="758"/>
      <c r="BD127" s="758"/>
      <c r="BE127" s="759"/>
      <c r="BF127" s="760" t="s">
        <v>111</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v>3264</v>
      </c>
      <c r="DH127" s="820"/>
      <c r="DI127" s="820"/>
      <c r="DJ127" s="820"/>
      <c r="DK127" s="820"/>
      <c r="DL127" s="820">
        <v>1265</v>
      </c>
      <c r="DM127" s="820"/>
      <c r="DN127" s="820"/>
      <c r="DO127" s="820"/>
      <c r="DP127" s="820"/>
      <c r="DQ127" s="820">
        <v>1173</v>
      </c>
      <c r="DR127" s="820"/>
      <c r="DS127" s="820"/>
      <c r="DT127" s="820"/>
      <c r="DU127" s="820"/>
      <c r="DV127" s="821">
        <v>0</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1705228</v>
      </c>
      <c r="AB128" s="724"/>
      <c r="AC128" s="724"/>
      <c r="AD128" s="724"/>
      <c r="AE128" s="725"/>
      <c r="AF128" s="726">
        <v>1783190</v>
      </c>
      <c r="AG128" s="724"/>
      <c r="AH128" s="724"/>
      <c r="AI128" s="724"/>
      <c r="AJ128" s="725"/>
      <c r="AK128" s="726">
        <v>1801224</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111</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56592159</v>
      </c>
      <c r="AB129" s="784"/>
      <c r="AC129" s="784"/>
      <c r="AD129" s="784"/>
      <c r="AE129" s="785"/>
      <c r="AF129" s="786">
        <v>57543630</v>
      </c>
      <c r="AG129" s="784"/>
      <c r="AH129" s="784"/>
      <c r="AI129" s="784"/>
      <c r="AJ129" s="785"/>
      <c r="AK129" s="786">
        <v>57355651</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2.4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5500316</v>
      </c>
      <c r="AB130" s="784"/>
      <c r="AC130" s="784"/>
      <c r="AD130" s="784"/>
      <c r="AE130" s="785"/>
      <c r="AF130" s="786">
        <v>5650971</v>
      </c>
      <c r="AG130" s="784"/>
      <c r="AH130" s="784"/>
      <c r="AI130" s="784"/>
      <c r="AJ130" s="785"/>
      <c r="AK130" s="786">
        <v>5960887</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1.1000000000000001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51091843</v>
      </c>
      <c r="AB131" s="717"/>
      <c r="AC131" s="717"/>
      <c r="AD131" s="717"/>
      <c r="AE131" s="718"/>
      <c r="AF131" s="719">
        <v>51892659</v>
      </c>
      <c r="AG131" s="717"/>
      <c r="AH131" s="717"/>
      <c r="AI131" s="717"/>
      <c r="AJ131" s="718"/>
      <c r="AK131" s="719">
        <v>51394764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4.2071471169999999</v>
      </c>
      <c r="AB132" s="740"/>
      <c r="AC132" s="740"/>
      <c r="AD132" s="740"/>
      <c r="AE132" s="741"/>
      <c r="AF132" s="742">
        <v>2.0932729619999999</v>
      </c>
      <c r="AG132" s="740"/>
      <c r="AH132" s="740"/>
      <c r="AI132" s="740"/>
      <c r="AJ132" s="741"/>
      <c r="AK132" s="742">
        <v>0.92191687099999997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5.2</v>
      </c>
      <c r="AB133" s="749"/>
      <c r="AC133" s="749"/>
      <c r="AD133" s="749"/>
      <c r="AE133" s="750"/>
      <c r="AF133" s="748">
        <v>3.2</v>
      </c>
      <c r="AG133" s="749"/>
      <c r="AH133" s="749"/>
      <c r="AI133" s="749"/>
      <c r="AJ133" s="750"/>
      <c r="AK133" s="748">
        <v>2.4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31"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AD73" sqref="AD7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12" sqref="B12:K1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16852598</v>
      </c>
      <c r="L9" s="264">
        <v>49121</v>
      </c>
      <c r="M9" s="265">
        <v>56720</v>
      </c>
      <c r="N9" s="266">
        <v>-13.4</v>
      </c>
    </row>
    <row r="10" spans="1:16">
      <c r="A10" s="248"/>
      <c r="B10" s="244"/>
      <c r="C10" s="244"/>
      <c r="D10" s="244"/>
      <c r="E10" s="244"/>
      <c r="F10" s="244"/>
      <c r="G10" s="1133" t="s">
        <v>473</v>
      </c>
      <c r="H10" s="1134"/>
      <c r="I10" s="1134"/>
      <c r="J10" s="1135"/>
      <c r="K10" s="267">
        <v>1603217</v>
      </c>
      <c r="L10" s="268">
        <v>4673</v>
      </c>
      <c r="M10" s="269">
        <v>3493</v>
      </c>
      <c r="N10" s="270">
        <v>33.799999999999997</v>
      </c>
    </row>
    <row r="11" spans="1:16" ht="13.5" customHeight="1">
      <c r="A11" s="248"/>
      <c r="B11" s="244"/>
      <c r="C11" s="244"/>
      <c r="D11" s="244"/>
      <c r="E11" s="244"/>
      <c r="F11" s="244"/>
      <c r="G11" s="1133" t="s">
        <v>474</v>
      </c>
      <c r="H11" s="1134"/>
      <c r="I11" s="1134"/>
      <c r="J11" s="1135"/>
      <c r="K11" s="267">
        <v>3179194</v>
      </c>
      <c r="L11" s="268">
        <v>9267</v>
      </c>
      <c r="M11" s="269">
        <v>1791</v>
      </c>
      <c r="N11" s="270">
        <v>417.4</v>
      </c>
    </row>
    <row r="12" spans="1:16" ht="13.5" customHeight="1">
      <c r="A12" s="248"/>
      <c r="B12" s="244"/>
      <c r="C12" s="244"/>
      <c r="D12" s="244"/>
      <c r="E12" s="244"/>
      <c r="F12" s="244"/>
      <c r="G12" s="1133" t="s">
        <v>475</v>
      </c>
      <c r="H12" s="1134"/>
      <c r="I12" s="1134"/>
      <c r="J12" s="1135"/>
      <c r="K12" s="267">
        <v>407565</v>
      </c>
      <c r="L12" s="268">
        <v>1188</v>
      </c>
      <c r="M12" s="269">
        <v>1224</v>
      </c>
      <c r="N12" s="270">
        <v>-2.9</v>
      </c>
    </row>
    <row r="13" spans="1:16" ht="13.5" customHeight="1">
      <c r="A13" s="248"/>
      <c r="B13" s="244"/>
      <c r="C13" s="244"/>
      <c r="D13" s="244"/>
      <c r="E13" s="244"/>
      <c r="F13" s="244"/>
      <c r="G13" s="1133" t="s">
        <v>476</v>
      </c>
      <c r="H13" s="1134"/>
      <c r="I13" s="1134"/>
      <c r="J13" s="1135"/>
      <c r="K13" s="267" t="s">
        <v>477</v>
      </c>
      <c r="L13" s="268" t="s">
        <v>477</v>
      </c>
      <c r="M13" s="269">
        <v>28</v>
      </c>
      <c r="N13" s="270" t="s">
        <v>477</v>
      </c>
    </row>
    <row r="14" spans="1:16" ht="13.5" customHeight="1">
      <c r="A14" s="248"/>
      <c r="B14" s="244"/>
      <c r="C14" s="244"/>
      <c r="D14" s="244"/>
      <c r="E14" s="244"/>
      <c r="F14" s="244"/>
      <c r="G14" s="1133" t="s">
        <v>478</v>
      </c>
      <c r="H14" s="1134"/>
      <c r="I14" s="1134"/>
      <c r="J14" s="1135"/>
      <c r="K14" s="267">
        <v>533855</v>
      </c>
      <c r="L14" s="268">
        <v>1556</v>
      </c>
      <c r="M14" s="269">
        <v>1936</v>
      </c>
      <c r="N14" s="270">
        <v>-19.600000000000001</v>
      </c>
    </row>
    <row r="15" spans="1:16" ht="13.5" customHeight="1">
      <c r="A15" s="248"/>
      <c r="B15" s="244"/>
      <c r="C15" s="244"/>
      <c r="D15" s="244"/>
      <c r="E15" s="244"/>
      <c r="F15" s="244"/>
      <c r="G15" s="1133" t="s">
        <v>479</v>
      </c>
      <c r="H15" s="1134"/>
      <c r="I15" s="1134"/>
      <c r="J15" s="1135"/>
      <c r="K15" s="267">
        <v>133861</v>
      </c>
      <c r="L15" s="268">
        <v>390</v>
      </c>
      <c r="M15" s="269">
        <v>1163</v>
      </c>
      <c r="N15" s="270">
        <v>-66.5</v>
      </c>
    </row>
    <row r="16" spans="1:16">
      <c r="A16" s="248"/>
      <c r="B16" s="244"/>
      <c r="C16" s="244"/>
      <c r="D16" s="244"/>
      <c r="E16" s="244"/>
      <c r="F16" s="244"/>
      <c r="G16" s="1136" t="s">
        <v>480</v>
      </c>
      <c r="H16" s="1137"/>
      <c r="I16" s="1137"/>
      <c r="J16" s="1138"/>
      <c r="K16" s="268">
        <v>-1757540</v>
      </c>
      <c r="L16" s="268">
        <v>-5123</v>
      </c>
      <c r="M16" s="269">
        <v>-5317</v>
      </c>
      <c r="N16" s="270">
        <v>-3.6</v>
      </c>
    </row>
    <row r="17" spans="1:16">
      <c r="A17" s="248"/>
      <c r="B17" s="244"/>
      <c r="C17" s="244"/>
      <c r="D17" s="244"/>
      <c r="E17" s="244"/>
      <c r="F17" s="244"/>
      <c r="G17" s="1136" t="s">
        <v>170</v>
      </c>
      <c r="H17" s="1137"/>
      <c r="I17" s="1137"/>
      <c r="J17" s="1138"/>
      <c r="K17" s="268">
        <v>20952750</v>
      </c>
      <c r="L17" s="268">
        <v>61072</v>
      </c>
      <c r="M17" s="269">
        <v>61038</v>
      </c>
      <c r="N17" s="270">
        <v>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5.31</v>
      </c>
      <c r="L21" s="281">
        <v>6.16</v>
      </c>
      <c r="M21" s="282">
        <v>-0.85</v>
      </c>
      <c r="N21" s="249"/>
      <c r="O21" s="283"/>
      <c r="P21" s="279"/>
    </row>
    <row r="22" spans="1:16" s="284" customFormat="1">
      <c r="A22" s="279"/>
      <c r="B22" s="249"/>
      <c r="C22" s="249"/>
      <c r="D22" s="249"/>
      <c r="E22" s="249"/>
      <c r="F22" s="249"/>
      <c r="G22" s="1130" t="s">
        <v>486</v>
      </c>
      <c r="H22" s="1131"/>
      <c r="I22" s="1131"/>
      <c r="J22" s="1132"/>
      <c r="K22" s="285">
        <v>101.8</v>
      </c>
      <c r="L22" s="286">
        <v>100.2</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6814805</v>
      </c>
      <c r="L32" s="294">
        <v>19863</v>
      </c>
      <c r="M32" s="295">
        <v>34470</v>
      </c>
      <c r="N32" s="296">
        <v>-42.4</v>
      </c>
    </row>
    <row r="33" spans="1:16" ht="13.5" customHeight="1">
      <c r="A33" s="248"/>
      <c r="B33" s="244"/>
      <c r="C33" s="244"/>
      <c r="D33" s="244"/>
      <c r="E33" s="244"/>
      <c r="F33" s="244"/>
      <c r="G33" s="1121" t="s">
        <v>490</v>
      </c>
      <c r="H33" s="1122"/>
      <c r="I33" s="1122"/>
      <c r="J33" s="1123"/>
      <c r="K33" s="294" t="s">
        <v>477</v>
      </c>
      <c r="L33" s="294" t="s">
        <v>477</v>
      </c>
      <c r="M33" s="295">
        <v>5</v>
      </c>
      <c r="N33" s="296" t="s">
        <v>477</v>
      </c>
    </row>
    <row r="34" spans="1:16" ht="27" customHeight="1">
      <c r="A34" s="248"/>
      <c r="B34" s="244"/>
      <c r="C34" s="244"/>
      <c r="D34" s="244"/>
      <c r="E34" s="244"/>
      <c r="F34" s="244"/>
      <c r="G34" s="1121" t="s">
        <v>491</v>
      </c>
      <c r="H34" s="1122"/>
      <c r="I34" s="1122"/>
      <c r="J34" s="1123"/>
      <c r="K34" s="294" t="s">
        <v>477</v>
      </c>
      <c r="L34" s="294" t="s">
        <v>477</v>
      </c>
      <c r="M34" s="295">
        <v>70</v>
      </c>
      <c r="N34" s="296" t="s">
        <v>477</v>
      </c>
    </row>
    <row r="35" spans="1:16" ht="27" customHeight="1">
      <c r="A35" s="248"/>
      <c r="B35" s="244"/>
      <c r="C35" s="244"/>
      <c r="D35" s="244"/>
      <c r="E35" s="244"/>
      <c r="F35" s="244"/>
      <c r="G35" s="1121" t="s">
        <v>492</v>
      </c>
      <c r="H35" s="1122"/>
      <c r="I35" s="1122"/>
      <c r="J35" s="1123"/>
      <c r="K35" s="294">
        <v>1100645</v>
      </c>
      <c r="L35" s="294">
        <v>3208</v>
      </c>
      <c r="M35" s="295">
        <v>11503</v>
      </c>
      <c r="N35" s="296">
        <v>-72.099999999999994</v>
      </c>
    </row>
    <row r="36" spans="1:16" ht="27" customHeight="1">
      <c r="A36" s="248"/>
      <c r="B36" s="244"/>
      <c r="C36" s="244"/>
      <c r="D36" s="244"/>
      <c r="E36" s="244"/>
      <c r="F36" s="244"/>
      <c r="G36" s="1121" t="s">
        <v>493</v>
      </c>
      <c r="H36" s="1122"/>
      <c r="I36" s="1122"/>
      <c r="J36" s="1123"/>
      <c r="K36" s="294">
        <v>88926</v>
      </c>
      <c r="L36" s="294">
        <v>259</v>
      </c>
      <c r="M36" s="295">
        <v>452</v>
      </c>
      <c r="N36" s="296">
        <v>-42.7</v>
      </c>
    </row>
    <row r="37" spans="1:16" ht="13.5" customHeight="1">
      <c r="A37" s="248"/>
      <c r="B37" s="244"/>
      <c r="C37" s="244"/>
      <c r="D37" s="244"/>
      <c r="E37" s="244"/>
      <c r="F37" s="244"/>
      <c r="G37" s="1121" t="s">
        <v>494</v>
      </c>
      <c r="H37" s="1122"/>
      <c r="I37" s="1122"/>
      <c r="J37" s="1123"/>
      <c r="K37" s="294">
        <v>231138</v>
      </c>
      <c r="L37" s="294">
        <v>674</v>
      </c>
      <c r="M37" s="295">
        <v>1422</v>
      </c>
      <c r="N37" s="296">
        <v>-52.6</v>
      </c>
    </row>
    <row r="38" spans="1:16" ht="27" customHeight="1">
      <c r="A38" s="248"/>
      <c r="B38" s="244"/>
      <c r="C38" s="244"/>
      <c r="D38" s="244"/>
      <c r="E38" s="244"/>
      <c r="F38" s="244"/>
      <c r="G38" s="1124" t="s">
        <v>495</v>
      </c>
      <c r="H38" s="1125"/>
      <c r="I38" s="1125"/>
      <c r="J38" s="1126"/>
      <c r="K38" s="297">
        <v>414</v>
      </c>
      <c r="L38" s="297">
        <v>1</v>
      </c>
      <c r="M38" s="298">
        <v>4</v>
      </c>
      <c r="N38" s="299">
        <v>-75</v>
      </c>
      <c r="O38" s="293"/>
    </row>
    <row r="39" spans="1:16">
      <c r="A39" s="248"/>
      <c r="B39" s="244"/>
      <c r="C39" s="244"/>
      <c r="D39" s="244"/>
      <c r="E39" s="244"/>
      <c r="F39" s="244"/>
      <c r="G39" s="1124" t="s">
        <v>496</v>
      </c>
      <c r="H39" s="1125"/>
      <c r="I39" s="1125"/>
      <c r="J39" s="1126"/>
      <c r="K39" s="300">
        <v>-1801224</v>
      </c>
      <c r="L39" s="300">
        <v>-5250</v>
      </c>
      <c r="M39" s="301">
        <v>-8079</v>
      </c>
      <c r="N39" s="302">
        <v>-35</v>
      </c>
      <c r="O39" s="293"/>
    </row>
    <row r="40" spans="1:16" ht="27" customHeight="1">
      <c r="A40" s="248"/>
      <c r="B40" s="244"/>
      <c r="C40" s="244"/>
      <c r="D40" s="244"/>
      <c r="E40" s="244"/>
      <c r="F40" s="244"/>
      <c r="G40" s="1121" t="s">
        <v>497</v>
      </c>
      <c r="H40" s="1122"/>
      <c r="I40" s="1122"/>
      <c r="J40" s="1123"/>
      <c r="K40" s="300">
        <v>-5960887</v>
      </c>
      <c r="L40" s="300">
        <v>-17374</v>
      </c>
      <c r="M40" s="301">
        <v>-29589</v>
      </c>
      <c r="N40" s="302">
        <v>-41.3</v>
      </c>
      <c r="O40" s="293"/>
    </row>
    <row r="41" spans="1:16">
      <c r="A41" s="248"/>
      <c r="B41" s="244"/>
      <c r="C41" s="244"/>
      <c r="D41" s="244"/>
      <c r="E41" s="244"/>
      <c r="F41" s="244"/>
      <c r="G41" s="1127" t="s">
        <v>280</v>
      </c>
      <c r="H41" s="1128"/>
      <c r="I41" s="1128"/>
      <c r="J41" s="1129"/>
      <c r="K41" s="294">
        <v>473817</v>
      </c>
      <c r="L41" s="300">
        <v>1381</v>
      </c>
      <c r="M41" s="301">
        <v>10257</v>
      </c>
      <c r="N41" s="302">
        <v>-86.5</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7784975</v>
      </c>
      <c r="J51" s="320">
        <v>23011</v>
      </c>
      <c r="K51" s="321">
        <v>-5.9</v>
      </c>
      <c r="L51" s="322">
        <v>41739</v>
      </c>
      <c r="M51" s="323">
        <v>-1.2</v>
      </c>
      <c r="N51" s="324">
        <v>-4.7</v>
      </c>
    </row>
    <row r="52" spans="1:14">
      <c r="A52" s="248"/>
      <c r="B52" s="244"/>
      <c r="C52" s="244"/>
      <c r="D52" s="244"/>
      <c r="E52" s="244"/>
      <c r="F52" s="244"/>
      <c r="G52" s="325"/>
      <c r="H52" s="326" t="s">
        <v>508</v>
      </c>
      <c r="I52" s="327">
        <v>6087992</v>
      </c>
      <c r="J52" s="328">
        <v>17995</v>
      </c>
      <c r="K52" s="329">
        <v>29.7</v>
      </c>
      <c r="L52" s="330">
        <v>24625</v>
      </c>
      <c r="M52" s="331">
        <v>-3.4</v>
      </c>
      <c r="N52" s="332">
        <v>33.1</v>
      </c>
    </row>
    <row r="53" spans="1:14">
      <c r="A53" s="248"/>
      <c r="B53" s="244"/>
      <c r="C53" s="244"/>
      <c r="D53" s="244"/>
      <c r="E53" s="244"/>
      <c r="F53" s="244"/>
      <c r="G53" s="310" t="s">
        <v>509</v>
      </c>
      <c r="H53" s="311"/>
      <c r="I53" s="319">
        <v>7438860</v>
      </c>
      <c r="J53" s="320">
        <v>21970</v>
      </c>
      <c r="K53" s="321">
        <v>-4.5</v>
      </c>
      <c r="L53" s="322">
        <v>36765</v>
      </c>
      <c r="M53" s="323">
        <v>-11.9</v>
      </c>
      <c r="N53" s="324">
        <v>7.4</v>
      </c>
    </row>
    <row r="54" spans="1:14">
      <c r="A54" s="248"/>
      <c r="B54" s="244"/>
      <c r="C54" s="244"/>
      <c r="D54" s="244"/>
      <c r="E54" s="244"/>
      <c r="F54" s="244"/>
      <c r="G54" s="325"/>
      <c r="H54" s="326" t="s">
        <v>508</v>
      </c>
      <c r="I54" s="327">
        <v>5556781</v>
      </c>
      <c r="J54" s="328">
        <v>16411</v>
      </c>
      <c r="K54" s="329">
        <v>-8.8000000000000007</v>
      </c>
      <c r="L54" s="330">
        <v>20975</v>
      </c>
      <c r="M54" s="331">
        <v>-14.8</v>
      </c>
      <c r="N54" s="332">
        <v>6</v>
      </c>
    </row>
    <row r="55" spans="1:14">
      <c r="A55" s="248"/>
      <c r="B55" s="244"/>
      <c r="C55" s="244"/>
      <c r="D55" s="244"/>
      <c r="E55" s="244"/>
      <c r="F55" s="244"/>
      <c r="G55" s="310" t="s">
        <v>510</v>
      </c>
      <c r="H55" s="311"/>
      <c r="I55" s="319">
        <v>6607179</v>
      </c>
      <c r="J55" s="320">
        <v>19262</v>
      </c>
      <c r="K55" s="321">
        <v>-12.3</v>
      </c>
      <c r="L55" s="322">
        <v>39052</v>
      </c>
      <c r="M55" s="323">
        <v>6.2</v>
      </c>
      <c r="N55" s="324">
        <v>-18.5</v>
      </c>
    </row>
    <row r="56" spans="1:14">
      <c r="A56" s="248"/>
      <c r="B56" s="244"/>
      <c r="C56" s="244"/>
      <c r="D56" s="244"/>
      <c r="E56" s="244"/>
      <c r="F56" s="244"/>
      <c r="G56" s="325"/>
      <c r="H56" s="326" t="s">
        <v>508</v>
      </c>
      <c r="I56" s="327">
        <v>5451625</v>
      </c>
      <c r="J56" s="328">
        <v>15893</v>
      </c>
      <c r="K56" s="329">
        <v>-3.2</v>
      </c>
      <c r="L56" s="330">
        <v>21186</v>
      </c>
      <c r="M56" s="331">
        <v>1</v>
      </c>
      <c r="N56" s="332">
        <v>-4.2</v>
      </c>
    </row>
    <row r="57" spans="1:14">
      <c r="A57" s="248"/>
      <c r="B57" s="244"/>
      <c r="C57" s="244"/>
      <c r="D57" s="244"/>
      <c r="E57" s="244"/>
      <c r="F57" s="244"/>
      <c r="G57" s="310" t="s">
        <v>511</v>
      </c>
      <c r="H57" s="311"/>
      <c r="I57" s="319">
        <v>5409989</v>
      </c>
      <c r="J57" s="320">
        <v>15776</v>
      </c>
      <c r="K57" s="321">
        <v>-18.100000000000001</v>
      </c>
      <c r="L57" s="322">
        <v>41235</v>
      </c>
      <c r="M57" s="323">
        <v>5.6</v>
      </c>
      <c r="N57" s="324">
        <v>-23.7</v>
      </c>
    </row>
    <row r="58" spans="1:14">
      <c r="A58" s="248"/>
      <c r="B58" s="244"/>
      <c r="C58" s="244"/>
      <c r="D58" s="244"/>
      <c r="E58" s="244"/>
      <c r="F58" s="244"/>
      <c r="G58" s="325"/>
      <c r="H58" s="326" t="s">
        <v>508</v>
      </c>
      <c r="I58" s="327">
        <v>4186449</v>
      </c>
      <c r="J58" s="328">
        <v>12208</v>
      </c>
      <c r="K58" s="329">
        <v>-23.2</v>
      </c>
      <c r="L58" s="330">
        <v>22086</v>
      </c>
      <c r="M58" s="331">
        <v>4.2</v>
      </c>
      <c r="N58" s="332">
        <v>-27.4</v>
      </c>
    </row>
    <row r="59" spans="1:14">
      <c r="A59" s="248"/>
      <c r="B59" s="244"/>
      <c r="C59" s="244"/>
      <c r="D59" s="244"/>
      <c r="E59" s="244"/>
      <c r="F59" s="244"/>
      <c r="G59" s="310" t="s">
        <v>512</v>
      </c>
      <c r="H59" s="311"/>
      <c r="I59" s="319">
        <v>5687766</v>
      </c>
      <c r="J59" s="320">
        <v>16578</v>
      </c>
      <c r="K59" s="321">
        <v>5.0999999999999996</v>
      </c>
      <c r="L59" s="322">
        <v>41862</v>
      </c>
      <c r="M59" s="323">
        <v>1.5</v>
      </c>
      <c r="N59" s="324">
        <v>3.6</v>
      </c>
    </row>
    <row r="60" spans="1:14">
      <c r="A60" s="248"/>
      <c r="B60" s="244"/>
      <c r="C60" s="244"/>
      <c r="D60" s="244"/>
      <c r="E60" s="244"/>
      <c r="F60" s="244"/>
      <c r="G60" s="325"/>
      <c r="H60" s="326" t="s">
        <v>508</v>
      </c>
      <c r="I60" s="333">
        <v>4653986</v>
      </c>
      <c r="J60" s="328">
        <v>13565</v>
      </c>
      <c r="K60" s="329">
        <v>11.1</v>
      </c>
      <c r="L60" s="330">
        <v>23710</v>
      </c>
      <c r="M60" s="331">
        <v>7.4</v>
      </c>
      <c r="N60" s="332">
        <v>3.7</v>
      </c>
    </row>
    <row r="61" spans="1:14">
      <c r="A61" s="248"/>
      <c r="B61" s="244"/>
      <c r="C61" s="244"/>
      <c r="D61" s="244"/>
      <c r="E61" s="244"/>
      <c r="F61" s="244"/>
      <c r="G61" s="310" t="s">
        <v>513</v>
      </c>
      <c r="H61" s="334"/>
      <c r="I61" s="335">
        <v>6585754</v>
      </c>
      <c r="J61" s="336">
        <v>19319</v>
      </c>
      <c r="K61" s="337">
        <v>-7.1</v>
      </c>
      <c r="L61" s="338">
        <v>40131</v>
      </c>
      <c r="M61" s="339">
        <v>0</v>
      </c>
      <c r="N61" s="324">
        <v>-7.1</v>
      </c>
    </row>
    <row r="62" spans="1:14">
      <c r="A62" s="248"/>
      <c r="B62" s="244"/>
      <c r="C62" s="244"/>
      <c r="D62" s="244"/>
      <c r="E62" s="244"/>
      <c r="F62" s="244"/>
      <c r="G62" s="325"/>
      <c r="H62" s="326" t="s">
        <v>508</v>
      </c>
      <c r="I62" s="327">
        <v>5187367</v>
      </c>
      <c r="J62" s="328">
        <v>15214</v>
      </c>
      <c r="K62" s="329">
        <v>1.1000000000000001</v>
      </c>
      <c r="L62" s="330">
        <v>22516</v>
      </c>
      <c r="M62" s="331">
        <v>-1.1000000000000001</v>
      </c>
      <c r="N62" s="332">
        <v>2.2000000000000002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A2" sqref="A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5.14</v>
      </c>
      <c r="G47" s="12">
        <v>5.58</v>
      </c>
      <c r="H47" s="12">
        <v>5.56</v>
      </c>
      <c r="I47" s="12">
        <v>5.48</v>
      </c>
      <c r="J47" s="13">
        <v>4.32</v>
      </c>
    </row>
    <row r="48" spans="2:10" ht="57.75" customHeight="1">
      <c r="B48" s="14"/>
      <c r="C48" s="1141" t="s">
        <v>4</v>
      </c>
      <c r="D48" s="1141"/>
      <c r="E48" s="1142"/>
      <c r="F48" s="15">
        <v>4.1100000000000003</v>
      </c>
      <c r="G48" s="16">
        <v>3.89</v>
      </c>
      <c r="H48" s="16">
        <v>4.4400000000000004</v>
      </c>
      <c r="I48" s="16">
        <v>6.47</v>
      </c>
      <c r="J48" s="17">
        <v>6.21</v>
      </c>
    </row>
    <row r="49" spans="2:10" ht="57.75" customHeight="1" thickBot="1">
      <c r="B49" s="18"/>
      <c r="C49" s="1143" t="s">
        <v>5</v>
      </c>
      <c r="D49" s="1143"/>
      <c r="E49" s="1144"/>
      <c r="F49" s="19" t="s">
        <v>520</v>
      </c>
      <c r="G49" s="20">
        <v>0.43</v>
      </c>
      <c r="H49" s="20">
        <v>0.53</v>
      </c>
      <c r="I49" s="20">
        <v>2.11</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12" sqref="B12:K1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522</v>
      </c>
      <c r="D34" s="1151"/>
      <c r="E34" s="1152"/>
      <c r="F34" s="32">
        <v>1.23</v>
      </c>
      <c r="G34" s="33">
        <v>1.99</v>
      </c>
      <c r="H34" s="33">
        <v>0.19</v>
      </c>
      <c r="I34" s="33" t="s">
        <v>523</v>
      </c>
      <c r="J34" s="34" t="s">
        <v>524</v>
      </c>
      <c r="K34" s="22"/>
      <c r="L34" s="22"/>
      <c r="M34" s="22"/>
      <c r="N34" s="22"/>
      <c r="O34" s="22"/>
      <c r="P34" s="22"/>
    </row>
    <row r="35" spans="1:16" ht="39" customHeight="1">
      <c r="A35" s="22"/>
      <c r="B35" s="35"/>
      <c r="C35" s="1145" t="s">
        <v>525</v>
      </c>
      <c r="D35" s="1146"/>
      <c r="E35" s="1147"/>
      <c r="F35" s="36">
        <v>10.98</v>
      </c>
      <c r="G35" s="37">
        <v>10.11</v>
      </c>
      <c r="H35" s="37">
        <v>9.83</v>
      </c>
      <c r="I35" s="37">
        <v>10.61</v>
      </c>
      <c r="J35" s="38">
        <v>10.41</v>
      </c>
      <c r="K35" s="22"/>
      <c r="L35" s="22"/>
      <c r="M35" s="22"/>
      <c r="N35" s="22"/>
      <c r="O35" s="22"/>
      <c r="P35" s="22"/>
    </row>
    <row r="36" spans="1:16" ht="39" customHeight="1">
      <c r="A36" s="22"/>
      <c r="B36" s="35"/>
      <c r="C36" s="1145" t="s">
        <v>526</v>
      </c>
      <c r="D36" s="1146"/>
      <c r="E36" s="1147"/>
      <c r="F36" s="36">
        <v>4.07</v>
      </c>
      <c r="G36" s="37">
        <v>3.87</v>
      </c>
      <c r="H36" s="37">
        <v>4.43</v>
      </c>
      <c r="I36" s="37">
        <v>6.46</v>
      </c>
      <c r="J36" s="38">
        <v>6.19</v>
      </c>
      <c r="K36" s="22"/>
      <c r="L36" s="22"/>
      <c r="M36" s="22"/>
      <c r="N36" s="22"/>
      <c r="O36" s="22"/>
      <c r="P36" s="22"/>
    </row>
    <row r="37" spans="1:16" ht="39" customHeight="1">
      <c r="A37" s="22"/>
      <c r="B37" s="35"/>
      <c r="C37" s="1145" t="s">
        <v>527</v>
      </c>
      <c r="D37" s="1146"/>
      <c r="E37" s="1147"/>
      <c r="F37" s="36">
        <v>0.69</v>
      </c>
      <c r="G37" s="37">
        <v>0.53</v>
      </c>
      <c r="H37" s="37">
        <v>0.36</v>
      </c>
      <c r="I37" s="37">
        <v>2.12</v>
      </c>
      <c r="J37" s="38">
        <v>3.18</v>
      </c>
      <c r="K37" s="22"/>
      <c r="L37" s="22"/>
      <c r="M37" s="22"/>
      <c r="N37" s="22"/>
      <c r="O37" s="22"/>
      <c r="P37" s="22"/>
    </row>
    <row r="38" spans="1:16" ht="39" customHeight="1">
      <c r="A38" s="22"/>
      <c r="B38" s="35"/>
      <c r="C38" s="1145" t="s">
        <v>528</v>
      </c>
      <c r="D38" s="1146"/>
      <c r="E38" s="1147"/>
      <c r="F38" s="36">
        <v>0.49</v>
      </c>
      <c r="G38" s="37">
        <v>0.9</v>
      </c>
      <c r="H38" s="37">
        <v>0.85</v>
      </c>
      <c r="I38" s="37">
        <v>1.21</v>
      </c>
      <c r="J38" s="38">
        <v>1.29</v>
      </c>
      <c r="K38" s="22"/>
      <c r="L38" s="22"/>
      <c r="M38" s="22"/>
      <c r="N38" s="22"/>
      <c r="O38" s="22"/>
      <c r="P38" s="22"/>
    </row>
    <row r="39" spans="1:16" ht="39" customHeight="1">
      <c r="A39" s="22"/>
      <c r="B39" s="35"/>
      <c r="C39" s="1145" t="s">
        <v>529</v>
      </c>
      <c r="D39" s="1146"/>
      <c r="E39" s="1147"/>
      <c r="F39" s="36">
        <v>0.8</v>
      </c>
      <c r="G39" s="37">
        <v>0.78</v>
      </c>
      <c r="H39" s="37">
        <v>0.73</v>
      </c>
      <c r="I39" s="37">
        <v>0.62</v>
      </c>
      <c r="J39" s="38">
        <v>0.57999999999999996</v>
      </c>
      <c r="K39" s="22"/>
      <c r="L39" s="22"/>
      <c r="M39" s="22"/>
      <c r="N39" s="22"/>
      <c r="O39" s="22"/>
      <c r="P39" s="22"/>
    </row>
    <row r="40" spans="1:16" ht="39" customHeight="1">
      <c r="A40" s="22"/>
      <c r="B40" s="35"/>
      <c r="C40" s="1145" t="s">
        <v>530</v>
      </c>
      <c r="D40" s="1146"/>
      <c r="E40" s="1147"/>
      <c r="F40" s="36">
        <v>0.02</v>
      </c>
      <c r="G40" s="37">
        <v>0.03</v>
      </c>
      <c r="H40" s="37">
        <v>0.02</v>
      </c>
      <c r="I40" s="37">
        <v>0.02</v>
      </c>
      <c r="J40" s="38">
        <v>7.0000000000000007E-2</v>
      </c>
      <c r="K40" s="22"/>
      <c r="L40" s="22"/>
      <c r="M40" s="22"/>
      <c r="N40" s="22"/>
      <c r="O40" s="22"/>
      <c r="P40" s="22"/>
    </row>
    <row r="41" spans="1:16" ht="39" customHeight="1">
      <c r="A41" s="22"/>
      <c r="B41" s="35"/>
      <c r="C41" s="1145" t="s">
        <v>531</v>
      </c>
      <c r="D41" s="1146"/>
      <c r="E41" s="1147"/>
      <c r="F41" s="36">
        <v>0.01</v>
      </c>
      <c r="G41" s="37">
        <v>0.02</v>
      </c>
      <c r="H41" s="37">
        <v>0.02</v>
      </c>
      <c r="I41" s="37">
        <v>0.03</v>
      </c>
      <c r="J41" s="38">
        <v>0.03</v>
      </c>
      <c r="K41" s="22"/>
      <c r="L41" s="22"/>
      <c r="M41" s="22"/>
      <c r="N41" s="22"/>
      <c r="O41" s="22"/>
      <c r="P41" s="22"/>
    </row>
    <row r="42" spans="1:16" ht="39" customHeight="1">
      <c r="A42" s="22"/>
      <c r="B42" s="39"/>
      <c r="C42" s="1145" t="s">
        <v>532</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533</v>
      </c>
      <c r="D43" s="1149"/>
      <c r="E43" s="1150"/>
      <c r="F43" s="41">
        <v>0.04</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U49" sqref="U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7358</v>
      </c>
      <c r="L45" s="60">
        <v>7418</v>
      </c>
      <c r="M45" s="60">
        <v>7325</v>
      </c>
      <c r="N45" s="60">
        <v>6878</v>
      </c>
      <c r="O45" s="61">
        <v>6815</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952</v>
      </c>
      <c r="L48" s="64">
        <v>824</v>
      </c>
      <c r="M48" s="64">
        <v>894</v>
      </c>
      <c r="N48" s="64">
        <v>1345</v>
      </c>
      <c r="O48" s="65">
        <v>1101</v>
      </c>
      <c r="P48" s="48"/>
      <c r="Q48" s="48"/>
      <c r="R48" s="48"/>
      <c r="S48" s="48"/>
      <c r="T48" s="48"/>
      <c r="U48" s="48"/>
    </row>
    <row r="49" spans="1:21" ht="30.75" customHeight="1">
      <c r="A49" s="48"/>
      <c r="B49" s="1163"/>
      <c r="C49" s="1164"/>
      <c r="D49" s="62"/>
      <c r="E49" s="1155" t="s">
        <v>16</v>
      </c>
      <c r="F49" s="1155"/>
      <c r="G49" s="1155"/>
      <c r="H49" s="1155"/>
      <c r="I49" s="1155"/>
      <c r="J49" s="1156"/>
      <c r="K49" s="63" t="s">
        <v>477</v>
      </c>
      <c r="L49" s="64" t="s">
        <v>477</v>
      </c>
      <c r="M49" s="64" t="s">
        <v>477</v>
      </c>
      <c r="N49" s="64">
        <v>66</v>
      </c>
      <c r="O49" s="65">
        <v>89</v>
      </c>
      <c r="P49" s="48"/>
      <c r="Q49" s="48"/>
      <c r="R49" s="48"/>
      <c r="S49" s="48"/>
      <c r="T49" s="48"/>
      <c r="U49" s="48"/>
    </row>
    <row r="50" spans="1:21" ht="30.75" customHeight="1">
      <c r="A50" s="48"/>
      <c r="B50" s="1163"/>
      <c r="C50" s="1164"/>
      <c r="D50" s="62"/>
      <c r="E50" s="1155" t="s">
        <v>17</v>
      </c>
      <c r="F50" s="1155"/>
      <c r="G50" s="1155"/>
      <c r="H50" s="1155"/>
      <c r="I50" s="1155"/>
      <c r="J50" s="1156"/>
      <c r="K50" s="63">
        <v>2721</v>
      </c>
      <c r="L50" s="64">
        <v>854</v>
      </c>
      <c r="M50" s="64">
        <v>1135</v>
      </c>
      <c r="N50" s="64">
        <v>231</v>
      </c>
      <c r="O50" s="65">
        <v>231</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7097</v>
      </c>
      <c r="L52" s="64">
        <v>7280</v>
      </c>
      <c r="M52" s="64">
        <v>7206</v>
      </c>
      <c r="N52" s="64">
        <v>7435</v>
      </c>
      <c r="O52" s="65">
        <v>7763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3934</v>
      </c>
      <c r="L53" s="69">
        <v>1816</v>
      </c>
      <c r="M53" s="69">
        <v>2148</v>
      </c>
      <c r="N53" s="69">
        <v>1085</v>
      </c>
      <c r="O53" s="70">
        <v>473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7" zoomScaleSheetLayoutView="100" workbookViewId="0">
      <selection activeCell="B12" sqref="B12:K1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61637</v>
      </c>
      <c r="J41" s="83">
        <v>60554</v>
      </c>
      <c r="K41" s="83">
        <v>59268</v>
      </c>
      <c r="L41" s="83">
        <v>58002</v>
      </c>
      <c r="M41" s="84">
        <v>57191</v>
      </c>
    </row>
    <row r="42" spans="2:13" ht="27.75" customHeight="1">
      <c r="B42" s="1171"/>
      <c r="C42" s="1172"/>
      <c r="D42" s="85"/>
      <c r="E42" s="1175" t="s">
        <v>26</v>
      </c>
      <c r="F42" s="1175"/>
      <c r="G42" s="1175"/>
      <c r="H42" s="1176"/>
      <c r="I42" s="86">
        <v>6025</v>
      </c>
      <c r="J42" s="87">
        <v>5270</v>
      </c>
      <c r="K42" s="87">
        <v>4549</v>
      </c>
      <c r="L42" s="87">
        <v>4446</v>
      </c>
      <c r="M42" s="88">
        <v>4262</v>
      </c>
    </row>
    <row r="43" spans="2:13" ht="27.75" customHeight="1">
      <c r="B43" s="1171"/>
      <c r="C43" s="1172"/>
      <c r="D43" s="85"/>
      <c r="E43" s="1175" t="s">
        <v>27</v>
      </c>
      <c r="F43" s="1175"/>
      <c r="G43" s="1175"/>
      <c r="H43" s="1176"/>
      <c r="I43" s="86">
        <v>12807</v>
      </c>
      <c r="J43" s="87">
        <v>13608</v>
      </c>
      <c r="K43" s="87">
        <v>11824</v>
      </c>
      <c r="L43" s="87">
        <v>8507</v>
      </c>
      <c r="M43" s="88">
        <v>4267</v>
      </c>
    </row>
    <row r="44" spans="2:13" ht="27.75" customHeight="1">
      <c r="B44" s="1171"/>
      <c r="C44" s="1172"/>
      <c r="D44" s="85"/>
      <c r="E44" s="1175" t="s">
        <v>28</v>
      </c>
      <c r="F44" s="1175"/>
      <c r="G44" s="1175"/>
      <c r="H44" s="1176"/>
      <c r="I44" s="86" t="s">
        <v>477</v>
      </c>
      <c r="J44" s="87" t="s">
        <v>477</v>
      </c>
      <c r="K44" s="87" t="s">
        <v>477</v>
      </c>
      <c r="L44" s="87">
        <v>584</v>
      </c>
      <c r="M44" s="88">
        <v>834</v>
      </c>
    </row>
    <row r="45" spans="2:13" ht="27.75" customHeight="1">
      <c r="B45" s="1171"/>
      <c r="C45" s="1172"/>
      <c r="D45" s="85"/>
      <c r="E45" s="1175" t="s">
        <v>29</v>
      </c>
      <c r="F45" s="1175"/>
      <c r="G45" s="1175"/>
      <c r="H45" s="1176"/>
      <c r="I45" s="86">
        <v>17063</v>
      </c>
      <c r="J45" s="87">
        <v>16554</v>
      </c>
      <c r="K45" s="87">
        <v>12301</v>
      </c>
      <c r="L45" s="87">
        <v>11319</v>
      </c>
      <c r="M45" s="88">
        <v>9856</v>
      </c>
    </row>
    <row r="46" spans="2:13" ht="27.75" customHeight="1">
      <c r="B46" s="1171"/>
      <c r="C46" s="1172"/>
      <c r="D46" s="85"/>
      <c r="E46" s="1175" t="s">
        <v>30</v>
      </c>
      <c r="F46" s="1175"/>
      <c r="G46" s="1175"/>
      <c r="H46" s="1176"/>
      <c r="I46" s="86">
        <v>3</v>
      </c>
      <c r="J46" s="87">
        <v>2</v>
      </c>
      <c r="K46" s="87">
        <v>3</v>
      </c>
      <c r="L46" s="87">
        <v>1</v>
      </c>
      <c r="M46" s="88">
        <v>1</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7321</v>
      </c>
      <c r="J49" s="87">
        <v>7071</v>
      </c>
      <c r="K49" s="87">
        <v>7544</v>
      </c>
      <c r="L49" s="87">
        <v>7194</v>
      </c>
      <c r="M49" s="88">
        <v>9890</v>
      </c>
    </row>
    <row r="50" spans="2:13" ht="27.75" customHeight="1">
      <c r="B50" s="1171"/>
      <c r="C50" s="1172"/>
      <c r="D50" s="85"/>
      <c r="E50" s="1175" t="s">
        <v>35</v>
      </c>
      <c r="F50" s="1175"/>
      <c r="G50" s="1175"/>
      <c r="H50" s="1176"/>
      <c r="I50" s="86">
        <v>22753</v>
      </c>
      <c r="J50" s="87">
        <v>21033</v>
      </c>
      <c r="K50" s="87">
        <v>17678</v>
      </c>
      <c r="L50" s="87">
        <v>13715</v>
      </c>
      <c r="M50" s="88">
        <v>8876</v>
      </c>
    </row>
    <row r="51" spans="2:13" ht="27.75" customHeight="1">
      <c r="B51" s="1173"/>
      <c r="C51" s="1174"/>
      <c r="D51" s="85"/>
      <c r="E51" s="1175" t="s">
        <v>36</v>
      </c>
      <c r="F51" s="1175"/>
      <c r="G51" s="1175"/>
      <c r="H51" s="1176"/>
      <c r="I51" s="86">
        <v>57602</v>
      </c>
      <c r="J51" s="87">
        <v>58373</v>
      </c>
      <c r="K51" s="87">
        <v>58719</v>
      </c>
      <c r="L51" s="87">
        <v>57978</v>
      </c>
      <c r="M51" s="88">
        <v>57031</v>
      </c>
    </row>
    <row r="52" spans="2:13" ht="27.75" customHeight="1" thickBot="1">
      <c r="B52" s="1177" t="s">
        <v>37</v>
      </c>
      <c r="C52" s="1178"/>
      <c r="D52" s="90"/>
      <c r="E52" s="1179" t="s">
        <v>38</v>
      </c>
      <c r="F52" s="1179"/>
      <c r="G52" s="1179"/>
      <c r="H52" s="1180"/>
      <c r="I52" s="91">
        <v>9860</v>
      </c>
      <c r="J52" s="92">
        <v>9511</v>
      </c>
      <c r="K52" s="92">
        <v>4005</v>
      </c>
      <c r="L52" s="92">
        <v>3973</v>
      </c>
      <c r="M52" s="93">
        <v>613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23011</v>
      </c>
      <c r="E3" s="116"/>
      <c r="F3" s="117">
        <v>41739</v>
      </c>
      <c r="G3" s="118"/>
      <c r="H3" s="119"/>
    </row>
    <row r="4" spans="1:8">
      <c r="A4" s="120"/>
      <c r="B4" s="121"/>
      <c r="C4" s="122"/>
      <c r="D4" s="123">
        <v>17995</v>
      </c>
      <c r="E4" s="124"/>
      <c r="F4" s="125">
        <v>24625</v>
      </c>
      <c r="G4" s="126"/>
      <c r="H4" s="127"/>
    </row>
    <row r="5" spans="1:8">
      <c r="A5" s="108" t="s">
        <v>509</v>
      </c>
      <c r="B5" s="113"/>
      <c r="C5" s="114"/>
      <c r="D5" s="115">
        <v>21970</v>
      </c>
      <c r="E5" s="116"/>
      <c r="F5" s="117">
        <v>36765</v>
      </c>
      <c r="G5" s="118"/>
      <c r="H5" s="119"/>
    </row>
    <row r="6" spans="1:8">
      <c r="A6" s="120"/>
      <c r="B6" s="121"/>
      <c r="C6" s="122"/>
      <c r="D6" s="123">
        <v>16411</v>
      </c>
      <c r="E6" s="124"/>
      <c r="F6" s="125">
        <v>20975</v>
      </c>
      <c r="G6" s="126"/>
      <c r="H6" s="127"/>
    </row>
    <row r="7" spans="1:8">
      <c r="A7" s="108" t="s">
        <v>510</v>
      </c>
      <c r="B7" s="113"/>
      <c r="C7" s="114"/>
      <c r="D7" s="115">
        <v>19262</v>
      </c>
      <c r="E7" s="116"/>
      <c r="F7" s="117">
        <v>39052</v>
      </c>
      <c r="G7" s="118"/>
      <c r="H7" s="119"/>
    </row>
    <row r="8" spans="1:8">
      <c r="A8" s="120"/>
      <c r="B8" s="121"/>
      <c r="C8" s="122"/>
      <c r="D8" s="123">
        <v>15893</v>
      </c>
      <c r="E8" s="124"/>
      <c r="F8" s="125">
        <v>21186</v>
      </c>
      <c r="G8" s="126"/>
      <c r="H8" s="127"/>
    </row>
    <row r="9" spans="1:8">
      <c r="A9" s="108" t="s">
        <v>511</v>
      </c>
      <c r="B9" s="113"/>
      <c r="C9" s="114"/>
      <c r="D9" s="115">
        <v>15776</v>
      </c>
      <c r="E9" s="116"/>
      <c r="F9" s="117">
        <v>41235</v>
      </c>
      <c r="G9" s="118"/>
      <c r="H9" s="119"/>
    </row>
    <row r="10" spans="1:8">
      <c r="A10" s="120"/>
      <c r="B10" s="121"/>
      <c r="C10" s="122"/>
      <c r="D10" s="123">
        <v>12208</v>
      </c>
      <c r="E10" s="124"/>
      <c r="F10" s="125">
        <v>22086</v>
      </c>
      <c r="G10" s="126"/>
      <c r="H10" s="127"/>
    </row>
    <row r="11" spans="1:8">
      <c r="A11" s="108" t="s">
        <v>512</v>
      </c>
      <c r="B11" s="113"/>
      <c r="C11" s="114"/>
      <c r="D11" s="115">
        <v>16578</v>
      </c>
      <c r="E11" s="116"/>
      <c r="F11" s="117">
        <v>41862</v>
      </c>
      <c r="G11" s="118"/>
      <c r="H11" s="119"/>
    </row>
    <row r="12" spans="1:8">
      <c r="A12" s="120"/>
      <c r="B12" s="121"/>
      <c r="C12" s="128"/>
      <c r="D12" s="123">
        <v>13565</v>
      </c>
      <c r="E12" s="124"/>
      <c r="F12" s="125">
        <v>23710</v>
      </c>
      <c r="G12" s="126"/>
      <c r="H12" s="127"/>
    </row>
    <row r="13" spans="1:8">
      <c r="A13" s="108"/>
      <c r="B13" s="113"/>
      <c r="C13" s="129"/>
      <c r="D13" s="130">
        <v>19319</v>
      </c>
      <c r="E13" s="131"/>
      <c r="F13" s="132">
        <v>40131</v>
      </c>
      <c r="G13" s="133"/>
      <c r="H13" s="119"/>
    </row>
    <row r="14" spans="1:8">
      <c r="A14" s="120"/>
      <c r="B14" s="121"/>
      <c r="C14" s="122"/>
      <c r="D14" s="123">
        <v>15214</v>
      </c>
      <c r="E14" s="124"/>
      <c r="F14" s="125">
        <v>22516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4.1100000000000003</v>
      </c>
      <c r="C19" s="134">
        <f>ROUND(VALUE(SUBSTITUTE(実質収支比率等に係る経年分析!G$48,"▲","-")),2)</f>
        <v>3.89</v>
      </c>
      <c r="D19" s="134">
        <f>ROUND(VALUE(SUBSTITUTE(実質収支比率等に係る経年分析!H$48,"▲","-")),2)</f>
        <v>4.4400000000000004</v>
      </c>
      <c r="E19" s="134">
        <f>ROUND(VALUE(SUBSTITUTE(実質収支比率等に係る経年分析!I$48,"▲","-")),2)</f>
        <v>6.47</v>
      </c>
      <c r="F19" s="134">
        <f>ROUND(VALUE(SUBSTITUTE(実質収支比率等に係る経年分析!J$48,"▲","-")),2)</f>
        <v>6.21</v>
      </c>
    </row>
    <row r="20" spans="1:11">
      <c r="A20" s="134" t="s">
        <v>43</v>
      </c>
      <c r="B20" s="134">
        <f>ROUND(VALUE(SUBSTITUTE(実質収支比率等に係る経年分析!F$47,"▲","-")),2)</f>
        <v>5.14</v>
      </c>
      <c r="C20" s="134">
        <f>ROUND(VALUE(SUBSTITUTE(実質収支比率等に係る経年分析!G$47,"▲","-")),2)</f>
        <v>5.58</v>
      </c>
      <c r="D20" s="134">
        <f>ROUND(VALUE(SUBSTITUTE(実質収支比率等に係る経年分析!H$47,"▲","-")),2)</f>
        <v>5.56</v>
      </c>
      <c r="E20" s="134">
        <f>ROUND(VALUE(SUBSTITUTE(実質収支比率等に係る経年分析!I$47,"▲","-")),2)</f>
        <v>5.48</v>
      </c>
      <c r="F20" s="134">
        <f>ROUND(VALUE(SUBSTITUTE(実質収支比率等に係る経年分析!J$47,"▲","-")),2)</f>
        <v>4.32</v>
      </c>
    </row>
    <row r="21" spans="1:11">
      <c r="A21" s="134" t="s">
        <v>44</v>
      </c>
      <c r="B21" s="134">
        <f>IF(ISNUMBER(VALUE(SUBSTITUTE(実質収支比率等に係る経年分析!F$49,"▲","-"))),ROUND(VALUE(SUBSTITUTE(実質収支比率等に係る経年分析!F$49,"▲","-")),2),NA())</f>
        <v>-2.54</v>
      </c>
      <c r="C21" s="134">
        <f>IF(ISNUMBER(VALUE(SUBSTITUTE(実質収支比率等に係る経年分析!G$49,"▲","-"))),ROUND(VALUE(SUBSTITUTE(実質収支比率等に係る経年分析!G$49,"▲","-")),2),NA())</f>
        <v>0.43</v>
      </c>
      <c r="D21" s="134">
        <f>IF(ISNUMBER(VALUE(SUBSTITUTE(実質収支比率等に係る経年分析!H$49,"▲","-"))),ROUND(VALUE(SUBSTITUTE(実質収支比率等に係る経年分析!H$49,"▲","-")),2),NA())</f>
        <v>0.53</v>
      </c>
      <c r="E21" s="134">
        <f>IF(ISNUMBER(VALUE(SUBSTITUTE(実質収支比率等に係る経年分析!I$49,"▲","-"))),ROUND(VALUE(SUBSTITUTE(実質収支比率等に係る経年分析!I$49,"▲","-")),2),NA())</f>
        <v>2.11</v>
      </c>
      <c r="F21" s="134">
        <f>IF(ISNUMBER(VALUE(SUBSTITUTE(実質収支比率等に係る経年分析!J$49,"▲","-"))),ROUND(VALUE(SUBSTITUTE(実質収支比率等に係る経年分析!J$49,"▲","-")),2),NA())</f>
        <v>-1.46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所沢市交通災害共済特別会計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所沢市後期高齢者医療特別会計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所沢市病院事業会計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0.57999999999999996</v>
      </c>
    </row>
    <row r="32" spans="1:11">
      <c r="A32" s="135" t="str">
        <f>IF(連結実質赤字比率に係る赤字・黒字の構成分析!C$38="",NA(),連結実質赤字比率に係る赤字・黒字の構成分析!C$38)</f>
        <v>所沢市介護保険特別会計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1.29</v>
      </c>
    </row>
    <row r="33" spans="1:16">
      <c r="A33" s="135" t="str">
        <f>IF(連結実質赤字比率に係る赤字・黒字の構成分析!C$37="",NA(),連結実質赤字比率に係る赤字・黒字の構成分析!C$37)</f>
        <v>所沢市下水道事業特別会計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3.18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6.19</v>
      </c>
    </row>
    <row r="35" spans="1:16">
      <c r="A35" s="135" t="str">
        <f>IF(連結実質赤字比率に係る赤字・黒字の構成分析!C$35="",NA(),連結実質赤字比率に係る赤字・黒字の構成分析!C$35)</f>
        <v>所沢市水道事業会計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10.41</v>
      </c>
    </row>
    <row r="36" spans="1:16">
      <c r="A36" s="135" t="str">
        <f>IF(連結実質赤字比率に係る赤字・黒字の構成分析!C$34="",NA(),連結実質赤字比率に係る赤字・黒字の構成分析!C$34)</f>
        <v>所沢市国民健康保険特別会計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0.19</v>
      </c>
      <c r="H36" s="135">
        <f>IF(ROUND(VALUE(SUBSTITUTE(連結実質赤字比率に係る赤字・黒字の構成分析!I$34,"▲", "-")), 2) &lt; 0, ABS(ROUND(VALUE(SUBSTITUTE(連結実質赤字比率に係る赤字・黒字の構成分析!I$34,"▲", "-")), 2)), NA())</f>
        <v>0.27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0.72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7097</v>
      </c>
      <c r="E42" s="136"/>
      <c r="F42" s="136"/>
      <c r="G42" s="136">
        <f>'実質公債費比率（分子）の構造'!L$52</f>
        <v>7280</v>
      </c>
      <c r="H42" s="136"/>
      <c r="I42" s="136"/>
      <c r="J42" s="136">
        <f>'実質公債費比率（分子）の構造'!M$52</f>
        <v>7206</v>
      </c>
      <c r="K42" s="136"/>
      <c r="L42" s="136"/>
      <c r="M42" s="136">
        <f>'実質公債費比率（分子）の構造'!N$52</f>
        <v>7435</v>
      </c>
      <c r="N42" s="136"/>
      <c r="O42" s="136"/>
      <c r="P42" s="136">
        <f>'実質公債費比率（分子）の構造'!O$52</f>
        <v>7763</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2721</v>
      </c>
      <c r="C44" s="136"/>
      <c r="D44" s="136"/>
      <c r="E44" s="136">
        <f>'実質公債費比率（分子）の構造'!L$50</f>
        <v>854</v>
      </c>
      <c r="F44" s="136"/>
      <c r="G44" s="136"/>
      <c r="H44" s="136">
        <f>'実質公債費比率（分子）の構造'!M$50</f>
        <v>1135</v>
      </c>
      <c r="I44" s="136"/>
      <c r="J44" s="136"/>
      <c r="K44" s="136">
        <f>'実質公債費比率（分子）の構造'!N$50</f>
        <v>231</v>
      </c>
      <c r="L44" s="136"/>
      <c r="M44" s="136"/>
      <c r="N44" s="136">
        <f>'実質公債費比率（分子）の構造'!O$50</f>
        <v>231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66</v>
      </c>
      <c r="L45" s="136"/>
      <c r="M45" s="136"/>
      <c r="N45" s="136">
        <f>'実質公債費比率（分子）の構造'!O$49</f>
        <v>89</v>
      </c>
      <c r="O45" s="136"/>
      <c r="P45" s="136"/>
    </row>
    <row r="46" spans="1:16">
      <c r="A46" s="136" t="s">
        <v>55</v>
      </c>
      <c r="B46" s="136">
        <f>'実質公債費比率（分子）の構造'!K$48</f>
        <v>952</v>
      </c>
      <c r="C46" s="136"/>
      <c r="D46" s="136"/>
      <c r="E46" s="136">
        <f>'実質公債費比率（分子）の構造'!L$48</f>
        <v>824</v>
      </c>
      <c r="F46" s="136"/>
      <c r="G46" s="136"/>
      <c r="H46" s="136">
        <f>'実質公債費比率（分子）の構造'!M$48</f>
        <v>894</v>
      </c>
      <c r="I46" s="136"/>
      <c r="J46" s="136"/>
      <c r="K46" s="136">
        <f>'実質公債費比率（分子）の構造'!N$48</f>
        <v>1345</v>
      </c>
      <c r="L46" s="136"/>
      <c r="M46" s="136"/>
      <c r="N46" s="136">
        <f>'実質公債費比率（分子）の構造'!O$48</f>
        <v>1101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7358</v>
      </c>
      <c r="C49" s="136"/>
      <c r="D49" s="136"/>
      <c r="E49" s="136">
        <f>'実質公債費比率（分子）の構造'!L$45</f>
        <v>7418</v>
      </c>
      <c r="F49" s="136"/>
      <c r="G49" s="136"/>
      <c r="H49" s="136">
        <f>'実質公債費比率（分子）の構造'!M$45</f>
        <v>7325</v>
      </c>
      <c r="I49" s="136"/>
      <c r="J49" s="136"/>
      <c r="K49" s="136">
        <f>'実質公債費比率（分子）の構造'!N$45</f>
        <v>6878</v>
      </c>
      <c r="L49" s="136"/>
      <c r="M49" s="136"/>
      <c r="N49" s="136">
        <f>'実質公債費比率（分子）の構造'!O$45</f>
        <v>6815</v>
      </c>
      <c r="O49" s="136"/>
      <c r="P49" s="136"/>
    </row>
    <row r="50" spans="1:16">
      <c r="A50" s="136" t="s">
        <v>59</v>
      </c>
      <c r="B50" s="136" t="e">
        <f>NA()</f>
        <v>#N/A</v>
      </c>
      <c r="C50" s="136">
        <f>IF(ISNUMBER('実質公債費比率（分子）の構造'!K$53),'実質公債費比率（分子）の構造'!K$53,NA())</f>
        <v>3934</v>
      </c>
      <c r="D50" s="136" t="e">
        <f>NA()</f>
        <v>#N/A</v>
      </c>
      <c r="E50" s="136" t="e">
        <f>NA()</f>
        <v>#N/A</v>
      </c>
      <c r="F50" s="136">
        <f>IF(ISNUMBER('実質公債費比率（分子）の構造'!L$53),'実質公債費比率（分子）の構造'!L$53,NA())</f>
        <v>1816</v>
      </c>
      <c r="G50" s="136" t="e">
        <f>NA()</f>
        <v>#N/A</v>
      </c>
      <c r="H50" s="136" t="e">
        <f>NA()</f>
        <v>#N/A</v>
      </c>
      <c r="I50" s="136">
        <f>IF(ISNUMBER('実質公債費比率（分子）の構造'!M$53),'実質公債費比率（分子）の構造'!M$53,NA())</f>
        <v>2148</v>
      </c>
      <c r="J50" s="136" t="e">
        <f>NA()</f>
        <v>#N/A</v>
      </c>
      <c r="K50" s="136" t="e">
        <f>NA()</f>
        <v>#N/A</v>
      </c>
      <c r="L50" s="136">
        <f>IF(ISNUMBER('実質公債費比率（分子）の構造'!N$53),'実質公債費比率（分子）の構造'!N$53,NA())</f>
        <v>1085</v>
      </c>
      <c r="M50" s="136" t="e">
        <f>NA()</f>
        <v>#N/A</v>
      </c>
      <c r="N50" s="136" t="e">
        <f>NA()</f>
        <v>#N/A</v>
      </c>
      <c r="O50" s="136">
        <f>IF(ISNUMBER('実質公債費比率（分子）の構造'!O$53),'実質公債費比率（分子）の構造'!O$53,NA())</f>
        <v>473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57602</v>
      </c>
      <c r="E56" s="135"/>
      <c r="F56" s="135"/>
      <c r="G56" s="135">
        <f>'将来負担比率（分子）の構造'!J$51</f>
        <v>58373</v>
      </c>
      <c r="H56" s="135"/>
      <c r="I56" s="135"/>
      <c r="J56" s="135">
        <f>'将来負担比率（分子）の構造'!K$51</f>
        <v>58719</v>
      </c>
      <c r="K56" s="135"/>
      <c r="L56" s="135"/>
      <c r="M56" s="135">
        <f>'将来負担比率（分子）の構造'!L$51</f>
        <v>57978</v>
      </c>
      <c r="N56" s="135"/>
      <c r="O56" s="135"/>
      <c r="P56" s="135">
        <f>'将来負担比率（分子）の構造'!M$51</f>
        <v>57031</v>
      </c>
    </row>
    <row r="57" spans="1:16">
      <c r="A57" s="135" t="s">
        <v>35</v>
      </c>
      <c r="B57" s="135"/>
      <c r="C57" s="135"/>
      <c r="D57" s="135">
        <f>'将来負担比率（分子）の構造'!I$50</f>
        <v>22753</v>
      </c>
      <c r="E57" s="135"/>
      <c r="F57" s="135"/>
      <c r="G57" s="135">
        <f>'将来負担比率（分子）の構造'!J$50</f>
        <v>21033</v>
      </c>
      <c r="H57" s="135"/>
      <c r="I57" s="135"/>
      <c r="J57" s="135">
        <f>'将来負担比率（分子）の構造'!K$50</f>
        <v>17678</v>
      </c>
      <c r="K57" s="135"/>
      <c r="L57" s="135"/>
      <c r="M57" s="135">
        <f>'将来負担比率（分子）の構造'!L$50</f>
        <v>13715</v>
      </c>
      <c r="N57" s="135"/>
      <c r="O57" s="135"/>
      <c r="P57" s="135">
        <f>'将来負担比率（分子）の構造'!M$50</f>
        <v>8876</v>
      </c>
    </row>
    <row r="58" spans="1:16">
      <c r="A58" s="135" t="s">
        <v>34</v>
      </c>
      <c r="B58" s="135"/>
      <c r="C58" s="135"/>
      <c r="D58" s="135">
        <f>'将来負担比率（分子）の構造'!I$49</f>
        <v>7321</v>
      </c>
      <c r="E58" s="135"/>
      <c r="F58" s="135"/>
      <c r="G58" s="135">
        <f>'将来負担比率（分子）の構造'!J$49</f>
        <v>7071</v>
      </c>
      <c r="H58" s="135"/>
      <c r="I58" s="135"/>
      <c r="J58" s="135">
        <f>'将来負担比率（分子）の構造'!K$49</f>
        <v>7544</v>
      </c>
      <c r="K58" s="135"/>
      <c r="L58" s="135"/>
      <c r="M58" s="135">
        <f>'将来負担比率（分子）の構造'!L$49</f>
        <v>7194</v>
      </c>
      <c r="N58" s="135"/>
      <c r="O58" s="135"/>
      <c r="P58" s="135">
        <f>'将来負担比率（分子）の構造'!M$49</f>
        <v>9890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2</v>
      </c>
      <c r="F61" s="135"/>
      <c r="G61" s="135"/>
      <c r="H61" s="135">
        <f>'将来負担比率（分子）の構造'!K$46</f>
        <v>3</v>
      </c>
      <c r="I61" s="135"/>
      <c r="J61" s="135"/>
      <c r="K61" s="135">
        <f>'将来負担比率（分子）の構造'!L$46</f>
        <v>1</v>
      </c>
      <c r="L61" s="135"/>
      <c r="M61" s="135"/>
      <c r="N61" s="135">
        <f>'将来負担比率（分子）の構造'!M$46</f>
        <v>1</v>
      </c>
      <c r="O61" s="135"/>
      <c r="P61" s="135"/>
    </row>
    <row r="62" spans="1:16">
      <c r="A62" s="135" t="s">
        <v>29</v>
      </c>
      <c r="B62" s="135">
        <f>'将来負担比率（分子）の構造'!I$45</f>
        <v>17063</v>
      </c>
      <c r="C62" s="135"/>
      <c r="D62" s="135"/>
      <c r="E62" s="135">
        <f>'将来負担比率（分子）の構造'!J$45</f>
        <v>16554</v>
      </c>
      <c r="F62" s="135"/>
      <c r="G62" s="135"/>
      <c r="H62" s="135">
        <f>'将来負担比率（分子）の構造'!K$45</f>
        <v>12301</v>
      </c>
      <c r="I62" s="135"/>
      <c r="J62" s="135"/>
      <c r="K62" s="135">
        <f>'将来負担比率（分子）の構造'!L$45</f>
        <v>11319</v>
      </c>
      <c r="L62" s="135"/>
      <c r="M62" s="135"/>
      <c r="N62" s="135">
        <f>'将来負担比率（分子）の構造'!M$45</f>
        <v>9856</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584</v>
      </c>
      <c r="L63" s="135"/>
      <c r="M63" s="135"/>
      <c r="N63" s="135">
        <f>'将来負担比率（分子）の構造'!M$44</f>
        <v>834</v>
      </c>
      <c r="O63" s="135"/>
      <c r="P63" s="135"/>
    </row>
    <row r="64" spans="1:16">
      <c r="A64" s="135" t="s">
        <v>27</v>
      </c>
      <c r="B64" s="135">
        <f>'将来負担比率（分子）の構造'!I$43</f>
        <v>12807</v>
      </c>
      <c r="C64" s="135"/>
      <c r="D64" s="135"/>
      <c r="E64" s="135">
        <f>'将来負担比率（分子）の構造'!J$43</f>
        <v>13608</v>
      </c>
      <c r="F64" s="135"/>
      <c r="G64" s="135"/>
      <c r="H64" s="135">
        <f>'将来負担比率（分子）の構造'!K$43</f>
        <v>11824</v>
      </c>
      <c r="I64" s="135"/>
      <c r="J64" s="135"/>
      <c r="K64" s="135">
        <f>'将来負担比率（分子）の構造'!L$43</f>
        <v>8507</v>
      </c>
      <c r="L64" s="135"/>
      <c r="M64" s="135"/>
      <c r="N64" s="135">
        <f>'将来負担比率（分子）の構造'!M$43</f>
        <v>4267</v>
      </c>
      <c r="O64" s="135"/>
      <c r="P64" s="135"/>
    </row>
    <row r="65" spans="1:16">
      <c r="A65" s="135" t="s">
        <v>26</v>
      </c>
      <c r="B65" s="135">
        <f>'将来負担比率（分子）の構造'!I$42</f>
        <v>6025</v>
      </c>
      <c r="C65" s="135"/>
      <c r="D65" s="135"/>
      <c r="E65" s="135">
        <f>'将来負担比率（分子）の構造'!J$42</f>
        <v>5270</v>
      </c>
      <c r="F65" s="135"/>
      <c r="G65" s="135"/>
      <c r="H65" s="135">
        <f>'将来負担比率（分子）の構造'!K$42</f>
        <v>4549</v>
      </c>
      <c r="I65" s="135"/>
      <c r="J65" s="135"/>
      <c r="K65" s="135">
        <f>'将来負担比率（分子）の構造'!L$42</f>
        <v>4446</v>
      </c>
      <c r="L65" s="135"/>
      <c r="M65" s="135"/>
      <c r="N65" s="135">
        <f>'将来負担比率（分子）の構造'!M$42</f>
        <v>4262</v>
      </c>
      <c r="O65" s="135"/>
      <c r="P65" s="135"/>
    </row>
    <row r="66" spans="1:16">
      <c r="A66" s="135" t="s">
        <v>25</v>
      </c>
      <c r="B66" s="135">
        <f>'将来負担比率（分子）の構造'!I$41</f>
        <v>61637</v>
      </c>
      <c r="C66" s="135"/>
      <c r="D66" s="135"/>
      <c r="E66" s="135">
        <f>'将来負担比率（分子）の構造'!J$41</f>
        <v>60554</v>
      </c>
      <c r="F66" s="135"/>
      <c r="G66" s="135"/>
      <c r="H66" s="135">
        <f>'将来負担比率（分子）の構造'!K$41</f>
        <v>59268</v>
      </c>
      <c r="I66" s="135"/>
      <c r="J66" s="135"/>
      <c r="K66" s="135">
        <f>'将来負担比率（分子）の構造'!L$41</f>
        <v>58002</v>
      </c>
      <c r="L66" s="135"/>
      <c r="M66" s="135"/>
      <c r="N66" s="135">
        <f>'将来負担比率（分子）の構造'!M$41</f>
        <v>57191</v>
      </c>
      <c r="O66" s="135"/>
      <c r="P66" s="135"/>
    </row>
    <row r="67" spans="1:16">
      <c r="A67" s="135" t="s">
        <v>63</v>
      </c>
      <c r="B67" s="135" t="e">
        <f>NA()</f>
        <v>#N/A</v>
      </c>
      <c r="C67" s="135">
        <f>IF(ISNUMBER('将来負担比率（分子）の構造'!I$52), IF('将来負担比率（分子）の構造'!I$52 &lt; 0, 0, '将来負担比率（分子）の構造'!I$52), NA())</f>
        <v>9860</v>
      </c>
      <c r="D67" s="135" t="e">
        <f>NA()</f>
        <v>#N/A</v>
      </c>
      <c r="E67" s="135" t="e">
        <f>NA()</f>
        <v>#N/A</v>
      </c>
      <c r="F67" s="135">
        <f>IF(ISNUMBER('将来負担比率（分子）の構造'!J$52), IF('将来負担比率（分子）の構造'!J$52 &lt; 0, 0, '将来負担比率（分子）の構造'!J$52), NA())</f>
        <v>9511</v>
      </c>
      <c r="G67" s="135" t="e">
        <f>NA()</f>
        <v>#N/A</v>
      </c>
      <c r="H67" s="135" t="e">
        <f>NA()</f>
        <v>#N/A</v>
      </c>
      <c r="I67" s="135">
        <f>IF(ISNUMBER('将来負担比率（分子）の構造'!K$52), IF('将来負担比率（分子）の構造'!K$52 &lt; 0, 0, '将来負担比率（分子）の構造'!K$52), NA())</f>
        <v>4005</v>
      </c>
      <c r="J67" s="135" t="e">
        <f>NA()</f>
        <v>#N/A</v>
      </c>
      <c r="K67" s="135" t="e">
        <f>NA()</f>
        <v>#N/A</v>
      </c>
      <c r="L67" s="135">
        <f>IF(ISNUMBER('将来負担比率（分子）の構造'!L$52), IF('将来負担比率（分子）の構造'!L$52 &lt; 0, 0, '将来負担比率（分子）の構造'!L$52), NA())</f>
        <v>3973</v>
      </c>
      <c r="M67" s="135" t="e">
        <f>NA()</f>
        <v>#N/A</v>
      </c>
      <c r="N67" s="135" t="e">
        <f>NA()</f>
        <v>#N/A</v>
      </c>
      <c r="O67" s="135">
        <f>IF(ISNUMBER('将来負担比率（分子）の構造'!M$52), IF('将来負担比率（分子）の構造'!M$52 &lt; 0, 0, '将来負担比率（分子）の構造'!M$52), NA())</f>
        <v>613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2016-04-21T02:05:25Z</cp:lastPrinted>
  <dcterms:created xsi:type="dcterms:W3CDTF">2016-02-15T00:57:13Z</dcterms:created>
  <dcterms:modified xsi:type="dcterms:W3CDTF">2016-04-25T05:40:38Z</dcterms:modified>
</cp:coreProperties>
</file>