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75" yWindow="15" windowWidth="15330" windowHeight="8100"/>
  </bookViews>
  <sheets>
    <sheet name="(2) 徴税費の内訳" sheetId="1" r:id="rId1"/>
  </sheets>
  <definedNames>
    <definedName name="_xlnm.Print_Area" localSheetId="0">'(2) 徴税費の内訳'!$A$1:$H$40</definedName>
  </definedNames>
  <calcPr calcId="152511"/>
</workbook>
</file>

<file path=xl/calcChain.xml><?xml version="1.0" encoding="utf-8"?>
<calcChain xmlns="http://schemas.openxmlformats.org/spreadsheetml/2006/main">
  <c r="G10" i="1" l="1"/>
  <c r="E32" i="1"/>
  <c r="D32" i="1"/>
  <c r="E25" i="1"/>
  <c r="H25" i="1" s="1"/>
  <c r="D25" i="1"/>
  <c r="E20" i="1"/>
  <c r="D20" i="1"/>
  <c r="E16" i="1"/>
  <c r="E27" i="1" s="1"/>
  <c r="D16" i="1"/>
  <c r="D27" i="1" s="1"/>
  <c r="E7" i="1"/>
  <c r="G7" i="1" s="1"/>
  <c r="D7" i="1"/>
  <c r="F32" i="1"/>
  <c r="F25" i="1"/>
  <c r="F7" i="1"/>
  <c r="G31" i="1"/>
  <c r="G29" i="1"/>
  <c r="G36" i="1"/>
  <c r="G25" i="1"/>
  <c r="H36" i="1"/>
  <c r="H31" i="1"/>
  <c r="H29" i="1"/>
  <c r="G14" i="1"/>
  <c r="G13" i="1"/>
  <c r="H14" i="1"/>
  <c r="H13" i="1"/>
  <c r="H6" i="1"/>
  <c r="H8" i="1"/>
  <c r="H10" i="1"/>
  <c r="H11" i="1"/>
  <c r="H12" i="1"/>
  <c r="H15" i="1"/>
  <c r="F16" i="1"/>
  <c r="H17" i="1"/>
  <c r="H18" i="1"/>
  <c r="H19" i="1"/>
  <c r="F20" i="1"/>
  <c r="H22" i="1"/>
  <c r="H23" i="1"/>
  <c r="H24" i="1"/>
  <c r="H26" i="1"/>
  <c r="H37" i="1"/>
  <c r="H5" i="1"/>
  <c r="G6" i="1"/>
  <c r="G8" i="1"/>
  <c r="G9" i="1"/>
  <c r="G11" i="1"/>
  <c r="G12" i="1"/>
  <c r="G15" i="1"/>
  <c r="G17" i="1"/>
  <c r="G18" i="1"/>
  <c r="G19" i="1"/>
  <c r="G22" i="1"/>
  <c r="G23" i="1"/>
  <c r="G24" i="1"/>
  <c r="G26" i="1"/>
  <c r="G37" i="1"/>
  <c r="G5" i="1"/>
  <c r="H9" i="1"/>
  <c r="G20" i="1"/>
  <c r="F27" i="1"/>
  <c r="F33" i="1" s="1"/>
  <c r="H32" i="1" l="1"/>
  <c r="H20" i="1"/>
  <c r="F34" i="1"/>
  <c r="H34" i="1" s="1"/>
  <c r="G32" i="1"/>
  <c r="H16" i="1"/>
  <c r="D34" i="1"/>
  <c r="D33" i="1"/>
  <c r="D35" i="1" s="1"/>
  <c r="E34" i="1"/>
  <c r="E33" i="1"/>
  <c r="E35" i="1" s="1"/>
  <c r="G27" i="1"/>
  <c r="H27" i="1"/>
  <c r="F35" i="1"/>
  <c r="G16" i="1"/>
  <c r="H7" i="1"/>
  <c r="H33" i="1" l="1"/>
  <c r="G35" i="1"/>
  <c r="G33" i="1"/>
  <c r="H35" i="1"/>
  <c r="G34" i="1"/>
</calcChain>
</file>

<file path=xl/sharedStrings.xml><?xml version="1.0" encoding="utf-8"?>
<sst xmlns="http://schemas.openxmlformats.org/spreadsheetml/2006/main" count="62" uniqueCount="58">
  <si>
    <t>　　　　区　　　　　　　分</t>
  </si>
  <si>
    <t>(B)/(A)</t>
  </si>
  <si>
    <t>(C)/(B)</t>
  </si>
  <si>
    <t>（Ｂ）</t>
  </si>
  <si>
    <t>（Ｃ）(見込み)</t>
  </si>
  <si>
    <t>％</t>
  </si>
  <si>
    <t>税  収  入  額</t>
  </si>
  <si>
    <t xml:space="preserve">    (ｲ)超過勤務手当</t>
  </si>
  <si>
    <t>人  件  費</t>
  </si>
  <si>
    <t xml:space="preserve">    (ﾛ)税務特別手当</t>
  </si>
  <si>
    <t xml:space="preserve">    (ﾊ)その他の手当</t>
  </si>
  <si>
    <t>需  要  費</t>
  </si>
  <si>
    <t>報奨金及び</t>
  </si>
  <si>
    <t>これに類す</t>
  </si>
  <si>
    <t>る経費</t>
  </si>
  <si>
    <t>そ  の  他</t>
  </si>
  <si>
    <t>税収入額に対す</t>
  </si>
  <si>
    <t>る徴税費の割合</t>
  </si>
  <si>
    <t>（Ａ）</t>
    <phoneticPr fontId="3"/>
  </si>
  <si>
    <t>共済組合負担金等</t>
    <rPh sb="0" eb="2">
      <t>キョウサイ</t>
    </rPh>
    <rPh sb="2" eb="4">
      <t>クミアイ</t>
    </rPh>
    <rPh sb="4" eb="7">
      <t>フタンキン</t>
    </rPh>
    <rPh sb="7" eb="8">
      <t>ナド</t>
    </rPh>
    <phoneticPr fontId="3"/>
  </si>
  <si>
    <t>報            酬</t>
    <rPh sb="0" eb="1">
      <t>ホウ</t>
    </rPh>
    <rPh sb="13" eb="14">
      <t>シュウ</t>
    </rPh>
    <phoneticPr fontId="3"/>
  </si>
  <si>
    <t>(単位：千円）</t>
    <rPh sb="1" eb="3">
      <t>タンイ</t>
    </rPh>
    <rPh sb="4" eb="6">
      <t>センエン</t>
    </rPh>
    <phoneticPr fontId="3"/>
  </si>
  <si>
    <t>① 市   町   村   税</t>
    <phoneticPr fontId="3"/>
  </si>
  <si>
    <t>② 個 人 の 県 民 税</t>
    <phoneticPr fontId="3"/>
  </si>
  <si>
    <t>③ 合　　　    　 計</t>
    <phoneticPr fontId="3"/>
  </si>
  <si>
    <t>　 基     本     給</t>
    <phoneticPr fontId="3"/>
  </si>
  <si>
    <t>　 諸     手     当</t>
    <phoneticPr fontId="3"/>
  </si>
  <si>
    <t>　 そ     の     他</t>
    <phoneticPr fontId="3"/>
  </si>
  <si>
    <t>　 旅            費</t>
    <phoneticPr fontId="3"/>
  </si>
  <si>
    <t>　 賃            金</t>
    <phoneticPr fontId="3"/>
  </si>
  <si>
    <t>　納期前納付の報奨金</t>
    <phoneticPr fontId="3"/>
  </si>
  <si>
    <t>－</t>
    <phoneticPr fontId="3"/>
  </si>
  <si>
    <t>　納税貯蓄組合補助金</t>
    <phoneticPr fontId="3"/>
  </si>
  <si>
    <t>　納  税  奨  励  金</t>
    <phoneticPr fontId="3"/>
  </si>
  <si>
    <t>　 そ     の     他</t>
    <phoneticPr fontId="3"/>
  </si>
  <si>
    <t>⑨　　　　 ⑦　－　⑧</t>
    <phoneticPr fontId="3"/>
  </si>
  <si>
    <t>　 ⑦／③　　　（％）</t>
    <phoneticPr fontId="3"/>
  </si>
  <si>
    <t>　 ⑨／①　　　（％）</t>
    <phoneticPr fontId="3"/>
  </si>
  <si>
    <t>　 臨 時 職 員 （人）</t>
    <phoneticPr fontId="3"/>
  </si>
  <si>
    <t>　 徴 税 職 員 （人)</t>
    <rPh sb="2" eb="3">
      <t>チョウ</t>
    </rPh>
    <rPh sb="4" eb="5">
      <t>ゼイ</t>
    </rPh>
    <rPh sb="6" eb="7">
      <t>ショク</t>
    </rPh>
    <phoneticPr fontId="3"/>
  </si>
  <si>
    <t>徴 税 職 員 数</t>
    <rPh sb="0" eb="1">
      <t>チョウ</t>
    </rPh>
    <rPh sb="2" eb="3">
      <t>ゼイ</t>
    </rPh>
    <phoneticPr fontId="3"/>
  </si>
  <si>
    <t>県民税徴収取扱費</t>
    <rPh sb="1" eb="2">
      <t>ミン</t>
    </rPh>
    <phoneticPr fontId="3"/>
  </si>
  <si>
    <t>　納税義務者数等を</t>
    <rPh sb="1" eb="3">
      <t>ノウゼイ</t>
    </rPh>
    <rPh sb="3" eb="6">
      <t>ギムシャ</t>
    </rPh>
    <rPh sb="6" eb="7">
      <t>スウ</t>
    </rPh>
    <rPh sb="7" eb="8">
      <t>トウ</t>
    </rPh>
    <phoneticPr fontId="3"/>
  </si>
  <si>
    <t>　基準にした金額</t>
    <rPh sb="6" eb="8">
      <t>キンガク</t>
    </rPh>
    <phoneticPr fontId="3"/>
  </si>
  <si>
    <t xml:space="preserve"> 資料「市町村税課税状況等の調」第39表</t>
    <phoneticPr fontId="3"/>
  </si>
  <si>
    <t>徴税費</t>
    <rPh sb="0" eb="1">
      <t>シルシ</t>
    </rPh>
    <rPh sb="1" eb="2">
      <t>ゼイ</t>
    </rPh>
    <rPh sb="2" eb="3">
      <t>ヒ</t>
    </rPh>
    <phoneticPr fontId="3"/>
  </si>
  <si>
    <t>　報奨金の額に相当</t>
    <phoneticPr fontId="3"/>
  </si>
  <si>
    <t>　する金額</t>
    <phoneticPr fontId="3"/>
  </si>
  <si>
    <t>④ 小             計</t>
    <phoneticPr fontId="3"/>
  </si>
  <si>
    <t>⑤ 小             計</t>
    <phoneticPr fontId="3"/>
  </si>
  <si>
    <t>⑥ 小             計</t>
    <phoneticPr fontId="3"/>
  </si>
  <si>
    <t>⑧ 小             計</t>
    <phoneticPr fontId="3"/>
  </si>
  <si>
    <t>⑦     合                計</t>
    <phoneticPr fontId="3"/>
  </si>
  <si>
    <t>平成２５年度</t>
    <phoneticPr fontId="3"/>
  </si>
  <si>
    <t>平成２６年度</t>
    <phoneticPr fontId="3"/>
  </si>
  <si>
    <t>(2)　徴税費の内訳（平成25・26年度実績、27年度所要見込）</t>
    <rPh sb="4" eb="6">
      <t>チョウゼイ</t>
    </rPh>
    <rPh sb="6" eb="7">
      <t>ヒ</t>
    </rPh>
    <rPh sb="8" eb="10">
      <t>ウチワケ</t>
    </rPh>
    <rPh sb="11" eb="13">
      <t>ヘイセイ</t>
    </rPh>
    <rPh sb="18" eb="20">
      <t>ネンド</t>
    </rPh>
    <rPh sb="20" eb="22">
      <t>ジッセキ</t>
    </rPh>
    <rPh sb="25" eb="27">
      <t>ネンド</t>
    </rPh>
    <rPh sb="27" eb="29">
      <t>ショヨウ</t>
    </rPh>
    <rPh sb="29" eb="31">
      <t>ミコミ</t>
    </rPh>
    <phoneticPr fontId="3"/>
  </si>
  <si>
    <t>(注)　 平成27年度は平成27年7月1日現在における年間所要見込みである。</t>
    <rPh sb="5" eb="7">
      <t>ヘイセイ</t>
    </rPh>
    <rPh sb="9" eb="11">
      <t>ネンド</t>
    </rPh>
    <rPh sb="12" eb="14">
      <t>ヘイセイ</t>
    </rPh>
    <rPh sb="16" eb="17">
      <t>ネン</t>
    </rPh>
    <rPh sb="18" eb="19">
      <t>ガツ</t>
    </rPh>
    <rPh sb="20" eb="21">
      <t>ヒ</t>
    </rPh>
    <rPh sb="21" eb="23">
      <t>ゲンザイ</t>
    </rPh>
    <rPh sb="27" eb="29">
      <t>ネンカン</t>
    </rPh>
    <rPh sb="29" eb="31">
      <t>ショヨウ</t>
    </rPh>
    <rPh sb="31" eb="33">
      <t>ミコミ</t>
    </rPh>
    <phoneticPr fontId="3"/>
  </si>
  <si>
    <t>平成２７年度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</si>
</sst>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.0_ "/>
    <numFmt numFmtId="178" formatCode="#,##0_);[Red]\(#,##0\)"/>
  </numFmts>
  <fonts count="7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1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4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/>
    </xf>
    <xf numFmtId="176" fontId="6" fillId="0" borderId="13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76" fontId="6" fillId="0" borderId="18" xfId="0" applyNumberFormat="1" applyFont="1" applyFill="1" applyBorder="1" applyAlignment="1">
      <alignment vertical="center"/>
    </xf>
    <xf numFmtId="176" fontId="6" fillId="0" borderId="19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76" fontId="6" fillId="0" borderId="23" xfId="0" applyNumberFormat="1" applyFont="1" applyFill="1" applyBorder="1" applyAlignment="1">
      <alignment vertical="center"/>
    </xf>
    <xf numFmtId="176" fontId="6" fillId="0" borderId="24" xfId="0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right" vertical="center"/>
    </xf>
    <xf numFmtId="176" fontId="6" fillId="0" borderId="24" xfId="0" applyNumberFormat="1" applyFont="1" applyFill="1" applyBorder="1" applyAlignment="1">
      <alignment horizontal="right" vertical="center"/>
    </xf>
    <xf numFmtId="0" fontId="5" fillId="0" borderId="25" xfId="0" applyFont="1" applyFill="1" applyBorder="1" applyAlignment="1">
      <alignment vertical="center"/>
    </xf>
    <xf numFmtId="0" fontId="5" fillId="0" borderId="21" xfId="0" applyFont="1" applyFill="1" applyBorder="1"/>
    <xf numFmtId="38" fontId="6" fillId="0" borderId="22" xfId="1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177" fontId="6" fillId="0" borderId="17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6" fontId="6" fillId="0" borderId="16" xfId="0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0" fontId="5" fillId="0" borderId="30" xfId="0" applyFont="1" applyFill="1" applyBorder="1" applyAlignment="1">
      <alignment vertical="center"/>
    </xf>
    <xf numFmtId="38" fontId="6" fillId="0" borderId="29" xfId="1" applyFont="1" applyFill="1" applyBorder="1" applyAlignment="1">
      <alignment vertical="center"/>
    </xf>
    <xf numFmtId="176" fontId="6" fillId="0" borderId="31" xfId="0" applyNumberFormat="1" applyFont="1" applyFill="1" applyBorder="1" applyAlignment="1">
      <alignment vertical="center"/>
    </xf>
    <xf numFmtId="176" fontId="6" fillId="0" borderId="32" xfId="0" applyNumberFormat="1" applyFont="1" applyFill="1" applyBorder="1" applyAlignment="1">
      <alignment vertical="center"/>
    </xf>
    <xf numFmtId="0" fontId="5" fillId="0" borderId="0" xfId="0" applyFont="1" applyProtection="1"/>
    <xf numFmtId="0" fontId="5" fillId="0" borderId="0" xfId="0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5" fillId="0" borderId="33" xfId="0" applyFont="1" applyFill="1" applyBorder="1" applyAlignment="1">
      <alignment vertical="center"/>
    </xf>
    <xf numFmtId="176" fontId="6" fillId="0" borderId="34" xfId="0" applyNumberFormat="1" applyFont="1" applyFill="1" applyBorder="1" applyAlignment="1">
      <alignment vertical="center"/>
    </xf>
    <xf numFmtId="176" fontId="6" fillId="0" borderId="35" xfId="0" applyNumberFormat="1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178" fontId="6" fillId="0" borderId="37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vertical="center"/>
    </xf>
    <xf numFmtId="178" fontId="6" fillId="0" borderId="23" xfId="0" applyNumberFormat="1" applyFont="1" applyFill="1" applyBorder="1" applyAlignment="1">
      <alignment vertical="center"/>
    </xf>
    <xf numFmtId="178" fontId="6" fillId="0" borderId="16" xfId="1" applyNumberFormat="1" applyFont="1" applyBorder="1" applyAlignment="1">
      <alignment vertical="center"/>
    </xf>
    <xf numFmtId="178" fontId="6" fillId="0" borderId="34" xfId="0" applyNumberFormat="1" applyFont="1" applyFill="1" applyBorder="1" applyAlignment="1">
      <alignment vertical="center"/>
    </xf>
    <xf numFmtId="178" fontId="6" fillId="0" borderId="22" xfId="0" applyNumberFormat="1" applyFont="1" applyFill="1" applyBorder="1" applyAlignment="1">
      <alignment vertical="center"/>
    </xf>
    <xf numFmtId="178" fontId="6" fillId="0" borderId="21" xfId="0" applyNumberFormat="1" applyFont="1" applyFill="1" applyBorder="1" applyAlignment="1">
      <alignment vertical="center"/>
    </xf>
    <xf numFmtId="178" fontId="6" fillId="0" borderId="22" xfId="1" applyNumberFormat="1" applyFont="1" applyFill="1" applyBorder="1" applyAlignment="1">
      <alignment vertical="center"/>
    </xf>
    <xf numFmtId="178" fontId="6" fillId="0" borderId="36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vertical="distributed" textRotation="255"/>
    </xf>
    <xf numFmtId="0" fontId="0" fillId="0" borderId="20" xfId="0" applyBorder="1" applyAlignment="1">
      <alignment vertical="distributed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1"/>
  <sheetViews>
    <sheetView tabSelected="1" view="pageBreakPreview" zoomScale="60" zoomScaleNormal="6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10" defaultRowHeight="17.25" x14ac:dyDescent="0.2"/>
  <cols>
    <col min="1" max="1" width="4" style="2" customWidth="1"/>
    <col min="2" max="2" width="10.796875" style="2" customWidth="1"/>
    <col min="3" max="3" width="22" style="2" customWidth="1"/>
    <col min="4" max="6" width="17" style="2" customWidth="1"/>
    <col min="7" max="7" width="8.8984375" style="2" bestFit="1" customWidth="1"/>
    <col min="8" max="8" width="12.5" style="2" customWidth="1"/>
    <col min="9" max="255" width="10" style="2" customWidth="1"/>
    <col min="256" max="16384" width="10" style="2"/>
  </cols>
  <sheetData>
    <row r="1" spans="1:9" ht="20.100000000000001" customHeight="1" x14ac:dyDescent="0.2">
      <c r="A1" s="1" t="s">
        <v>55</v>
      </c>
      <c r="B1" s="4"/>
      <c r="C1" s="4"/>
      <c r="D1" s="4"/>
      <c r="E1" s="4"/>
      <c r="F1" s="4"/>
      <c r="G1" s="4"/>
      <c r="H1" s="4"/>
    </row>
    <row r="2" spans="1:9" ht="29.25" customHeight="1" thickBot="1" x14ac:dyDescent="0.25">
      <c r="A2" s="4"/>
      <c r="B2" s="4"/>
      <c r="C2" s="4"/>
      <c r="D2" s="4"/>
      <c r="E2" s="4"/>
      <c r="F2" s="4"/>
      <c r="G2" s="4"/>
      <c r="H2" s="5" t="s">
        <v>21</v>
      </c>
    </row>
    <row r="3" spans="1:9" ht="36" customHeight="1" x14ac:dyDescent="0.2">
      <c r="A3" s="6" t="s">
        <v>0</v>
      </c>
      <c r="B3" s="7"/>
      <c r="C3" s="8"/>
      <c r="D3" s="9" t="s">
        <v>53</v>
      </c>
      <c r="E3" s="9" t="s">
        <v>54</v>
      </c>
      <c r="F3" s="9" t="s">
        <v>57</v>
      </c>
      <c r="G3" s="10" t="s">
        <v>1</v>
      </c>
      <c r="H3" s="11" t="s">
        <v>2</v>
      </c>
    </row>
    <row r="4" spans="1:9" ht="36" customHeight="1" x14ac:dyDescent="0.2">
      <c r="A4" s="12"/>
      <c r="B4" s="13"/>
      <c r="C4" s="14"/>
      <c r="D4" s="15" t="s">
        <v>18</v>
      </c>
      <c r="E4" s="15" t="s">
        <v>3</v>
      </c>
      <c r="F4" s="15" t="s">
        <v>4</v>
      </c>
      <c r="G4" s="16" t="s">
        <v>5</v>
      </c>
      <c r="H4" s="17" t="s">
        <v>5</v>
      </c>
    </row>
    <row r="5" spans="1:9" ht="36" customHeight="1" x14ac:dyDescent="0.2">
      <c r="A5" s="18"/>
      <c r="B5" s="19"/>
      <c r="C5" s="20" t="s">
        <v>22</v>
      </c>
      <c r="D5" s="63">
        <v>1071959482</v>
      </c>
      <c r="E5" s="63">
        <v>1094178885</v>
      </c>
      <c r="F5" s="63">
        <v>1068678964</v>
      </c>
      <c r="G5" s="21">
        <f>E5/D5*100</f>
        <v>102.07278384799996</v>
      </c>
      <c r="H5" s="22">
        <f>F5/E5*100</f>
        <v>97.66949249802056</v>
      </c>
    </row>
    <row r="6" spans="1:9" ht="36" customHeight="1" thickBot="1" x14ac:dyDescent="0.25">
      <c r="A6" s="23" t="s">
        <v>6</v>
      </c>
      <c r="B6" s="19"/>
      <c r="C6" s="31" t="s">
        <v>23</v>
      </c>
      <c r="D6" s="65">
        <v>279959487</v>
      </c>
      <c r="E6" s="65">
        <v>284498574</v>
      </c>
      <c r="F6" s="65">
        <v>279374300</v>
      </c>
      <c r="G6" s="33">
        <f t="shared" ref="G6:G37" si="0">E6/D6*100</f>
        <v>101.62133709010548</v>
      </c>
      <c r="H6" s="34">
        <f t="shared" ref="H6:H37" si="1">F6/E6*100</f>
        <v>98.198840181181367</v>
      </c>
    </row>
    <row r="7" spans="1:9" ht="36" customHeight="1" thickTop="1" x14ac:dyDescent="0.2">
      <c r="A7" s="12"/>
      <c r="B7" s="13"/>
      <c r="C7" s="57" t="s">
        <v>24</v>
      </c>
      <c r="D7" s="66">
        <f>SUM(D5:D6)</f>
        <v>1351918969</v>
      </c>
      <c r="E7" s="66">
        <f>SUM(E5:E6)</f>
        <v>1378677459</v>
      </c>
      <c r="F7" s="66">
        <f>SUM(F5:F6)</f>
        <v>1348053264</v>
      </c>
      <c r="G7" s="58">
        <f t="shared" si="0"/>
        <v>101.97929688195684</v>
      </c>
      <c r="H7" s="59">
        <f t="shared" si="1"/>
        <v>97.778726648493063</v>
      </c>
    </row>
    <row r="8" spans="1:9" ht="36" customHeight="1" x14ac:dyDescent="0.2">
      <c r="A8" s="25"/>
      <c r="B8" s="26"/>
      <c r="C8" s="27" t="s">
        <v>25</v>
      </c>
      <c r="D8" s="64">
        <v>9011763</v>
      </c>
      <c r="E8" s="64">
        <v>9297964</v>
      </c>
      <c r="F8" s="64">
        <v>9431517</v>
      </c>
      <c r="G8" s="28">
        <f t="shared" si="0"/>
        <v>103.17586026174901</v>
      </c>
      <c r="H8" s="29">
        <f t="shared" si="1"/>
        <v>101.43636821996729</v>
      </c>
      <c r="I8" s="3"/>
    </row>
    <row r="9" spans="1:9" ht="36" customHeight="1" x14ac:dyDescent="0.2">
      <c r="A9" s="30"/>
      <c r="B9" s="31"/>
      <c r="C9" s="32" t="s">
        <v>26</v>
      </c>
      <c r="D9" s="64">
        <v>5710330</v>
      </c>
      <c r="E9" s="64">
        <v>5952711</v>
      </c>
      <c r="F9" s="64">
        <v>5999280</v>
      </c>
      <c r="G9" s="33">
        <f t="shared" si="0"/>
        <v>104.24460582838471</v>
      </c>
      <c r="H9" s="34">
        <f t="shared" si="1"/>
        <v>100.78231582215228</v>
      </c>
      <c r="I9" s="3"/>
    </row>
    <row r="10" spans="1:9" ht="36" customHeight="1" x14ac:dyDescent="0.2">
      <c r="A10" s="30"/>
      <c r="B10" s="31"/>
      <c r="C10" s="32" t="s">
        <v>7</v>
      </c>
      <c r="D10" s="64">
        <v>919355</v>
      </c>
      <c r="E10" s="64">
        <v>1042307</v>
      </c>
      <c r="F10" s="64">
        <v>945388</v>
      </c>
      <c r="G10" s="33">
        <f t="shared" si="0"/>
        <v>113.3737239695221</v>
      </c>
      <c r="H10" s="34">
        <f t="shared" si="1"/>
        <v>90.701491978850754</v>
      </c>
      <c r="I10" s="3"/>
    </row>
    <row r="11" spans="1:9" ht="36" customHeight="1" x14ac:dyDescent="0.2">
      <c r="A11" s="35"/>
      <c r="B11" s="31" t="s">
        <v>8</v>
      </c>
      <c r="C11" s="32" t="s">
        <v>9</v>
      </c>
      <c r="D11" s="64">
        <v>14857</v>
      </c>
      <c r="E11" s="64">
        <v>19386</v>
      </c>
      <c r="F11" s="64">
        <v>20951</v>
      </c>
      <c r="G11" s="33">
        <f t="shared" si="0"/>
        <v>130.48394696102847</v>
      </c>
      <c r="H11" s="34">
        <f t="shared" si="1"/>
        <v>108.07283606726503</v>
      </c>
      <c r="I11" s="3"/>
    </row>
    <row r="12" spans="1:9" ht="36" customHeight="1" x14ac:dyDescent="0.2">
      <c r="A12" s="73" t="s">
        <v>45</v>
      </c>
      <c r="B12" s="31"/>
      <c r="C12" s="32" t="s">
        <v>10</v>
      </c>
      <c r="D12" s="64">
        <v>4776118</v>
      </c>
      <c r="E12" s="64">
        <v>4891018</v>
      </c>
      <c r="F12" s="64">
        <v>5032941</v>
      </c>
      <c r="G12" s="33">
        <f t="shared" si="0"/>
        <v>102.40571945668009</v>
      </c>
      <c r="H12" s="34">
        <f t="shared" si="1"/>
        <v>102.90170676125092</v>
      </c>
      <c r="I12" s="3"/>
    </row>
    <row r="13" spans="1:9" ht="36" customHeight="1" x14ac:dyDescent="0.2">
      <c r="A13" s="74"/>
      <c r="B13" s="31"/>
      <c r="C13" s="36" t="s">
        <v>19</v>
      </c>
      <c r="D13" s="64">
        <v>2785339</v>
      </c>
      <c r="E13" s="64">
        <v>2889537</v>
      </c>
      <c r="F13" s="64">
        <v>3018097</v>
      </c>
      <c r="G13" s="33">
        <f t="shared" si="0"/>
        <v>103.74094499807742</v>
      </c>
      <c r="H13" s="34">
        <f t="shared" si="1"/>
        <v>104.44915569518575</v>
      </c>
      <c r="I13" s="3"/>
    </row>
    <row r="14" spans="1:9" ht="36" customHeight="1" x14ac:dyDescent="0.2">
      <c r="A14" s="74"/>
      <c r="B14" s="31"/>
      <c r="C14" s="36" t="s">
        <v>20</v>
      </c>
      <c r="D14" s="64">
        <v>154657</v>
      </c>
      <c r="E14" s="64">
        <v>150622</v>
      </c>
      <c r="F14" s="64">
        <v>173914</v>
      </c>
      <c r="G14" s="33">
        <f t="shared" si="0"/>
        <v>97.391000730649111</v>
      </c>
      <c r="H14" s="34">
        <f t="shared" si="1"/>
        <v>115.46387645895022</v>
      </c>
      <c r="I14" s="3"/>
    </row>
    <row r="15" spans="1:9" ht="36" customHeight="1" thickBot="1" x14ac:dyDescent="0.25">
      <c r="A15" s="74"/>
      <c r="B15" s="31"/>
      <c r="C15" s="32" t="s">
        <v>27</v>
      </c>
      <c r="D15" s="64">
        <v>27054</v>
      </c>
      <c r="E15" s="64">
        <v>28742</v>
      </c>
      <c r="F15" s="64">
        <v>37783</v>
      </c>
      <c r="G15" s="33">
        <f t="shared" si="0"/>
        <v>106.23937310564058</v>
      </c>
      <c r="H15" s="34">
        <f t="shared" si="1"/>
        <v>131.45570941479369</v>
      </c>
      <c r="I15" s="3"/>
    </row>
    <row r="16" spans="1:9" ht="36" customHeight="1" thickTop="1" x14ac:dyDescent="0.2">
      <c r="A16" s="74"/>
      <c r="B16" s="24"/>
      <c r="C16" s="57" t="s">
        <v>48</v>
      </c>
      <c r="D16" s="66">
        <f>D8+D9+D13+D14+D15</f>
        <v>17689143</v>
      </c>
      <c r="E16" s="66">
        <f>E8+E9+E13+E14+E15</f>
        <v>18319576</v>
      </c>
      <c r="F16" s="66">
        <f>F8+F9+F13+F14+F15</f>
        <v>18660591</v>
      </c>
      <c r="G16" s="58">
        <f t="shared" si="0"/>
        <v>103.56395445500101</v>
      </c>
      <c r="H16" s="59">
        <f t="shared" si="1"/>
        <v>101.86147867177712</v>
      </c>
      <c r="I16" s="3"/>
    </row>
    <row r="17" spans="1:9" ht="36" customHeight="1" x14ac:dyDescent="0.2">
      <c r="A17" s="74"/>
      <c r="B17" s="26"/>
      <c r="C17" s="27" t="s">
        <v>28</v>
      </c>
      <c r="D17" s="64">
        <v>13397</v>
      </c>
      <c r="E17" s="64">
        <v>12133</v>
      </c>
      <c r="F17" s="64">
        <v>20105</v>
      </c>
      <c r="G17" s="28">
        <f t="shared" si="0"/>
        <v>90.565051877285967</v>
      </c>
      <c r="H17" s="29">
        <f t="shared" si="1"/>
        <v>165.70510178851069</v>
      </c>
      <c r="I17" s="3"/>
    </row>
    <row r="18" spans="1:9" ht="36" customHeight="1" x14ac:dyDescent="0.2">
      <c r="A18" s="74"/>
      <c r="B18" s="31" t="s">
        <v>11</v>
      </c>
      <c r="C18" s="32" t="s">
        <v>29</v>
      </c>
      <c r="D18" s="64">
        <v>406753</v>
      </c>
      <c r="E18" s="64">
        <v>456354</v>
      </c>
      <c r="F18" s="64">
        <v>514818</v>
      </c>
      <c r="G18" s="33">
        <f t="shared" si="0"/>
        <v>112.19437840655139</v>
      </c>
      <c r="H18" s="34">
        <f t="shared" si="1"/>
        <v>112.81110716680472</v>
      </c>
      <c r="I18" s="3"/>
    </row>
    <row r="19" spans="1:9" ht="36" customHeight="1" thickBot="1" x14ac:dyDescent="0.25">
      <c r="A19" s="74"/>
      <c r="B19" s="31"/>
      <c r="C19" s="32" t="s">
        <v>27</v>
      </c>
      <c r="D19" s="64">
        <v>4620766</v>
      </c>
      <c r="E19" s="64">
        <v>4408991</v>
      </c>
      <c r="F19" s="64">
        <v>4762890</v>
      </c>
      <c r="G19" s="33">
        <f t="shared" si="0"/>
        <v>95.416885425490065</v>
      </c>
      <c r="H19" s="34">
        <f t="shared" si="1"/>
        <v>108.02675714239381</v>
      </c>
      <c r="I19" s="3"/>
    </row>
    <row r="20" spans="1:9" ht="36" customHeight="1" thickTop="1" x14ac:dyDescent="0.2">
      <c r="A20" s="74"/>
      <c r="B20" s="24"/>
      <c r="C20" s="57" t="s">
        <v>49</v>
      </c>
      <c r="D20" s="66">
        <f>D17+D18+D19</f>
        <v>5040916</v>
      </c>
      <c r="E20" s="66">
        <f>E17+E18+E19</f>
        <v>4877478</v>
      </c>
      <c r="F20" s="66">
        <f>F17+F18+F19</f>
        <v>5297813</v>
      </c>
      <c r="G20" s="58">
        <f t="shared" si="0"/>
        <v>96.757771801791577</v>
      </c>
      <c r="H20" s="59">
        <f t="shared" si="1"/>
        <v>108.61787587765646</v>
      </c>
      <c r="I20" s="3"/>
    </row>
    <row r="21" spans="1:9" ht="36" customHeight="1" x14ac:dyDescent="0.2">
      <c r="A21" s="74"/>
      <c r="B21" s="26"/>
      <c r="C21" s="27" t="s">
        <v>30</v>
      </c>
      <c r="D21" s="64">
        <v>0</v>
      </c>
      <c r="E21" s="64">
        <v>0</v>
      </c>
      <c r="F21" s="64">
        <v>0</v>
      </c>
      <c r="G21" s="37" t="s">
        <v>31</v>
      </c>
      <c r="H21" s="38" t="s">
        <v>31</v>
      </c>
      <c r="I21" s="3"/>
    </row>
    <row r="22" spans="1:9" ht="36" customHeight="1" x14ac:dyDescent="0.2">
      <c r="A22" s="74"/>
      <c r="B22" s="31" t="s">
        <v>12</v>
      </c>
      <c r="C22" s="32" t="s">
        <v>32</v>
      </c>
      <c r="D22" s="64">
        <v>450</v>
      </c>
      <c r="E22" s="64">
        <v>393</v>
      </c>
      <c r="F22" s="64">
        <v>459</v>
      </c>
      <c r="G22" s="33">
        <f t="shared" si="0"/>
        <v>87.333333333333329</v>
      </c>
      <c r="H22" s="34">
        <f t="shared" si="1"/>
        <v>116.79389312977099</v>
      </c>
      <c r="I22" s="3"/>
    </row>
    <row r="23" spans="1:9" ht="36" customHeight="1" x14ac:dyDescent="0.2">
      <c r="A23" s="74"/>
      <c r="B23" s="31" t="s">
        <v>13</v>
      </c>
      <c r="C23" s="32" t="s">
        <v>33</v>
      </c>
      <c r="D23" s="64">
        <v>324</v>
      </c>
      <c r="E23" s="64">
        <v>324</v>
      </c>
      <c r="F23" s="64">
        <v>324</v>
      </c>
      <c r="G23" s="33">
        <f t="shared" si="0"/>
        <v>100</v>
      </c>
      <c r="H23" s="34">
        <f t="shared" si="1"/>
        <v>100</v>
      </c>
      <c r="I23" s="3"/>
    </row>
    <row r="24" spans="1:9" ht="36" customHeight="1" thickBot="1" x14ac:dyDescent="0.25">
      <c r="A24" s="30"/>
      <c r="B24" s="31" t="s">
        <v>14</v>
      </c>
      <c r="C24" s="32" t="s">
        <v>34</v>
      </c>
      <c r="D24" s="64">
        <v>23142</v>
      </c>
      <c r="E24" s="64">
        <v>37172</v>
      </c>
      <c r="F24" s="64">
        <v>42298</v>
      </c>
      <c r="G24" s="33">
        <f t="shared" si="0"/>
        <v>160.62570218650075</v>
      </c>
      <c r="H24" s="34">
        <f t="shared" si="1"/>
        <v>113.78994942429786</v>
      </c>
      <c r="I24" s="3"/>
    </row>
    <row r="25" spans="1:9" ht="36" customHeight="1" thickTop="1" x14ac:dyDescent="0.2">
      <c r="A25" s="30"/>
      <c r="B25" s="24"/>
      <c r="C25" s="57" t="s">
        <v>50</v>
      </c>
      <c r="D25" s="66">
        <f>D21+D22+D23+D24</f>
        <v>23916</v>
      </c>
      <c r="E25" s="66">
        <f>E21+E22+E23+E24</f>
        <v>37889</v>
      </c>
      <c r="F25" s="66">
        <f>F21+F22+F23+F24</f>
        <v>43081</v>
      </c>
      <c r="G25" s="58">
        <f t="shared" si="0"/>
        <v>158.425321960194</v>
      </c>
      <c r="H25" s="59">
        <f t="shared" si="1"/>
        <v>113.70318562115654</v>
      </c>
      <c r="I25" s="3"/>
    </row>
    <row r="26" spans="1:9" ht="36" customHeight="1" thickBot="1" x14ac:dyDescent="0.25">
      <c r="A26" s="30"/>
      <c r="B26" s="26" t="s">
        <v>15</v>
      </c>
      <c r="C26" s="27" t="s">
        <v>34</v>
      </c>
      <c r="D26" s="64">
        <v>2437901</v>
      </c>
      <c r="E26" s="64">
        <v>2674615</v>
      </c>
      <c r="F26" s="64">
        <v>2759636</v>
      </c>
      <c r="G26" s="33">
        <f t="shared" si="0"/>
        <v>109.7097462120078</v>
      </c>
      <c r="H26" s="34">
        <f t="shared" si="1"/>
        <v>103.1788126515405</v>
      </c>
      <c r="I26" s="3"/>
    </row>
    <row r="27" spans="1:9" ht="36" customHeight="1" thickTop="1" x14ac:dyDescent="0.2">
      <c r="A27" s="12"/>
      <c r="B27" s="60" t="s">
        <v>52</v>
      </c>
      <c r="C27" s="61"/>
      <c r="D27" s="66">
        <f>D16+D20+D25+D26</f>
        <v>25191876</v>
      </c>
      <c r="E27" s="66">
        <f>E16+E20+E25+E26</f>
        <v>25909558</v>
      </c>
      <c r="F27" s="66">
        <f>F16+F20+F25+F26</f>
        <v>26761121</v>
      </c>
      <c r="G27" s="58">
        <f>E27/D27*100</f>
        <v>102.8488628635676</v>
      </c>
      <c r="H27" s="59">
        <f t="shared" si="1"/>
        <v>103.28667513355497</v>
      </c>
    </row>
    <row r="28" spans="1:9" ht="36" customHeight="1" x14ac:dyDescent="0.2">
      <c r="A28" s="71" t="s">
        <v>41</v>
      </c>
      <c r="B28" s="72"/>
      <c r="C28" s="40" t="s">
        <v>42</v>
      </c>
      <c r="D28" s="67"/>
      <c r="E28" s="67"/>
      <c r="F28" s="67"/>
      <c r="G28" s="37"/>
      <c r="H28" s="38"/>
    </row>
    <row r="29" spans="1:9" ht="36" customHeight="1" x14ac:dyDescent="0.2">
      <c r="A29" s="23"/>
      <c r="B29" s="32"/>
      <c r="C29" s="31" t="s">
        <v>43</v>
      </c>
      <c r="D29" s="68">
        <v>10693698</v>
      </c>
      <c r="E29" s="68">
        <v>10796290</v>
      </c>
      <c r="F29" s="68">
        <v>10636763</v>
      </c>
      <c r="G29" s="33">
        <f t="shared" si="0"/>
        <v>100.95936877963076</v>
      </c>
      <c r="H29" s="34">
        <f>F29/E29*100</f>
        <v>98.522390561943041</v>
      </c>
    </row>
    <row r="30" spans="1:9" ht="36" customHeight="1" x14ac:dyDescent="0.2">
      <c r="A30" s="23"/>
      <c r="B30" s="32"/>
      <c r="C30" s="40" t="s">
        <v>46</v>
      </c>
      <c r="D30" s="67"/>
      <c r="E30" s="67"/>
      <c r="F30" s="67"/>
      <c r="G30" s="33"/>
      <c r="H30" s="34"/>
    </row>
    <row r="31" spans="1:9" ht="36" customHeight="1" thickBot="1" x14ac:dyDescent="0.25">
      <c r="A31" s="23"/>
      <c r="B31" s="32"/>
      <c r="C31" s="31" t="s">
        <v>47</v>
      </c>
      <c r="D31" s="69">
        <v>57962</v>
      </c>
      <c r="E31" s="69">
        <v>58211</v>
      </c>
      <c r="F31" s="69">
        <v>42601</v>
      </c>
      <c r="G31" s="33">
        <f t="shared" si="0"/>
        <v>100.42959180152513</v>
      </c>
      <c r="H31" s="34">
        <f>F31/E31*100</f>
        <v>73.183762519111511</v>
      </c>
    </row>
    <row r="32" spans="1:9" ht="36" customHeight="1" thickTop="1" x14ac:dyDescent="0.2">
      <c r="A32" s="12"/>
      <c r="B32" s="14"/>
      <c r="C32" s="57" t="s">
        <v>51</v>
      </c>
      <c r="D32" s="70">
        <f>D29+D31</f>
        <v>10751660</v>
      </c>
      <c r="E32" s="70">
        <f>E29+E31</f>
        <v>10854501</v>
      </c>
      <c r="F32" s="70">
        <f>F29+F31</f>
        <v>10679364</v>
      </c>
      <c r="G32" s="58">
        <f t="shared" si="0"/>
        <v>100.95651276175029</v>
      </c>
      <c r="H32" s="59">
        <f t="shared" si="1"/>
        <v>98.386503442212586</v>
      </c>
    </row>
    <row r="33" spans="1:8" ht="36" customHeight="1" x14ac:dyDescent="0.2">
      <c r="A33" s="42"/>
      <c r="B33" s="43" t="s">
        <v>35</v>
      </c>
      <c r="C33" s="39"/>
      <c r="D33" s="62">
        <f>D27-D32</f>
        <v>14440216</v>
      </c>
      <c r="E33" s="62">
        <f>E27-E32</f>
        <v>15055057</v>
      </c>
      <c r="F33" s="62">
        <f>F27-F32</f>
        <v>16081757</v>
      </c>
      <c r="G33" s="21">
        <f t="shared" si="0"/>
        <v>104.25783797139876</v>
      </c>
      <c r="H33" s="22">
        <f t="shared" si="1"/>
        <v>106.81963542217076</v>
      </c>
    </row>
    <row r="34" spans="1:8" ht="36" customHeight="1" x14ac:dyDescent="0.2">
      <c r="A34" s="18" t="s">
        <v>16</v>
      </c>
      <c r="B34" s="27"/>
      <c r="C34" s="26" t="s">
        <v>36</v>
      </c>
      <c r="D34" s="44">
        <f>D27/D7*100</f>
        <v>1.8634161201713266</v>
      </c>
      <c r="E34" s="44">
        <f>E27/E7*100</f>
        <v>1.8793052596067721</v>
      </c>
      <c r="F34" s="44">
        <f>F27/F7*100</f>
        <v>1.9851679243439744</v>
      </c>
      <c r="G34" s="28">
        <f t="shared" si="0"/>
        <v>100.85268873996777</v>
      </c>
      <c r="H34" s="29">
        <f t="shared" si="1"/>
        <v>105.63307446706945</v>
      </c>
    </row>
    <row r="35" spans="1:8" ht="36" customHeight="1" x14ac:dyDescent="0.2">
      <c r="A35" s="12" t="s">
        <v>17</v>
      </c>
      <c r="B35" s="14"/>
      <c r="C35" s="24" t="s">
        <v>37</v>
      </c>
      <c r="D35" s="45">
        <f>D33/D5*100</f>
        <v>1.3470859899534897</v>
      </c>
      <c r="E35" s="45">
        <f>E33/E5*100</f>
        <v>1.3759228227110232</v>
      </c>
      <c r="F35" s="45">
        <f>F33/F5*100</f>
        <v>1.5048258215738586</v>
      </c>
      <c r="G35" s="21">
        <f t="shared" si="0"/>
        <v>102.1406824042858</v>
      </c>
      <c r="H35" s="22">
        <f t="shared" si="1"/>
        <v>109.36847595920052</v>
      </c>
    </row>
    <row r="36" spans="1:8" ht="36" customHeight="1" x14ac:dyDescent="0.2">
      <c r="A36" s="23" t="s">
        <v>40</v>
      </c>
      <c r="B36" s="32"/>
      <c r="C36" s="31" t="s">
        <v>39</v>
      </c>
      <c r="D36" s="41">
        <v>2761</v>
      </c>
      <c r="E36" s="41">
        <v>2764</v>
      </c>
      <c r="F36" s="41">
        <v>2735</v>
      </c>
      <c r="G36" s="46">
        <f t="shared" si="0"/>
        <v>100.10865628395509</v>
      </c>
      <c r="H36" s="34">
        <f t="shared" si="1"/>
        <v>98.950795947901597</v>
      </c>
    </row>
    <row r="37" spans="1:8" ht="36" customHeight="1" thickBot="1" x14ac:dyDescent="0.25">
      <c r="A37" s="47"/>
      <c r="B37" s="48"/>
      <c r="C37" s="49" t="s">
        <v>38</v>
      </c>
      <c r="D37" s="50">
        <v>220</v>
      </c>
      <c r="E37" s="50">
        <v>243</v>
      </c>
      <c r="F37" s="50">
        <v>239</v>
      </c>
      <c r="G37" s="51">
        <f t="shared" si="0"/>
        <v>110.45454545454545</v>
      </c>
      <c r="H37" s="52">
        <f t="shared" si="1"/>
        <v>98.353909465020578</v>
      </c>
    </row>
    <row r="38" spans="1:8" ht="36" customHeight="1" x14ac:dyDescent="0.2">
      <c r="A38" s="53" t="s">
        <v>56</v>
      </c>
      <c r="B38" s="54"/>
      <c r="C38" s="54"/>
      <c r="D38" s="55"/>
      <c r="E38" s="55"/>
      <c r="F38" s="55"/>
      <c r="G38" s="56"/>
      <c r="H38" s="56"/>
    </row>
    <row r="39" spans="1:8" ht="24.95" customHeight="1" x14ac:dyDescent="0.2">
      <c r="A39" s="4" t="s">
        <v>44</v>
      </c>
      <c r="B39" s="4"/>
      <c r="C39" s="4"/>
      <c r="D39" s="4"/>
      <c r="E39" s="4"/>
      <c r="F39" s="4"/>
      <c r="G39" s="4"/>
      <c r="H39" s="4"/>
    </row>
    <row r="40" spans="1:8" ht="24.95" customHeight="1" x14ac:dyDescent="0.2">
      <c r="A40" s="4"/>
      <c r="B40" s="4"/>
      <c r="C40" s="4"/>
      <c r="D40" s="4"/>
      <c r="E40" s="4"/>
      <c r="F40" s="4"/>
      <c r="G40" s="4"/>
      <c r="H40" s="4"/>
    </row>
    <row r="41" spans="1:8" ht="24.95" customHeight="1" x14ac:dyDescent="0.2"/>
  </sheetData>
  <mergeCells count="2">
    <mergeCell ref="A28:B28"/>
    <mergeCell ref="A12:A23"/>
  </mergeCells>
  <phoneticPr fontId="3"/>
  <printOptions horizontalCentered="1" verticalCentered="1"/>
  <pageMargins left="0.82677165354330717" right="0.82677165354330717" top="0.39370078740157483" bottom="0.78740157480314965" header="0.51181102362204722" footer="0.51181102362204722"/>
  <pageSetup paperSize="9" scale="55" orientation="portrait" horizontalDpi="4294967293" r:id="rId1"/>
  <headerFooter alignWithMargins="0">
    <oddHeader>&amp;L</oddHeader>
    <oddFooter>&amp;L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(2) 徴税費の内訳</vt:lpstr>
      <vt:lpstr>'(2) 徴税費の内訳'!Print_Area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埼玉県</cp:lastModifiedBy>
  <cp:lastPrinted>2015-02-17T09:21:35Z</cp:lastPrinted>
  <dcterms:created xsi:type="dcterms:W3CDTF">2007-01-05T07:39:44Z</dcterms:created>
  <dcterms:modified xsi:type="dcterms:W3CDTF">2016-02-15T06:24:13Z</dcterms:modified>
</cp:coreProperties>
</file>