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市町村課\H27年度以前\08地方債担当\H27\◎公営\02-1 決算統計\50 白本作成\07合体完成\"/>
    </mc:Choice>
  </mc:AlternateContent>
  <bookViews>
    <workbookView xWindow="0" yWindow="0" windowWidth="20490" windowHeight="7920" activeTab="1"/>
  </bookViews>
  <sheets>
    <sheet name="ア　施設及び業務の概況" sheetId="2" r:id="rId1"/>
    <sheet name="イ　決算状況" sheetId="3" r:id="rId2"/>
  </sheets>
  <definedNames>
    <definedName name="_xlnm.Print_Titles" localSheetId="0">'ア　施設及び業務の概況'!$A:$J</definedName>
    <definedName name="_xlnm.Print_Titles" localSheetId="1">'イ　決算状況'!$A:$J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9" i="3" l="1"/>
  <c r="U78" i="3"/>
  <c r="U77" i="3"/>
  <c r="U76" i="3"/>
  <c r="U75" i="3"/>
  <c r="U74" i="3"/>
  <c r="U73" i="3"/>
  <c r="U72" i="3"/>
  <c r="U71" i="3"/>
  <c r="U7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42" i="2"/>
  <c r="U41" i="2"/>
  <c r="U43" i="2" s="1"/>
  <c r="U33" i="2"/>
  <c r="U32" i="2"/>
  <c r="U31" i="2"/>
  <c r="U30" i="2"/>
  <c r="U29" i="2"/>
  <c r="U28" i="2"/>
  <c r="U27" i="2"/>
  <c r="U26" i="2"/>
  <c r="U25" i="2"/>
  <c r="U24" i="2"/>
  <c r="U23" i="2"/>
  <c r="U20" i="2"/>
  <c r="U19" i="2"/>
  <c r="U18" i="2"/>
  <c r="U17" i="2"/>
  <c r="U16" i="2"/>
  <c r="U15" i="2"/>
  <c r="U12" i="2"/>
  <c r="U11" i="2"/>
  <c r="U10" i="2"/>
  <c r="U9" i="2"/>
  <c r="U8" i="2"/>
  <c r="U7" i="2"/>
  <c r="U14" i="2"/>
  <c r="U13" i="2" l="1"/>
  <c r="U44" i="2"/>
  <c r="U46" i="2" s="1"/>
  <c r="U45" i="2" l="1"/>
</calcChain>
</file>

<file path=xl/sharedStrings.xml><?xml version="1.0" encoding="utf-8"?>
<sst xmlns="http://schemas.openxmlformats.org/spreadsheetml/2006/main" count="270" uniqueCount="167">
  <si>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</si>
  <si>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</si>
  <si>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3"/>
  </si>
  <si>
    <t>普及状況</t>
    <rPh sb="0" eb="2">
      <t>フキュウ</t>
    </rPh>
    <rPh sb="2" eb="4">
      <t>ジョウキョウ</t>
    </rPh>
    <phoneticPr fontId="3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</si>
  <si>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3"/>
  </si>
  <si>
    <t>市街地人口(人)</t>
    <rPh sb="0" eb="3">
      <t>シガイチ</t>
    </rPh>
    <rPh sb="3" eb="5">
      <t>ジンコウ</t>
    </rPh>
    <rPh sb="6" eb="7">
      <t>ニン</t>
    </rPh>
    <phoneticPr fontId="3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</si>
  <si>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3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</si>
  <si>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3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</si>
  <si>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3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</si>
  <si>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3"/>
  </si>
  <si>
    <t>普及率 (B/A)×100(%)</t>
    <rPh sb="0" eb="2">
      <t>フキュウ</t>
    </rPh>
    <rPh sb="2" eb="3">
      <t>リツ</t>
    </rPh>
    <phoneticPr fontId="3"/>
  </si>
  <si>
    <t>水洗化率 (C/B)×100(%)</t>
    <rPh sb="0" eb="3">
      <t>スイセンカ</t>
    </rPh>
    <rPh sb="3" eb="4">
      <t>リツ</t>
    </rPh>
    <phoneticPr fontId="3"/>
  </si>
  <si>
    <t>行政区域面積(ha)</t>
    <rPh sb="0" eb="2">
      <t>ギョウセイ</t>
    </rPh>
    <rPh sb="2" eb="4">
      <t>クイキ</t>
    </rPh>
    <rPh sb="4" eb="6">
      <t>メンセキ</t>
    </rPh>
    <phoneticPr fontId="3"/>
  </si>
  <si>
    <t>市街地面積(ha)</t>
    <rPh sb="0" eb="3">
      <t>シガイチ</t>
    </rPh>
    <rPh sb="3" eb="5">
      <t>メンセキ</t>
    </rPh>
    <phoneticPr fontId="3"/>
  </si>
  <si>
    <t>全体計画面積(ha)</t>
    <rPh sb="0" eb="2">
      <t>ゼンタイ</t>
    </rPh>
    <rPh sb="2" eb="4">
      <t>ケイカク</t>
    </rPh>
    <rPh sb="4" eb="6">
      <t>メンセキ</t>
    </rPh>
    <phoneticPr fontId="3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</si>
  <si>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3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</si>
  <si>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3"/>
  </si>
  <si>
    <t>国庫補助金</t>
    <rPh sb="0" eb="2">
      <t>コッコ</t>
    </rPh>
    <rPh sb="2" eb="5">
      <t>ホジョキン</t>
    </rPh>
    <phoneticPr fontId="3"/>
  </si>
  <si>
    <t>その他</t>
    <rPh sb="2" eb="3">
      <t>タ</t>
    </rPh>
    <phoneticPr fontId="3"/>
  </si>
  <si>
    <t>処理状況</t>
    <rPh sb="0" eb="2">
      <t>ショリ</t>
    </rPh>
    <rPh sb="2" eb="4">
      <t>ジョウキョウ</t>
    </rPh>
    <phoneticPr fontId="3"/>
  </si>
  <si>
    <t>浄化槽設置基数</t>
    <rPh sb="0" eb="3">
      <t>ジョウカソウ</t>
    </rPh>
    <rPh sb="3" eb="5">
      <t>セッチ</t>
    </rPh>
    <rPh sb="5" eb="7">
      <t>キスウ</t>
    </rPh>
    <phoneticPr fontId="3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</si>
  <si>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3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</si>
  <si>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3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</si>
  <si>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3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</si>
  <si>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3"/>
  </si>
  <si>
    <t>職員数</t>
    <rPh sb="0" eb="3">
      <t>ショクインスウ</t>
    </rPh>
    <phoneticPr fontId="3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</si>
  <si>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3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</si>
  <si>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3"/>
  </si>
  <si>
    <t>計</t>
    <rPh sb="0" eb="1">
      <t>ケイ</t>
    </rPh>
    <phoneticPr fontId="3"/>
  </si>
  <si>
    <t>H11.10.05</t>
  </si>
  <si>
    <t>H12.03.10</t>
  </si>
  <si>
    <t>H11.04.01</t>
  </si>
  <si>
    <t>秩父市</t>
    <phoneticPr fontId="3"/>
  </si>
  <si>
    <t>H24.10.01</t>
  </si>
  <si>
    <t>H24.11.06</t>
  </si>
  <si>
    <t>H24.06.12</t>
  </si>
  <si>
    <t>滑川町</t>
    <phoneticPr fontId="3"/>
  </si>
  <si>
    <t>H24.04.01</t>
  </si>
  <si>
    <t>H24.05.17</t>
  </si>
  <si>
    <t>嵐山町</t>
    <phoneticPr fontId="3"/>
  </si>
  <si>
    <t>H25.12.09</t>
  </si>
  <si>
    <t>H26.03.31</t>
  </si>
  <si>
    <t>吉見町</t>
    <phoneticPr fontId="3"/>
  </si>
  <si>
    <t>H19.04.01</t>
  </si>
  <si>
    <t>鳩山町</t>
    <phoneticPr fontId="3"/>
  </si>
  <si>
    <t>H15.04.21</t>
  </si>
  <si>
    <t>H15.05.08</t>
  </si>
  <si>
    <t>H18.02.01</t>
  </si>
  <si>
    <t>ときがわ町</t>
    <phoneticPr fontId="3"/>
  </si>
  <si>
    <t>H26.10.01</t>
  </si>
  <si>
    <t>H26.12.22</t>
  </si>
  <si>
    <t>H26.04.01</t>
  </si>
  <si>
    <t>横瀬町</t>
    <phoneticPr fontId="3"/>
  </si>
  <si>
    <t>H13.04.01</t>
  </si>
  <si>
    <t>H14.03.20</t>
  </si>
  <si>
    <t>H17.10.01</t>
  </si>
  <si>
    <t>小鹿野町</t>
    <phoneticPr fontId="3"/>
  </si>
  <si>
    <t>H15.01.01</t>
  </si>
  <si>
    <t>H16.03.25</t>
  </si>
  <si>
    <t>H15.04.01</t>
  </si>
  <si>
    <t>東秩父村</t>
    <phoneticPr fontId="3"/>
  </si>
  <si>
    <t>H25.04.01</t>
  </si>
  <si>
    <t>H25.07.12</t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</si>
  <si>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</si>
  <si>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</si>
  <si>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</si>
  <si>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下水道使用料</t>
    <rPh sb="0" eb="2">
      <t>ゲスイ</t>
    </rPh>
    <rPh sb="2" eb="3">
      <t>ドウ</t>
    </rPh>
    <rPh sb="3" eb="6">
      <t>シヨウリョウ</t>
    </rPh>
    <phoneticPr fontId="3"/>
  </si>
  <si>
    <t>雨水処理負担金</t>
    <rPh sb="0" eb="2">
      <t>ウスイ</t>
    </rPh>
    <rPh sb="2" eb="4">
      <t>ショリ</t>
    </rPh>
    <rPh sb="4" eb="7">
      <t>フタンキン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</si>
  <si>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</si>
  <si>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営業外収益 (C)</t>
    <rPh sb="0" eb="3">
      <t>エイギョウガイ</t>
    </rPh>
    <rPh sb="3" eb="5">
      <t>シュウエキ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</si>
  <si>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</si>
  <si>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</si>
  <si>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</si>
  <si>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</si>
  <si>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</si>
  <si>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</si>
  <si>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</si>
  <si>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</si>
  <si>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</si>
  <si>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</si>
  <si>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</si>
  <si>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</si>
  <si>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</si>
  <si>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</si>
  <si>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</si>
  <si>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</si>
  <si>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</si>
  <si>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</si>
  <si>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</si>
  <si>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</si>
  <si>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</si>
  <si>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</si>
  <si>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建設改良のための地方債償還金</t>
    <rPh sb="0" eb="2">
      <t>ケンセツ</t>
    </rPh>
    <rPh sb="2" eb="4">
      <t>カイリョウ</t>
    </rPh>
    <rPh sb="8" eb="11">
      <t>チホウサイ</t>
    </rPh>
    <rPh sb="11" eb="14">
      <t>ショウカンキン</t>
    </rPh>
    <phoneticPr fontId="3"/>
  </si>
  <si>
    <t>資本費平準化債償還金</t>
    <rPh sb="0" eb="2">
      <t>シホン</t>
    </rPh>
    <rPh sb="2" eb="3">
      <t>ヒ</t>
    </rPh>
    <rPh sb="3" eb="6">
      <t>ヘイジュンカ</t>
    </rPh>
    <rPh sb="6" eb="7">
      <t>サイ</t>
    </rPh>
    <rPh sb="7" eb="10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</si>
  <si>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</si>
  <si>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</si>
  <si>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</si>
  <si>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</si>
  <si>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</si>
  <si>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</si>
  <si>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</si>
  <si>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</si>
  <si>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</si>
  <si>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</si>
  <si>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</si>
  <si>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</si>
  <si>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</si>
  <si>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</si>
  <si>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</si>
  <si>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</si>
  <si>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滑川町</t>
    <phoneticPr fontId="3"/>
  </si>
  <si>
    <t>嵐山町</t>
    <phoneticPr fontId="3"/>
  </si>
  <si>
    <t>吉見町</t>
    <phoneticPr fontId="3"/>
  </si>
  <si>
    <t>ときがわ町</t>
    <phoneticPr fontId="3"/>
  </si>
  <si>
    <t>横瀬町</t>
    <phoneticPr fontId="3"/>
  </si>
  <si>
    <t>小鹿野町</t>
    <phoneticPr fontId="3"/>
  </si>
  <si>
    <t>東秩父村</t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</si>
  <si>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</si>
  <si>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</si>
  <si>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</si>
  <si>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</si>
  <si>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</si>
  <si>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</si>
  <si>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汚水処理費</t>
    <rPh sb="0" eb="2">
      <t>オスイ</t>
    </rPh>
    <rPh sb="2" eb="4">
      <t>ショリ</t>
    </rPh>
    <rPh sb="4" eb="5">
      <t>ヒ</t>
    </rPh>
    <phoneticPr fontId="3"/>
  </si>
  <si>
    <t>徴収
方法</t>
    <rPh sb="0" eb="2">
      <t>チョウシュウ</t>
    </rPh>
    <rPh sb="3" eb="5">
      <t>ホウホウ</t>
    </rPh>
    <phoneticPr fontId="3"/>
  </si>
  <si>
    <t>集金制</t>
    <rPh sb="0" eb="2">
      <t>シュウキン</t>
    </rPh>
    <rPh sb="2" eb="3">
      <t>セイ</t>
    </rPh>
    <phoneticPr fontId="3"/>
  </si>
  <si>
    <t>納付制</t>
    <rPh sb="0" eb="2">
      <t>ノウフ</t>
    </rPh>
    <rPh sb="2" eb="3">
      <t>セイ</t>
    </rPh>
    <phoneticPr fontId="3"/>
  </si>
  <si>
    <t>口座振替制</t>
    <rPh sb="0" eb="2">
      <t>コウザ</t>
    </rPh>
    <rPh sb="2" eb="4">
      <t>フリカエ</t>
    </rPh>
    <rPh sb="4" eb="5">
      <t>セイ</t>
    </rPh>
    <phoneticPr fontId="3"/>
  </si>
  <si>
    <t>コンビニエンスストア</t>
    <phoneticPr fontId="3"/>
  </si>
  <si>
    <t>クレジットカード</t>
    <phoneticPr fontId="3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</si>
  <si>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3"/>
  </si>
  <si>
    <t>現行使用料</t>
    <rPh sb="0" eb="2">
      <t>ゲンコウ</t>
    </rPh>
    <rPh sb="2" eb="5">
      <t>シヨウリョウ</t>
    </rPh>
    <phoneticPr fontId="3"/>
  </si>
  <si>
    <t>家庭用</t>
    <rPh sb="0" eb="3">
      <t>カテイヨウ</t>
    </rPh>
    <phoneticPr fontId="3"/>
  </si>
  <si>
    <t>20㎥/月（円）</t>
    <rPh sb="4" eb="5">
      <t>ツキ</t>
    </rPh>
    <rPh sb="6" eb="7">
      <t>エン</t>
    </rPh>
    <phoneticPr fontId="3"/>
  </si>
  <si>
    <t>業務用</t>
    <rPh sb="0" eb="3">
      <t>ギョウムヨウ</t>
    </rPh>
    <phoneticPr fontId="3"/>
  </si>
  <si>
    <t>100㎥/月（円）</t>
    <rPh sb="5" eb="6">
      <t>ツキ</t>
    </rPh>
    <rPh sb="7" eb="8">
      <t>エン</t>
    </rPh>
    <phoneticPr fontId="3"/>
  </si>
  <si>
    <t>500㎥/月（円）</t>
    <rPh sb="5" eb="6">
      <t>ツキ</t>
    </rPh>
    <rPh sb="7" eb="8">
      <t>エン</t>
    </rPh>
    <phoneticPr fontId="3"/>
  </si>
  <si>
    <t>1,000㎥/月（円）</t>
    <rPh sb="7" eb="8">
      <t>ツキ</t>
    </rPh>
    <rPh sb="9" eb="10">
      <t>エン</t>
    </rPh>
    <phoneticPr fontId="3"/>
  </si>
  <si>
    <t>5,000㎥/月（円）</t>
    <rPh sb="7" eb="8">
      <t>ツキ</t>
    </rPh>
    <rPh sb="9" eb="10">
      <t>エン</t>
    </rPh>
    <phoneticPr fontId="3"/>
  </si>
  <si>
    <t>10,000㎥/月（円）</t>
    <rPh sb="8" eb="9">
      <t>ツキ</t>
    </rPh>
    <rPh sb="10" eb="11">
      <t>エン</t>
    </rPh>
    <phoneticPr fontId="3"/>
  </si>
  <si>
    <t>使用料収入</t>
    <rPh sb="0" eb="3">
      <t>シヨウリョウ</t>
    </rPh>
    <rPh sb="3" eb="5">
      <t>シュウニュウ</t>
    </rPh>
    <phoneticPr fontId="3"/>
  </si>
  <si>
    <t>使用料単価(円/㎥) A</t>
    <rPh sb="0" eb="3">
      <t>シヨウリョウ</t>
    </rPh>
    <rPh sb="3" eb="5">
      <t>タンカ</t>
    </rPh>
    <rPh sb="6" eb="7">
      <t>エン</t>
    </rPh>
    <phoneticPr fontId="3"/>
  </si>
  <si>
    <t>処理原価(円/㎥) B</t>
    <rPh sb="0" eb="2">
      <t>ショリ</t>
    </rPh>
    <rPh sb="2" eb="4">
      <t>ゲンカ</t>
    </rPh>
    <phoneticPr fontId="3"/>
  </si>
  <si>
    <t>経費回収率 A/B×100(%)</t>
    <rPh sb="0" eb="2">
      <t>ケイヒ</t>
    </rPh>
    <rPh sb="2" eb="4">
      <t>カイシュウ</t>
    </rPh>
    <rPh sb="4" eb="5">
      <t>リツ</t>
    </rPh>
    <phoneticPr fontId="3"/>
  </si>
  <si>
    <t>逆ざや(円/㎥)</t>
    <rPh sb="0" eb="1">
      <t>ギャク</t>
    </rPh>
    <rPh sb="4" eb="5">
      <t>エン</t>
    </rPh>
    <phoneticPr fontId="3"/>
  </si>
  <si>
    <t/>
  </si>
  <si>
    <t>○</t>
  </si>
  <si>
    <t>H20.04.01</t>
  </si>
  <si>
    <t>H24.07.31</t>
  </si>
  <si>
    <t>　　　　　　　　　　　　団体名
　区分</t>
  </si>
  <si>
    <t>計</t>
    <phoneticPr fontId="3"/>
  </si>
  <si>
    <t>特排</t>
    <phoneticPr fontId="2"/>
  </si>
  <si>
    <t>計</t>
    <phoneticPr fontId="3"/>
  </si>
  <si>
    <t>特排</t>
    <phoneticPr fontId="2"/>
  </si>
  <si>
    <t>下水道使用料</t>
    <rPh sb="0" eb="3">
      <t>ゲスイドウ</t>
    </rPh>
    <rPh sb="3" eb="6">
      <t>シヨウリョウ</t>
    </rPh>
    <phoneticPr fontId="2"/>
  </si>
  <si>
    <t>地方債現在高</t>
    <rPh sb="0" eb="3">
      <t>チホウサイ</t>
    </rPh>
    <rPh sb="3" eb="6">
      <t>ゲンザイダカ</t>
    </rPh>
    <phoneticPr fontId="3"/>
  </si>
  <si>
    <t>皆野・長瀞上下</t>
    <phoneticPr fontId="3"/>
  </si>
  <si>
    <t>水道組合</t>
  </si>
  <si>
    <t>皆野・長瀞上下</t>
    <phoneticPr fontId="3"/>
  </si>
  <si>
    <t>水道組合</t>
    <phoneticPr fontId="2"/>
  </si>
  <si>
    <t>特排</t>
    <rPh sb="0" eb="1">
      <t>トク</t>
    </rPh>
    <rPh sb="1" eb="2">
      <t>ハイ</t>
    </rPh>
    <phoneticPr fontId="2"/>
  </si>
  <si>
    <t>現在処理能力(㎥/日)</t>
    <rPh sb="0" eb="2">
      <t>ゲンザイ</t>
    </rPh>
    <rPh sb="2" eb="3">
      <t>トコロ</t>
    </rPh>
    <rPh sb="3" eb="4">
      <t>リ</t>
    </rPh>
    <rPh sb="4" eb="6">
      <t>ノウリョク</t>
    </rPh>
    <phoneticPr fontId="4"/>
  </si>
  <si>
    <t>他会計長期借入金返還金</t>
    <rPh sb="0" eb="1">
      <t>タ</t>
    </rPh>
    <rPh sb="1" eb="3">
      <t>カイケイ</t>
    </rPh>
    <rPh sb="3" eb="5">
      <t>チョウキ</t>
    </rPh>
    <rPh sb="5" eb="7">
      <t>カリイレ</t>
    </rPh>
    <rPh sb="7" eb="8">
      <t>キン</t>
    </rPh>
    <rPh sb="8" eb="10">
      <t>ヘンカン</t>
    </rPh>
    <rPh sb="10" eb="11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</si>
  <si>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</si>
  <si>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</si>
  <si>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赤字(▲)</t>
    <rPh sb="0" eb="2">
      <t>アカジ</t>
    </rPh>
    <phoneticPr fontId="3"/>
  </si>
  <si>
    <t>地方公共団体金融機構資金</t>
    <rPh sb="0" eb="10">
      <t>チホウコウキョウダンタイキンユウキコウ</t>
    </rPh>
    <rPh sb="10" eb="12">
      <t>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</si>
</sst>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&quot;△ &quot;#,##0_ "/>
    <numFmt numFmtId="177" formatCode="#,##0.0_ ;&quot;△ &quot;#,##0.0_ "/>
    <numFmt numFmtId="178" formatCode="#,##0_ ;&quot;▲ &quot;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76" fontId="4" fillId="0" borderId="28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177" fontId="4" fillId="0" borderId="29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18" xfId="0" applyFont="1" applyBorder="1">
      <alignment vertical="center"/>
    </xf>
    <xf numFmtId="0" fontId="4" fillId="0" borderId="0" xfId="0" applyFont="1">
      <alignment vertical="center"/>
    </xf>
    <xf numFmtId="0" fontId="4" fillId="0" borderId="38" xfId="0" applyFont="1" applyBorder="1" applyAlignment="1">
      <alignment vertical="center"/>
    </xf>
    <xf numFmtId="0" fontId="4" fillId="0" borderId="38" xfId="0" applyFont="1" applyBorder="1" applyAlignment="1">
      <alignment horizontal="left" vertical="center"/>
    </xf>
    <xf numFmtId="0" fontId="4" fillId="0" borderId="22" xfId="0" applyFont="1" applyFill="1" applyBorder="1" applyAlignment="1">
      <alignment vertical="center"/>
    </xf>
    <xf numFmtId="40" fontId="4" fillId="0" borderId="29" xfId="1" applyNumberFormat="1" applyFont="1" applyFill="1" applyBorder="1" applyAlignment="1">
      <alignment horizontal="center" vertical="center"/>
    </xf>
    <xf numFmtId="38" fontId="4" fillId="0" borderId="29" xfId="1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40" fontId="4" fillId="0" borderId="54" xfId="1" applyNumberFormat="1" applyFont="1" applyFill="1" applyBorder="1" applyAlignment="1">
      <alignment horizontal="center" vertical="center"/>
    </xf>
    <xf numFmtId="38" fontId="4" fillId="0" borderId="54" xfId="1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177" fontId="4" fillId="0" borderId="30" xfId="1" applyNumberFormat="1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27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4" fillId="0" borderId="37" xfId="0" applyNumberFormat="1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left" vertical="center"/>
    </xf>
    <xf numFmtId="178" fontId="4" fillId="0" borderId="29" xfId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left" vertical="center"/>
    </xf>
    <xf numFmtId="178" fontId="4" fillId="0" borderId="33" xfId="0" applyNumberFormat="1" applyFont="1" applyBorder="1" applyAlignment="1">
      <alignment horizontal="left"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4" fillId="0" borderId="17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left" vertical="center"/>
    </xf>
    <xf numFmtId="178" fontId="4" fillId="0" borderId="18" xfId="0" applyNumberFormat="1" applyFont="1" applyBorder="1" applyAlignment="1">
      <alignment vertical="center"/>
    </xf>
    <xf numFmtId="178" fontId="4" fillId="0" borderId="22" xfId="0" applyNumberFormat="1" applyFont="1" applyBorder="1" applyAlignment="1">
      <alignment vertical="center"/>
    </xf>
    <xf numFmtId="178" fontId="4" fillId="0" borderId="33" xfId="0" applyNumberFormat="1" applyFont="1" applyBorder="1" applyAlignment="1">
      <alignment vertical="center"/>
    </xf>
    <xf numFmtId="178" fontId="4" fillId="0" borderId="23" xfId="0" applyNumberFormat="1" applyFont="1" applyBorder="1" applyAlignment="1">
      <alignment vertical="center"/>
    </xf>
    <xf numFmtId="178" fontId="4" fillId="0" borderId="17" xfId="0" applyNumberFormat="1" applyFont="1" applyBorder="1" applyAlignment="1">
      <alignment horizontal="left" vertical="center"/>
    </xf>
    <xf numFmtId="178" fontId="4" fillId="0" borderId="35" xfId="0" applyNumberFormat="1" applyFont="1" applyBorder="1" applyAlignment="1">
      <alignment vertical="center"/>
    </xf>
    <xf numFmtId="178" fontId="4" fillId="0" borderId="36" xfId="0" applyNumberFormat="1" applyFont="1" applyBorder="1" applyAlignment="1">
      <alignment vertical="center"/>
    </xf>
    <xf numFmtId="178" fontId="4" fillId="0" borderId="56" xfId="0" applyNumberFormat="1" applyFont="1" applyBorder="1" applyAlignment="1">
      <alignment horizontal="left" vertical="center"/>
    </xf>
    <xf numFmtId="178" fontId="4" fillId="0" borderId="54" xfId="1" applyNumberFormat="1" applyFont="1" applyFill="1" applyBorder="1" applyAlignment="1">
      <alignment horizontal="right" vertical="center"/>
    </xf>
    <xf numFmtId="178" fontId="4" fillId="0" borderId="6" xfId="0" applyNumberFormat="1" applyFont="1" applyBorder="1" applyAlignment="1">
      <alignment vertical="center"/>
    </xf>
    <xf numFmtId="178" fontId="4" fillId="0" borderId="38" xfId="0" applyNumberFormat="1" applyFont="1" applyBorder="1" applyAlignment="1">
      <alignment vertical="center"/>
    </xf>
    <xf numFmtId="178" fontId="4" fillId="0" borderId="36" xfId="0" applyNumberFormat="1" applyFont="1" applyFill="1" applyBorder="1" applyAlignment="1">
      <alignment vertical="center"/>
    </xf>
    <xf numFmtId="178" fontId="4" fillId="0" borderId="40" xfId="0" applyNumberFormat="1" applyFont="1" applyFill="1" applyBorder="1" applyAlignment="1">
      <alignment vertical="center"/>
    </xf>
    <xf numFmtId="178" fontId="4" fillId="0" borderId="41" xfId="0" applyNumberFormat="1" applyFont="1" applyFill="1" applyBorder="1" applyAlignment="1">
      <alignment vertical="center"/>
    </xf>
    <xf numFmtId="178" fontId="4" fillId="0" borderId="30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5" xfId="0" applyFont="1" applyFill="1" applyBorder="1" applyAlignment="1">
      <alignment vertical="center" wrapText="1"/>
    </xf>
    <xf numFmtId="0" fontId="0" fillId="0" borderId="46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4" fillId="0" borderId="51" xfId="0" applyFont="1" applyFill="1" applyBorder="1" applyAlignment="1">
      <alignment vertical="center" wrapText="1"/>
    </xf>
    <xf numFmtId="0" fontId="0" fillId="0" borderId="52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textRotation="255"/>
    </xf>
    <xf numFmtId="0" fontId="4" fillId="0" borderId="12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4" fillId="0" borderId="11" xfId="0" applyFont="1" applyFill="1" applyBorder="1" applyAlignment="1">
      <alignment horizontal="left" vertical="center"/>
    </xf>
    <xf numFmtId="0" fontId="4" fillId="0" borderId="14" xfId="0" applyFont="1" applyBorder="1" applyAlignment="1">
      <alignment vertical="center" textRotation="255"/>
    </xf>
    <xf numFmtId="0" fontId="4" fillId="0" borderId="1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57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 textRotation="255"/>
    </xf>
    <xf numFmtId="178" fontId="4" fillId="0" borderId="11" xfId="0" applyNumberFormat="1" applyFont="1" applyBorder="1" applyAlignment="1">
      <alignment horizontal="left" vertical="center"/>
    </xf>
    <xf numFmtId="178" fontId="4" fillId="0" borderId="9" xfId="0" applyNumberFormat="1" applyFont="1" applyBorder="1" applyAlignment="1">
      <alignment horizontal="left" vertical="center"/>
    </xf>
    <xf numFmtId="178" fontId="4" fillId="0" borderId="11" xfId="0" applyNumberFormat="1" applyFont="1" applyFill="1" applyBorder="1" applyAlignment="1">
      <alignment horizontal="left" vertical="center"/>
    </xf>
    <xf numFmtId="178" fontId="4" fillId="0" borderId="15" xfId="0" applyNumberFormat="1" applyFont="1" applyBorder="1" applyAlignment="1">
      <alignment horizontal="left" vertical="center"/>
    </xf>
    <xf numFmtId="178" fontId="4" fillId="0" borderId="20" xfId="0" applyNumberFormat="1" applyFont="1" applyBorder="1" applyAlignment="1">
      <alignment horizontal="left" vertical="center"/>
    </xf>
    <xf numFmtId="178" fontId="4" fillId="0" borderId="21" xfId="0" applyNumberFormat="1" applyFont="1" applyBorder="1" applyAlignment="1">
      <alignment horizontal="left" vertical="center"/>
    </xf>
    <xf numFmtId="178" fontId="4" fillId="0" borderId="45" xfId="0" applyNumberFormat="1" applyFont="1" applyFill="1" applyBorder="1" applyAlignment="1">
      <alignment vertical="center" wrapText="1"/>
    </xf>
    <xf numFmtId="178" fontId="0" fillId="0" borderId="46" xfId="0" applyNumberFormat="1" applyFill="1" applyBorder="1" applyAlignment="1">
      <alignment vertical="center"/>
    </xf>
    <xf numFmtId="178" fontId="0" fillId="0" borderId="47" xfId="0" applyNumberFormat="1" applyFill="1" applyBorder="1" applyAlignment="1">
      <alignment vertical="center"/>
    </xf>
    <xf numFmtId="178" fontId="4" fillId="0" borderId="51" xfId="0" applyNumberFormat="1" applyFont="1" applyFill="1" applyBorder="1" applyAlignment="1">
      <alignment vertical="center" wrapText="1"/>
    </xf>
    <xf numFmtId="178" fontId="0" fillId="0" borderId="52" xfId="0" applyNumberFormat="1" applyFill="1" applyBorder="1" applyAlignment="1">
      <alignment vertical="center"/>
    </xf>
    <xf numFmtId="178" fontId="0" fillId="0" borderId="53" xfId="0" applyNumberFormat="1" applyFill="1" applyBorder="1" applyAlignment="1">
      <alignment vertical="center"/>
    </xf>
    <xf numFmtId="178" fontId="0" fillId="0" borderId="48" xfId="0" applyNumberFormat="1" applyFill="1" applyBorder="1" applyAlignment="1">
      <alignment vertical="center"/>
    </xf>
    <xf numFmtId="178" fontId="0" fillId="0" borderId="49" xfId="0" applyNumberFormat="1" applyFill="1" applyBorder="1" applyAlignment="1">
      <alignment vertical="center"/>
    </xf>
    <xf numFmtId="178" fontId="0" fillId="0" borderId="50" xfId="0" applyNumberFormat="1" applyFill="1" applyBorder="1" applyAlignment="1">
      <alignment vertical="center"/>
    </xf>
    <xf numFmtId="178" fontId="4" fillId="0" borderId="8" xfId="0" applyNumberFormat="1" applyFont="1" applyBorder="1" applyAlignment="1">
      <alignment horizontal="left" vertical="center"/>
    </xf>
    <xf numFmtId="178" fontId="4" fillId="0" borderId="31" xfId="0" applyNumberFormat="1" applyFont="1" applyFill="1" applyBorder="1" applyAlignment="1">
      <alignment horizontal="center" vertical="center" textRotation="255"/>
    </xf>
    <xf numFmtId="178" fontId="4" fillId="0" borderId="12" xfId="0" applyNumberFormat="1" applyFont="1" applyFill="1" applyBorder="1" applyAlignment="1">
      <alignment horizontal="center" vertical="center" textRotation="255"/>
    </xf>
    <xf numFmtId="178" fontId="4" fillId="0" borderId="13" xfId="0" applyNumberFormat="1" applyFont="1" applyFill="1" applyBorder="1" applyAlignment="1">
      <alignment horizontal="center" vertical="center" textRotation="255"/>
    </xf>
    <xf numFmtId="178" fontId="4" fillId="0" borderId="32" xfId="0" applyNumberFormat="1" applyFont="1" applyFill="1" applyBorder="1" applyAlignment="1">
      <alignment horizontal="left" vertical="center"/>
    </xf>
    <xf numFmtId="178" fontId="4" fillId="0" borderId="2" xfId="0" applyNumberFormat="1" applyFont="1" applyBorder="1" applyAlignment="1">
      <alignment horizontal="left" vertical="center"/>
    </xf>
    <xf numFmtId="178" fontId="4" fillId="0" borderId="15" xfId="0" applyNumberFormat="1" applyFont="1" applyFill="1" applyBorder="1" applyAlignment="1">
      <alignment horizontal="left" vertical="center"/>
    </xf>
    <xf numFmtId="178" fontId="4" fillId="0" borderId="20" xfId="0" applyNumberFormat="1" applyFont="1" applyFill="1" applyBorder="1" applyAlignment="1">
      <alignment horizontal="left" vertical="center"/>
    </xf>
    <xf numFmtId="178" fontId="4" fillId="0" borderId="10" xfId="0" applyNumberFormat="1" applyFont="1" applyBorder="1" applyAlignment="1">
      <alignment horizontal="center" vertical="center" textRotation="255"/>
    </xf>
    <xf numFmtId="178" fontId="4" fillId="0" borderId="12" xfId="0" applyNumberFormat="1" applyFont="1" applyBorder="1" applyAlignment="1">
      <alignment horizontal="center" vertical="center" textRotation="255"/>
    </xf>
    <xf numFmtId="178" fontId="4" fillId="0" borderId="13" xfId="0" applyNumberFormat="1" applyFont="1" applyBorder="1" applyAlignment="1">
      <alignment horizontal="center" vertical="center" textRotation="255"/>
    </xf>
    <xf numFmtId="178" fontId="4" fillId="0" borderId="21" xfId="0" applyNumberFormat="1" applyFont="1" applyFill="1" applyBorder="1" applyAlignment="1">
      <alignment horizontal="left" vertical="center"/>
    </xf>
    <xf numFmtId="178" fontId="4" fillId="0" borderId="7" xfId="0" applyNumberFormat="1" applyFont="1" applyBorder="1" applyAlignment="1">
      <alignment horizontal="left" vertical="center"/>
    </xf>
    <xf numFmtId="178" fontId="4" fillId="0" borderId="11" xfId="0" applyNumberFormat="1" applyFont="1" applyBorder="1" applyAlignment="1">
      <alignment horizontal="left" vertical="center" shrinkToFit="1"/>
    </xf>
    <xf numFmtId="178" fontId="4" fillId="0" borderId="9" xfId="0" applyNumberFormat="1" applyFont="1" applyBorder="1" applyAlignment="1">
      <alignment horizontal="left" vertical="center" shrinkToFit="1"/>
    </xf>
    <xf numFmtId="178" fontId="4" fillId="0" borderId="34" xfId="0" applyNumberFormat="1" applyFont="1" applyBorder="1" applyAlignment="1">
      <alignment horizontal="left" vertical="center"/>
    </xf>
    <xf numFmtId="178" fontId="4" fillId="0" borderId="11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78" fontId="4" fillId="0" borderId="34" xfId="0" applyNumberFormat="1" applyFont="1" applyBorder="1" applyAlignment="1">
      <alignment horizontal="center" vertical="center" wrapText="1"/>
    </xf>
    <xf numFmtId="178" fontId="4" fillId="0" borderId="20" xfId="0" applyNumberFormat="1" applyFont="1" applyBorder="1" applyAlignment="1">
      <alignment horizontal="center" vertical="center" wrapText="1"/>
    </xf>
    <xf numFmtId="178" fontId="4" fillId="0" borderId="16" xfId="0" applyNumberFormat="1" applyFont="1" applyBorder="1" applyAlignment="1">
      <alignment horizontal="center" vertical="center" wrapText="1"/>
    </xf>
    <xf numFmtId="178" fontId="4" fillId="0" borderId="35" xfId="0" applyNumberFormat="1" applyFont="1" applyBorder="1" applyAlignment="1">
      <alignment horizontal="center" vertical="center" wrapText="1"/>
    </xf>
    <xf numFmtId="178" fontId="4" fillId="0" borderId="23" xfId="0" applyNumberFormat="1" applyFont="1" applyBorder="1" applyAlignment="1">
      <alignment horizontal="center" vertical="center" wrapText="1"/>
    </xf>
    <xf numFmtId="178" fontId="4" fillId="0" borderId="19" xfId="0" applyNumberFormat="1" applyFont="1" applyBorder="1" applyAlignment="1">
      <alignment horizontal="center" vertical="center" wrapText="1"/>
    </xf>
    <xf numFmtId="178" fontId="4" fillId="0" borderId="8" xfId="0" applyNumberFormat="1" applyFont="1" applyBorder="1">
      <alignment vertical="center"/>
    </xf>
    <xf numFmtId="178" fontId="4" fillId="0" borderId="9" xfId="0" applyNumberFormat="1" applyFont="1" applyBorder="1">
      <alignment vertical="center"/>
    </xf>
    <xf numFmtId="178" fontId="4" fillId="0" borderId="7" xfId="0" applyNumberFormat="1" applyFont="1" applyBorder="1" applyAlignment="1">
      <alignment horizontal="left" vertical="center" shrinkToFit="1"/>
    </xf>
    <xf numFmtId="178" fontId="4" fillId="0" borderId="8" xfId="0" applyNumberFormat="1" applyFont="1" applyBorder="1" applyAlignment="1">
      <alignment horizontal="left" vertical="center" shrinkToFit="1"/>
    </xf>
    <xf numFmtId="178" fontId="4" fillId="0" borderId="13" xfId="0" applyNumberFormat="1" applyFont="1" applyFill="1" applyBorder="1" applyAlignment="1">
      <alignment horizontal="center" vertical="center" textRotation="255" wrapText="1"/>
    </xf>
    <xf numFmtId="178" fontId="4" fillId="0" borderId="42" xfId="0" applyNumberFormat="1" applyFont="1" applyFill="1" applyBorder="1" applyAlignment="1">
      <alignment horizontal="center" vertical="center" textRotation="255"/>
    </xf>
    <xf numFmtId="178" fontId="4" fillId="0" borderId="14" xfId="0" applyNumberFormat="1" applyFont="1" applyFill="1" applyBorder="1" applyAlignment="1">
      <alignment horizontal="center" vertical="center" textRotation="255"/>
    </xf>
    <xf numFmtId="178" fontId="4" fillId="0" borderId="39" xfId="0" applyNumberFormat="1" applyFont="1" applyFill="1" applyBorder="1" applyAlignment="1">
      <alignment horizontal="center" vertical="center" textRotation="255"/>
    </xf>
    <xf numFmtId="178" fontId="4" fillId="0" borderId="42" xfId="0" applyNumberFormat="1" applyFont="1" applyFill="1" applyBorder="1" applyAlignment="1">
      <alignment horizontal="left" vertical="center"/>
    </xf>
    <xf numFmtId="178" fontId="4" fillId="0" borderId="55" xfId="0" applyNumberFormat="1" applyFont="1" applyFill="1" applyBorder="1" applyAlignment="1">
      <alignment horizontal="left" vertical="center"/>
    </xf>
    <xf numFmtId="178" fontId="4" fillId="0" borderId="39" xfId="0" applyNumberFormat="1" applyFont="1" applyFill="1" applyBorder="1" applyAlignment="1">
      <alignment horizontal="left" vertical="center"/>
    </xf>
    <xf numFmtId="178" fontId="4" fillId="0" borderId="22" xfId="0" applyNumberFormat="1" applyFont="1" applyFill="1" applyBorder="1" applyAlignment="1">
      <alignment horizontal="left" vertical="center"/>
    </xf>
    <xf numFmtId="178" fontId="4" fillId="0" borderId="8" xfId="0" applyNumberFormat="1" applyFont="1" applyFill="1" applyBorder="1" applyAlignment="1">
      <alignment horizontal="left" vertical="center"/>
    </xf>
    <xf numFmtId="178" fontId="4" fillId="0" borderId="9" xfId="0" applyNumberFormat="1" applyFont="1" applyFill="1" applyBorder="1" applyAlignment="1">
      <alignment horizontal="left" vertical="center"/>
    </xf>
    <xf numFmtId="178" fontId="4" fillId="0" borderId="24" xfId="0" applyNumberFormat="1" applyFont="1" applyFill="1" applyBorder="1" applyAlignment="1">
      <alignment horizontal="left" vertical="center"/>
    </xf>
    <xf numFmtId="178" fontId="4" fillId="0" borderId="25" xfId="0" applyNumberFormat="1" applyFont="1" applyFill="1" applyBorder="1" applyAlignment="1">
      <alignment horizontal="left" vertical="center"/>
    </xf>
    <xf numFmtId="178" fontId="4" fillId="0" borderId="26" xfId="0" applyNumberFormat="1" applyFont="1" applyFill="1" applyBorder="1" applyAlignment="1">
      <alignment horizontal="left" vertical="center"/>
    </xf>
    <xf numFmtId="178" fontId="4" fillId="0" borderId="34" xfId="0" applyNumberFormat="1" applyFont="1" applyFill="1" applyBorder="1" applyAlignment="1">
      <alignment horizontal="left" vertical="center"/>
    </xf>
    <xf numFmtId="178" fontId="4" fillId="0" borderId="7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="120" zoomScaleNormal="120" workbookViewId="0">
      <selection activeCell="L29" sqref="L29"/>
    </sheetView>
  </sheetViews>
  <sheetFormatPr defaultColWidth="9.625" defaultRowHeight="9.9499999999999993" customHeight="1" x14ac:dyDescent="0.15"/>
  <cols>
    <col min="1" max="4" width="2.625" style="13" customWidth="1"/>
    <col min="5" max="5" width="15.625" style="13" customWidth="1"/>
    <col min="6" max="10" width="0" style="13" hidden="1" customWidth="1"/>
    <col min="11" max="20" width="9.625" style="13" customWidth="1"/>
    <col min="21" max="16384" width="9.625" style="13"/>
  </cols>
  <sheetData>
    <row r="1" spans="1:21" ht="9.9499999999999993" customHeight="1" x14ac:dyDescent="0.15">
      <c r="A1" s="58" t="s">
        <v>149</v>
      </c>
      <c r="B1" s="59"/>
      <c r="C1" s="59"/>
      <c r="D1" s="59"/>
      <c r="E1" s="60"/>
      <c r="F1" s="1"/>
      <c r="G1" s="1"/>
      <c r="H1" s="1"/>
      <c r="I1" s="1"/>
      <c r="J1" s="1"/>
      <c r="K1" s="2" t="s">
        <v>32</v>
      </c>
      <c r="L1" s="2" t="s">
        <v>36</v>
      </c>
      <c r="M1" s="2" t="s">
        <v>39</v>
      </c>
      <c r="N1" s="2" t="s">
        <v>42</v>
      </c>
      <c r="O1" s="2" t="s">
        <v>44</v>
      </c>
      <c r="P1" s="2" t="s">
        <v>48</v>
      </c>
      <c r="Q1" s="2" t="s">
        <v>52</v>
      </c>
      <c r="R1" s="2" t="s">
        <v>56</v>
      </c>
      <c r="S1" s="2" t="s">
        <v>60</v>
      </c>
      <c r="T1" s="2" t="s">
        <v>156</v>
      </c>
      <c r="U1" s="2" t="s">
        <v>150</v>
      </c>
    </row>
    <row r="2" spans="1:21" ht="9.9499999999999993" customHeight="1" x14ac:dyDescent="0.15">
      <c r="A2" s="61"/>
      <c r="B2" s="62"/>
      <c r="C2" s="62"/>
      <c r="D2" s="62"/>
      <c r="E2" s="63"/>
      <c r="F2" s="1"/>
      <c r="G2" s="1"/>
      <c r="H2" s="1"/>
      <c r="I2" s="1"/>
      <c r="J2" s="1"/>
      <c r="K2" s="4"/>
      <c r="L2" s="4"/>
      <c r="M2" s="4"/>
      <c r="N2" s="4"/>
      <c r="O2" s="4"/>
      <c r="P2" s="4"/>
      <c r="Q2" s="4"/>
      <c r="R2" s="4"/>
      <c r="S2" s="4"/>
      <c r="T2" s="4" t="s">
        <v>157</v>
      </c>
      <c r="U2" s="4"/>
    </row>
    <row r="3" spans="1:21" ht="9.9499999999999993" customHeight="1" x14ac:dyDescent="0.15">
      <c r="A3" s="64"/>
      <c r="B3" s="65"/>
      <c r="C3" s="65"/>
      <c r="D3" s="65"/>
      <c r="E3" s="66"/>
      <c r="F3" s="3"/>
      <c r="G3" s="3"/>
      <c r="H3" s="3"/>
      <c r="I3" s="3"/>
      <c r="J3" s="3"/>
      <c r="K3" s="4" t="s">
        <v>160</v>
      </c>
      <c r="L3" s="4" t="s">
        <v>160</v>
      </c>
      <c r="M3" s="4" t="s">
        <v>160</v>
      </c>
      <c r="N3" s="4" t="s">
        <v>160</v>
      </c>
      <c r="O3" s="4" t="s">
        <v>160</v>
      </c>
      <c r="P3" s="4" t="s">
        <v>160</v>
      </c>
      <c r="Q3" s="4" t="s">
        <v>160</v>
      </c>
      <c r="R3" s="4" t="s">
        <v>160</v>
      </c>
      <c r="S3" s="4" t="s">
        <v>160</v>
      </c>
      <c r="T3" s="4" t="s">
        <v>160</v>
      </c>
      <c r="U3" s="4" t="s">
        <v>151</v>
      </c>
    </row>
    <row r="4" spans="1:21" ht="9.9499999999999993" customHeight="1" x14ac:dyDescent="0.15">
      <c r="A4" s="67" t="s">
        <v>0</v>
      </c>
      <c r="B4" s="68"/>
      <c r="C4" s="68"/>
      <c r="D4" s="68"/>
      <c r="E4" s="69"/>
      <c r="F4" s="11"/>
      <c r="G4" s="11"/>
      <c r="H4" s="11"/>
      <c r="I4" s="11"/>
      <c r="J4" s="11"/>
      <c r="K4" s="5" t="s">
        <v>29</v>
      </c>
      <c r="L4" s="5" t="s">
        <v>33</v>
      </c>
      <c r="M4" s="5" t="s">
        <v>37</v>
      </c>
      <c r="N4" s="5" t="s">
        <v>40</v>
      </c>
      <c r="O4" s="5" t="s">
        <v>43</v>
      </c>
      <c r="P4" s="5" t="s">
        <v>45</v>
      </c>
      <c r="Q4" s="5" t="s">
        <v>49</v>
      </c>
      <c r="R4" s="5" t="s">
        <v>53</v>
      </c>
      <c r="S4" s="5" t="s">
        <v>57</v>
      </c>
      <c r="T4" s="5" t="s">
        <v>61</v>
      </c>
      <c r="U4" s="5"/>
    </row>
    <row r="5" spans="1:21" ht="9.9499999999999993" customHeight="1" x14ac:dyDescent="0.15">
      <c r="A5" s="70" t="s">
        <v>1</v>
      </c>
      <c r="B5" s="71"/>
      <c r="C5" s="71"/>
      <c r="D5" s="71"/>
      <c r="E5" s="57"/>
      <c r="F5" s="11"/>
      <c r="G5" s="11"/>
      <c r="H5" s="11"/>
      <c r="I5" s="11"/>
      <c r="J5" s="11"/>
      <c r="K5" s="6" t="s">
        <v>30</v>
      </c>
      <c r="L5" s="6" t="s">
        <v>34</v>
      </c>
      <c r="M5" s="6" t="s">
        <v>38</v>
      </c>
      <c r="N5" s="6" t="s">
        <v>41</v>
      </c>
      <c r="O5" s="6" t="s">
        <v>43</v>
      </c>
      <c r="P5" s="6" t="s">
        <v>46</v>
      </c>
      <c r="Q5" s="6" t="s">
        <v>50</v>
      </c>
      <c r="R5" s="6" t="s">
        <v>54</v>
      </c>
      <c r="S5" s="6" t="s">
        <v>58</v>
      </c>
      <c r="T5" s="6" t="s">
        <v>62</v>
      </c>
      <c r="U5" s="6"/>
    </row>
    <row r="6" spans="1:21" ht="9.9499999999999993" customHeight="1" x14ac:dyDescent="0.15">
      <c r="A6" s="70" t="s">
        <v>2</v>
      </c>
      <c r="B6" s="71"/>
      <c r="C6" s="71"/>
      <c r="D6" s="71"/>
      <c r="E6" s="57"/>
      <c r="F6" s="11"/>
      <c r="G6" s="11"/>
      <c r="H6" s="11"/>
      <c r="I6" s="11"/>
      <c r="J6" s="11"/>
      <c r="K6" s="6" t="s">
        <v>31</v>
      </c>
      <c r="L6" s="6" t="s">
        <v>35</v>
      </c>
      <c r="M6" s="6" t="s">
        <v>37</v>
      </c>
      <c r="N6" s="6" t="s">
        <v>40</v>
      </c>
      <c r="O6" s="6" t="s">
        <v>43</v>
      </c>
      <c r="P6" s="6" t="s">
        <v>47</v>
      </c>
      <c r="Q6" s="6" t="s">
        <v>51</v>
      </c>
      <c r="R6" s="6" t="s">
        <v>55</v>
      </c>
      <c r="S6" s="6" t="s">
        <v>59</v>
      </c>
      <c r="T6" s="6" t="s">
        <v>61</v>
      </c>
      <c r="U6" s="6"/>
    </row>
    <row r="7" spans="1:21" ht="9.9499999999999993" customHeight="1" x14ac:dyDescent="0.15">
      <c r="A7" s="72" t="s">
        <v>3</v>
      </c>
      <c r="B7" s="75" t="s">
        <v>4</v>
      </c>
      <c r="C7" s="71"/>
      <c r="D7" s="56"/>
      <c r="E7" s="57"/>
      <c r="F7" s="7"/>
      <c r="G7" s="7"/>
      <c r="H7" s="7"/>
      <c r="I7" s="7"/>
      <c r="J7" s="7"/>
      <c r="K7" s="8">
        <v>65741</v>
      </c>
      <c r="L7" s="8">
        <v>17765</v>
      </c>
      <c r="M7" s="8">
        <v>18241</v>
      </c>
      <c r="N7" s="8">
        <v>20310</v>
      </c>
      <c r="O7" s="8">
        <v>14434</v>
      </c>
      <c r="P7" s="8">
        <v>11984</v>
      </c>
      <c r="Q7" s="8">
        <v>8730</v>
      </c>
      <c r="R7" s="8">
        <v>12651</v>
      </c>
      <c r="S7" s="8">
        <v>3120</v>
      </c>
      <c r="T7" s="8">
        <v>17926</v>
      </c>
      <c r="U7" s="8">
        <f t="shared" ref="U7:U12" si="0">SUM($F7:$T7)</f>
        <v>190902</v>
      </c>
    </row>
    <row r="8" spans="1:21" ht="9.9499999999999993" customHeight="1" x14ac:dyDescent="0.15">
      <c r="A8" s="73"/>
      <c r="B8" s="55" t="s">
        <v>5</v>
      </c>
      <c r="C8" s="56"/>
      <c r="D8" s="56"/>
      <c r="E8" s="57"/>
      <c r="F8" s="7"/>
      <c r="G8" s="7"/>
      <c r="H8" s="7"/>
      <c r="I8" s="7"/>
      <c r="J8" s="7"/>
      <c r="K8" s="8">
        <v>28909</v>
      </c>
      <c r="L8" s="8">
        <v>9761</v>
      </c>
      <c r="M8" s="8">
        <v>12035</v>
      </c>
      <c r="N8" s="8">
        <v>2520</v>
      </c>
      <c r="O8" s="8">
        <v>9803</v>
      </c>
      <c r="P8" s="8">
        <v>0</v>
      </c>
      <c r="Q8" s="8">
        <v>1815</v>
      </c>
      <c r="R8" s="8">
        <v>0</v>
      </c>
      <c r="S8" s="8">
        <v>0</v>
      </c>
      <c r="T8" s="8">
        <v>0</v>
      </c>
      <c r="U8" s="8">
        <f t="shared" si="0"/>
        <v>64843</v>
      </c>
    </row>
    <row r="9" spans="1:21" ht="9.9499999999999993" customHeight="1" x14ac:dyDescent="0.15">
      <c r="A9" s="73"/>
      <c r="B9" s="55" t="s">
        <v>6</v>
      </c>
      <c r="C9" s="56"/>
      <c r="D9" s="56"/>
      <c r="E9" s="57"/>
      <c r="F9" s="7"/>
      <c r="G9" s="7"/>
      <c r="H9" s="7"/>
      <c r="I9" s="7"/>
      <c r="J9" s="7"/>
      <c r="K9" s="8">
        <v>13408</v>
      </c>
      <c r="L9" s="8">
        <v>4249</v>
      </c>
      <c r="M9" s="8">
        <v>6115</v>
      </c>
      <c r="N9" s="8">
        <v>1133</v>
      </c>
      <c r="O9" s="8">
        <v>3741</v>
      </c>
      <c r="P9" s="8">
        <v>11600</v>
      </c>
      <c r="Q9" s="8">
        <v>4340</v>
      </c>
      <c r="R9" s="8">
        <v>12651</v>
      </c>
      <c r="S9" s="8">
        <v>3056</v>
      </c>
      <c r="T9" s="8">
        <v>9626</v>
      </c>
      <c r="U9" s="8">
        <f t="shared" si="0"/>
        <v>69919</v>
      </c>
    </row>
    <row r="10" spans="1:21" ht="9.9499999999999993" customHeight="1" x14ac:dyDescent="0.15">
      <c r="A10" s="73"/>
      <c r="B10" s="55" t="s">
        <v>7</v>
      </c>
      <c r="C10" s="56"/>
      <c r="D10" s="56"/>
      <c r="E10" s="57"/>
      <c r="F10" s="7"/>
      <c r="G10" s="7"/>
      <c r="H10" s="7"/>
      <c r="I10" s="7"/>
      <c r="J10" s="7"/>
      <c r="K10" s="8">
        <v>5312</v>
      </c>
      <c r="L10" s="8">
        <v>306</v>
      </c>
      <c r="M10" s="8">
        <v>6115</v>
      </c>
      <c r="N10" s="8">
        <v>55</v>
      </c>
      <c r="O10" s="8">
        <v>545</v>
      </c>
      <c r="P10" s="8">
        <v>3020</v>
      </c>
      <c r="Q10" s="8">
        <v>20</v>
      </c>
      <c r="R10" s="8">
        <v>3070</v>
      </c>
      <c r="S10" s="8">
        <v>973</v>
      </c>
      <c r="T10" s="8">
        <v>411</v>
      </c>
      <c r="U10" s="8">
        <f t="shared" si="0"/>
        <v>19827</v>
      </c>
    </row>
    <row r="11" spans="1:21" ht="9.9499999999999993" customHeight="1" x14ac:dyDescent="0.15">
      <c r="A11" s="73"/>
      <c r="B11" s="55" t="s">
        <v>8</v>
      </c>
      <c r="C11" s="56"/>
      <c r="D11" s="56"/>
      <c r="E11" s="57"/>
      <c r="F11" s="7"/>
      <c r="G11" s="7"/>
      <c r="H11" s="7"/>
      <c r="I11" s="7"/>
      <c r="J11" s="7"/>
      <c r="K11" s="8">
        <v>5312</v>
      </c>
      <c r="L11" s="8">
        <v>306</v>
      </c>
      <c r="M11" s="8">
        <v>6115</v>
      </c>
      <c r="N11" s="8">
        <v>55</v>
      </c>
      <c r="O11" s="8">
        <v>545</v>
      </c>
      <c r="P11" s="8">
        <v>3020</v>
      </c>
      <c r="Q11" s="8">
        <v>20</v>
      </c>
      <c r="R11" s="8">
        <v>3070</v>
      </c>
      <c r="S11" s="8">
        <v>973</v>
      </c>
      <c r="T11" s="8">
        <v>411</v>
      </c>
      <c r="U11" s="8">
        <f t="shared" si="0"/>
        <v>19827</v>
      </c>
    </row>
    <row r="12" spans="1:21" ht="9.9499999999999993" customHeight="1" x14ac:dyDescent="0.15">
      <c r="A12" s="73"/>
      <c r="B12" s="55" t="s">
        <v>9</v>
      </c>
      <c r="C12" s="56"/>
      <c r="D12" s="56"/>
      <c r="E12" s="57"/>
      <c r="F12" s="7"/>
      <c r="G12" s="7"/>
      <c r="H12" s="7"/>
      <c r="I12" s="7"/>
      <c r="J12" s="7"/>
      <c r="K12" s="8">
        <v>5312</v>
      </c>
      <c r="L12" s="8">
        <v>306</v>
      </c>
      <c r="M12" s="8">
        <v>4387</v>
      </c>
      <c r="N12" s="8">
        <v>55</v>
      </c>
      <c r="O12" s="8">
        <v>545</v>
      </c>
      <c r="P12" s="8">
        <v>3020</v>
      </c>
      <c r="Q12" s="8">
        <v>20</v>
      </c>
      <c r="R12" s="8">
        <v>3070</v>
      </c>
      <c r="S12" s="8">
        <v>973</v>
      </c>
      <c r="T12" s="8">
        <v>0</v>
      </c>
      <c r="U12" s="8">
        <f t="shared" si="0"/>
        <v>17688</v>
      </c>
    </row>
    <row r="13" spans="1:21" ht="9.9499999999999993" customHeight="1" x14ac:dyDescent="0.15">
      <c r="A13" s="73"/>
      <c r="B13" s="55" t="s">
        <v>10</v>
      </c>
      <c r="C13" s="56"/>
      <c r="D13" s="56"/>
      <c r="E13" s="57"/>
      <c r="F13" s="9"/>
      <c r="G13" s="9"/>
      <c r="H13" s="9"/>
      <c r="I13" s="9"/>
      <c r="J13" s="9"/>
      <c r="K13" s="10">
        <v>8.1</v>
      </c>
      <c r="L13" s="10">
        <v>1.7</v>
      </c>
      <c r="M13" s="10">
        <v>33.5</v>
      </c>
      <c r="N13" s="10">
        <v>0.3</v>
      </c>
      <c r="O13" s="10">
        <v>3.8</v>
      </c>
      <c r="P13" s="10">
        <v>25.2</v>
      </c>
      <c r="Q13" s="10">
        <v>0.2</v>
      </c>
      <c r="R13" s="10">
        <v>24.3</v>
      </c>
      <c r="S13" s="10">
        <v>31.2</v>
      </c>
      <c r="T13" s="10">
        <v>2.2999999999999998</v>
      </c>
      <c r="U13" s="10">
        <f>U11/U7*100</f>
        <v>10.385957192695729</v>
      </c>
    </row>
    <row r="14" spans="1:21" ht="9.9499999999999993" customHeight="1" x14ac:dyDescent="0.15">
      <c r="A14" s="73"/>
      <c r="B14" s="55" t="s">
        <v>11</v>
      </c>
      <c r="C14" s="56"/>
      <c r="D14" s="56"/>
      <c r="E14" s="57"/>
      <c r="F14" s="9"/>
      <c r="G14" s="9"/>
      <c r="H14" s="9"/>
      <c r="I14" s="9"/>
      <c r="J14" s="9"/>
      <c r="K14" s="10">
        <v>100</v>
      </c>
      <c r="L14" s="10">
        <v>100</v>
      </c>
      <c r="M14" s="10">
        <v>71.7</v>
      </c>
      <c r="N14" s="10">
        <v>100</v>
      </c>
      <c r="O14" s="10">
        <v>100</v>
      </c>
      <c r="P14" s="10">
        <v>100</v>
      </c>
      <c r="Q14" s="10">
        <v>100</v>
      </c>
      <c r="R14" s="10">
        <v>100</v>
      </c>
      <c r="S14" s="10">
        <v>100</v>
      </c>
      <c r="T14" s="10">
        <v>0</v>
      </c>
      <c r="U14" s="10">
        <f>U12/U11*100</f>
        <v>89.211681041004681</v>
      </c>
    </row>
    <row r="15" spans="1:21" ht="9.9499999999999993" customHeight="1" x14ac:dyDescent="0.15">
      <c r="A15" s="73"/>
      <c r="B15" s="55" t="s">
        <v>12</v>
      </c>
      <c r="C15" s="56"/>
      <c r="D15" s="56"/>
      <c r="E15" s="57"/>
      <c r="F15" s="9"/>
      <c r="G15" s="9"/>
      <c r="H15" s="9"/>
      <c r="I15" s="9"/>
      <c r="J15" s="9"/>
      <c r="K15" s="8">
        <v>57783</v>
      </c>
      <c r="L15" s="8">
        <v>2968</v>
      </c>
      <c r="M15" s="8">
        <v>2985</v>
      </c>
      <c r="N15" s="8">
        <v>3863</v>
      </c>
      <c r="O15" s="8">
        <v>2571</v>
      </c>
      <c r="P15" s="8">
        <v>5577</v>
      </c>
      <c r="Q15" s="8">
        <v>4935</v>
      </c>
      <c r="R15" s="8">
        <v>171450</v>
      </c>
      <c r="S15" s="8">
        <v>3706</v>
      </c>
      <c r="T15" s="8">
        <v>9401</v>
      </c>
      <c r="U15" s="8">
        <f t="shared" ref="U15:U20" si="1">SUM($F15:$T15)</f>
        <v>265239</v>
      </c>
    </row>
    <row r="16" spans="1:21" ht="9.9499999999999993" customHeight="1" x14ac:dyDescent="0.15">
      <c r="A16" s="73"/>
      <c r="B16" s="55" t="s">
        <v>13</v>
      </c>
      <c r="C16" s="56"/>
      <c r="D16" s="56"/>
      <c r="E16" s="57"/>
      <c r="F16" s="9"/>
      <c r="G16" s="9"/>
      <c r="H16" s="9"/>
      <c r="I16" s="9"/>
      <c r="J16" s="9"/>
      <c r="K16" s="8">
        <v>789</v>
      </c>
      <c r="L16" s="8">
        <v>243</v>
      </c>
      <c r="M16" s="8">
        <v>336</v>
      </c>
      <c r="N16" s="8">
        <v>162</v>
      </c>
      <c r="O16" s="8">
        <v>120</v>
      </c>
      <c r="P16" s="8">
        <v>0</v>
      </c>
      <c r="Q16" s="8">
        <v>49</v>
      </c>
      <c r="R16" s="8">
        <v>0</v>
      </c>
      <c r="S16" s="8">
        <v>0</v>
      </c>
      <c r="T16" s="8">
        <v>0</v>
      </c>
      <c r="U16" s="8">
        <f t="shared" si="1"/>
        <v>1699</v>
      </c>
    </row>
    <row r="17" spans="1:21" ht="9.9499999999999993" customHeight="1" x14ac:dyDescent="0.15">
      <c r="A17" s="73"/>
      <c r="B17" s="55" t="s">
        <v>14</v>
      </c>
      <c r="C17" s="56"/>
      <c r="D17" s="56"/>
      <c r="E17" s="57"/>
      <c r="F17" s="9"/>
      <c r="G17" s="9"/>
      <c r="H17" s="9"/>
      <c r="I17" s="9"/>
      <c r="J17" s="9"/>
      <c r="K17" s="8">
        <v>44405</v>
      </c>
      <c r="L17" s="8">
        <v>2656</v>
      </c>
      <c r="M17" s="8">
        <v>2497</v>
      </c>
      <c r="N17" s="8">
        <v>79</v>
      </c>
      <c r="O17" s="8">
        <v>2273</v>
      </c>
      <c r="P17" s="8">
        <v>5577</v>
      </c>
      <c r="Q17" s="8">
        <v>4788</v>
      </c>
      <c r="R17" s="8">
        <v>171450</v>
      </c>
      <c r="S17" s="8">
        <v>3706</v>
      </c>
      <c r="T17" s="8">
        <v>8893</v>
      </c>
      <c r="U17" s="8">
        <f t="shared" si="1"/>
        <v>246324</v>
      </c>
    </row>
    <row r="18" spans="1:21" ht="9.9499999999999993" customHeight="1" x14ac:dyDescent="0.15">
      <c r="A18" s="73"/>
      <c r="B18" s="55" t="s">
        <v>15</v>
      </c>
      <c r="C18" s="56"/>
      <c r="D18" s="56"/>
      <c r="E18" s="57"/>
      <c r="F18" s="9"/>
      <c r="G18" s="9"/>
      <c r="H18" s="9"/>
      <c r="I18" s="9"/>
      <c r="J18" s="9"/>
      <c r="K18" s="8">
        <v>21</v>
      </c>
      <c r="L18" s="8">
        <v>2656</v>
      </c>
      <c r="M18" s="8">
        <v>2497</v>
      </c>
      <c r="N18" s="8">
        <v>1</v>
      </c>
      <c r="O18" s="8">
        <v>2273</v>
      </c>
      <c r="P18" s="8">
        <v>5577</v>
      </c>
      <c r="Q18" s="8">
        <v>14</v>
      </c>
      <c r="R18" s="8">
        <v>5</v>
      </c>
      <c r="S18" s="8">
        <v>3706</v>
      </c>
      <c r="T18" s="8">
        <v>8893</v>
      </c>
      <c r="U18" s="8">
        <f t="shared" si="1"/>
        <v>25643</v>
      </c>
    </row>
    <row r="19" spans="1:21" ht="9.9499999999999993" customHeight="1" x14ac:dyDescent="0.15">
      <c r="A19" s="74"/>
      <c r="B19" s="55" t="s">
        <v>16</v>
      </c>
      <c r="C19" s="56"/>
      <c r="D19" s="56"/>
      <c r="E19" s="57"/>
      <c r="F19" s="9"/>
      <c r="G19" s="9"/>
      <c r="H19" s="9"/>
      <c r="I19" s="9"/>
      <c r="J19" s="9"/>
      <c r="K19" s="8">
        <v>21</v>
      </c>
      <c r="L19" s="8">
        <v>2656</v>
      </c>
      <c r="M19" s="8">
        <v>2497</v>
      </c>
      <c r="N19" s="8">
        <v>1</v>
      </c>
      <c r="O19" s="8">
        <v>2273</v>
      </c>
      <c r="P19" s="8">
        <v>5577</v>
      </c>
      <c r="Q19" s="8">
        <v>14</v>
      </c>
      <c r="R19" s="8">
        <v>5</v>
      </c>
      <c r="S19" s="8">
        <v>3706</v>
      </c>
      <c r="T19" s="8">
        <v>8893</v>
      </c>
      <c r="U19" s="8">
        <f t="shared" si="1"/>
        <v>25643</v>
      </c>
    </row>
    <row r="20" spans="1:21" ht="9.9499999999999993" customHeight="1" x14ac:dyDescent="0.15">
      <c r="A20" s="76" t="s">
        <v>19</v>
      </c>
      <c r="B20" s="77" t="s">
        <v>20</v>
      </c>
      <c r="C20" s="78"/>
      <c r="D20" s="78"/>
      <c r="E20" s="79"/>
      <c r="F20" s="11"/>
      <c r="G20" s="11"/>
      <c r="H20" s="11"/>
      <c r="I20" s="11"/>
      <c r="J20" s="11"/>
      <c r="K20" s="8">
        <v>1623</v>
      </c>
      <c r="L20" s="8">
        <v>94</v>
      </c>
      <c r="M20" s="8">
        <v>308</v>
      </c>
      <c r="N20" s="8">
        <v>21</v>
      </c>
      <c r="O20" s="8">
        <v>165</v>
      </c>
      <c r="P20" s="8">
        <v>833</v>
      </c>
      <c r="Q20" s="8">
        <v>6</v>
      </c>
      <c r="R20" s="8">
        <v>1181</v>
      </c>
      <c r="S20" s="8">
        <v>313</v>
      </c>
      <c r="T20" s="8">
        <v>75</v>
      </c>
      <c r="U20" s="8">
        <f t="shared" si="1"/>
        <v>4619</v>
      </c>
    </row>
    <row r="21" spans="1:21" ht="9.9499999999999993" customHeight="1" x14ac:dyDescent="0.15">
      <c r="A21" s="76"/>
      <c r="B21" s="55" t="s">
        <v>21</v>
      </c>
      <c r="C21" s="56"/>
      <c r="D21" s="56"/>
      <c r="E21" s="57"/>
      <c r="F21" s="9"/>
      <c r="G21" s="9"/>
      <c r="H21" s="9"/>
      <c r="I21" s="9"/>
      <c r="J21" s="9"/>
      <c r="K21" s="8">
        <v>3028</v>
      </c>
      <c r="L21" s="8">
        <v>6093</v>
      </c>
      <c r="M21" s="8">
        <v>0</v>
      </c>
      <c r="N21" s="8">
        <v>72</v>
      </c>
      <c r="O21" s="8">
        <v>219</v>
      </c>
      <c r="P21" s="8">
        <v>2320</v>
      </c>
      <c r="Q21" s="8">
        <v>868</v>
      </c>
      <c r="R21" s="8">
        <v>4967</v>
      </c>
      <c r="S21" s="8">
        <v>992</v>
      </c>
      <c r="T21" s="8">
        <v>114</v>
      </c>
      <c r="U21" s="8"/>
    </row>
    <row r="22" spans="1:21" ht="9.9499999999999993" customHeight="1" x14ac:dyDescent="0.15">
      <c r="A22" s="76"/>
      <c r="B22" s="75" t="s">
        <v>161</v>
      </c>
      <c r="C22" s="71"/>
      <c r="D22" s="71"/>
      <c r="E22" s="80"/>
      <c r="F22" s="7"/>
      <c r="G22" s="7"/>
      <c r="H22" s="7"/>
      <c r="I22" s="7"/>
      <c r="J22" s="7"/>
      <c r="K22" s="8">
        <v>1875</v>
      </c>
      <c r="L22" s="8">
        <v>119</v>
      </c>
      <c r="M22" s="8">
        <v>0</v>
      </c>
      <c r="N22" s="8">
        <v>26</v>
      </c>
      <c r="O22" s="8">
        <v>212</v>
      </c>
      <c r="P22" s="8">
        <v>1167</v>
      </c>
      <c r="Q22" s="8">
        <v>13</v>
      </c>
      <c r="R22" s="8">
        <v>1776</v>
      </c>
      <c r="S22" s="8">
        <v>452</v>
      </c>
      <c r="T22" s="8">
        <v>92</v>
      </c>
      <c r="U22" s="8"/>
    </row>
    <row r="23" spans="1:21" ht="9.9499999999999993" customHeight="1" x14ac:dyDescent="0.15">
      <c r="A23" s="76"/>
      <c r="B23" s="77" t="s">
        <v>22</v>
      </c>
      <c r="C23" s="78"/>
      <c r="D23" s="78"/>
      <c r="E23" s="79"/>
      <c r="F23" s="9"/>
      <c r="G23" s="9"/>
      <c r="H23" s="9"/>
      <c r="I23" s="9"/>
      <c r="J23" s="9"/>
      <c r="K23" s="8">
        <v>387630</v>
      </c>
      <c r="L23" s="8">
        <v>43435</v>
      </c>
      <c r="M23" s="8">
        <v>82401</v>
      </c>
      <c r="N23" s="8">
        <v>4594</v>
      </c>
      <c r="O23" s="8">
        <v>77380</v>
      </c>
      <c r="P23" s="8">
        <v>213561</v>
      </c>
      <c r="Q23" s="8">
        <v>7665</v>
      </c>
      <c r="R23" s="8">
        <v>336165</v>
      </c>
      <c r="S23" s="8">
        <v>164980</v>
      </c>
      <c r="T23" s="8">
        <v>33507</v>
      </c>
      <c r="U23" s="8">
        <f t="shared" ref="U23:U28" si="2">SUM($F23:$T23)</f>
        <v>1351318</v>
      </c>
    </row>
    <row r="24" spans="1:21" ht="9.9499999999999993" customHeight="1" x14ac:dyDescent="0.15">
      <c r="A24" s="76"/>
      <c r="B24" s="12"/>
      <c r="C24" s="55" t="s">
        <v>23</v>
      </c>
      <c r="D24" s="56"/>
      <c r="E24" s="57"/>
      <c r="F24" s="11"/>
      <c r="G24" s="11"/>
      <c r="H24" s="11"/>
      <c r="I24" s="11"/>
      <c r="J24" s="11"/>
      <c r="K24" s="8">
        <v>387630</v>
      </c>
      <c r="L24" s="8">
        <v>43435</v>
      </c>
      <c r="M24" s="8">
        <v>82401</v>
      </c>
      <c r="N24" s="8">
        <v>4594</v>
      </c>
      <c r="O24" s="8">
        <v>77380</v>
      </c>
      <c r="P24" s="8">
        <v>213561</v>
      </c>
      <c r="Q24" s="8">
        <v>7665</v>
      </c>
      <c r="R24" s="8">
        <v>336165</v>
      </c>
      <c r="S24" s="8">
        <v>164980</v>
      </c>
      <c r="T24" s="8">
        <v>33507</v>
      </c>
      <c r="U24" s="8">
        <f t="shared" si="2"/>
        <v>1351318</v>
      </c>
    </row>
    <row r="25" spans="1:21" ht="9.9499999999999993" customHeight="1" x14ac:dyDescent="0.15">
      <c r="A25" s="76"/>
      <c r="B25" s="55" t="s">
        <v>24</v>
      </c>
      <c r="C25" s="56"/>
      <c r="D25" s="56"/>
      <c r="E25" s="57"/>
      <c r="F25" s="9"/>
      <c r="G25" s="9"/>
      <c r="H25" s="9"/>
      <c r="I25" s="9"/>
      <c r="J25" s="9"/>
      <c r="K25" s="8">
        <v>387630</v>
      </c>
      <c r="L25" s="8">
        <v>43435</v>
      </c>
      <c r="M25" s="8">
        <v>82401</v>
      </c>
      <c r="N25" s="8">
        <v>4594</v>
      </c>
      <c r="O25" s="8">
        <v>77380</v>
      </c>
      <c r="P25" s="8">
        <v>213561</v>
      </c>
      <c r="Q25" s="8">
        <v>7665</v>
      </c>
      <c r="R25" s="8">
        <v>336165</v>
      </c>
      <c r="S25" s="8">
        <v>164980</v>
      </c>
      <c r="T25" s="8">
        <v>33507</v>
      </c>
      <c r="U25" s="8">
        <f t="shared" si="2"/>
        <v>1351318</v>
      </c>
    </row>
    <row r="26" spans="1:21" ht="9.9499999999999993" customHeight="1" x14ac:dyDescent="0.15">
      <c r="A26" s="76" t="s">
        <v>25</v>
      </c>
      <c r="B26" s="77" t="s">
        <v>26</v>
      </c>
      <c r="C26" s="78"/>
      <c r="D26" s="78"/>
      <c r="E26" s="79"/>
      <c r="F26" s="7"/>
      <c r="G26" s="7"/>
      <c r="H26" s="7"/>
      <c r="I26" s="7"/>
      <c r="J26" s="7"/>
      <c r="K26" s="8">
        <v>1</v>
      </c>
      <c r="L26" s="8">
        <v>0</v>
      </c>
      <c r="M26" s="8">
        <v>1</v>
      </c>
      <c r="N26" s="8">
        <v>0</v>
      </c>
      <c r="O26" s="8">
        <v>1</v>
      </c>
      <c r="P26" s="8">
        <v>2</v>
      </c>
      <c r="Q26" s="8">
        <v>1</v>
      </c>
      <c r="R26" s="8">
        <v>1</v>
      </c>
      <c r="S26" s="8">
        <v>0</v>
      </c>
      <c r="T26" s="8">
        <v>1</v>
      </c>
      <c r="U26" s="8">
        <f t="shared" si="2"/>
        <v>8</v>
      </c>
    </row>
    <row r="27" spans="1:21" ht="9.9499999999999993" customHeight="1" x14ac:dyDescent="0.15">
      <c r="A27" s="76"/>
      <c r="B27" s="55" t="s">
        <v>27</v>
      </c>
      <c r="C27" s="56"/>
      <c r="D27" s="56"/>
      <c r="E27" s="57"/>
      <c r="F27" s="7"/>
      <c r="G27" s="7"/>
      <c r="H27" s="7"/>
      <c r="I27" s="7"/>
      <c r="J27" s="7"/>
      <c r="K27" s="8">
        <v>1</v>
      </c>
      <c r="L27" s="8">
        <v>2</v>
      </c>
      <c r="M27" s="8">
        <v>0</v>
      </c>
      <c r="N27" s="8">
        <v>1</v>
      </c>
      <c r="O27" s="8">
        <v>1</v>
      </c>
      <c r="P27" s="8">
        <v>0</v>
      </c>
      <c r="Q27" s="8">
        <v>1</v>
      </c>
      <c r="R27" s="8">
        <v>1</v>
      </c>
      <c r="S27" s="8">
        <v>0</v>
      </c>
      <c r="T27" s="8">
        <v>1</v>
      </c>
      <c r="U27" s="8">
        <f t="shared" si="2"/>
        <v>8</v>
      </c>
    </row>
    <row r="28" spans="1:21" ht="9.9499999999999993" customHeight="1" x14ac:dyDescent="0.15">
      <c r="A28" s="76"/>
      <c r="B28" s="55" t="s">
        <v>28</v>
      </c>
      <c r="C28" s="56"/>
      <c r="D28" s="56"/>
      <c r="E28" s="57"/>
      <c r="F28" s="23"/>
      <c r="G28" s="23"/>
      <c r="H28" s="23"/>
      <c r="I28" s="23"/>
      <c r="J28" s="23"/>
      <c r="K28" s="8">
        <v>2</v>
      </c>
      <c r="L28" s="8">
        <v>2</v>
      </c>
      <c r="M28" s="8">
        <v>1</v>
      </c>
      <c r="N28" s="8">
        <v>1</v>
      </c>
      <c r="O28" s="8">
        <v>2</v>
      </c>
      <c r="P28" s="8">
        <v>2</v>
      </c>
      <c r="Q28" s="8">
        <v>2</v>
      </c>
      <c r="R28" s="8">
        <v>2</v>
      </c>
      <c r="S28" s="8">
        <v>0</v>
      </c>
      <c r="T28" s="8">
        <v>2</v>
      </c>
      <c r="U28" s="8">
        <f t="shared" si="2"/>
        <v>16</v>
      </c>
    </row>
    <row r="29" spans="1:21" ht="9.9499999999999993" customHeight="1" x14ac:dyDescent="0.15">
      <c r="A29" s="82" t="s">
        <v>154</v>
      </c>
      <c r="B29" s="86" t="s">
        <v>124</v>
      </c>
      <c r="C29" s="87"/>
      <c r="D29" s="84" t="s">
        <v>125</v>
      </c>
      <c r="E29" s="85"/>
      <c r="F29" s="20"/>
      <c r="G29" s="20"/>
      <c r="H29" s="20"/>
      <c r="I29" s="20"/>
      <c r="J29" s="20"/>
      <c r="K29" s="21" t="s">
        <v>145</v>
      </c>
      <c r="L29" s="21" t="s">
        <v>145</v>
      </c>
      <c r="M29" s="21" t="s">
        <v>146</v>
      </c>
      <c r="N29" s="21" t="s">
        <v>145</v>
      </c>
      <c r="O29" s="21" t="s">
        <v>145</v>
      </c>
      <c r="P29" s="21" t="s">
        <v>145</v>
      </c>
      <c r="Q29" s="21" t="s">
        <v>145</v>
      </c>
      <c r="R29" s="21" t="s">
        <v>145</v>
      </c>
      <c r="S29" s="21" t="s">
        <v>145</v>
      </c>
      <c r="T29" s="21" t="s">
        <v>145</v>
      </c>
      <c r="U29" s="22">
        <f>COUNTIF($F29:$T29,"○")</f>
        <v>1</v>
      </c>
    </row>
    <row r="30" spans="1:21" ht="9.9499999999999993" customHeight="1" x14ac:dyDescent="0.15">
      <c r="A30" s="82"/>
      <c r="B30" s="88"/>
      <c r="C30" s="89"/>
      <c r="D30" s="71" t="s">
        <v>126</v>
      </c>
      <c r="E30" s="80"/>
      <c r="F30" s="15"/>
      <c r="G30" s="15"/>
      <c r="H30" s="15"/>
      <c r="I30" s="15"/>
      <c r="J30" s="15"/>
      <c r="K30" s="17" t="s">
        <v>146</v>
      </c>
      <c r="L30" s="17" t="s">
        <v>145</v>
      </c>
      <c r="M30" s="17" t="s">
        <v>146</v>
      </c>
      <c r="N30" s="17" t="s">
        <v>146</v>
      </c>
      <c r="O30" s="17" t="s">
        <v>145</v>
      </c>
      <c r="P30" s="17" t="s">
        <v>146</v>
      </c>
      <c r="Q30" s="17" t="s">
        <v>146</v>
      </c>
      <c r="R30" s="17" t="s">
        <v>146</v>
      </c>
      <c r="S30" s="17" t="s">
        <v>145</v>
      </c>
      <c r="T30" s="17" t="s">
        <v>145</v>
      </c>
      <c r="U30" s="18">
        <f>COUNTIF($F30:$T30,"○")</f>
        <v>6</v>
      </c>
    </row>
    <row r="31" spans="1:21" ht="9.9499999999999993" customHeight="1" x14ac:dyDescent="0.15">
      <c r="A31" s="82"/>
      <c r="B31" s="88"/>
      <c r="C31" s="89"/>
      <c r="D31" s="71" t="s">
        <v>127</v>
      </c>
      <c r="E31" s="80"/>
      <c r="F31" s="15"/>
      <c r="G31" s="15"/>
      <c r="H31" s="15"/>
      <c r="I31" s="15"/>
      <c r="J31" s="15"/>
      <c r="K31" s="17" t="s">
        <v>146</v>
      </c>
      <c r="L31" s="17" t="s">
        <v>146</v>
      </c>
      <c r="M31" s="17" t="s">
        <v>146</v>
      </c>
      <c r="N31" s="17" t="s">
        <v>146</v>
      </c>
      <c r="O31" s="17" t="s">
        <v>146</v>
      </c>
      <c r="P31" s="17" t="s">
        <v>146</v>
      </c>
      <c r="Q31" s="17" t="s">
        <v>146</v>
      </c>
      <c r="R31" s="17" t="s">
        <v>146</v>
      </c>
      <c r="S31" s="17" t="s">
        <v>146</v>
      </c>
      <c r="T31" s="17" t="s">
        <v>146</v>
      </c>
      <c r="U31" s="18">
        <f>COUNTIF($F31:$T31,"○")</f>
        <v>10</v>
      </c>
    </row>
    <row r="32" spans="1:21" ht="9.9499999999999993" customHeight="1" x14ac:dyDescent="0.15">
      <c r="A32" s="82"/>
      <c r="B32" s="88"/>
      <c r="C32" s="89"/>
      <c r="D32" s="19" t="s">
        <v>128</v>
      </c>
      <c r="E32" s="19"/>
      <c r="F32" s="15"/>
      <c r="G32" s="15"/>
      <c r="H32" s="15"/>
      <c r="I32" s="15"/>
      <c r="J32" s="15"/>
      <c r="K32" s="17" t="s">
        <v>145</v>
      </c>
      <c r="L32" s="17" t="s">
        <v>146</v>
      </c>
      <c r="M32" s="17" t="s">
        <v>145</v>
      </c>
      <c r="N32" s="17" t="s">
        <v>145</v>
      </c>
      <c r="O32" s="17" t="s">
        <v>145</v>
      </c>
      <c r="P32" s="17" t="s">
        <v>145</v>
      </c>
      <c r="Q32" s="17" t="s">
        <v>145</v>
      </c>
      <c r="R32" s="17" t="s">
        <v>146</v>
      </c>
      <c r="S32" s="17" t="s">
        <v>145</v>
      </c>
      <c r="T32" s="17" t="s">
        <v>145</v>
      </c>
      <c r="U32" s="18">
        <f>COUNTIF($F32:$T32,"○")</f>
        <v>2</v>
      </c>
    </row>
    <row r="33" spans="1:21" ht="9.9499999999999993" customHeight="1" x14ac:dyDescent="0.15">
      <c r="A33" s="82"/>
      <c r="B33" s="90"/>
      <c r="C33" s="91"/>
      <c r="D33" s="19" t="s">
        <v>129</v>
      </c>
      <c r="E33" s="19"/>
      <c r="F33" s="15"/>
      <c r="G33" s="15"/>
      <c r="H33" s="15"/>
      <c r="I33" s="15"/>
      <c r="J33" s="15"/>
      <c r="K33" s="17" t="s">
        <v>145</v>
      </c>
      <c r="L33" s="17" t="s">
        <v>145</v>
      </c>
      <c r="M33" s="17" t="s">
        <v>145</v>
      </c>
      <c r="N33" s="17" t="s">
        <v>145</v>
      </c>
      <c r="O33" s="17" t="s">
        <v>145</v>
      </c>
      <c r="P33" s="17" t="s">
        <v>145</v>
      </c>
      <c r="Q33" s="17" t="s">
        <v>145</v>
      </c>
      <c r="R33" s="17" t="s">
        <v>145</v>
      </c>
      <c r="S33" s="17" t="s">
        <v>145</v>
      </c>
      <c r="T33" s="17" t="s">
        <v>145</v>
      </c>
      <c r="U33" s="18">
        <f>COUNTIF($F33:$T33,"○")</f>
        <v>0</v>
      </c>
    </row>
    <row r="34" spans="1:21" ht="9.9499999999999993" customHeight="1" x14ac:dyDescent="0.15">
      <c r="A34" s="82"/>
      <c r="B34" s="75" t="s">
        <v>130</v>
      </c>
      <c r="C34" s="71"/>
      <c r="D34" s="71"/>
      <c r="E34" s="71"/>
      <c r="F34" s="15"/>
      <c r="G34" s="15"/>
      <c r="H34" s="15"/>
      <c r="I34" s="15"/>
      <c r="J34" s="15"/>
      <c r="K34" s="6" t="s">
        <v>147</v>
      </c>
      <c r="L34" s="6" t="s">
        <v>148</v>
      </c>
      <c r="M34" s="6" t="s">
        <v>37</v>
      </c>
      <c r="N34" s="6" t="s">
        <v>40</v>
      </c>
      <c r="O34" s="6" t="s">
        <v>43</v>
      </c>
      <c r="P34" s="6" t="s">
        <v>59</v>
      </c>
      <c r="Q34" s="6" t="s">
        <v>49</v>
      </c>
      <c r="R34" s="6" t="s">
        <v>53</v>
      </c>
      <c r="S34" s="6" t="s">
        <v>59</v>
      </c>
      <c r="T34" s="6" t="s">
        <v>61</v>
      </c>
      <c r="U34" s="6"/>
    </row>
    <row r="35" spans="1:21" ht="9.9499999999999993" customHeight="1" x14ac:dyDescent="0.15">
      <c r="A35" s="82"/>
      <c r="B35" s="95" t="s">
        <v>131</v>
      </c>
      <c r="C35" s="81" t="s">
        <v>132</v>
      </c>
      <c r="D35" s="81"/>
      <c r="E35" s="16" t="s">
        <v>133</v>
      </c>
      <c r="F35" s="14"/>
      <c r="G35" s="14"/>
      <c r="H35" s="14"/>
      <c r="I35" s="14"/>
      <c r="J35" s="14"/>
      <c r="K35" s="8">
        <v>1188</v>
      </c>
      <c r="L35" s="8">
        <v>3240</v>
      </c>
      <c r="M35" s="8">
        <v>3024</v>
      </c>
      <c r="N35" s="8">
        <v>3150</v>
      </c>
      <c r="O35" s="8">
        <v>2500</v>
      </c>
      <c r="P35" s="8">
        <v>2570</v>
      </c>
      <c r="Q35" s="8">
        <v>3456</v>
      </c>
      <c r="R35" s="8">
        <v>2056</v>
      </c>
      <c r="S35" s="8">
        <v>2500</v>
      </c>
      <c r="T35" s="8">
        <v>2052</v>
      </c>
      <c r="U35" s="8"/>
    </row>
    <row r="36" spans="1:21" ht="9.9499999999999993" customHeight="1" x14ac:dyDescent="0.15">
      <c r="A36" s="82"/>
      <c r="B36" s="96"/>
      <c r="C36" s="81" t="s">
        <v>134</v>
      </c>
      <c r="D36" s="81"/>
      <c r="E36" s="16" t="s">
        <v>135</v>
      </c>
      <c r="F36" s="14"/>
      <c r="G36" s="14"/>
      <c r="H36" s="14"/>
      <c r="I36" s="14"/>
      <c r="J36" s="14"/>
      <c r="K36" s="8">
        <v>0</v>
      </c>
      <c r="L36" s="8">
        <v>0</v>
      </c>
      <c r="M36" s="8">
        <v>18576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/>
    </row>
    <row r="37" spans="1:21" ht="9.9499999999999993" customHeight="1" x14ac:dyDescent="0.15">
      <c r="A37" s="82"/>
      <c r="B37" s="96"/>
      <c r="C37" s="81"/>
      <c r="D37" s="81"/>
      <c r="E37" s="16" t="s">
        <v>136</v>
      </c>
      <c r="F37" s="14"/>
      <c r="G37" s="14"/>
      <c r="H37" s="14"/>
      <c r="I37" s="14"/>
      <c r="J37" s="14"/>
      <c r="K37" s="8">
        <v>0</v>
      </c>
      <c r="L37" s="8">
        <v>0</v>
      </c>
      <c r="M37" s="8">
        <v>117936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/>
    </row>
    <row r="38" spans="1:21" ht="9.9499999999999993" customHeight="1" x14ac:dyDescent="0.15">
      <c r="A38" s="82"/>
      <c r="B38" s="96"/>
      <c r="C38" s="81"/>
      <c r="D38" s="81"/>
      <c r="E38" s="16" t="s">
        <v>137</v>
      </c>
      <c r="F38" s="14"/>
      <c r="G38" s="14"/>
      <c r="H38" s="14"/>
      <c r="I38" s="14"/>
      <c r="J38" s="14"/>
      <c r="K38" s="8">
        <v>0</v>
      </c>
      <c r="L38" s="8">
        <v>0</v>
      </c>
      <c r="M38" s="8">
        <v>261576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/>
    </row>
    <row r="39" spans="1:21" ht="9.9499999999999993" customHeight="1" x14ac:dyDescent="0.15">
      <c r="A39" s="82"/>
      <c r="B39" s="96"/>
      <c r="C39" s="81"/>
      <c r="D39" s="81"/>
      <c r="E39" s="16" t="s">
        <v>138</v>
      </c>
      <c r="F39" s="14"/>
      <c r="G39" s="14"/>
      <c r="H39" s="14"/>
      <c r="I39" s="14"/>
      <c r="J39" s="14"/>
      <c r="K39" s="8">
        <v>0</v>
      </c>
      <c r="L39" s="8">
        <v>0</v>
      </c>
      <c r="M39" s="8">
        <v>1427976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/>
    </row>
    <row r="40" spans="1:21" ht="9.9499999999999993" customHeight="1" x14ac:dyDescent="0.15">
      <c r="A40" s="82"/>
      <c r="B40" s="97"/>
      <c r="C40" s="81"/>
      <c r="D40" s="81"/>
      <c r="E40" s="16" t="s">
        <v>139</v>
      </c>
      <c r="F40" s="14"/>
      <c r="G40" s="14"/>
      <c r="H40" s="14"/>
      <c r="I40" s="14"/>
      <c r="J40" s="14"/>
      <c r="K40" s="8">
        <v>0</v>
      </c>
      <c r="L40" s="8">
        <v>0</v>
      </c>
      <c r="M40" s="8">
        <v>2885976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/>
    </row>
    <row r="41" spans="1:21" ht="9.9499999999999993" customHeight="1" x14ac:dyDescent="0.15">
      <c r="A41" s="82"/>
      <c r="B41" s="75" t="s">
        <v>140</v>
      </c>
      <c r="C41" s="71"/>
      <c r="D41" s="71"/>
      <c r="E41" s="71"/>
      <c r="F41" s="14"/>
      <c r="G41" s="14"/>
      <c r="H41" s="14"/>
      <c r="I41" s="14"/>
      <c r="J41" s="14"/>
      <c r="K41" s="8">
        <v>21574</v>
      </c>
      <c r="L41" s="8">
        <v>4953</v>
      </c>
      <c r="M41" s="8">
        <v>13488</v>
      </c>
      <c r="N41" s="8">
        <v>677</v>
      </c>
      <c r="O41" s="8">
        <v>7276</v>
      </c>
      <c r="P41" s="8">
        <v>38815</v>
      </c>
      <c r="Q41" s="8">
        <v>39</v>
      </c>
      <c r="R41" s="8">
        <v>32986</v>
      </c>
      <c r="S41" s="8">
        <v>15331</v>
      </c>
      <c r="T41" s="8">
        <v>1333</v>
      </c>
      <c r="U41" s="8">
        <f>SUM($F41:$T41)</f>
        <v>136472</v>
      </c>
    </row>
    <row r="42" spans="1:21" ht="9.9499999999999993" customHeight="1" x14ac:dyDescent="0.15">
      <c r="A42" s="82"/>
      <c r="B42" s="75" t="s">
        <v>123</v>
      </c>
      <c r="C42" s="71"/>
      <c r="D42" s="71"/>
      <c r="E42" s="71"/>
      <c r="F42" s="14"/>
      <c r="G42" s="14"/>
      <c r="H42" s="14"/>
      <c r="I42" s="14"/>
      <c r="J42" s="14"/>
      <c r="K42" s="8">
        <v>23692</v>
      </c>
      <c r="L42" s="8">
        <v>4643</v>
      </c>
      <c r="M42" s="8">
        <v>31460</v>
      </c>
      <c r="N42" s="8">
        <v>5837</v>
      </c>
      <c r="O42" s="8">
        <v>9139</v>
      </c>
      <c r="P42" s="8">
        <v>58213</v>
      </c>
      <c r="Q42" s="8">
        <v>8171</v>
      </c>
      <c r="R42" s="8">
        <v>50425</v>
      </c>
      <c r="S42" s="8">
        <v>24272</v>
      </c>
      <c r="T42" s="8">
        <v>6979</v>
      </c>
      <c r="U42" s="8">
        <f>SUM($F42:$T42)</f>
        <v>222831</v>
      </c>
    </row>
    <row r="43" spans="1:21" ht="9.9499999999999993" customHeight="1" x14ac:dyDescent="0.15">
      <c r="A43" s="82"/>
      <c r="B43" s="75" t="s">
        <v>141</v>
      </c>
      <c r="C43" s="71"/>
      <c r="D43" s="71"/>
      <c r="E43" s="71"/>
      <c r="F43" s="15"/>
      <c r="G43" s="15"/>
      <c r="H43" s="15"/>
      <c r="I43" s="15"/>
      <c r="J43" s="15"/>
      <c r="K43" s="10">
        <v>55.7</v>
      </c>
      <c r="L43" s="10">
        <v>114</v>
      </c>
      <c r="M43" s="10">
        <v>163.70000000000002</v>
      </c>
      <c r="N43" s="10">
        <v>147.4</v>
      </c>
      <c r="O43" s="10">
        <v>94</v>
      </c>
      <c r="P43" s="10">
        <v>181.79999999999998</v>
      </c>
      <c r="Q43" s="10">
        <v>5.1000000000000005</v>
      </c>
      <c r="R43" s="10">
        <v>98.100000000000009</v>
      </c>
      <c r="S43" s="10">
        <v>92.899999999999991</v>
      </c>
      <c r="T43" s="10">
        <v>39.800000000000004</v>
      </c>
      <c r="U43" s="10">
        <f>ROUND(U41/U25*1000,1)</f>
        <v>101</v>
      </c>
    </row>
    <row r="44" spans="1:21" ht="9.9499999999999993" customHeight="1" x14ac:dyDescent="0.15">
      <c r="A44" s="82"/>
      <c r="B44" s="75" t="s">
        <v>142</v>
      </c>
      <c r="C44" s="71"/>
      <c r="D44" s="71"/>
      <c r="E44" s="71"/>
      <c r="F44" s="15"/>
      <c r="G44" s="15"/>
      <c r="H44" s="15"/>
      <c r="I44" s="15"/>
      <c r="J44" s="15"/>
      <c r="K44" s="10">
        <v>61.1</v>
      </c>
      <c r="L44" s="10">
        <v>106.89999999999999</v>
      </c>
      <c r="M44" s="10">
        <v>381.79999999999995</v>
      </c>
      <c r="N44" s="10">
        <v>1270.5999999999999</v>
      </c>
      <c r="O44" s="10">
        <v>118.1</v>
      </c>
      <c r="P44" s="10">
        <v>272.60000000000002</v>
      </c>
      <c r="Q44" s="10">
        <v>1066</v>
      </c>
      <c r="R44" s="10">
        <v>150</v>
      </c>
      <c r="S44" s="10">
        <v>147.10000000000002</v>
      </c>
      <c r="T44" s="10">
        <v>208.3</v>
      </c>
      <c r="U44" s="10">
        <f>ROUND(U42/U25*1000,1)</f>
        <v>164.9</v>
      </c>
    </row>
    <row r="45" spans="1:21" ht="9.9499999999999993" customHeight="1" x14ac:dyDescent="0.15">
      <c r="A45" s="82"/>
      <c r="B45" s="75" t="s">
        <v>143</v>
      </c>
      <c r="C45" s="71"/>
      <c r="D45" s="71"/>
      <c r="E45" s="71"/>
      <c r="F45" s="15"/>
      <c r="G45" s="15"/>
      <c r="H45" s="15"/>
      <c r="I45" s="15"/>
      <c r="J45" s="15"/>
      <c r="K45" s="10">
        <v>91.2</v>
      </c>
      <c r="L45" s="10">
        <v>106.6</v>
      </c>
      <c r="M45" s="10">
        <v>42.9</v>
      </c>
      <c r="N45" s="10">
        <v>11.6</v>
      </c>
      <c r="O45" s="10">
        <v>79.599999999999994</v>
      </c>
      <c r="P45" s="10">
        <v>66.7</v>
      </c>
      <c r="Q45" s="10">
        <v>0.5</v>
      </c>
      <c r="R45" s="10">
        <v>65.400000000000006</v>
      </c>
      <c r="S45" s="10">
        <v>63.2</v>
      </c>
      <c r="T45" s="10">
        <v>19.100000000000001</v>
      </c>
      <c r="U45" s="10">
        <f>ROUND(U43/U44*100,1)</f>
        <v>61.2</v>
      </c>
    </row>
    <row r="46" spans="1:21" ht="9.9499999999999993" customHeight="1" x14ac:dyDescent="0.15">
      <c r="A46" s="83"/>
      <c r="B46" s="92" t="s">
        <v>144</v>
      </c>
      <c r="C46" s="93"/>
      <c r="D46" s="93"/>
      <c r="E46" s="94"/>
      <c r="F46" s="15"/>
      <c r="G46" s="15"/>
      <c r="H46" s="15"/>
      <c r="I46" s="15"/>
      <c r="J46" s="15"/>
      <c r="K46" s="24">
        <v>5.3999999999999986</v>
      </c>
      <c r="L46" s="24">
        <v>0</v>
      </c>
      <c r="M46" s="24">
        <v>218.09999999999994</v>
      </c>
      <c r="N46" s="24">
        <v>1123.1999999999998</v>
      </c>
      <c r="O46" s="24">
        <v>24.099999999999994</v>
      </c>
      <c r="P46" s="24">
        <v>90.80000000000004</v>
      </c>
      <c r="Q46" s="24">
        <v>1060.9000000000001</v>
      </c>
      <c r="R46" s="24">
        <v>51.899999999999991</v>
      </c>
      <c r="S46" s="24">
        <v>54.200000000000031</v>
      </c>
      <c r="T46" s="24">
        <v>168.5</v>
      </c>
      <c r="U46" s="24">
        <f>U44-U43</f>
        <v>63.900000000000006</v>
      </c>
    </row>
  </sheetData>
  <mergeCells count="44">
    <mergeCell ref="C36:D40"/>
    <mergeCell ref="B11:E11"/>
    <mergeCell ref="B16:E16"/>
    <mergeCell ref="A29:A46"/>
    <mergeCell ref="B41:E41"/>
    <mergeCell ref="B42:E42"/>
    <mergeCell ref="D29:E29"/>
    <mergeCell ref="D30:E30"/>
    <mergeCell ref="D31:E31"/>
    <mergeCell ref="B29:C33"/>
    <mergeCell ref="B44:E44"/>
    <mergeCell ref="B45:E45"/>
    <mergeCell ref="B46:E46"/>
    <mergeCell ref="B43:E43"/>
    <mergeCell ref="B34:E34"/>
    <mergeCell ref="B35:B40"/>
    <mergeCell ref="C35:D35"/>
    <mergeCell ref="A26:A28"/>
    <mergeCell ref="B26:E26"/>
    <mergeCell ref="B27:E27"/>
    <mergeCell ref="B28:E28"/>
    <mergeCell ref="A20:A25"/>
    <mergeCell ref="B20:E20"/>
    <mergeCell ref="B21:E21"/>
    <mergeCell ref="B22:E22"/>
    <mergeCell ref="B23:E23"/>
    <mergeCell ref="C24:E24"/>
    <mergeCell ref="B25:E25"/>
    <mergeCell ref="B18:E18"/>
    <mergeCell ref="B19:E19"/>
    <mergeCell ref="A1:E3"/>
    <mergeCell ref="B12:E12"/>
    <mergeCell ref="B13:E13"/>
    <mergeCell ref="B14:E14"/>
    <mergeCell ref="B15:E15"/>
    <mergeCell ref="B17:E17"/>
    <mergeCell ref="A4:E4"/>
    <mergeCell ref="A5:E5"/>
    <mergeCell ref="A6:E6"/>
    <mergeCell ref="A7:A19"/>
    <mergeCell ref="B7:E7"/>
    <mergeCell ref="B8:E8"/>
    <mergeCell ref="B9:E9"/>
    <mergeCell ref="B10:E10"/>
  </mergeCells>
  <phoneticPr fontId="2"/>
  <conditionalFormatting sqref="K34:U46 K4:U28">
    <cfRule type="cellIs" dxfId="13" priority="22" stopIfTrue="1" operator="equal">
      <formula>0</formula>
    </cfRule>
  </conditionalFormatting>
  <pageMargins left="0.78740157480314965" right="0.78740157480314965" top="1.1811023622047245" bottom="0.59055118110236227" header="0.51181102362204722" footer="0.31496062992125984"/>
  <pageSetup paperSize="9" firstPageNumber="197" orientation="portrait" useFirstPageNumber="1" r:id="rId1"/>
  <headerFooter scaleWithDoc="0">
    <oddHeader>&amp;L&amp;"ＭＳ ゴシック,標準"&amp;12Ⅳ　平成26年度地方公営企業事業別決算状況
　２　法非適用事業
　　（１）下水道事業（特排）&amp;R
&amp;"ＭＳ ゴシック,標準"&amp;12&amp;A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tabSelected="1" topLeftCell="A46" zoomScaleNormal="100" workbookViewId="0">
      <selection activeCell="D65" sqref="D65:E65"/>
    </sheetView>
  </sheetViews>
  <sheetFormatPr defaultColWidth="9.625" defaultRowHeight="9.9499999999999993" customHeight="1" x14ac:dyDescent="0.15"/>
  <cols>
    <col min="1" max="4" width="1.625" style="13" customWidth="1"/>
    <col min="5" max="5" width="15.625" style="13" customWidth="1"/>
    <col min="6" max="10" width="0" style="13" hidden="1" customWidth="1"/>
    <col min="11" max="20" width="9.625" style="13" customWidth="1"/>
    <col min="21" max="16384" width="9.625" style="13"/>
  </cols>
  <sheetData>
    <row r="1" spans="1:21" ht="9.9499999999999993" customHeight="1" x14ac:dyDescent="0.15">
      <c r="A1" s="104" t="s">
        <v>149</v>
      </c>
      <c r="B1" s="105"/>
      <c r="C1" s="105"/>
      <c r="D1" s="105"/>
      <c r="E1" s="106"/>
      <c r="F1" s="25"/>
      <c r="G1" s="25"/>
      <c r="H1" s="25"/>
      <c r="I1" s="25"/>
      <c r="J1" s="25"/>
      <c r="K1" s="26" t="s">
        <v>32</v>
      </c>
      <c r="L1" s="26" t="s">
        <v>110</v>
      </c>
      <c r="M1" s="26" t="s">
        <v>111</v>
      </c>
      <c r="N1" s="26" t="s">
        <v>112</v>
      </c>
      <c r="O1" s="26" t="s">
        <v>44</v>
      </c>
      <c r="P1" s="26" t="s">
        <v>113</v>
      </c>
      <c r="Q1" s="26" t="s">
        <v>114</v>
      </c>
      <c r="R1" s="26" t="s">
        <v>115</v>
      </c>
      <c r="S1" s="26" t="s">
        <v>116</v>
      </c>
      <c r="T1" s="26" t="s">
        <v>158</v>
      </c>
      <c r="U1" s="26" t="s">
        <v>152</v>
      </c>
    </row>
    <row r="2" spans="1:21" ht="9.75" customHeight="1" x14ac:dyDescent="0.15">
      <c r="A2" s="107"/>
      <c r="B2" s="108"/>
      <c r="C2" s="108"/>
      <c r="D2" s="108"/>
      <c r="E2" s="109"/>
      <c r="F2" s="25"/>
      <c r="G2" s="25"/>
      <c r="H2" s="25"/>
      <c r="I2" s="25"/>
      <c r="J2" s="25"/>
      <c r="K2" s="27"/>
      <c r="L2" s="27"/>
      <c r="M2" s="27"/>
      <c r="N2" s="27"/>
      <c r="O2" s="27"/>
      <c r="P2" s="27"/>
      <c r="Q2" s="27"/>
      <c r="R2" s="27"/>
      <c r="S2" s="27"/>
      <c r="T2" s="27" t="s">
        <v>159</v>
      </c>
      <c r="U2" s="27"/>
    </row>
    <row r="3" spans="1:21" ht="9.9499999999999993" customHeight="1" x14ac:dyDescent="0.15">
      <c r="A3" s="110"/>
      <c r="B3" s="111"/>
      <c r="C3" s="111"/>
      <c r="D3" s="111"/>
      <c r="E3" s="112"/>
      <c r="F3" s="28"/>
      <c r="G3" s="28"/>
      <c r="H3" s="28"/>
      <c r="I3" s="28"/>
      <c r="J3" s="28"/>
      <c r="K3" s="29" t="s">
        <v>160</v>
      </c>
      <c r="L3" s="29" t="s">
        <v>160</v>
      </c>
      <c r="M3" s="29" t="s">
        <v>160</v>
      </c>
      <c r="N3" s="29" t="s">
        <v>160</v>
      </c>
      <c r="O3" s="29" t="s">
        <v>160</v>
      </c>
      <c r="P3" s="29" t="s">
        <v>160</v>
      </c>
      <c r="Q3" s="29" t="s">
        <v>160</v>
      </c>
      <c r="R3" s="29" t="s">
        <v>160</v>
      </c>
      <c r="S3" s="29" t="s">
        <v>160</v>
      </c>
      <c r="T3" s="29" t="s">
        <v>160</v>
      </c>
      <c r="U3" s="29" t="s">
        <v>153</v>
      </c>
    </row>
    <row r="4" spans="1:21" ht="9.9499999999999993" customHeight="1" x14ac:dyDescent="0.15">
      <c r="A4" s="114" t="s">
        <v>63</v>
      </c>
      <c r="B4" s="117" t="s">
        <v>64</v>
      </c>
      <c r="C4" s="117"/>
      <c r="D4" s="117"/>
      <c r="E4" s="118"/>
      <c r="F4" s="30"/>
      <c r="G4" s="30"/>
      <c r="H4" s="30"/>
      <c r="I4" s="30"/>
      <c r="J4" s="30"/>
      <c r="K4" s="31">
        <v>33878</v>
      </c>
      <c r="L4" s="31">
        <v>6667</v>
      </c>
      <c r="M4" s="31">
        <v>32663</v>
      </c>
      <c r="N4" s="31">
        <v>7087</v>
      </c>
      <c r="O4" s="31">
        <v>9333</v>
      </c>
      <c r="P4" s="31">
        <v>77421</v>
      </c>
      <c r="Q4" s="31">
        <v>13430</v>
      </c>
      <c r="R4" s="31">
        <v>59277</v>
      </c>
      <c r="S4" s="31">
        <v>24408</v>
      </c>
      <c r="T4" s="31">
        <v>19149</v>
      </c>
      <c r="U4" s="31">
        <f t="shared" ref="U4:U35" si="0">SUM($F4:$T4)</f>
        <v>283313</v>
      </c>
    </row>
    <row r="5" spans="1:21" ht="9.9499999999999993" customHeight="1" x14ac:dyDescent="0.15">
      <c r="A5" s="115"/>
      <c r="B5" s="32"/>
      <c r="C5" s="119" t="s">
        <v>65</v>
      </c>
      <c r="D5" s="120"/>
      <c r="E5" s="103"/>
      <c r="F5" s="33"/>
      <c r="G5" s="33"/>
      <c r="H5" s="33"/>
      <c r="I5" s="33"/>
      <c r="J5" s="33"/>
      <c r="K5" s="31">
        <v>21574</v>
      </c>
      <c r="L5" s="31">
        <v>4953</v>
      </c>
      <c r="M5" s="31">
        <v>13488</v>
      </c>
      <c r="N5" s="31">
        <v>677</v>
      </c>
      <c r="O5" s="31">
        <v>7276</v>
      </c>
      <c r="P5" s="31">
        <v>38815</v>
      </c>
      <c r="Q5" s="31">
        <v>59</v>
      </c>
      <c r="R5" s="31">
        <v>32986</v>
      </c>
      <c r="S5" s="31">
        <v>15331</v>
      </c>
      <c r="T5" s="31">
        <v>1659</v>
      </c>
      <c r="U5" s="31">
        <f t="shared" si="0"/>
        <v>136818</v>
      </c>
    </row>
    <row r="6" spans="1:21" ht="9.9499999999999993" customHeight="1" x14ac:dyDescent="0.15">
      <c r="A6" s="115"/>
      <c r="B6" s="34"/>
      <c r="C6" s="35"/>
      <c r="D6" s="100" t="s">
        <v>66</v>
      </c>
      <c r="E6" s="99"/>
      <c r="F6" s="33"/>
      <c r="G6" s="33"/>
      <c r="H6" s="33"/>
      <c r="I6" s="33"/>
      <c r="J6" s="33"/>
      <c r="K6" s="31">
        <v>21574</v>
      </c>
      <c r="L6" s="31">
        <v>4953</v>
      </c>
      <c r="M6" s="31">
        <v>13488</v>
      </c>
      <c r="N6" s="31">
        <v>677</v>
      </c>
      <c r="O6" s="31">
        <v>7276</v>
      </c>
      <c r="P6" s="31">
        <v>38815</v>
      </c>
      <c r="Q6" s="31">
        <v>39</v>
      </c>
      <c r="R6" s="31">
        <v>32986</v>
      </c>
      <c r="S6" s="31">
        <v>15331</v>
      </c>
      <c r="T6" s="31">
        <v>1333</v>
      </c>
      <c r="U6" s="31">
        <f t="shared" si="0"/>
        <v>136472</v>
      </c>
    </row>
    <row r="7" spans="1:21" ht="9.9499999999999993" customHeight="1" x14ac:dyDescent="0.15">
      <c r="A7" s="115"/>
      <c r="B7" s="34"/>
      <c r="C7" s="35"/>
      <c r="D7" s="100" t="s">
        <v>67</v>
      </c>
      <c r="E7" s="99"/>
      <c r="F7" s="33"/>
      <c r="G7" s="33"/>
      <c r="H7" s="33"/>
      <c r="I7" s="33"/>
      <c r="J7" s="33"/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f t="shared" si="0"/>
        <v>0</v>
      </c>
    </row>
    <row r="8" spans="1:21" ht="9.9499999999999993" customHeight="1" x14ac:dyDescent="0.15">
      <c r="A8" s="115"/>
      <c r="B8" s="34"/>
      <c r="C8" s="35"/>
      <c r="D8" s="100" t="s">
        <v>68</v>
      </c>
      <c r="E8" s="99"/>
      <c r="F8" s="33"/>
      <c r="G8" s="33"/>
      <c r="H8" s="33"/>
      <c r="I8" s="33"/>
      <c r="J8" s="33"/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f t="shared" si="0"/>
        <v>0</v>
      </c>
    </row>
    <row r="9" spans="1:21" ht="9.9499999999999993" customHeight="1" x14ac:dyDescent="0.15">
      <c r="A9" s="115"/>
      <c r="B9" s="34"/>
      <c r="C9" s="36"/>
      <c r="D9" s="100" t="s">
        <v>18</v>
      </c>
      <c r="E9" s="99"/>
      <c r="F9" s="33"/>
      <c r="G9" s="33"/>
      <c r="H9" s="33"/>
      <c r="I9" s="33"/>
      <c r="J9" s="33"/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20</v>
      </c>
      <c r="R9" s="31">
        <v>0</v>
      </c>
      <c r="S9" s="31">
        <v>0</v>
      </c>
      <c r="T9" s="31">
        <v>326</v>
      </c>
      <c r="U9" s="31">
        <f t="shared" si="0"/>
        <v>346</v>
      </c>
    </row>
    <row r="10" spans="1:21" ht="9.9499999999999993" customHeight="1" x14ac:dyDescent="0.15">
      <c r="A10" s="115"/>
      <c r="B10" s="37"/>
      <c r="C10" s="101" t="s">
        <v>69</v>
      </c>
      <c r="D10" s="102"/>
      <c r="E10" s="103"/>
      <c r="F10" s="33"/>
      <c r="G10" s="33"/>
      <c r="H10" s="33"/>
      <c r="I10" s="33"/>
      <c r="J10" s="33"/>
      <c r="K10" s="31">
        <v>12304</v>
      </c>
      <c r="L10" s="31">
        <v>1714</v>
      </c>
      <c r="M10" s="31">
        <v>19175</v>
      </c>
      <c r="N10" s="31">
        <v>6410</v>
      </c>
      <c r="O10" s="31">
        <v>2057</v>
      </c>
      <c r="P10" s="31">
        <v>38606</v>
      </c>
      <c r="Q10" s="31">
        <v>13371</v>
      </c>
      <c r="R10" s="31">
        <v>26291</v>
      </c>
      <c r="S10" s="31">
        <v>9077</v>
      </c>
      <c r="T10" s="31">
        <v>17490</v>
      </c>
      <c r="U10" s="31">
        <f t="shared" si="0"/>
        <v>146495</v>
      </c>
    </row>
    <row r="11" spans="1:21" ht="9.9499999999999993" customHeight="1" x14ac:dyDescent="0.15">
      <c r="A11" s="115"/>
      <c r="B11" s="37"/>
      <c r="C11" s="38"/>
      <c r="D11" s="98" t="s">
        <v>17</v>
      </c>
      <c r="E11" s="99"/>
      <c r="F11" s="33"/>
      <c r="G11" s="33"/>
      <c r="H11" s="33"/>
      <c r="I11" s="33"/>
      <c r="J11" s="33"/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16</v>
      </c>
      <c r="T11" s="31">
        <v>0</v>
      </c>
      <c r="U11" s="31">
        <f t="shared" si="0"/>
        <v>16</v>
      </c>
    </row>
    <row r="12" spans="1:21" ht="9.9499999999999993" customHeight="1" x14ac:dyDescent="0.15">
      <c r="A12" s="115"/>
      <c r="B12" s="37"/>
      <c r="C12" s="38"/>
      <c r="D12" s="98" t="s">
        <v>70</v>
      </c>
      <c r="E12" s="99"/>
      <c r="F12" s="33"/>
      <c r="G12" s="33"/>
      <c r="H12" s="33"/>
      <c r="I12" s="33"/>
      <c r="J12" s="33"/>
      <c r="K12" s="31">
        <v>500</v>
      </c>
      <c r="L12" s="31">
        <v>182</v>
      </c>
      <c r="M12" s="31">
        <v>0</v>
      </c>
      <c r="N12" s="31">
        <v>1750</v>
      </c>
      <c r="O12" s="31">
        <v>0</v>
      </c>
      <c r="P12" s="31">
        <v>0</v>
      </c>
      <c r="Q12" s="31">
        <v>6400</v>
      </c>
      <c r="R12" s="31">
        <v>0</v>
      </c>
      <c r="S12" s="31">
        <v>0</v>
      </c>
      <c r="T12" s="31">
        <v>3566</v>
      </c>
      <c r="U12" s="31">
        <f t="shared" si="0"/>
        <v>12398</v>
      </c>
    </row>
    <row r="13" spans="1:21" ht="9.9499999999999993" customHeight="1" x14ac:dyDescent="0.15">
      <c r="A13" s="115"/>
      <c r="B13" s="37"/>
      <c r="C13" s="38"/>
      <c r="D13" s="98" t="s">
        <v>71</v>
      </c>
      <c r="E13" s="99"/>
      <c r="F13" s="33"/>
      <c r="G13" s="33"/>
      <c r="H13" s="33"/>
      <c r="I13" s="33"/>
      <c r="J13" s="33"/>
      <c r="K13" s="31">
        <v>9431</v>
      </c>
      <c r="L13" s="31">
        <v>1526</v>
      </c>
      <c r="M13" s="31">
        <v>19175</v>
      </c>
      <c r="N13" s="31">
        <v>4660</v>
      </c>
      <c r="O13" s="31">
        <v>1618</v>
      </c>
      <c r="P13" s="31">
        <v>37893</v>
      </c>
      <c r="Q13" s="31">
        <v>6971</v>
      </c>
      <c r="R13" s="31">
        <v>26058</v>
      </c>
      <c r="S13" s="31">
        <v>9060</v>
      </c>
      <c r="T13" s="31">
        <v>13924</v>
      </c>
      <c r="U13" s="31">
        <f t="shared" si="0"/>
        <v>130316</v>
      </c>
    </row>
    <row r="14" spans="1:21" ht="9.9499999999999993" customHeight="1" x14ac:dyDescent="0.15">
      <c r="A14" s="115"/>
      <c r="B14" s="37"/>
      <c r="C14" s="38"/>
      <c r="D14" s="101" t="s">
        <v>18</v>
      </c>
      <c r="E14" s="103"/>
      <c r="F14" s="33"/>
      <c r="G14" s="33"/>
      <c r="H14" s="33"/>
      <c r="I14" s="33"/>
      <c r="J14" s="33"/>
      <c r="K14" s="31">
        <v>2373</v>
      </c>
      <c r="L14" s="31">
        <v>6</v>
      </c>
      <c r="M14" s="31">
        <v>0</v>
      </c>
      <c r="N14" s="31">
        <v>0</v>
      </c>
      <c r="O14" s="31">
        <v>439</v>
      </c>
      <c r="P14" s="31">
        <v>713</v>
      </c>
      <c r="Q14" s="31">
        <v>0</v>
      </c>
      <c r="R14" s="31">
        <v>233</v>
      </c>
      <c r="S14" s="31">
        <v>1</v>
      </c>
      <c r="T14" s="31">
        <v>0</v>
      </c>
      <c r="U14" s="31">
        <f t="shared" si="0"/>
        <v>3765</v>
      </c>
    </row>
    <row r="15" spans="1:21" ht="9.9499999999999993" customHeight="1" x14ac:dyDescent="0.15">
      <c r="A15" s="115"/>
      <c r="B15" s="102" t="s">
        <v>72</v>
      </c>
      <c r="C15" s="102"/>
      <c r="D15" s="102"/>
      <c r="E15" s="103"/>
      <c r="F15" s="33"/>
      <c r="G15" s="33"/>
      <c r="H15" s="33"/>
      <c r="I15" s="33"/>
      <c r="J15" s="33"/>
      <c r="K15" s="31">
        <v>34579</v>
      </c>
      <c r="L15" s="31">
        <v>4643</v>
      </c>
      <c r="M15" s="31">
        <v>33030</v>
      </c>
      <c r="N15" s="31">
        <v>5720</v>
      </c>
      <c r="O15" s="31">
        <v>8370</v>
      </c>
      <c r="P15" s="31">
        <v>66131</v>
      </c>
      <c r="Q15" s="31">
        <v>8171</v>
      </c>
      <c r="R15" s="31">
        <v>39807</v>
      </c>
      <c r="S15" s="31">
        <v>18318</v>
      </c>
      <c r="T15" s="31">
        <v>6979</v>
      </c>
      <c r="U15" s="31">
        <f t="shared" si="0"/>
        <v>225748</v>
      </c>
    </row>
    <row r="16" spans="1:21" ht="9.9499999999999993" customHeight="1" x14ac:dyDescent="0.15">
      <c r="A16" s="115"/>
      <c r="B16" s="39"/>
      <c r="C16" s="101" t="s">
        <v>73</v>
      </c>
      <c r="D16" s="102"/>
      <c r="E16" s="103"/>
      <c r="F16" s="33"/>
      <c r="G16" s="33"/>
      <c r="H16" s="33"/>
      <c r="I16" s="33"/>
      <c r="J16" s="33"/>
      <c r="K16" s="31">
        <v>23692</v>
      </c>
      <c r="L16" s="31">
        <v>4333</v>
      </c>
      <c r="M16" s="31">
        <v>31460</v>
      </c>
      <c r="N16" s="31">
        <v>5681</v>
      </c>
      <c r="O16" s="31">
        <v>7176</v>
      </c>
      <c r="P16" s="31">
        <v>58213</v>
      </c>
      <c r="Q16" s="31">
        <v>7671</v>
      </c>
      <c r="R16" s="31">
        <v>32535</v>
      </c>
      <c r="S16" s="31">
        <v>15630</v>
      </c>
      <c r="T16" s="31">
        <v>6853</v>
      </c>
      <c r="U16" s="31">
        <f t="shared" si="0"/>
        <v>193244</v>
      </c>
    </row>
    <row r="17" spans="1:21" ht="9.9499999999999993" customHeight="1" x14ac:dyDescent="0.15">
      <c r="A17" s="115"/>
      <c r="B17" s="37"/>
      <c r="C17" s="38"/>
      <c r="D17" s="98" t="s">
        <v>74</v>
      </c>
      <c r="E17" s="99"/>
      <c r="F17" s="33"/>
      <c r="G17" s="33"/>
      <c r="H17" s="33"/>
      <c r="I17" s="33"/>
      <c r="J17" s="33"/>
      <c r="K17" s="31">
        <v>4488</v>
      </c>
      <c r="L17" s="31">
        <v>0</v>
      </c>
      <c r="M17" s="31">
        <v>1901</v>
      </c>
      <c r="N17" s="31">
        <v>3788</v>
      </c>
      <c r="O17" s="31">
        <v>0</v>
      </c>
      <c r="P17" s="31">
        <v>16941</v>
      </c>
      <c r="Q17" s="31">
        <v>2548</v>
      </c>
      <c r="R17" s="31">
        <v>5640</v>
      </c>
      <c r="S17" s="31">
        <v>0</v>
      </c>
      <c r="T17" s="31">
        <v>3514</v>
      </c>
      <c r="U17" s="31">
        <f t="shared" si="0"/>
        <v>38820</v>
      </c>
    </row>
    <row r="18" spans="1:21" ht="9.9499999999999993" customHeight="1" x14ac:dyDescent="0.15">
      <c r="A18" s="115"/>
      <c r="B18" s="37"/>
      <c r="C18" s="38"/>
      <c r="D18" s="98" t="s">
        <v>75</v>
      </c>
      <c r="E18" s="99"/>
      <c r="F18" s="33"/>
      <c r="G18" s="33"/>
      <c r="H18" s="33"/>
      <c r="I18" s="33"/>
      <c r="J18" s="33"/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f t="shared" si="0"/>
        <v>0</v>
      </c>
    </row>
    <row r="19" spans="1:21" ht="9.9499999999999993" customHeight="1" x14ac:dyDescent="0.15">
      <c r="A19" s="115"/>
      <c r="B19" s="37"/>
      <c r="C19" s="40"/>
      <c r="D19" s="98" t="s">
        <v>18</v>
      </c>
      <c r="E19" s="99"/>
      <c r="F19" s="33"/>
      <c r="G19" s="33"/>
      <c r="H19" s="33"/>
      <c r="I19" s="33"/>
      <c r="J19" s="33"/>
      <c r="K19" s="31">
        <v>19204</v>
      </c>
      <c r="L19" s="31">
        <v>4333</v>
      </c>
      <c r="M19" s="31">
        <v>29559</v>
      </c>
      <c r="N19" s="31">
        <v>1893</v>
      </c>
      <c r="O19" s="31">
        <v>7176</v>
      </c>
      <c r="P19" s="31">
        <v>41272</v>
      </c>
      <c r="Q19" s="31">
        <v>5123</v>
      </c>
      <c r="R19" s="31">
        <v>26895</v>
      </c>
      <c r="S19" s="31">
        <v>15630</v>
      </c>
      <c r="T19" s="31">
        <v>3339</v>
      </c>
      <c r="U19" s="31">
        <f t="shared" si="0"/>
        <v>154424</v>
      </c>
    </row>
    <row r="20" spans="1:21" ht="9.9499999999999993" customHeight="1" x14ac:dyDescent="0.15">
      <c r="A20" s="115"/>
      <c r="B20" s="37"/>
      <c r="C20" s="101" t="s">
        <v>76</v>
      </c>
      <c r="D20" s="102"/>
      <c r="E20" s="103"/>
      <c r="F20" s="33"/>
      <c r="G20" s="33"/>
      <c r="H20" s="33"/>
      <c r="I20" s="33"/>
      <c r="J20" s="33"/>
      <c r="K20" s="31">
        <v>10887</v>
      </c>
      <c r="L20" s="31">
        <v>310</v>
      </c>
      <c r="M20" s="31">
        <v>1570</v>
      </c>
      <c r="N20" s="31">
        <v>39</v>
      </c>
      <c r="O20" s="31">
        <v>1194</v>
      </c>
      <c r="P20" s="31">
        <v>7918</v>
      </c>
      <c r="Q20" s="31">
        <v>500</v>
      </c>
      <c r="R20" s="31">
        <v>7272</v>
      </c>
      <c r="S20" s="31">
        <v>2688</v>
      </c>
      <c r="T20" s="31">
        <v>126</v>
      </c>
      <c r="U20" s="31">
        <f t="shared" si="0"/>
        <v>32504</v>
      </c>
    </row>
    <row r="21" spans="1:21" ht="9.9499999999999993" customHeight="1" x14ac:dyDescent="0.15">
      <c r="A21" s="115"/>
      <c r="B21" s="37"/>
      <c r="C21" s="38"/>
      <c r="D21" s="101" t="s">
        <v>77</v>
      </c>
      <c r="E21" s="103"/>
      <c r="F21" s="33"/>
      <c r="G21" s="33"/>
      <c r="H21" s="33"/>
      <c r="I21" s="33"/>
      <c r="J21" s="33"/>
      <c r="K21" s="31">
        <v>10887</v>
      </c>
      <c r="L21" s="31">
        <v>310</v>
      </c>
      <c r="M21" s="31">
        <v>1570</v>
      </c>
      <c r="N21" s="31">
        <v>39</v>
      </c>
      <c r="O21" s="31">
        <v>1194</v>
      </c>
      <c r="P21" s="31">
        <v>7918</v>
      </c>
      <c r="Q21" s="31">
        <v>0</v>
      </c>
      <c r="R21" s="31">
        <v>7272</v>
      </c>
      <c r="S21" s="31">
        <v>2688</v>
      </c>
      <c r="T21" s="31">
        <v>126</v>
      </c>
      <c r="U21" s="31">
        <f t="shared" si="0"/>
        <v>32004</v>
      </c>
    </row>
    <row r="22" spans="1:21" ht="9.9499999999999993" customHeight="1" x14ac:dyDescent="0.15">
      <c r="A22" s="115"/>
      <c r="B22" s="37"/>
      <c r="C22" s="38"/>
      <c r="D22" s="38"/>
      <c r="E22" s="41" t="s">
        <v>78</v>
      </c>
      <c r="F22" s="42"/>
      <c r="G22" s="42"/>
      <c r="H22" s="42"/>
      <c r="I22" s="42"/>
      <c r="J22" s="42"/>
      <c r="K22" s="31">
        <v>10887</v>
      </c>
      <c r="L22" s="31">
        <v>310</v>
      </c>
      <c r="M22" s="31">
        <v>1570</v>
      </c>
      <c r="N22" s="31">
        <v>39</v>
      </c>
      <c r="O22" s="31">
        <v>1194</v>
      </c>
      <c r="P22" s="31">
        <v>7918</v>
      </c>
      <c r="Q22" s="31">
        <v>0</v>
      </c>
      <c r="R22" s="31">
        <v>7272</v>
      </c>
      <c r="S22" s="31">
        <v>2688</v>
      </c>
      <c r="T22" s="31">
        <v>126</v>
      </c>
      <c r="U22" s="31">
        <f t="shared" si="0"/>
        <v>32004</v>
      </c>
    </row>
    <row r="23" spans="1:21" ht="9.9499999999999993" customHeight="1" x14ac:dyDescent="0.15">
      <c r="A23" s="115"/>
      <c r="B23" s="37"/>
      <c r="C23" s="38"/>
      <c r="D23" s="40"/>
      <c r="E23" s="41" t="s">
        <v>164</v>
      </c>
      <c r="F23" s="42"/>
      <c r="G23" s="42"/>
      <c r="H23" s="42"/>
      <c r="I23" s="42"/>
      <c r="J23" s="42"/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f t="shared" si="0"/>
        <v>0</v>
      </c>
    </row>
    <row r="24" spans="1:21" ht="9.9499999999999993" customHeight="1" x14ac:dyDescent="0.15">
      <c r="A24" s="115"/>
      <c r="B24" s="43"/>
      <c r="C24" s="40"/>
      <c r="D24" s="98" t="s">
        <v>18</v>
      </c>
      <c r="E24" s="99"/>
      <c r="F24" s="33"/>
      <c r="G24" s="33"/>
      <c r="H24" s="33"/>
      <c r="I24" s="33"/>
      <c r="J24" s="33"/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500</v>
      </c>
      <c r="R24" s="31">
        <v>0</v>
      </c>
      <c r="S24" s="31">
        <v>0</v>
      </c>
      <c r="T24" s="31">
        <v>0</v>
      </c>
      <c r="U24" s="31">
        <f t="shared" si="0"/>
        <v>500</v>
      </c>
    </row>
    <row r="25" spans="1:21" ht="9.9499999999999993" customHeight="1" x14ac:dyDescent="0.15">
      <c r="A25" s="116"/>
      <c r="B25" s="98" t="s">
        <v>79</v>
      </c>
      <c r="C25" s="113"/>
      <c r="D25" s="113"/>
      <c r="E25" s="99"/>
      <c r="F25" s="33"/>
      <c r="G25" s="33"/>
      <c r="H25" s="33"/>
      <c r="I25" s="33"/>
      <c r="J25" s="33"/>
      <c r="K25" s="31">
        <v>-701</v>
      </c>
      <c r="L25" s="31">
        <v>2024</v>
      </c>
      <c r="M25" s="31">
        <v>-367</v>
      </c>
      <c r="N25" s="31">
        <v>1367</v>
      </c>
      <c r="O25" s="31">
        <v>963</v>
      </c>
      <c r="P25" s="31">
        <v>11290</v>
      </c>
      <c r="Q25" s="31">
        <v>5259</v>
      </c>
      <c r="R25" s="31">
        <v>19470</v>
      </c>
      <c r="S25" s="31">
        <v>6090</v>
      </c>
      <c r="T25" s="31">
        <v>12170</v>
      </c>
      <c r="U25" s="31">
        <f t="shared" si="0"/>
        <v>57565</v>
      </c>
    </row>
    <row r="26" spans="1:21" ht="9.9499999999999993" customHeight="1" x14ac:dyDescent="0.15">
      <c r="A26" s="121" t="s">
        <v>80</v>
      </c>
      <c r="B26" s="120" t="s">
        <v>81</v>
      </c>
      <c r="C26" s="120"/>
      <c r="D26" s="120"/>
      <c r="E26" s="124"/>
      <c r="F26" s="33"/>
      <c r="G26" s="33"/>
      <c r="H26" s="33"/>
      <c r="I26" s="33"/>
      <c r="J26" s="33"/>
      <c r="K26" s="31">
        <v>140942</v>
      </c>
      <c r="L26" s="31">
        <v>47823</v>
      </c>
      <c r="M26" s="31">
        <v>78903</v>
      </c>
      <c r="N26" s="31">
        <v>5466</v>
      </c>
      <c r="O26" s="31">
        <v>15245</v>
      </c>
      <c r="P26" s="31">
        <v>49075</v>
      </c>
      <c r="Q26" s="31">
        <v>10519</v>
      </c>
      <c r="R26" s="31">
        <v>51650</v>
      </c>
      <c r="S26" s="31">
        <v>12008</v>
      </c>
      <c r="T26" s="31">
        <v>31957</v>
      </c>
      <c r="U26" s="31">
        <f t="shared" si="0"/>
        <v>443588</v>
      </c>
    </row>
    <row r="27" spans="1:21" ht="9.9499999999999993" customHeight="1" x14ac:dyDescent="0.15">
      <c r="A27" s="122"/>
      <c r="B27" s="32"/>
      <c r="C27" s="119" t="s">
        <v>82</v>
      </c>
      <c r="D27" s="102"/>
      <c r="E27" s="103"/>
      <c r="F27" s="33"/>
      <c r="G27" s="33"/>
      <c r="H27" s="33"/>
      <c r="I27" s="33"/>
      <c r="J27" s="33"/>
      <c r="K27" s="31">
        <v>39000</v>
      </c>
      <c r="L27" s="31">
        <v>8700</v>
      </c>
      <c r="M27" s="31">
        <v>28000</v>
      </c>
      <c r="N27" s="31">
        <v>700</v>
      </c>
      <c r="O27" s="31">
        <v>6800</v>
      </c>
      <c r="P27" s="31">
        <v>16800</v>
      </c>
      <c r="Q27" s="31">
        <v>4900</v>
      </c>
      <c r="R27" s="31">
        <v>5500</v>
      </c>
      <c r="S27" s="31">
        <v>0</v>
      </c>
      <c r="T27" s="31">
        <v>11600</v>
      </c>
      <c r="U27" s="31">
        <f t="shared" si="0"/>
        <v>122000</v>
      </c>
    </row>
    <row r="28" spans="1:21" ht="9.9499999999999993" customHeight="1" x14ac:dyDescent="0.15">
      <c r="A28" s="122"/>
      <c r="B28" s="32"/>
      <c r="C28" s="36"/>
      <c r="D28" s="98" t="s">
        <v>83</v>
      </c>
      <c r="E28" s="99"/>
      <c r="F28" s="33"/>
      <c r="G28" s="33"/>
      <c r="H28" s="33"/>
      <c r="I28" s="33"/>
      <c r="J28" s="33"/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f t="shared" si="0"/>
        <v>0</v>
      </c>
    </row>
    <row r="29" spans="1:21" ht="9.9499999999999993" customHeight="1" x14ac:dyDescent="0.15">
      <c r="A29" s="122"/>
      <c r="B29" s="34"/>
      <c r="C29" s="100" t="s">
        <v>84</v>
      </c>
      <c r="D29" s="113"/>
      <c r="E29" s="99"/>
      <c r="F29" s="33"/>
      <c r="G29" s="33"/>
      <c r="H29" s="33"/>
      <c r="I29" s="33"/>
      <c r="J29" s="33"/>
      <c r="K29" s="31">
        <v>29894</v>
      </c>
      <c r="L29" s="31">
        <v>10474</v>
      </c>
      <c r="M29" s="31">
        <v>4031</v>
      </c>
      <c r="N29" s="31">
        <v>2433</v>
      </c>
      <c r="O29" s="31">
        <v>0</v>
      </c>
      <c r="P29" s="31">
        <v>1166</v>
      </c>
      <c r="Q29" s="31">
        <v>4852</v>
      </c>
      <c r="R29" s="31">
        <v>9642</v>
      </c>
      <c r="S29" s="31">
        <v>5662</v>
      </c>
      <c r="T29" s="31">
        <v>3222</v>
      </c>
      <c r="U29" s="31">
        <f t="shared" si="0"/>
        <v>71376</v>
      </c>
    </row>
    <row r="30" spans="1:21" ht="9.9499999999999993" customHeight="1" x14ac:dyDescent="0.15">
      <c r="A30" s="122"/>
      <c r="B30" s="34"/>
      <c r="C30" s="100" t="s">
        <v>85</v>
      </c>
      <c r="D30" s="113"/>
      <c r="E30" s="99"/>
      <c r="F30" s="33"/>
      <c r="G30" s="33"/>
      <c r="H30" s="33"/>
      <c r="I30" s="33"/>
      <c r="J30" s="33"/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f t="shared" si="0"/>
        <v>0</v>
      </c>
    </row>
    <row r="31" spans="1:21" ht="9.9499999999999993" customHeight="1" x14ac:dyDescent="0.15">
      <c r="A31" s="122"/>
      <c r="B31" s="34"/>
      <c r="C31" s="100" t="s">
        <v>86</v>
      </c>
      <c r="D31" s="113"/>
      <c r="E31" s="99"/>
      <c r="F31" s="33"/>
      <c r="G31" s="33"/>
      <c r="H31" s="33"/>
      <c r="I31" s="33"/>
      <c r="J31" s="33"/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f t="shared" si="0"/>
        <v>0</v>
      </c>
    </row>
    <row r="32" spans="1:21" ht="9.9499999999999993" customHeight="1" x14ac:dyDescent="0.15">
      <c r="A32" s="122"/>
      <c r="B32" s="37"/>
      <c r="C32" s="98" t="s">
        <v>17</v>
      </c>
      <c r="D32" s="113"/>
      <c r="E32" s="99"/>
      <c r="F32" s="33"/>
      <c r="G32" s="33"/>
      <c r="H32" s="33"/>
      <c r="I32" s="33"/>
      <c r="J32" s="33"/>
      <c r="K32" s="31">
        <v>49361</v>
      </c>
      <c r="L32" s="31">
        <v>15100</v>
      </c>
      <c r="M32" s="31">
        <v>29478</v>
      </c>
      <c r="N32" s="31">
        <v>0</v>
      </c>
      <c r="O32" s="31">
        <v>4204</v>
      </c>
      <c r="P32" s="31">
        <v>21479</v>
      </c>
      <c r="Q32" s="31">
        <v>0</v>
      </c>
      <c r="R32" s="31">
        <v>29808</v>
      </c>
      <c r="S32" s="31">
        <v>3544</v>
      </c>
      <c r="T32" s="31">
        <v>7586</v>
      </c>
      <c r="U32" s="31">
        <f t="shared" si="0"/>
        <v>160560</v>
      </c>
    </row>
    <row r="33" spans="1:21" ht="9.9499999999999993" customHeight="1" x14ac:dyDescent="0.15">
      <c r="A33" s="122"/>
      <c r="B33" s="37"/>
      <c r="C33" s="98" t="s">
        <v>70</v>
      </c>
      <c r="D33" s="113"/>
      <c r="E33" s="99"/>
      <c r="F33" s="33"/>
      <c r="G33" s="33"/>
      <c r="H33" s="33"/>
      <c r="I33" s="33"/>
      <c r="J33" s="33"/>
      <c r="K33" s="31">
        <v>12316</v>
      </c>
      <c r="L33" s="31">
        <v>10658</v>
      </c>
      <c r="M33" s="31">
        <v>10849</v>
      </c>
      <c r="N33" s="31">
        <v>2219</v>
      </c>
      <c r="O33" s="31">
        <v>2380</v>
      </c>
      <c r="P33" s="31">
        <v>4000</v>
      </c>
      <c r="Q33" s="31">
        <v>239</v>
      </c>
      <c r="R33" s="31">
        <v>0</v>
      </c>
      <c r="S33" s="31">
        <v>1100</v>
      </c>
      <c r="T33" s="31">
        <v>4800</v>
      </c>
      <c r="U33" s="31">
        <f t="shared" si="0"/>
        <v>48561</v>
      </c>
    </row>
    <row r="34" spans="1:21" ht="9.9499999999999993" customHeight="1" x14ac:dyDescent="0.15">
      <c r="A34" s="122"/>
      <c r="B34" s="37"/>
      <c r="C34" s="98" t="s">
        <v>87</v>
      </c>
      <c r="D34" s="113"/>
      <c r="E34" s="99"/>
      <c r="F34" s="33"/>
      <c r="G34" s="33"/>
      <c r="H34" s="33"/>
      <c r="I34" s="33"/>
      <c r="J34" s="33"/>
      <c r="K34" s="31">
        <v>10371</v>
      </c>
      <c r="L34" s="31">
        <v>2891</v>
      </c>
      <c r="M34" s="31">
        <v>6545</v>
      </c>
      <c r="N34" s="31">
        <v>114</v>
      </c>
      <c r="O34" s="31">
        <v>1861</v>
      </c>
      <c r="P34" s="31">
        <v>5630</v>
      </c>
      <c r="Q34" s="31">
        <v>528</v>
      </c>
      <c r="R34" s="31">
        <v>6700</v>
      </c>
      <c r="S34" s="31">
        <v>1702</v>
      </c>
      <c r="T34" s="31">
        <v>4749</v>
      </c>
      <c r="U34" s="31">
        <f t="shared" si="0"/>
        <v>41091</v>
      </c>
    </row>
    <row r="35" spans="1:21" ht="9.9499999999999993" customHeight="1" x14ac:dyDescent="0.15">
      <c r="A35" s="122"/>
      <c r="B35" s="43"/>
      <c r="C35" s="98" t="s">
        <v>18</v>
      </c>
      <c r="D35" s="113"/>
      <c r="E35" s="99"/>
      <c r="F35" s="33"/>
      <c r="G35" s="33"/>
      <c r="H35" s="33"/>
      <c r="I35" s="33"/>
      <c r="J35" s="33"/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f t="shared" si="0"/>
        <v>0</v>
      </c>
    </row>
    <row r="36" spans="1:21" ht="9.9499999999999993" customHeight="1" x14ac:dyDescent="0.15">
      <c r="A36" s="122"/>
      <c r="B36" s="101" t="s">
        <v>88</v>
      </c>
      <c r="C36" s="102"/>
      <c r="D36" s="102"/>
      <c r="E36" s="103"/>
      <c r="F36" s="33"/>
      <c r="G36" s="33"/>
      <c r="H36" s="33"/>
      <c r="I36" s="33"/>
      <c r="J36" s="33"/>
      <c r="K36" s="31">
        <v>140942</v>
      </c>
      <c r="L36" s="31">
        <v>47848</v>
      </c>
      <c r="M36" s="31">
        <v>83774</v>
      </c>
      <c r="N36" s="31">
        <v>5868</v>
      </c>
      <c r="O36" s="31">
        <v>17046</v>
      </c>
      <c r="P36" s="31">
        <v>59100</v>
      </c>
      <c r="Q36" s="31">
        <v>10519</v>
      </c>
      <c r="R36" s="31">
        <v>74005</v>
      </c>
      <c r="S36" s="31">
        <v>17962</v>
      </c>
      <c r="T36" s="31">
        <v>35933</v>
      </c>
      <c r="U36" s="31">
        <f t="shared" ref="U36:U67" si="1">SUM($F36:$T36)</f>
        <v>492997</v>
      </c>
    </row>
    <row r="37" spans="1:21" ht="9.9499999999999993" customHeight="1" x14ac:dyDescent="0.15">
      <c r="A37" s="122"/>
      <c r="B37" s="44"/>
      <c r="C37" s="101" t="s">
        <v>89</v>
      </c>
      <c r="D37" s="102"/>
      <c r="E37" s="103"/>
      <c r="F37" s="33"/>
      <c r="G37" s="33"/>
      <c r="H37" s="33"/>
      <c r="I37" s="33"/>
      <c r="J37" s="33"/>
      <c r="K37" s="31">
        <v>121944</v>
      </c>
      <c r="L37" s="31">
        <v>47823</v>
      </c>
      <c r="M37" s="31">
        <v>83774</v>
      </c>
      <c r="N37" s="31">
        <v>5564</v>
      </c>
      <c r="O37" s="31">
        <v>16277</v>
      </c>
      <c r="P37" s="31">
        <v>49075</v>
      </c>
      <c r="Q37" s="31">
        <v>10519</v>
      </c>
      <c r="R37" s="31">
        <v>51650</v>
      </c>
      <c r="S37" s="31">
        <v>10908</v>
      </c>
      <c r="T37" s="31">
        <v>35933</v>
      </c>
      <c r="U37" s="31">
        <f t="shared" si="1"/>
        <v>433467</v>
      </c>
    </row>
    <row r="38" spans="1:21" ht="9.9499999999999993" customHeight="1" x14ac:dyDescent="0.15">
      <c r="A38" s="122"/>
      <c r="B38" s="38"/>
      <c r="C38" s="38"/>
      <c r="D38" s="98" t="s">
        <v>74</v>
      </c>
      <c r="E38" s="99"/>
      <c r="F38" s="33"/>
      <c r="G38" s="33"/>
      <c r="H38" s="33"/>
      <c r="I38" s="33"/>
      <c r="J38" s="33"/>
      <c r="K38" s="31">
        <v>6734</v>
      </c>
      <c r="L38" s="31">
        <v>9106</v>
      </c>
      <c r="M38" s="31">
        <v>1900</v>
      </c>
      <c r="N38" s="31">
        <v>3788</v>
      </c>
      <c r="O38" s="31">
        <v>0</v>
      </c>
      <c r="P38" s="31">
        <v>0</v>
      </c>
      <c r="Q38" s="31">
        <v>4128</v>
      </c>
      <c r="R38" s="31">
        <v>7837</v>
      </c>
      <c r="S38" s="31">
        <v>0</v>
      </c>
      <c r="T38" s="31">
        <v>7000</v>
      </c>
      <c r="U38" s="31">
        <f t="shared" si="1"/>
        <v>40493</v>
      </c>
    </row>
    <row r="39" spans="1:21" ht="9.9499999999999993" customHeight="1" x14ac:dyDescent="0.15">
      <c r="A39" s="122"/>
      <c r="B39" s="38"/>
      <c r="C39" s="40"/>
      <c r="D39" s="98" t="s">
        <v>90</v>
      </c>
      <c r="E39" s="99"/>
      <c r="F39" s="33"/>
      <c r="G39" s="33"/>
      <c r="H39" s="33"/>
      <c r="I39" s="33"/>
      <c r="J39" s="33"/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f t="shared" si="1"/>
        <v>0</v>
      </c>
    </row>
    <row r="40" spans="1:21" ht="9.9499999999999993" customHeight="1" x14ac:dyDescent="0.15">
      <c r="A40" s="122"/>
      <c r="B40" s="38"/>
      <c r="C40" s="101" t="s">
        <v>91</v>
      </c>
      <c r="D40" s="102"/>
      <c r="E40" s="103"/>
      <c r="F40" s="33"/>
      <c r="G40" s="33"/>
      <c r="H40" s="33"/>
      <c r="I40" s="33"/>
      <c r="J40" s="33"/>
      <c r="K40" s="31">
        <v>18998</v>
      </c>
      <c r="L40" s="31">
        <v>0</v>
      </c>
      <c r="M40" s="31">
        <v>0</v>
      </c>
      <c r="N40" s="31">
        <v>304</v>
      </c>
      <c r="O40" s="31">
        <v>769</v>
      </c>
      <c r="P40" s="31">
        <v>10025</v>
      </c>
      <c r="Q40" s="31">
        <v>0</v>
      </c>
      <c r="R40" s="31">
        <v>22355</v>
      </c>
      <c r="S40" s="31">
        <v>5954</v>
      </c>
      <c r="T40" s="31">
        <v>0</v>
      </c>
      <c r="U40" s="31">
        <f t="shared" si="1"/>
        <v>58405</v>
      </c>
    </row>
    <row r="41" spans="1:21" ht="9.9499999999999993" customHeight="1" x14ac:dyDescent="0.15">
      <c r="A41" s="122"/>
      <c r="B41" s="38"/>
      <c r="C41" s="38"/>
      <c r="D41" s="126" t="s">
        <v>92</v>
      </c>
      <c r="E41" s="127"/>
      <c r="F41" s="33"/>
      <c r="G41" s="33"/>
      <c r="H41" s="33"/>
      <c r="I41" s="33"/>
      <c r="J41" s="33"/>
      <c r="K41" s="31">
        <v>0</v>
      </c>
      <c r="L41" s="31">
        <v>0</v>
      </c>
      <c r="M41" s="31">
        <v>0</v>
      </c>
      <c r="N41" s="31">
        <v>0</v>
      </c>
      <c r="O41" s="31">
        <v>769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f t="shared" si="1"/>
        <v>769</v>
      </c>
    </row>
    <row r="42" spans="1:21" ht="9.9499999999999993" customHeight="1" x14ac:dyDescent="0.15">
      <c r="A42" s="122"/>
      <c r="B42" s="38"/>
      <c r="C42" s="40"/>
      <c r="D42" s="98" t="s">
        <v>93</v>
      </c>
      <c r="E42" s="99"/>
      <c r="F42" s="33"/>
      <c r="G42" s="33"/>
      <c r="H42" s="33"/>
      <c r="I42" s="33"/>
      <c r="J42" s="33"/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f t="shared" si="1"/>
        <v>0</v>
      </c>
    </row>
    <row r="43" spans="1:21" ht="9.9499999999999993" customHeight="1" x14ac:dyDescent="0.15">
      <c r="A43" s="122"/>
      <c r="B43" s="38"/>
      <c r="C43" s="98" t="s">
        <v>162</v>
      </c>
      <c r="D43" s="113"/>
      <c r="E43" s="99"/>
      <c r="F43" s="33"/>
      <c r="G43" s="33"/>
      <c r="H43" s="33"/>
      <c r="I43" s="33"/>
      <c r="J43" s="33"/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f t="shared" si="1"/>
        <v>0</v>
      </c>
    </row>
    <row r="44" spans="1:21" ht="9.9499999999999993" customHeight="1" x14ac:dyDescent="0.15">
      <c r="A44" s="122"/>
      <c r="B44" s="38"/>
      <c r="C44" s="98" t="s">
        <v>94</v>
      </c>
      <c r="D44" s="113"/>
      <c r="E44" s="99"/>
      <c r="F44" s="33"/>
      <c r="G44" s="33"/>
      <c r="H44" s="33"/>
      <c r="I44" s="33"/>
      <c r="J44" s="33"/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f t="shared" si="1"/>
        <v>0</v>
      </c>
    </row>
    <row r="45" spans="1:21" ht="9.9499999999999993" customHeight="1" x14ac:dyDescent="0.15">
      <c r="A45" s="122"/>
      <c r="B45" s="40"/>
      <c r="C45" s="98" t="s">
        <v>18</v>
      </c>
      <c r="D45" s="113"/>
      <c r="E45" s="99"/>
      <c r="F45" s="33"/>
      <c r="G45" s="33"/>
      <c r="H45" s="33"/>
      <c r="I45" s="33"/>
      <c r="J45" s="33"/>
      <c r="K45" s="31">
        <v>0</v>
      </c>
      <c r="L45" s="31">
        <v>25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1100</v>
      </c>
      <c r="T45" s="31">
        <v>0</v>
      </c>
      <c r="U45" s="31">
        <f t="shared" si="1"/>
        <v>1125</v>
      </c>
    </row>
    <row r="46" spans="1:21" ht="9.9499999999999993" customHeight="1" x14ac:dyDescent="0.15">
      <c r="A46" s="123"/>
      <c r="B46" s="113" t="s">
        <v>95</v>
      </c>
      <c r="C46" s="113"/>
      <c r="D46" s="113"/>
      <c r="E46" s="99"/>
      <c r="F46" s="33"/>
      <c r="G46" s="33"/>
      <c r="H46" s="33"/>
      <c r="I46" s="33"/>
      <c r="J46" s="33"/>
      <c r="K46" s="31">
        <v>0</v>
      </c>
      <c r="L46" s="31">
        <v>-25</v>
      </c>
      <c r="M46" s="31">
        <v>-4871</v>
      </c>
      <c r="N46" s="31">
        <v>-402</v>
      </c>
      <c r="O46" s="31">
        <v>-1801</v>
      </c>
      <c r="P46" s="31">
        <v>-10025</v>
      </c>
      <c r="Q46" s="31">
        <v>0</v>
      </c>
      <c r="R46" s="31">
        <v>-22355</v>
      </c>
      <c r="S46" s="31">
        <v>-5954</v>
      </c>
      <c r="T46" s="31">
        <v>-3976</v>
      </c>
      <c r="U46" s="31">
        <f t="shared" si="1"/>
        <v>-49409</v>
      </c>
    </row>
    <row r="47" spans="1:21" ht="9.9499999999999993" customHeight="1" x14ac:dyDescent="0.15">
      <c r="A47" s="125" t="s">
        <v>96</v>
      </c>
      <c r="B47" s="113"/>
      <c r="C47" s="113"/>
      <c r="D47" s="113"/>
      <c r="E47" s="99"/>
      <c r="F47" s="33"/>
      <c r="G47" s="33"/>
      <c r="H47" s="33"/>
      <c r="I47" s="33"/>
      <c r="J47" s="33"/>
      <c r="K47" s="31">
        <v>-701</v>
      </c>
      <c r="L47" s="31">
        <v>1999</v>
      </c>
      <c r="M47" s="31">
        <v>-5238</v>
      </c>
      <c r="N47" s="31">
        <v>965</v>
      </c>
      <c r="O47" s="31">
        <v>-838</v>
      </c>
      <c r="P47" s="31">
        <v>1265</v>
      </c>
      <c r="Q47" s="31">
        <v>5259</v>
      </c>
      <c r="R47" s="31">
        <v>-2885</v>
      </c>
      <c r="S47" s="31">
        <v>136</v>
      </c>
      <c r="T47" s="31">
        <v>8194</v>
      </c>
      <c r="U47" s="31">
        <f t="shared" si="1"/>
        <v>8156</v>
      </c>
    </row>
    <row r="48" spans="1:21" ht="9.9499999999999993" customHeight="1" x14ac:dyDescent="0.15">
      <c r="A48" s="125" t="s">
        <v>97</v>
      </c>
      <c r="B48" s="113"/>
      <c r="C48" s="113"/>
      <c r="D48" s="113"/>
      <c r="E48" s="99"/>
      <c r="F48" s="33"/>
      <c r="G48" s="33"/>
      <c r="H48" s="33"/>
      <c r="I48" s="33"/>
      <c r="J48" s="33"/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1000</v>
      </c>
      <c r="U48" s="31">
        <f t="shared" si="1"/>
        <v>1000</v>
      </c>
    </row>
    <row r="49" spans="1:21" ht="9.9499999999999993" customHeight="1" x14ac:dyDescent="0.15">
      <c r="A49" s="128" t="s">
        <v>98</v>
      </c>
      <c r="B49" s="102"/>
      <c r="C49" s="102"/>
      <c r="D49" s="102"/>
      <c r="E49" s="103"/>
      <c r="F49" s="33"/>
      <c r="G49" s="33"/>
      <c r="H49" s="33"/>
      <c r="I49" s="33"/>
      <c r="J49" s="33"/>
      <c r="K49" s="31">
        <v>27648</v>
      </c>
      <c r="L49" s="31">
        <v>5373</v>
      </c>
      <c r="M49" s="31">
        <v>9855</v>
      </c>
      <c r="N49" s="31">
        <v>777</v>
      </c>
      <c r="O49" s="31">
        <v>1278</v>
      </c>
      <c r="P49" s="31">
        <v>958</v>
      </c>
      <c r="Q49" s="31">
        <v>0</v>
      </c>
      <c r="R49" s="31">
        <v>10403</v>
      </c>
      <c r="S49" s="31">
        <v>741</v>
      </c>
      <c r="T49" s="31">
        <v>4209</v>
      </c>
      <c r="U49" s="31">
        <f t="shared" si="1"/>
        <v>61242</v>
      </c>
    </row>
    <row r="50" spans="1:21" ht="9.9499999999999993" customHeight="1" x14ac:dyDescent="0.15">
      <c r="A50" s="45"/>
      <c r="B50" s="129" t="s">
        <v>99</v>
      </c>
      <c r="C50" s="130"/>
      <c r="D50" s="130"/>
      <c r="E50" s="131"/>
      <c r="F50" s="42"/>
      <c r="G50" s="42"/>
      <c r="H50" s="42"/>
      <c r="I50" s="42"/>
      <c r="J50" s="42"/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f t="shared" si="1"/>
        <v>0</v>
      </c>
    </row>
    <row r="51" spans="1:21" ht="9.9499999999999993" customHeight="1" x14ac:dyDescent="0.15">
      <c r="A51" s="125" t="s">
        <v>100</v>
      </c>
      <c r="B51" s="113"/>
      <c r="C51" s="113"/>
      <c r="D51" s="113"/>
      <c r="E51" s="99"/>
      <c r="F51" s="33"/>
      <c r="G51" s="33"/>
      <c r="H51" s="33"/>
      <c r="I51" s="33"/>
      <c r="J51" s="33"/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f t="shared" si="1"/>
        <v>0</v>
      </c>
    </row>
    <row r="52" spans="1:21" ht="9.9499999999999993" customHeight="1" x14ac:dyDescent="0.15">
      <c r="A52" s="125" t="s">
        <v>101</v>
      </c>
      <c r="B52" s="138"/>
      <c r="C52" s="138"/>
      <c r="D52" s="138"/>
      <c r="E52" s="139"/>
      <c r="F52" s="33"/>
      <c r="G52" s="33"/>
      <c r="H52" s="33"/>
      <c r="I52" s="33"/>
      <c r="J52" s="33"/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f t="shared" si="1"/>
        <v>0</v>
      </c>
    </row>
    <row r="53" spans="1:21" ht="9.9499999999999993" customHeight="1" x14ac:dyDescent="0.15">
      <c r="A53" s="140" t="s">
        <v>102</v>
      </c>
      <c r="B53" s="141"/>
      <c r="C53" s="141"/>
      <c r="D53" s="141"/>
      <c r="E53" s="127"/>
      <c r="F53" s="33"/>
      <c r="G53" s="33"/>
      <c r="H53" s="33"/>
      <c r="I53" s="33"/>
      <c r="J53" s="33"/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f t="shared" si="1"/>
        <v>0</v>
      </c>
    </row>
    <row r="54" spans="1:21" ht="9.9499999999999993" customHeight="1" x14ac:dyDescent="0.15">
      <c r="A54" s="140" t="s">
        <v>103</v>
      </c>
      <c r="B54" s="141"/>
      <c r="C54" s="141"/>
      <c r="D54" s="141"/>
      <c r="E54" s="127"/>
      <c r="F54" s="33"/>
      <c r="G54" s="33"/>
      <c r="H54" s="33"/>
      <c r="I54" s="33"/>
      <c r="J54" s="33"/>
      <c r="K54" s="31">
        <v>26947</v>
      </c>
      <c r="L54" s="31">
        <v>7372</v>
      </c>
      <c r="M54" s="31">
        <v>4617</v>
      </c>
      <c r="N54" s="31">
        <v>1742</v>
      </c>
      <c r="O54" s="31">
        <v>440</v>
      </c>
      <c r="P54" s="31">
        <v>2223</v>
      </c>
      <c r="Q54" s="31">
        <v>5259</v>
      </c>
      <c r="R54" s="31">
        <v>7518</v>
      </c>
      <c r="S54" s="31">
        <v>877</v>
      </c>
      <c r="T54" s="31">
        <v>11403</v>
      </c>
      <c r="U54" s="31">
        <f t="shared" si="1"/>
        <v>68398</v>
      </c>
    </row>
    <row r="55" spans="1:21" ht="9.9499999999999993" customHeight="1" x14ac:dyDescent="0.15">
      <c r="A55" s="128" t="s">
        <v>104</v>
      </c>
      <c r="B55" s="102"/>
      <c r="C55" s="102"/>
      <c r="D55" s="102"/>
      <c r="E55" s="103"/>
      <c r="F55" s="33"/>
      <c r="G55" s="33"/>
      <c r="H55" s="33"/>
      <c r="I55" s="33"/>
      <c r="J55" s="33"/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f t="shared" si="1"/>
        <v>0</v>
      </c>
    </row>
    <row r="56" spans="1:21" ht="9.9499999999999993" customHeight="1" x14ac:dyDescent="0.15">
      <c r="A56" s="46"/>
      <c r="B56" s="98" t="s">
        <v>105</v>
      </c>
      <c r="C56" s="130"/>
      <c r="D56" s="130"/>
      <c r="E56" s="131"/>
      <c r="F56" s="42"/>
      <c r="G56" s="42"/>
      <c r="H56" s="42"/>
      <c r="I56" s="42"/>
      <c r="J56" s="42"/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f t="shared" si="1"/>
        <v>0</v>
      </c>
    </row>
    <row r="57" spans="1:21" ht="9.9499999999999993" customHeight="1" x14ac:dyDescent="0.15">
      <c r="A57" s="46"/>
      <c r="B57" s="98" t="s">
        <v>82</v>
      </c>
      <c r="C57" s="130"/>
      <c r="D57" s="130"/>
      <c r="E57" s="131"/>
      <c r="F57" s="42"/>
      <c r="G57" s="42"/>
      <c r="H57" s="42"/>
      <c r="I57" s="42"/>
      <c r="J57" s="42"/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f t="shared" si="1"/>
        <v>0</v>
      </c>
    </row>
    <row r="58" spans="1:21" ht="9.9499999999999993" customHeight="1" x14ac:dyDescent="0.15">
      <c r="A58" s="45"/>
      <c r="B58" s="98" t="s">
        <v>18</v>
      </c>
      <c r="C58" s="130"/>
      <c r="D58" s="130"/>
      <c r="E58" s="131"/>
      <c r="F58" s="42"/>
      <c r="G58" s="42"/>
      <c r="H58" s="42"/>
      <c r="I58" s="42"/>
      <c r="J58" s="42"/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f t="shared" si="1"/>
        <v>0</v>
      </c>
    </row>
    <row r="59" spans="1:21" ht="9.9499999999999993" customHeight="1" x14ac:dyDescent="0.15">
      <c r="A59" s="125" t="s">
        <v>106</v>
      </c>
      <c r="B59" s="113"/>
      <c r="C59" s="113"/>
      <c r="D59" s="113"/>
      <c r="E59" s="99"/>
      <c r="F59" s="33"/>
      <c r="G59" s="33"/>
      <c r="H59" s="33"/>
      <c r="I59" s="33"/>
      <c r="J59" s="33"/>
      <c r="K59" s="31">
        <v>26947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f t="shared" si="1"/>
        <v>26947</v>
      </c>
    </row>
    <row r="60" spans="1:21" ht="9.9499999999999993" customHeight="1" x14ac:dyDescent="0.15">
      <c r="A60" s="132" t="s">
        <v>107</v>
      </c>
      <c r="B60" s="133"/>
      <c r="C60" s="133"/>
      <c r="D60" s="134"/>
      <c r="E60" s="41" t="s">
        <v>108</v>
      </c>
      <c r="F60" s="42"/>
      <c r="G60" s="42"/>
      <c r="H60" s="42"/>
      <c r="I60" s="42"/>
      <c r="J60" s="42"/>
      <c r="K60" s="31">
        <v>0</v>
      </c>
      <c r="L60" s="31">
        <v>7372</v>
      </c>
      <c r="M60" s="31">
        <v>4617</v>
      </c>
      <c r="N60" s="31">
        <v>1742</v>
      </c>
      <c r="O60" s="31">
        <v>440</v>
      </c>
      <c r="P60" s="31">
        <v>2223</v>
      </c>
      <c r="Q60" s="31">
        <v>5259</v>
      </c>
      <c r="R60" s="31">
        <v>7518</v>
      </c>
      <c r="S60" s="31">
        <v>877</v>
      </c>
      <c r="T60" s="31">
        <v>11403</v>
      </c>
      <c r="U60" s="31">
        <f t="shared" si="1"/>
        <v>41451</v>
      </c>
    </row>
    <row r="61" spans="1:21" ht="9.9499999999999993" customHeight="1" x14ac:dyDescent="0.15">
      <c r="A61" s="135"/>
      <c r="B61" s="136"/>
      <c r="C61" s="136"/>
      <c r="D61" s="137"/>
      <c r="E61" s="41" t="s">
        <v>165</v>
      </c>
      <c r="F61" s="42"/>
      <c r="G61" s="42"/>
      <c r="H61" s="42"/>
      <c r="I61" s="42"/>
      <c r="J61" s="42"/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f t="shared" si="1"/>
        <v>0</v>
      </c>
    </row>
    <row r="62" spans="1:21" ht="9.9499999999999993" customHeight="1" x14ac:dyDescent="0.15">
      <c r="A62" s="125" t="s">
        <v>109</v>
      </c>
      <c r="B62" s="138"/>
      <c r="C62" s="138"/>
      <c r="D62" s="138"/>
      <c r="E62" s="139"/>
      <c r="F62" s="47"/>
      <c r="G62" s="47"/>
      <c r="H62" s="47"/>
      <c r="I62" s="47"/>
      <c r="J62" s="47"/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f t="shared" si="1"/>
        <v>0</v>
      </c>
    </row>
    <row r="63" spans="1:21" ht="9.9499999999999993" customHeight="1" x14ac:dyDescent="0.15">
      <c r="A63" s="142" t="s">
        <v>117</v>
      </c>
      <c r="B63" s="143"/>
      <c r="C63" s="143" t="s">
        <v>82</v>
      </c>
      <c r="D63" s="146" t="s">
        <v>163</v>
      </c>
      <c r="E63" s="147"/>
      <c r="F63" s="33"/>
      <c r="G63" s="33"/>
      <c r="H63" s="33"/>
      <c r="I63" s="33"/>
      <c r="J63" s="33"/>
      <c r="K63" s="48">
        <v>39000</v>
      </c>
      <c r="L63" s="48">
        <v>0</v>
      </c>
      <c r="M63" s="48">
        <v>28000</v>
      </c>
      <c r="N63" s="48">
        <v>0</v>
      </c>
      <c r="O63" s="48">
        <v>6800</v>
      </c>
      <c r="P63" s="48">
        <v>16800</v>
      </c>
      <c r="Q63" s="48">
        <v>2500</v>
      </c>
      <c r="R63" s="48">
        <v>5500</v>
      </c>
      <c r="S63" s="48">
        <v>0</v>
      </c>
      <c r="T63" s="48">
        <v>0</v>
      </c>
      <c r="U63" s="48">
        <f t="shared" si="1"/>
        <v>98600</v>
      </c>
    </row>
    <row r="64" spans="1:21" ht="9.9499999999999993" customHeight="1" x14ac:dyDescent="0.15">
      <c r="A64" s="144"/>
      <c r="B64" s="145"/>
      <c r="C64" s="145"/>
      <c r="D64" s="148" t="s">
        <v>166</v>
      </c>
      <c r="E64" s="149"/>
      <c r="F64" s="33"/>
      <c r="G64" s="33"/>
      <c r="H64" s="33"/>
      <c r="I64" s="33"/>
      <c r="J64" s="33"/>
      <c r="K64" s="31">
        <v>0</v>
      </c>
      <c r="L64" s="31">
        <v>8700</v>
      </c>
      <c r="M64" s="31">
        <v>0</v>
      </c>
      <c r="N64" s="31">
        <v>700</v>
      </c>
      <c r="O64" s="31">
        <v>0</v>
      </c>
      <c r="P64" s="31">
        <v>0</v>
      </c>
      <c r="Q64" s="31">
        <v>2400</v>
      </c>
      <c r="R64" s="31">
        <v>0</v>
      </c>
      <c r="S64" s="31">
        <v>0</v>
      </c>
      <c r="T64" s="31">
        <v>11600</v>
      </c>
      <c r="U64" s="31">
        <f t="shared" si="1"/>
        <v>23400</v>
      </c>
    </row>
    <row r="65" spans="1:21" ht="9.9499999999999993" customHeight="1" x14ac:dyDescent="0.15">
      <c r="A65" s="144"/>
      <c r="B65" s="145"/>
      <c r="C65" s="145"/>
      <c r="D65" s="148" t="s">
        <v>18</v>
      </c>
      <c r="E65" s="149"/>
      <c r="F65" s="33"/>
      <c r="G65" s="33"/>
      <c r="H65" s="33"/>
      <c r="I65" s="33"/>
      <c r="J65" s="33"/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f t="shared" si="1"/>
        <v>0</v>
      </c>
    </row>
    <row r="66" spans="1:21" ht="9.9499999999999993" customHeight="1" x14ac:dyDescent="0.15">
      <c r="A66" s="144"/>
      <c r="B66" s="145"/>
      <c r="C66" s="148" t="s">
        <v>17</v>
      </c>
      <c r="D66" s="148"/>
      <c r="E66" s="149"/>
      <c r="F66" s="33"/>
      <c r="G66" s="33"/>
      <c r="H66" s="33"/>
      <c r="I66" s="33"/>
      <c r="J66" s="33"/>
      <c r="K66" s="31">
        <v>49361</v>
      </c>
      <c r="L66" s="31">
        <v>15100</v>
      </c>
      <c r="M66" s="31">
        <v>29478</v>
      </c>
      <c r="N66" s="31">
        <v>0</v>
      </c>
      <c r="O66" s="31">
        <v>4204</v>
      </c>
      <c r="P66" s="31">
        <v>21479</v>
      </c>
      <c r="Q66" s="31">
        <v>0</v>
      </c>
      <c r="R66" s="31">
        <v>29808</v>
      </c>
      <c r="S66" s="31">
        <v>3544</v>
      </c>
      <c r="T66" s="31">
        <v>7586</v>
      </c>
      <c r="U66" s="31">
        <f t="shared" si="1"/>
        <v>160560</v>
      </c>
    </row>
    <row r="67" spans="1:21" ht="9.9499999999999993" customHeight="1" x14ac:dyDescent="0.15">
      <c r="A67" s="144"/>
      <c r="B67" s="145"/>
      <c r="C67" s="148" t="s">
        <v>70</v>
      </c>
      <c r="D67" s="148"/>
      <c r="E67" s="149"/>
      <c r="F67" s="33"/>
      <c r="G67" s="33"/>
      <c r="H67" s="33"/>
      <c r="I67" s="33"/>
      <c r="J67" s="33"/>
      <c r="K67" s="31">
        <v>12316</v>
      </c>
      <c r="L67" s="31">
        <v>10658</v>
      </c>
      <c r="M67" s="31">
        <v>10849</v>
      </c>
      <c r="N67" s="31">
        <v>2219</v>
      </c>
      <c r="O67" s="31">
        <v>2380</v>
      </c>
      <c r="P67" s="31">
        <v>4000</v>
      </c>
      <c r="Q67" s="31">
        <v>239</v>
      </c>
      <c r="R67" s="31">
        <v>0</v>
      </c>
      <c r="S67" s="31">
        <v>0</v>
      </c>
      <c r="T67" s="31">
        <v>4800</v>
      </c>
      <c r="U67" s="31">
        <f t="shared" si="1"/>
        <v>47461</v>
      </c>
    </row>
    <row r="68" spans="1:21" ht="9.9499999999999993" customHeight="1" x14ac:dyDescent="0.15">
      <c r="A68" s="144"/>
      <c r="B68" s="145"/>
      <c r="C68" s="148" t="s">
        <v>87</v>
      </c>
      <c r="D68" s="148"/>
      <c r="E68" s="149"/>
      <c r="F68" s="33"/>
      <c r="G68" s="33"/>
      <c r="H68" s="33"/>
      <c r="I68" s="33"/>
      <c r="J68" s="33"/>
      <c r="K68" s="31">
        <v>10371</v>
      </c>
      <c r="L68" s="31">
        <v>2891</v>
      </c>
      <c r="M68" s="31">
        <v>6545</v>
      </c>
      <c r="N68" s="31">
        <v>113</v>
      </c>
      <c r="O68" s="31">
        <v>1861</v>
      </c>
      <c r="P68" s="31">
        <v>5630</v>
      </c>
      <c r="Q68" s="31">
        <v>528</v>
      </c>
      <c r="R68" s="31">
        <v>6700</v>
      </c>
      <c r="S68" s="31">
        <v>1702</v>
      </c>
      <c r="T68" s="31">
        <v>8725</v>
      </c>
      <c r="U68" s="31">
        <f t="shared" ref="U68:U79" si="2">SUM($F68:$T68)</f>
        <v>45066</v>
      </c>
    </row>
    <row r="69" spans="1:21" ht="9.9499999999999993" customHeight="1" x14ac:dyDescent="0.15">
      <c r="A69" s="144"/>
      <c r="B69" s="145"/>
      <c r="C69" s="148" t="s">
        <v>71</v>
      </c>
      <c r="D69" s="148"/>
      <c r="E69" s="149"/>
      <c r="F69" s="33"/>
      <c r="G69" s="33"/>
      <c r="H69" s="33"/>
      <c r="I69" s="33"/>
      <c r="J69" s="33"/>
      <c r="K69" s="31">
        <v>10896</v>
      </c>
      <c r="L69" s="31">
        <v>10474</v>
      </c>
      <c r="M69" s="31">
        <v>0</v>
      </c>
      <c r="N69" s="31">
        <v>2532</v>
      </c>
      <c r="O69" s="31">
        <v>0</v>
      </c>
      <c r="P69" s="31">
        <v>1166</v>
      </c>
      <c r="Q69" s="31">
        <v>4852</v>
      </c>
      <c r="R69" s="31">
        <v>9642</v>
      </c>
      <c r="S69" s="31">
        <v>5662</v>
      </c>
      <c r="T69" s="31">
        <v>3222</v>
      </c>
      <c r="U69" s="31">
        <f t="shared" si="2"/>
        <v>48446</v>
      </c>
    </row>
    <row r="70" spans="1:21" ht="9.9499999999999993" customHeight="1" x14ac:dyDescent="0.15">
      <c r="A70" s="144"/>
      <c r="B70" s="145"/>
      <c r="C70" s="148" t="s">
        <v>18</v>
      </c>
      <c r="D70" s="148"/>
      <c r="E70" s="149"/>
      <c r="F70" s="33"/>
      <c r="G70" s="33"/>
      <c r="H70" s="33"/>
      <c r="I70" s="33"/>
      <c r="J70" s="33"/>
      <c r="K70" s="31">
        <v>0</v>
      </c>
      <c r="L70" s="31">
        <v>0</v>
      </c>
      <c r="M70" s="31">
        <v>8902</v>
      </c>
      <c r="N70" s="31">
        <v>0</v>
      </c>
      <c r="O70" s="31">
        <v>1032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f t="shared" si="2"/>
        <v>9934</v>
      </c>
    </row>
    <row r="71" spans="1:21" ht="9.9499999999999993" customHeight="1" x14ac:dyDescent="0.15">
      <c r="A71" s="155" t="s">
        <v>155</v>
      </c>
      <c r="B71" s="120"/>
      <c r="C71" s="120"/>
      <c r="D71" s="120"/>
      <c r="E71" s="124"/>
      <c r="F71" s="49"/>
      <c r="G71" s="50"/>
      <c r="H71" s="50"/>
      <c r="I71" s="50"/>
      <c r="J71" s="50"/>
      <c r="K71" s="31">
        <v>626968</v>
      </c>
      <c r="L71" s="31">
        <v>34800</v>
      </c>
      <c r="M71" s="31">
        <v>149200</v>
      </c>
      <c r="N71" s="31">
        <v>7996</v>
      </c>
      <c r="O71" s="31">
        <v>72880</v>
      </c>
      <c r="P71" s="31">
        <v>419208</v>
      </c>
      <c r="Q71" s="31">
        <v>4900</v>
      </c>
      <c r="R71" s="31">
        <v>433404</v>
      </c>
      <c r="S71" s="31">
        <v>134200</v>
      </c>
      <c r="T71" s="31">
        <v>21400</v>
      </c>
      <c r="U71" s="31">
        <f t="shared" si="2"/>
        <v>1904956</v>
      </c>
    </row>
    <row r="72" spans="1:21" ht="9.9499999999999993" customHeight="1" x14ac:dyDescent="0.15">
      <c r="A72" s="156" t="s">
        <v>118</v>
      </c>
      <c r="B72" s="150"/>
      <c r="C72" s="150"/>
      <c r="D72" s="150"/>
      <c r="E72" s="151"/>
      <c r="F72" s="33"/>
      <c r="G72" s="33"/>
      <c r="H72" s="33"/>
      <c r="I72" s="33"/>
      <c r="J72" s="33"/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f t="shared" si="2"/>
        <v>0</v>
      </c>
    </row>
    <row r="73" spans="1:21" ht="9.9499999999999993" customHeight="1" x14ac:dyDescent="0.15">
      <c r="A73" s="155" t="s">
        <v>71</v>
      </c>
      <c r="B73" s="120"/>
      <c r="C73" s="120"/>
      <c r="D73" s="120"/>
      <c r="E73" s="124"/>
      <c r="F73" s="49"/>
      <c r="G73" s="50"/>
      <c r="H73" s="50"/>
      <c r="I73" s="50"/>
      <c r="J73" s="50"/>
      <c r="K73" s="31">
        <v>39325</v>
      </c>
      <c r="L73" s="31">
        <v>12000</v>
      </c>
      <c r="M73" s="31">
        <v>23206</v>
      </c>
      <c r="N73" s="31">
        <v>7093</v>
      </c>
      <c r="O73" s="31">
        <v>1618</v>
      </c>
      <c r="P73" s="31">
        <v>39059</v>
      </c>
      <c r="Q73" s="31">
        <v>11823</v>
      </c>
      <c r="R73" s="31">
        <v>35700</v>
      </c>
      <c r="S73" s="31">
        <v>14722</v>
      </c>
      <c r="T73" s="31">
        <v>17146</v>
      </c>
      <c r="U73" s="31">
        <f t="shared" si="2"/>
        <v>201692</v>
      </c>
    </row>
    <row r="74" spans="1:21" ht="9.9499999999999993" customHeight="1" x14ac:dyDescent="0.15">
      <c r="A74" s="51"/>
      <c r="B74" s="119" t="s">
        <v>119</v>
      </c>
      <c r="C74" s="120"/>
      <c r="D74" s="120"/>
      <c r="E74" s="124"/>
      <c r="F74" s="49"/>
      <c r="G74" s="50"/>
      <c r="H74" s="50"/>
      <c r="I74" s="50"/>
      <c r="J74" s="50"/>
      <c r="K74" s="31">
        <v>9431</v>
      </c>
      <c r="L74" s="31">
        <v>1526</v>
      </c>
      <c r="M74" s="31">
        <v>19175</v>
      </c>
      <c r="N74" s="31">
        <v>4660</v>
      </c>
      <c r="O74" s="31">
        <v>1618</v>
      </c>
      <c r="P74" s="31">
        <v>37893</v>
      </c>
      <c r="Q74" s="31">
        <v>6971</v>
      </c>
      <c r="R74" s="31">
        <v>26058</v>
      </c>
      <c r="S74" s="31">
        <v>9060</v>
      </c>
      <c r="T74" s="31">
        <v>13924</v>
      </c>
      <c r="U74" s="31">
        <f t="shared" si="2"/>
        <v>130316</v>
      </c>
    </row>
    <row r="75" spans="1:21" ht="9.9499999999999993" customHeight="1" x14ac:dyDescent="0.15">
      <c r="A75" s="51"/>
      <c r="B75" s="35"/>
      <c r="C75" s="100" t="s">
        <v>120</v>
      </c>
      <c r="D75" s="150"/>
      <c r="E75" s="151"/>
      <c r="F75" s="49"/>
      <c r="G75" s="50"/>
      <c r="H75" s="50"/>
      <c r="I75" s="50"/>
      <c r="J75" s="50"/>
      <c r="K75" s="31">
        <v>0</v>
      </c>
      <c r="L75" s="31">
        <v>0</v>
      </c>
      <c r="M75" s="31">
        <v>19175</v>
      </c>
      <c r="N75" s="31">
        <v>187</v>
      </c>
      <c r="O75" s="31">
        <v>0</v>
      </c>
      <c r="P75" s="31">
        <v>17943</v>
      </c>
      <c r="Q75" s="31">
        <v>0</v>
      </c>
      <c r="R75" s="31">
        <v>11737</v>
      </c>
      <c r="S75" s="31">
        <v>0</v>
      </c>
      <c r="T75" s="31">
        <v>0</v>
      </c>
      <c r="U75" s="31">
        <f t="shared" si="2"/>
        <v>49042</v>
      </c>
    </row>
    <row r="76" spans="1:21" ht="9.9499999999999993" customHeight="1" x14ac:dyDescent="0.15">
      <c r="A76" s="51"/>
      <c r="B76" s="36"/>
      <c r="C76" s="100" t="s">
        <v>121</v>
      </c>
      <c r="D76" s="150"/>
      <c r="E76" s="151"/>
      <c r="F76" s="49"/>
      <c r="G76" s="50"/>
      <c r="H76" s="50"/>
      <c r="I76" s="50"/>
      <c r="J76" s="50"/>
      <c r="K76" s="31">
        <v>9431</v>
      </c>
      <c r="L76" s="31">
        <v>1526</v>
      </c>
      <c r="M76" s="31">
        <v>0</v>
      </c>
      <c r="N76" s="31">
        <v>4473</v>
      </c>
      <c r="O76" s="31">
        <v>1618</v>
      </c>
      <c r="P76" s="31">
        <v>19950</v>
      </c>
      <c r="Q76" s="31">
        <v>6971</v>
      </c>
      <c r="R76" s="31">
        <v>14321</v>
      </c>
      <c r="S76" s="31">
        <v>9060</v>
      </c>
      <c r="T76" s="31">
        <v>13924</v>
      </c>
      <c r="U76" s="31">
        <f t="shared" si="2"/>
        <v>81274</v>
      </c>
    </row>
    <row r="77" spans="1:21" ht="9.9499999999999993" customHeight="1" x14ac:dyDescent="0.15">
      <c r="A77" s="51"/>
      <c r="B77" s="119" t="s">
        <v>122</v>
      </c>
      <c r="C77" s="120"/>
      <c r="D77" s="120"/>
      <c r="E77" s="124"/>
      <c r="F77" s="49"/>
      <c r="G77" s="50"/>
      <c r="H77" s="50"/>
      <c r="I77" s="50"/>
      <c r="J77" s="50"/>
      <c r="K77" s="31">
        <v>29894</v>
      </c>
      <c r="L77" s="31">
        <v>10474</v>
      </c>
      <c r="M77" s="31">
        <v>4031</v>
      </c>
      <c r="N77" s="31">
        <v>2433</v>
      </c>
      <c r="O77" s="31">
        <v>0</v>
      </c>
      <c r="P77" s="31">
        <v>1166</v>
      </c>
      <c r="Q77" s="31">
        <v>4852</v>
      </c>
      <c r="R77" s="31">
        <v>9642</v>
      </c>
      <c r="S77" s="31">
        <v>5662</v>
      </c>
      <c r="T77" s="31">
        <v>3222</v>
      </c>
      <c r="U77" s="31">
        <f t="shared" si="2"/>
        <v>71376</v>
      </c>
    </row>
    <row r="78" spans="1:21" ht="9.9499999999999993" customHeight="1" x14ac:dyDescent="0.15">
      <c r="A78" s="51"/>
      <c r="B78" s="35"/>
      <c r="C78" s="100" t="s">
        <v>120</v>
      </c>
      <c r="D78" s="150"/>
      <c r="E78" s="151"/>
      <c r="F78" s="49"/>
      <c r="G78" s="50"/>
      <c r="H78" s="50"/>
      <c r="I78" s="50"/>
      <c r="J78" s="50"/>
      <c r="K78" s="31">
        <v>0</v>
      </c>
      <c r="L78" s="31">
        <v>0</v>
      </c>
      <c r="M78" s="31">
        <v>4031</v>
      </c>
      <c r="N78" s="31">
        <v>0</v>
      </c>
      <c r="O78" s="31">
        <v>0</v>
      </c>
      <c r="P78" s="31">
        <v>0</v>
      </c>
      <c r="Q78" s="31">
        <v>105</v>
      </c>
      <c r="R78" s="31">
        <v>0</v>
      </c>
      <c r="S78" s="31">
        <v>0</v>
      </c>
      <c r="T78" s="31">
        <v>0</v>
      </c>
      <c r="U78" s="31">
        <f t="shared" si="2"/>
        <v>4136</v>
      </c>
    </row>
    <row r="79" spans="1:21" ht="9.9499999999999993" customHeight="1" x14ac:dyDescent="0.15">
      <c r="A79" s="52"/>
      <c r="B79" s="53"/>
      <c r="C79" s="152" t="s">
        <v>121</v>
      </c>
      <c r="D79" s="153"/>
      <c r="E79" s="154"/>
      <c r="F79" s="49"/>
      <c r="G79" s="50"/>
      <c r="H79" s="50"/>
      <c r="I79" s="50"/>
      <c r="J79" s="50"/>
      <c r="K79" s="54">
        <v>29894</v>
      </c>
      <c r="L79" s="54">
        <v>10474</v>
      </c>
      <c r="M79" s="54">
        <v>0</v>
      </c>
      <c r="N79" s="54">
        <v>2433</v>
      </c>
      <c r="O79" s="54">
        <v>0</v>
      </c>
      <c r="P79" s="54">
        <v>1166</v>
      </c>
      <c r="Q79" s="54">
        <v>4747</v>
      </c>
      <c r="R79" s="54">
        <v>9642</v>
      </c>
      <c r="S79" s="54">
        <v>5662</v>
      </c>
      <c r="T79" s="54">
        <v>3222</v>
      </c>
      <c r="U79" s="54">
        <f t="shared" si="2"/>
        <v>67240</v>
      </c>
    </row>
  </sheetData>
  <mergeCells count="78">
    <mergeCell ref="C76:E76"/>
    <mergeCell ref="B77:E77"/>
    <mergeCell ref="C78:E78"/>
    <mergeCell ref="C79:E79"/>
    <mergeCell ref="A71:E71"/>
    <mergeCell ref="A72:E72"/>
    <mergeCell ref="A73:E73"/>
    <mergeCell ref="B74:E74"/>
    <mergeCell ref="C75:E75"/>
    <mergeCell ref="A63:B70"/>
    <mergeCell ref="C63:C65"/>
    <mergeCell ref="D63:E63"/>
    <mergeCell ref="D64:E64"/>
    <mergeCell ref="D65:E65"/>
    <mergeCell ref="C66:E66"/>
    <mergeCell ref="C67:E67"/>
    <mergeCell ref="C68:E68"/>
    <mergeCell ref="C69:E69"/>
    <mergeCell ref="C70:E70"/>
    <mergeCell ref="B58:E58"/>
    <mergeCell ref="A59:E59"/>
    <mergeCell ref="A60:D61"/>
    <mergeCell ref="A62:E62"/>
    <mergeCell ref="A52:E52"/>
    <mergeCell ref="A53:E53"/>
    <mergeCell ref="A54:E54"/>
    <mergeCell ref="A55:E55"/>
    <mergeCell ref="B56:E56"/>
    <mergeCell ref="B57:E57"/>
    <mergeCell ref="A51:E51"/>
    <mergeCell ref="C40:E40"/>
    <mergeCell ref="D41:E41"/>
    <mergeCell ref="D42:E42"/>
    <mergeCell ref="C43:E43"/>
    <mergeCell ref="C44:E44"/>
    <mergeCell ref="C45:E45"/>
    <mergeCell ref="B46:E46"/>
    <mergeCell ref="A47:E47"/>
    <mergeCell ref="A48:E48"/>
    <mergeCell ref="A49:E49"/>
    <mergeCell ref="B50:E50"/>
    <mergeCell ref="D39:E39"/>
    <mergeCell ref="A26:A46"/>
    <mergeCell ref="B26:E26"/>
    <mergeCell ref="C27:E27"/>
    <mergeCell ref="D28:E28"/>
    <mergeCell ref="C29:E29"/>
    <mergeCell ref="C30:E30"/>
    <mergeCell ref="C31:E31"/>
    <mergeCell ref="C32:E32"/>
    <mergeCell ref="C33:E33"/>
    <mergeCell ref="C34:E34"/>
    <mergeCell ref="C35:E35"/>
    <mergeCell ref="B36:E36"/>
    <mergeCell ref="C37:E37"/>
    <mergeCell ref="D38:E38"/>
    <mergeCell ref="A1:E3"/>
    <mergeCell ref="B25:E25"/>
    <mergeCell ref="D12:E12"/>
    <mergeCell ref="D13:E13"/>
    <mergeCell ref="D14:E14"/>
    <mergeCell ref="B15:E15"/>
    <mergeCell ref="C16:E16"/>
    <mergeCell ref="D17:E17"/>
    <mergeCell ref="D18:E18"/>
    <mergeCell ref="D19:E19"/>
    <mergeCell ref="C20:E20"/>
    <mergeCell ref="D21:E21"/>
    <mergeCell ref="D24:E24"/>
    <mergeCell ref="A4:A25"/>
    <mergeCell ref="B4:E4"/>
    <mergeCell ref="C5:E5"/>
    <mergeCell ref="D11:E11"/>
    <mergeCell ref="D6:E6"/>
    <mergeCell ref="D7:E7"/>
    <mergeCell ref="D8:E8"/>
    <mergeCell ref="D9:E9"/>
    <mergeCell ref="C10:E10"/>
  </mergeCells>
  <phoneticPr fontId="2"/>
  <conditionalFormatting sqref="K4:U62">
    <cfRule type="cellIs" dxfId="12" priority="23" stopIfTrue="1" operator="equal">
      <formula>0</formula>
    </cfRule>
  </conditionalFormatting>
  <conditionalFormatting sqref="K63:K70">
    <cfRule type="cellIs" dxfId="11" priority="12" stopIfTrue="1" operator="equal">
      <formula>0</formula>
    </cfRule>
  </conditionalFormatting>
  <conditionalFormatting sqref="L63:L70">
    <cfRule type="cellIs" dxfId="10" priority="11" stopIfTrue="1" operator="equal">
      <formula>0</formula>
    </cfRule>
  </conditionalFormatting>
  <conditionalFormatting sqref="M63:M70">
    <cfRule type="cellIs" dxfId="9" priority="10" stopIfTrue="1" operator="equal">
      <formula>0</formula>
    </cfRule>
  </conditionalFormatting>
  <conditionalFormatting sqref="N63:N70">
    <cfRule type="cellIs" dxfId="8" priority="9" stopIfTrue="1" operator="equal">
      <formula>0</formula>
    </cfRule>
  </conditionalFormatting>
  <conditionalFormatting sqref="O63:O70">
    <cfRule type="cellIs" dxfId="7" priority="8" stopIfTrue="1" operator="equal">
      <formula>0</formula>
    </cfRule>
  </conditionalFormatting>
  <conditionalFormatting sqref="P63:P70">
    <cfRule type="cellIs" dxfId="6" priority="7" stopIfTrue="1" operator="equal">
      <formula>0</formula>
    </cfRule>
  </conditionalFormatting>
  <conditionalFormatting sqref="Q63:Q70">
    <cfRule type="cellIs" dxfId="5" priority="6" stopIfTrue="1" operator="equal">
      <formula>0</formula>
    </cfRule>
  </conditionalFormatting>
  <conditionalFormatting sqref="R63:R70">
    <cfRule type="cellIs" dxfId="4" priority="5" stopIfTrue="1" operator="equal">
      <formula>0</formula>
    </cfRule>
  </conditionalFormatting>
  <conditionalFormatting sqref="S63:S70">
    <cfRule type="cellIs" dxfId="3" priority="4" stopIfTrue="1" operator="equal">
      <formula>0</formula>
    </cfRule>
  </conditionalFormatting>
  <conditionalFormatting sqref="T63:T70">
    <cfRule type="cellIs" dxfId="2" priority="3" stopIfTrue="1" operator="equal">
      <formula>0</formula>
    </cfRule>
  </conditionalFormatting>
  <conditionalFormatting sqref="U63:U70">
    <cfRule type="cellIs" dxfId="1" priority="2" stopIfTrue="1" operator="equal">
      <formula>0</formula>
    </cfRule>
  </conditionalFormatting>
  <conditionalFormatting sqref="K71:U79">
    <cfRule type="cellIs" dxfId="0" priority="1" stopIfTrue="1" operator="equal">
      <formula>0</formula>
    </cfRule>
  </conditionalFormatting>
  <pageMargins left="0.78740157480314965" right="0.78740157480314965" top="1.0629921259842521" bottom="0.59055118110236227" header="0.51181102362204722" footer="0.31496062992125984"/>
  <pageSetup paperSize="9" firstPageNumber="199" orientation="portrait" useFirstPageNumber="1" r:id="rId1"/>
  <headerFooter scaleWithDoc="0">
    <oddHeader>&amp;L&amp;"ＭＳ ゴシック,標準"&amp;12Ⅳ　平成26年度地方公営企業事業別決算状況
　２　法非適用事業
　　（１）下水道事業（特排）&amp;R
&amp;"ＭＳ ゴシック,標準"&amp;12&amp;A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施設及び業務の概況</vt:lpstr>
      <vt:lpstr>イ　決算状況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2016-02-12T00:35:36Z</cp:lastPrinted>
  <dcterms:created xsi:type="dcterms:W3CDTF">2016-01-19T08:36:55Z</dcterms:created>
  <dcterms:modified xsi:type="dcterms:W3CDTF">2016-02-17T00:30:34Z</dcterms:modified>
</cp:coreProperties>
</file>