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市町村課\H27年度以前\08地方債担当\H27\◎公営\02-1 決算統計\50 白本作成\07合体完成\"/>
    </mc:Choice>
  </mc:AlternateContent>
  <bookViews>
    <workbookView xWindow="0" yWindow="0" windowWidth="20490" windowHeight="7920" activeTab="1"/>
  </bookViews>
  <sheets>
    <sheet name="ア　施設及び業務の概況" sheetId="2" r:id="rId1"/>
    <sheet name="イ　決算状況" sheetId="3" r:id="rId2"/>
  </sheets>
  <definedNames>
    <definedName name="_xlnm.Print_Titles" localSheetId="0">'ア　施設及び業務の概況'!$A:$J</definedName>
    <definedName name="_xlnm.Print_Titles" localSheetId="1">'イ　決算状況'!$A:$J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0" i="3" l="1"/>
  <c r="T69" i="3"/>
  <c r="T68" i="3"/>
  <c r="T67" i="3"/>
  <c r="T66" i="3"/>
  <c r="T65" i="3"/>
  <c r="T64" i="3"/>
  <c r="T63" i="3"/>
  <c r="T55" i="2" l="1"/>
  <c r="T7" i="2"/>
  <c r="T56" i="2"/>
  <c r="T58" i="2" s="1"/>
  <c r="T47" i="2"/>
  <c r="T46" i="2"/>
  <c r="T45" i="2"/>
  <c r="T44" i="2"/>
  <c r="T43" i="2"/>
  <c r="T40" i="2"/>
  <c r="T39" i="2"/>
  <c r="T38" i="2"/>
  <c r="T35" i="2"/>
  <c r="T34" i="2"/>
  <c r="T33" i="2"/>
  <c r="T32" i="2"/>
  <c r="T31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2" i="2"/>
  <c r="T11" i="2"/>
  <c r="T10" i="2"/>
  <c r="T9" i="2"/>
  <c r="T8" i="2"/>
  <c r="T71" i="3" l="1"/>
  <c r="T72" i="3"/>
  <c r="T73" i="3"/>
  <c r="T74" i="3"/>
  <c r="T75" i="3"/>
  <c r="T76" i="3"/>
  <c r="T77" i="3"/>
  <c r="T78" i="3"/>
  <c r="T79" i="3"/>
  <c r="T62" i="3" l="1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14" i="2"/>
  <c r="T41" i="2"/>
  <c r="T13" i="2"/>
  <c r="T42" i="2"/>
  <c r="T57" i="2"/>
  <c r="T59" i="2" l="1"/>
  <c r="T60" i="2"/>
</calcChain>
</file>

<file path=xl/sharedStrings.xml><?xml version="1.0" encoding="utf-8"?>
<sst xmlns="http://schemas.openxmlformats.org/spreadsheetml/2006/main" count="273" uniqueCount="185">
  <si>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3"/>
  </si>
  <si>
    <t>供用開始年月日</t>
    <rPh sb="0" eb="2">
      <t>キョウヨウ</t>
    </rPh>
    <rPh sb="2" eb="4">
      <t>カイシ</t>
    </rPh>
    <rPh sb="4" eb="7">
      <t>ネンガッピ</t>
    </rPh>
    <phoneticPr fontId="3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</si>
  <si>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3"/>
  </si>
  <si>
    <t>普及状況</t>
    <rPh sb="0" eb="2">
      <t>フキュウ</t>
    </rPh>
    <rPh sb="2" eb="4">
      <t>ジョウキョウ</t>
    </rPh>
    <phoneticPr fontId="3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</si>
  <si>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3"/>
  </si>
  <si>
    <t>市街地人口(人)</t>
    <rPh sb="0" eb="3">
      <t>シガイチ</t>
    </rPh>
    <rPh sb="3" eb="5">
      <t>ジンコウ</t>
    </rPh>
    <rPh sb="6" eb="7">
      <t>ニン</t>
    </rPh>
    <phoneticPr fontId="3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</si>
  <si>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3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</si>
  <si>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3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</si>
  <si>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3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</si>
  <si>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3"/>
  </si>
  <si>
    <t>普及率 (B/A)×100(%)</t>
    <rPh sb="0" eb="2">
      <t>フキュウ</t>
    </rPh>
    <rPh sb="2" eb="3">
      <t>リツ</t>
    </rPh>
    <phoneticPr fontId="3"/>
  </si>
  <si>
    <t>水洗化率 (C/B)×100(%)</t>
    <rPh sb="0" eb="3">
      <t>スイセンカ</t>
    </rPh>
    <rPh sb="3" eb="4">
      <t>リツ</t>
    </rPh>
    <phoneticPr fontId="3"/>
  </si>
  <si>
    <t>行政区域面積(ha)</t>
    <rPh sb="0" eb="2">
      <t>ギョウセイ</t>
    </rPh>
    <rPh sb="2" eb="4">
      <t>クイキ</t>
    </rPh>
    <rPh sb="4" eb="6">
      <t>メンセキ</t>
    </rPh>
    <phoneticPr fontId="3"/>
  </si>
  <si>
    <t>市街地面積(ha)</t>
    <rPh sb="0" eb="3">
      <t>シガイチ</t>
    </rPh>
    <rPh sb="3" eb="5">
      <t>メンセキ</t>
    </rPh>
    <phoneticPr fontId="3"/>
  </si>
  <si>
    <t>全体計画面積(ha)</t>
    <rPh sb="0" eb="2">
      <t>ゼンタイ</t>
    </rPh>
    <rPh sb="2" eb="4">
      <t>ケイカク</t>
    </rPh>
    <rPh sb="4" eb="6">
      <t>メンセキ</t>
    </rPh>
    <phoneticPr fontId="3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</si>
  <si>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3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</si>
  <si>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3"/>
  </si>
  <si>
    <t>国庫補助金</t>
    <rPh sb="0" eb="2">
      <t>コッコ</t>
    </rPh>
    <rPh sb="2" eb="5">
      <t>ホジョキン</t>
    </rPh>
    <phoneticPr fontId="3"/>
  </si>
  <si>
    <t>その他</t>
    <rPh sb="2" eb="3">
      <t>タ</t>
    </rPh>
    <phoneticPr fontId="3"/>
  </si>
  <si>
    <t>下水管布設延長(km)</t>
    <rPh sb="0" eb="3">
      <t>ゲスイカン</t>
    </rPh>
    <rPh sb="3" eb="5">
      <t>フセツ</t>
    </rPh>
    <rPh sb="5" eb="7">
      <t>エンチョウ</t>
    </rPh>
    <phoneticPr fontId="3"/>
  </si>
  <si>
    <t>種別</t>
    <rPh sb="0" eb="2">
      <t>シュベツ</t>
    </rPh>
    <phoneticPr fontId="3"/>
  </si>
  <si>
    <t>汚水管</t>
    <rPh sb="0" eb="2">
      <t>オスイ</t>
    </rPh>
    <rPh sb="2" eb="3">
      <t>カン</t>
    </rPh>
    <phoneticPr fontId="3"/>
  </si>
  <si>
    <t>雨水管</t>
    <rPh sb="0" eb="3">
      <t>ウスイカン</t>
    </rPh>
    <phoneticPr fontId="3"/>
  </si>
  <si>
    <t>合流管</t>
    <rPh sb="0" eb="2">
      <t>ゴウリュウ</t>
    </rPh>
    <rPh sb="2" eb="3">
      <t>カン</t>
    </rPh>
    <phoneticPr fontId="3"/>
  </si>
  <si>
    <t>未供用</t>
    <rPh sb="0" eb="1">
      <t>ミ</t>
    </rPh>
    <rPh sb="1" eb="3">
      <t>キョウヨウ</t>
    </rPh>
    <phoneticPr fontId="3"/>
  </si>
  <si>
    <t>処理状況</t>
    <rPh sb="0" eb="2">
      <t>ショリ</t>
    </rPh>
    <rPh sb="2" eb="4">
      <t>ジョウキョウ</t>
    </rPh>
    <phoneticPr fontId="3"/>
  </si>
  <si>
    <t>終末処理場数</t>
    <rPh sb="0" eb="2">
      <t>シュウマツ</t>
    </rPh>
    <rPh sb="2" eb="4">
      <t>ショリ</t>
    </rPh>
    <rPh sb="4" eb="6">
      <t>バカズ</t>
    </rPh>
    <phoneticPr fontId="3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</si>
  <si>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3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</si>
  <si>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3"/>
  </si>
  <si>
    <t>晴天時(㎥/日)</t>
    <rPh sb="0" eb="2">
      <t>セイテン</t>
    </rPh>
    <rPh sb="2" eb="3">
      <t>ジ</t>
    </rPh>
    <phoneticPr fontId="3"/>
  </si>
  <si>
    <t>雨天時(㎥/分)</t>
    <rPh sb="0" eb="2">
      <t>ウテン</t>
    </rPh>
    <rPh sb="2" eb="3">
      <t>ジ</t>
    </rPh>
    <rPh sb="6" eb="7">
      <t>フン</t>
    </rPh>
    <phoneticPr fontId="3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</si>
  <si>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3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</si>
  <si>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3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</si>
  <si>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3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</si>
  <si>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3"/>
  </si>
  <si>
    <t>ポンプ場数</t>
    <rPh sb="3" eb="4">
      <t>ジョウ</t>
    </rPh>
    <rPh sb="4" eb="5">
      <t>スウ</t>
    </rPh>
    <phoneticPr fontId="3"/>
  </si>
  <si>
    <t>排水
能力</t>
    <rPh sb="0" eb="2">
      <t>ハイスイ</t>
    </rPh>
    <rPh sb="3" eb="5">
      <t>ノウリョク</t>
    </rPh>
    <phoneticPr fontId="3"/>
  </si>
  <si>
    <t>職員数</t>
    <rPh sb="0" eb="3">
      <t>ショクインスウ</t>
    </rPh>
    <phoneticPr fontId="3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</si>
  <si>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3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</si>
  <si>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3"/>
  </si>
  <si>
    <t>計</t>
    <rPh sb="0" eb="1">
      <t>ケイ</t>
    </rPh>
    <phoneticPr fontId="3"/>
  </si>
  <si>
    <t>合流管比率</t>
    <rPh sb="0" eb="2">
      <t>ゴウリュウ</t>
    </rPh>
    <rPh sb="2" eb="3">
      <t>カン</t>
    </rPh>
    <rPh sb="3" eb="5">
      <t>ヒリツ</t>
    </rPh>
    <phoneticPr fontId="3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</si>
  <si>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3"/>
  </si>
  <si>
    <t>H01.01.20</t>
  </si>
  <si>
    <t>H04.04.01</t>
  </si>
  <si>
    <t>H01.03.27</t>
  </si>
  <si>
    <t>飯能市</t>
    <phoneticPr fontId="3"/>
  </si>
  <si>
    <t>H01.02.14</t>
  </si>
  <si>
    <t>H03.03.31</t>
  </si>
  <si>
    <t>S51.04.01</t>
  </si>
  <si>
    <t>新座市</t>
    <phoneticPr fontId="3"/>
  </si>
  <si>
    <t>H06.11.16</t>
  </si>
  <si>
    <t>H09.03.28</t>
  </si>
  <si>
    <t>S46.04.01</t>
  </si>
  <si>
    <t>蓮田市</t>
    <phoneticPr fontId="3"/>
  </si>
  <si>
    <t>H06.05.02</t>
  </si>
  <si>
    <t>H09.02.01</t>
  </si>
  <si>
    <t>H17.10.01</t>
  </si>
  <si>
    <t>ふじみ野市</t>
    <phoneticPr fontId="3"/>
  </si>
  <si>
    <t>H01.04.01</t>
  </si>
  <si>
    <t>H03.04.01</t>
  </si>
  <si>
    <t>S52.04.01</t>
  </si>
  <si>
    <t>三芳町</t>
    <phoneticPr fontId="3"/>
  </si>
  <si>
    <t>H10.04.01</t>
  </si>
  <si>
    <t>H11.06.01</t>
  </si>
  <si>
    <t>吉見町</t>
    <phoneticPr fontId="3"/>
  </si>
  <si>
    <t>H12.11.08</t>
  </si>
  <si>
    <t>H19.03.28</t>
  </si>
  <si>
    <t>S63.03.11</t>
  </si>
  <si>
    <t>横瀬町</t>
    <phoneticPr fontId="3"/>
  </si>
  <si>
    <t>H14.01.30</t>
  </si>
  <si>
    <t>H18.04.10</t>
  </si>
  <si>
    <t>H13.04.01</t>
  </si>
  <si>
    <t>神川町</t>
    <phoneticPr fontId="3"/>
  </si>
  <si>
    <t>H06.08.05</t>
  </si>
  <si>
    <t>H09.03.01</t>
  </si>
  <si>
    <t>S56.06.23</t>
  </si>
  <si>
    <t>杉戸町</t>
    <phoneticPr fontId="3"/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</si>
  <si>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</si>
  <si>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</si>
  <si>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</si>
  <si>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下水道使用料</t>
    <rPh sb="0" eb="2">
      <t>ゲスイ</t>
    </rPh>
    <rPh sb="2" eb="3">
      <t>ドウ</t>
    </rPh>
    <rPh sb="3" eb="6">
      <t>シヨウリョウ</t>
    </rPh>
    <phoneticPr fontId="3"/>
  </si>
  <si>
    <t>雨水処理負担金</t>
    <rPh sb="0" eb="2">
      <t>ウスイ</t>
    </rPh>
    <rPh sb="2" eb="4">
      <t>ショリ</t>
    </rPh>
    <rPh sb="4" eb="7">
      <t>フタンキン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</si>
  <si>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</si>
  <si>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営業外収益 (C)</t>
    <rPh sb="0" eb="3">
      <t>エイギョウガイ</t>
    </rPh>
    <rPh sb="3" eb="5">
      <t>シュウエキ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</si>
  <si>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</si>
  <si>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</si>
  <si>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</si>
  <si>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</si>
  <si>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</si>
  <si>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</si>
  <si>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</si>
  <si>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</si>
  <si>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</si>
  <si>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</si>
  <si>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</si>
  <si>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</si>
  <si>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</si>
  <si>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</si>
  <si>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</si>
  <si>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</si>
  <si>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</si>
  <si>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</si>
  <si>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</si>
  <si>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</si>
  <si>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</si>
  <si>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</si>
  <si>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建設改良のための地方債償還金</t>
    <rPh sb="0" eb="2">
      <t>ケンセツ</t>
    </rPh>
    <rPh sb="2" eb="4">
      <t>カイリョウ</t>
    </rPh>
    <rPh sb="8" eb="11">
      <t>チホウサイ</t>
    </rPh>
    <rPh sb="11" eb="14">
      <t>ショウカンキン</t>
    </rPh>
    <phoneticPr fontId="3"/>
  </si>
  <si>
    <t>資本費平準化債償還金</t>
    <rPh sb="0" eb="2">
      <t>シホン</t>
    </rPh>
    <rPh sb="2" eb="3">
      <t>ヒ</t>
    </rPh>
    <rPh sb="3" eb="6">
      <t>ヘイジュンカ</t>
    </rPh>
    <rPh sb="6" eb="7">
      <t>サイ</t>
    </rPh>
    <rPh sb="7" eb="10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</si>
  <si>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</si>
  <si>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</si>
  <si>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</si>
  <si>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</si>
  <si>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</si>
  <si>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</si>
  <si>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</si>
  <si>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</si>
  <si>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</si>
  <si>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</si>
  <si>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</si>
  <si>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</si>
  <si>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</si>
  <si>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</si>
  <si>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</si>
  <si>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</si>
  <si>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飯能市</t>
    <phoneticPr fontId="3"/>
  </si>
  <si>
    <t>新座市</t>
    <phoneticPr fontId="3"/>
  </si>
  <si>
    <t>蓮田市</t>
    <phoneticPr fontId="3"/>
  </si>
  <si>
    <t>ふじみ野市</t>
    <phoneticPr fontId="3"/>
  </si>
  <si>
    <t>三芳町</t>
    <phoneticPr fontId="3"/>
  </si>
  <si>
    <t>吉見町</t>
    <phoneticPr fontId="3"/>
  </si>
  <si>
    <t>横瀬町</t>
    <phoneticPr fontId="3"/>
  </si>
  <si>
    <t>神川町</t>
    <phoneticPr fontId="3"/>
  </si>
  <si>
    <t>杉戸町</t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</si>
  <si>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</si>
  <si>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</si>
  <si>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</si>
  <si>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</si>
  <si>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</si>
  <si>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徴収
方法</t>
    <rPh sb="0" eb="2">
      <t>チョウシュウ</t>
    </rPh>
    <rPh sb="3" eb="5">
      <t>ホウホウ</t>
    </rPh>
    <phoneticPr fontId="3"/>
  </si>
  <si>
    <t>集金制</t>
    <rPh sb="0" eb="2">
      <t>シュウキン</t>
    </rPh>
    <rPh sb="2" eb="3">
      <t>セイ</t>
    </rPh>
    <phoneticPr fontId="3"/>
  </si>
  <si>
    <t>納付制</t>
    <rPh sb="0" eb="2">
      <t>ノウフ</t>
    </rPh>
    <rPh sb="2" eb="3">
      <t>セイ</t>
    </rPh>
    <phoneticPr fontId="3"/>
  </si>
  <si>
    <t>口座振替制</t>
    <rPh sb="0" eb="2">
      <t>コウザ</t>
    </rPh>
    <rPh sb="2" eb="4">
      <t>フリカエ</t>
    </rPh>
    <rPh sb="4" eb="5">
      <t>セイ</t>
    </rPh>
    <phoneticPr fontId="3"/>
  </si>
  <si>
    <t>コンビニエンスストア</t>
    <phoneticPr fontId="3"/>
  </si>
  <si>
    <t>クレジットカード</t>
    <phoneticPr fontId="3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</si>
  <si>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3"/>
  </si>
  <si>
    <t>現行使用料</t>
    <rPh sb="0" eb="2">
      <t>ゲンコウ</t>
    </rPh>
    <rPh sb="2" eb="5">
      <t>シヨウリョウ</t>
    </rPh>
    <phoneticPr fontId="3"/>
  </si>
  <si>
    <t>家庭用</t>
    <rPh sb="0" eb="3">
      <t>カテイヨウ</t>
    </rPh>
    <phoneticPr fontId="3"/>
  </si>
  <si>
    <t>20㎥/月（円）</t>
    <rPh sb="4" eb="5">
      <t>ツキ</t>
    </rPh>
    <rPh sb="6" eb="7">
      <t>エン</t>
    </rPh>
    <phoneticPr fontId="3"/>
  </si>
  <si>
    <t>業務用</t>
    <rPh sb="0" eb="3">
      <t>ギョウムヨウ</t>
    </rPh>
    <phoneticPr fontId="3"/>
  </si>
  <si>
    <t>100㎥/月（円）</t>
    <rPh sb="5" eb="6">
      <t>ツキ</t>
    </rPh>
    <rPh sb="7" eb="8">
      <t>エン</t>
    </rPh>
    <phoneticPr fontId="3"/>
  </si>
  <si>
    <t>500㎥/月（円）</t>
    <rPh sb="5" eb="6">
      <t>ツキ</t>
    </rPh>
    <rPh sb="7" eb="8">
      <t>エン</t>
    </rPh>
    <phoneticPr fontId="3"/>
  </si>
  <si>
    <t>1,000㎥/月（円）</t>
    <rPh sb="7" eb="8">
      <t>ツキ</t>
    </rPh>
    <rPh sb="9" eb="10">
      <t>エン</t>
    </rPh>
    <phoneticPr fontId="3"/>
  </si>
  <si>
    <t>5,000㎥/月（円）</t>
    <rPh sb="7" eb="8">
      <t>ツキ</t>
    </rPh>
    <rPh sb="9" eb="10">
      <t>エン</t>
    </rPh>
    <phoneticPr fontId="3"/>
  </si>
  <si>
    <t>10,000㎥/月（円）</t>
    <rPh sb="8" eb="9">
      <t>ツキ</t>
    </rPh>
    <rPh sb="10" eb="11">
      <t>エン</t>
    </rPh>
    <phoneticPr fontId="3"/>
  </si>
  <si>
    <t>使用料収入</t>
    <rPh sb="0" eb="3">
      <t>シヨウリョウ</t>
    </rPh>
    <rPh sb="3" eb="5">
      <t>シュウニュウ</t>
    </rPh>
    <phoneticPr fontId="3"/>
  </si>
  <si>
    <t xml:space="preserve">汚水処理費 </t>
    <rPh sb="0" eb="2">
      <t>オスイ</t>
    </rPh>
    <rPh sb="2" eb="4">
      <t>ショリ</t>
    </rPh>
    <rPh sb="4" eb="5">
      <t>ヒ</t>
    </rPh>
    <phoneticPr fontId="3"/>
  </si>
  <si>
    <t>使用料単価(円/㎥) A</t>
    <rPh sb="0" eb="3">
      <t>シヨウリョウ</t>
    </rPh>
    <rPh sb="3" eb="5">
      <t>タンカ</t>
    </rPh>
    <rPh sb="6" eb="7">
      <t>エン</t>
    </rPh>
    <phoneticPr fontId="3"/>
  </si>
  <si>
    <t>処理原価(円/㎥) B</t>
    <rPh sb="0" eb="2">
      <t>ショリ</t>
    </rPh>
    <rPh sb="2" eb="4">
      <t>ゲンカ</t>
    </rPh>
    <phoneticPr fontId="3"/>
  </si>
  <si>
    <t>経費回収率 A/B×100(%)</t>
    <rPh sb="0" eb="2">
      <t>ケイヒ</t>
    </rPh>
    <rPh sb="2" eb="4">
      <t>カイシュウ</t>
    </rPh>
    <rPh sb="4" eb="5">
      <t>リツ</t>
    </rPh>
    <phoneticPr fontId="3"/>
  </si>
  <si>
    <t>逆ざや(円/㎥)</t>
    <rPh sb="0" eb="1">
      <t>ギャク</t>
    </rPh>
    <rPh sb="4" eb="5">
      <t>エン</t>
    </rPh>
    <phoneticPr fontId="3"/>
  </si>
  <si>
    <t/>
  </si>
  <si>
    <t>○</t>
  </si>
  <si>
    <t>H26.10.01</t>
  </si>
  <si>
    <t>H21.07.01</t>
  </si>
  <si>
    <t>H21.04.01</t>
  </si>
  <si>
    <t>H03.10.01</t>
  </si>
  <si>
    <t>H17.04.01</t>
  </si>
  <si>
    <t>H18.04.01</t>
  </si>
  <si>
    <t>H22.05.01</t>
  </si>
  <si>
    <t>H05.07.01</t>
  </si>
  <si>
    <t>　　　　　　　　　　　　団体名
　区分</t>
  </si>
  <si>
    <t>計</t>
    <phoneticPr fontId="3"/>
  </si>
  <si>
    <t>特環</t>
    <phoneticPr fontId="2"/>
  </si>
  <si>
    <t>計</t>
    <phoneticPr fontId="3"/>
  </si>
  <si>
    <t>特環</t>
    <phoneticPr fontId="2"/>
  </si>
  <si>
    <t>地方債現在高</t>
    <rPh sb="0" eb="3">
      <t>チホウサイ</t>
    </rPh>
    <rPh sb="3" eb="6">
      <t>ゲンザイダカ</t>
    </rPh>
    <phoneticPr fontId="3"/>
  </si>
  <si>
    <t>下水道使用料</t>
    <rPh sb="0" eb="3">
      <t>ゲスイドウ</t>
    </rPh>
    <rPh sb="3" eb="6">
      <t>シヨウリョウ</t>
    </rPh>
    <phoneticPr fontId="2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</si>
  <si>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</si>
  <si>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特環</t>
    <rPh sb="0" eb="2">
      <t>トッカン</t>
    </rPh>
    <phoneticPr fontId="2"/>
  </si>
  <si>
    <t>その他借入金利息</t>
    <rPh sb="2" eb="3">
      <t>ホカ</t>
    </rPh>
    <rPh sb="3" eb="5">
      <t>カリイレ</t>
    </rPh>
    <rPh sb="5" eb="6">
      <t>キン</t>
    </rPh>
    <rPh sb="6" eb="8">
      <t>リソク</t>
    </rPh>
    <phoneticPr fontId="3"/>
  </si>
  <si>
    <t>他会計長期借入金返還金</t>
    <rPh sb="0" eb="1">
      <t>タ</t>
    </rPh>
    <rPh sb="1" eb="3">
      <t>カイケイ</t>
    </rPh>
    <rPh sb="3" eb="5">
      <t>チョウキ</t>
    </rPh>
    <rPh sb="5" eb="7">
      <t>カリイレ</t>
    </rPh>
    <rPh sb="7" eb="8">
      <t>キン</t>
    </rPh>
    <rPh sb="8" eb="10">
      <t>ヘンカン</t>
    </rPh>
    <rPh sb="10" eb="11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</si>
  <si>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</si>
  <si>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赤字(▲)</t>
    <rPh sb="0" eb="2">
      <t>アカジ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</si>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</sst>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&quot;△ &quot;#,##0_ "/>
    <numFmt numFmtId="177" formatCode="#,##0.0_ ;&quot;△ &quot;#,##0.0_ "/>
    <numFmt numFmtId="178" formatCode="#,##0.000_);[Red]\(#,##0.000\)"/>
    <numFmt numFmtId="179" formatCode="#,##0.0_);[Red]\(#,##0.0\)"/>
    <numFmt numFmtId="180" formatCode="#,##0_ ;&quot;▲ &quot;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176" fontId="4" fillId="0" borderId="34" xfId="1" applyNumberFormat="1" applyFont="1" applyFill="1" applyBorder="1" applyAlignment="1">
      <alignment horizontal="center" vertical="center"/>
    </xf>
    <xf numFmtId="176" fontId="4" fillId="0" borderId="35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77" fontId="4" fillId="0" borderId="35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0" xfId="0" applyFont="1" applyBorder="1">
      <alignment vertical="center"/>
    </xf>
    <xf numFmtId="178" fontId="4" fillId="0" borderId="35" xfId="1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left" vertical="center"/>
    </xf>
    <xf numFmtId="40" fontId="4" fillId="0" borderId="35" xfId="1" applyNumberFormat="1" applyFont="1" applyFill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40" fontId="4" fillId="0" borderId="56" xfId="1" applyNumberFormat="1" applyFont="1" applyFill="1" applyBorder="1" applyAlignment="1">
      <alignment horizontal="center" vertical="center"/>
    </xf>
    <xf numFmtId="0" fontId="4" fillId="0" borderId="34" xfId="0" applyFont="1" applyBorder="1">
      <alignment vertical="center"/>
    </xf>
    <xf numFmtId="179" fontId="4" fillId="0" borderId="35" xfId="1" applyNumberFormat="1" applyFont="1" applyFill="1" applyBorder="1" applyAlignment="1">
      <alignment horizontal="right" vertical="center"/>
    </xf>
    <xf numFmtId="177" fontId="4" fillId="0" borderId="36" xfId="1" applyNumberFormat="1" applyFont="1" applyFill="1" applyBorder="1" applyAlignment="1">
      <alignment horizontal="right" vertical="center"/>
    </xf>
    <xf numFmtId="180" fontId="4" fillId="0" borderId="2" xfId="0" applyNumberFormat="1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80" fontId="4" fillId="0" borderId="33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80" fontId="4" fillId="0" borderId="39" xfId="0" applyNumberFormat="1" applyFont="1" applyFill="1" applyBorder="1" applyAlignment="1">
      <alignment horizontal="center" vertical="center"/>
    </xf>
    <xf numFmtId="180" fontId="4" fillId="0" borderId="2" xfId="0" applyNumberFormat="1" applyFont="1" applyBorder="1" applyAlignment="1">
      <alignment horizontal="left" vertical="center"/>
    </xf>
    <xf numFmtId="180" fontId="4" fillId="0" borderId="35" xfId="1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left" vertical="center"/>
    </xf>
    <xf numFmtId="180" fontId="4" fillId="0" borderId="29" xfId="0" applyNumberFormat="1" applyFont="1" applyBorder="1" applyAlignment="1">
      <alignment horizontal="left"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23" xfId="0" applyNumberFormat="1" applyFont="1" applyFill="1" applyBorder="1" applyAlignment="1">
      <alignment vertical="center"/>
    </xf>
    <xf numFmtId="180" fontId="4" fillId="0" borderId="24" xfId="0" applyNumberFormat="1" applyFont="1" applyFill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80" fontId="4" fillId="0" borderId="23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horizontal="left" vertical="center"/>
    </xf>
    <xf numFmtId="180" fontId="4" fillId="0" borderId="24" xfId="0" applyNumberFormat="1" applyFont="1" applyBorder="1" applyAlignment="1">
      <alignment vertical="center"/>
    </xf>
    <xf numFmtId="180" fontId="4" fillId="0" borderId="26" xfId="0" applyNumberFormat="1" applyFont="1" applyBorder="1" applyAlignment="1">
      <alignment vertical="center"/>
    </xf>
    <xf numFmtId="180" fontId="4" fillId="0" borderId="29" xfId="0" applyNumberFormat="1" applyFont="1" applyBorder="1" applyAlignment="1">
      <alignment vertical="center"/>
    </xf>
    <xf numFmtId="180" fontId="4" fillId="0" borderId="27" xfId="0" applyNumberFormat="1" applyFont="1" applyBorder="1" applyAlignment="1">
      <alignment vertical="center"/>
    </xf>
    <xf numFmtId="180" fontId="4" fillId="0" borderId="23" xfId="0" applyNumberFormat="1" applyFont="1" applyBorder="1" applyAlignment="1">
      <alignment horizontal="left" vertical="center"/>
    </xf>
    <xf numFmtId="180" fontId="4" fillId="0" borderId="21" xfId="0" applyNumberFormat="1" applyFont="1" applyBorder="1" applyAlignment="1">
      <alignment vertical="center"/>
    </xf>
    <xf numFmtId="180" fontId="4" fillId="0" borderId="20" xfId="0" applyNumberFormat="1" applyFont="1" applyBorder="1" applyAlignment="1">
      <alignment vertical="center"/>
    </xf>
    <xf numFmtId="180" fontId="4" fillId="0" borderId="58" xfId="0" applyNumberFormat="1" applyFont="1" applyBorder="1" applyAlignment="1">
      <alignment horizontal="left" vertical="center"/>
    </xf>
    <xf numFmtId="180" fontId="4" fillId="0" borderId="56" xfId="1" applyNumberFormat="1" applyFont="1" applyFill="1" applyBorder="1" applyAlignment="1">
      <alignment horizontal="right" vertical="center"/>
    </xf>
    <xf numFmtId="180" fontId="4" fillId="0" borderId="6" xfId="0" applyNumberFormat="1" applyFont="1" applyBorder="1" applyAlignment="1">
      <alignment vertical="center"/>
    </xf>
    <xf numFmtId="180" fontId="4" fillId="0" borderId="30" xfId="0" applyNumberFormat="1" applyFont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80" fontId="4" fillId="0" borderId="43" xfId="0" applyNumberFormat="1" applyFont="1" applyFill="1" applyBorder="1" applyAlignment="1">
      <alignment vertical="center"/>
    </xf>
    <xf numFmtId="180" fontId="4" fillId="0" borderId="44" xfId="0" applyNumberFormat="1" applyFont="1" applyFill="1" applyBorder="1" applyAlignment="1">
      <alignment vertical="center"/>
    </xf>
    <xf numFmtId="180" fontId="4" fillId="0" borderId="36" xfId="1" applyNumberFormat="1" applyFont="1" applyFill="1" applyBorder="1" applyAlignment="1">
      <alignment horizontal="right" vertical="center"/>
    </xf>
    <xf numFmtId="180" fontId="4" fillId="0" borderId="0" xfId="0" applyNumberFormat="1" applyFont="1" applyFill="1">
      <alignment vertical="center"/>
    </xf>
    <xf numFmtId="180" fontId="4" fillId="0" borderId="0" xfId="0" applyNumberFormat="1" applyFont="1">
      <alignment vertical="center"/>
    </xf>
    <xf numFmtId="0" fontId="4" fillId="0" borderId="60" xfId="0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59" xfId="0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4" fillId="0" borderId="2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0" xfId="0" applyFont="1" applyBorder="1" applyAlignment="1">
      <alignment vertical="center" textRotation="255"/>
    </xf>
    <xf numFmtId="0" fontId="4" fillId="0" borderId="22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textRotation="255"/>
    </xf>
    <xf numFmtId="0" fontId="4" fillId="0" borderId="15" xfId="0" applyFont="1" applyBorder="1" applyAlignment="1">
      <alignment vertical="center" textRotation="255"/>
    </xf>
    <xf numFmtId="0" fontId="4" fillId="0" borderId="16" xfId="0" applyFont="1" applyBorder="1" applyAlignment="1">
      <alignment vertical="center" textRotation="255"/>
    </xf>
    <xf numFmtId="0" fontId="4" fillId="0" borderId="46" xfId="0" applyFont="1" applyFill="1" applyBorder="1" applyAlignment="1">
      <alignment vertical="center" wrapText="1"/>
    </xf>
    <xf numFmtId="0" fontId="0" fillId="0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4" fillId="0" borderId="52" xfId="0" applyFont="1" applyFill="1" applyBorder="1" applyAlignment="1">
      <alignment vertical="center" wrapText="1"/>
    </xf>
    <xf numFmtId="0" fontId="0" fillId="0" borderId="53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180" fontId="4" fillId="0" borderId="17" xfId="0" applyNumberFormat="1" applyFont="1" applyFill="1" applyBorder="1" applyAlignment="1">
      <alignment horizontal="left" vertical="center"/>
    </xf>
    <xf numFmtId="180" fontId="4" fillId="0" borderId="18" xfId="0" applyNumberFormat="1" applyFont="1" applyFill="1" applyBorder="1" applyAlignment="1">
      <alignment horizontal="left" vertical="center"/>
    </xf>
    <xf numFmtId="180" fontId="4" fillId="0" borderId="19" xfId="0" applyNumberFormat="1" applyFont="1" applyFill="1" applyBorder="1" applyAlignment="1">
      <alignment horizontal="left" vertical="center"/>
    </xf>
    <xf numFmtId="180" fontId="4" fillId="0" borderId="11" xfId="0" applyNumberFormat="1" applyFont="1" applyFill="1" applyBorder="1" applyAlignment="1">
      <alignment horizontal="left" vertical="center"/>
    </xf>
    <xf numFmtId="180" fontId="4" fillId="0" borderId="8" xfId="0" applyNumberFormat="1" applyFont="1" applyFill="1" applyBorder="1" applyAlignment="1">
      <alignment horizontal="left" vertical="center"/>
    </xf>
    <xf numFmtId="180" fontId="4" fillId="0" borderId="9" xfId="0" applyNumberFormat="1" applyFont="1" applyFill="1" applyBorder="1" applyAlignment="1">
      <alignment horizontal="left" vertical="center"/>
    </xf>
    <xf numFmtId="180" fontId="4" fillId="0" borderId="45" xfId="0" applyNumberFormat="1" applyFont="1" applyFill="1" applyBorder="1" applyAlignment="1">
      <alignment horizontal="left" vertical="center"/>
    </xf>
    <xf numFmtId="180" fontId="4" fillId="0" borderId="31" xfId="0" applyNumberFormat="1" applyFont="1" applyFill="1" applyBorder="1" applyAlignment="1">
      <alignment horizontal="left" vertical="center"/>
    </xf>
    <xf numFmtId="180" fontId="4" fillId="0" borderId="32" xfId="0" applyNumberFormat="1" applyFont="1" applyFill="1" applyBorder="1" applyAlignment="1">
      <alignment horizontal="left" vertical="center"/>
    </xf>
    <xf numFmtId="180" fontId="4" fillId="0" borderId="7" xfId="0" applyNumberFormat="1" applyFont="1" applyFill="1" applyBorder="1" applyAlignment="1">
      <alignment horizontal="left" vertical="center"/>
    </xf>
    <xf numFmtId="180" fontId="4" fillId="0" borderId="22" xfId="0" applyNumberFormat="1" applyFont="1" applyFill="1" applyBorder="1" applyAlignment="1">
      <alignment horizontal="left" vertical="center"/>
    </xf>
    <xf numFmtId="180" fontId="4" fillId="0" borderId="11" xfId="0" applyNumberFormat="1" applyFont="1" applyBorder="1" applyAlignment="1">
      <alignment horizontal="left" vertical="center"/>
    </xf>
    <xf numFmtId="180" fontId="4" fillId="0" borderId="8" xfId="0" applyNumberFormat="1" applyFont="1" applyBorder="1" applyAlignment="1">
      <alignment vertical="center"/>
    </xf>
    <xf numFmtId="180" fontId="4" fillId="0" borderId="9" xfId="0" applyNumberFormat="1" applyFont="1" applyBorder="1" applyAlignment="1">
      <alignment vertical="center"/>
    </xf>
    <xf numFmtId="180" fontId="4" fillId="0" borderId="7" xfId="0" applyNumberFormat="1" applyFont="1" applyBorder="1" applyAlignment="1">
      <alignment horizontal="left" vertical="center"/>
    </xf>
    <xf numFmtId="180" fontId="4" fillId="0" borderId="8" xfId="0" applyNumberFormat="1" applyFont="1" applyBorder="1" applyAlignment="1">
      <alignment horizontal="left" vertical="center"/>
    </xf>
    <xf numFmtId="180" fontId="4" fillId="0" borderId="9" xfId="0" applyNumberFormat="1" applyFont="1" applyBorder="1" applyAlignment="1">
      <alignment horizontal="left" vertical="center"/>
    </xf>
    <xf numFmtId="180" fontId="4" fillId="0" borderId="17" xfId="0" applyNumberFormat="1" applyFont="1" applyBorder="1" applyAlignment="1">
      <alignment horizontal="center" vertical="center" wrapText="1"/>
    </xf>
    <xf numFmtId="180" fontId="4" fillId="0" borderId="18" xfId="0" applyNumberFormat="1" applyFont="1" applyBorder="1" applyAlignment="1">
      <alignment horizontal="center" vertical="center" wrapText="1"/>
    </xf>
    <xf numFmtId="180" fontId="4" fillId="0" borderId="25" xfId="0" applyNumberFormat="1" applyFont="1" applyBorder="1" applyAlignment="1">
      <alignment horizontal="center" vertical="center" wrapText="1"/>
    </xf>
    <xf numFmtId="180" fontId="4" fillId="0" borderId="21" xfId="0" applyNumberFormat="1" applyFont="1" applyBorder="1" applyAlignment="1">
      <alignment horizontal="center" vertical="center" wrapText="1"/>
    </xf>
    <xf numFmtId="180" fontId="4" fillId="0" borderId="27" xfId="0" applyNumberFormat="1" applyFont="1" applyBorder="1" applyAlignment="1">
      <alignment horizontal="center" vertical="center" wrapText="1"/>
    </xf>
    <xf numFmtId="180" fontId="4" fillId="0" borderId="28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>
      <alignment vertical="center"/>
    </xf>
    <xf numFmtId="180" fontId="4" fillId="0" borderId="9" xfId="0" applyNumberFormat="1" applyFont="1" applyBorder="1">
      <alignment vertical="center"/>
    </xf>
    <xf numFmtId="180" fontId="4" fillId="0" borderId="7" xfId="0" applyNumberFormat="1" applyFont="1" applyBorder="1" applyAlignment="1">
      <alignment horizontal="left" vertical="center" shrinkToFit="1"/>
    </xf>
    <xf numFmtId="180" fontId="4" fillId="0" borderId="8" xfId="0" applyNumberFormat="1" applyFont="1" applyBorder="1" applyAlignment="1">
      <alignment horizontal="left" vertical="center" shrinkToFit="1"/>
    </xf>
    <xf numFmtId="180" fontId="4" fillId="0" borderId="9" xfId="0" applyNumberFormat="1" applyFont="1" applyBorder="1" applyAlignment="1">
      <alignment horizontal="left" vertical="center" shrinkToFit="1"/>
    </xf>
    <xf numFmtId="180" fontId="4" fillId="0" borderId="17" xfId="0" applyNumberFormat="1" applyFont="1" applyBorder="1" applyAlignment="1">
      <alignment horizontal="left" vertical="center"/>
    </xf>
    <xf numFmtId="180" fontId="4" fillId="0" borderId="18" xfId="0" applyNumberFormat="1" applyFont="1" applyBorder="1" applyAlignment="1">
      <alignment horizontal="left" vertical="center"/>
    </xf>
    <xf numFmtId="180" fontId="4" fillId="0" borderId="19" xfId="0" applyNumberFormat="1" applyFont="1" applyBorder="1" applyAlignment="1">
      <alignment horizontal="left" vertical="center"/>
    </xf>
    <xf numFmtId="180" fontId="4" fillId="0" borderId="22" xfId="0" applyNumberFormat="1" applyFont="1" applyBorder="1" applyAlignment="1">
      <alignment horizontal="left" vertical="center"/>
    </xf>
    <xf numFmtId="180" fontId="4" fillId="0" borderId="11" xfId="0" applyNumberFormat="1" applyFont="1" applyBorder="1" applyAlignment="1">
      <alignment horizontal="left" vertical="center" shrinkToFit="1"/>
    </xf>
    <xf numFmtId="180" fontId="4" fillId="0" borderId="11" xfId="0" applyNumberFormat="1" applyFont="1" applyBorder="1" applyAlignment="1">
      <alignment vertical="center"/>
    </xf>
    <xf numFmtId="180" fontId="4" fillId="0" borderId="10" xfId="0" applyNumberFormat="1" applyFont="1" applyBorder="1" applyAlignment="1">
      <alignment horizontal="center" vertical="center" textRotation="255"/>
    </xf>
    <xf numFmtId="180" fontId="4" fillId="0" borderId="12" xfId="0" applyNumberFormat="1" applyFont="1" applyBorder="1" applyAlignment="1">
      <alignment horizontal="center" vertical="center" textRotation="255"/>
    </xf>
    <xf numFmtId="180" fontId="4" fillId="0" borderId="13" xfId="0" applyNumberFormat="1" applyFont="1" applyBorder="1" applyAlignment="1">
      <alignment horizontal="center" vertical="center" textRotation="255"/>
    </xf>
    <xf numFmtId="180" fontId="4" fillId="0" borderId="46" xfId="0" applyNumberFormat="1" applyFont="1" applyFill="1" applyBorder="1" applyAlignment="1">
      <alignment vertical="center" wrapText="1"/>
    </xf>
    <xf numFmtId="180" fontId="0" fillId="0" borderId="47" xfId="0" applyNumberFormat="1" applyFill="1" applyBorder="1" applyAlignment="1">
      <alignment vertical="center"/>
    </xf>
    <xf numFmtId="180" fontId="0" fillId="0" borderId="48" xfId="0" applyNumberFormat="1" applyFill="1" applyBorder="1" applyAlignment="1">
      <alignment vertical="center"/>
    </xf>
    <xf numFmtId="180" fontId="4" fillId="0" borderId="52" xfId="0" applyNumberFormat="1" applyFont="1" applyFill="1" applyBorder="1" applyAlignment="1">
      <alignment vertical="center" wrapText="1"/>
    </xf>
    <xf numFmtId="180" fontId="0" fillId="0" borderId="53" xfId="0" applyNumberFormat="1" applyFill="1" applyBorder="1" applyAlignment="1">
      <alignment vertical="center"/>
    </xf>
    <xf numFmtId="180" fontId="0" fillId="0" borderId="54" xfId="0" applyNumberFormat="1" applyFill="1" applyBorder="1" applyAlignment="1">
      <alignment vertical="center"/>
    </xf>
    <xf numFmtId="180" fontId="0" fillId="0" borderId="49" xfId="0" applyNumberFormat="1" applyFill="1" applyBorder="1" applyAlignment="1">
      <alignment vertical="center"/>
    </xf>
    <xf numFmtId="180" fontId="0" fillId="0" borderId="50" xfId="0" applyNumberFormat="1" applyFill="1" applyBorder="1" applyAlignment="1">
      <alignment vertical="center"/>
    </xf>
    <xf numFmtId="180" fontId="0" fillId="0" borderId="51" xfId="0" applyNumberFormat="1" applyFill="1" applyBorder="1" applyAlignment="1">
      <alignment vertical="center"/>
    </xf>
    <xf numFmtId="180" fontId="4" fillId="0" borderId="37" xfId="0" applyNumberFormat="1" applyFont="1" applyFill="1" applyBorder="1" applyAlignment="1">
      <alignment horizontal="center" vertical="center" textRotation="255"/>
    </xf>
    <xf numFmtId="180" fontId="4" fillId="0" borderId="12" xfId="0" applyNumberFormat="1" applyFont="1" applyFill="1" applyBorder="1" applyAlignment="1">
      <alignment horizontal="center" vertical="center" textRotation="255"/>
    </xf>
    <xf numFmtId="180" fontId="4" fillId="0" borderId="13" xfId="0" applyNumberFormat="1" applyFont="1" applyFill="1" applyBorder="1" applyAlignment="1">
      <alignment horizontal="center" vertical="center" textRotation="255"/>
    </xf>
    <xf numFmtId="180" fontId="4" fillId="0" borderId="38" xfId="0" applyNumberFormat="1" applyFont="1" applyFill="1" applyBorder="1" applyAlignment="1">
      <alignment horizontal="left" vertical="center"/>
    </xf>
    <xf numFmtId="180" fontId="4" fillId="0" borderId="2" xfId="0" applyNumberFormat="1" applyFont="1" applyBorder="1" applyAlignment="1">
      <alignment horizontal="left" vertical="center"/>
    </xf>
    <xf numFmtId="180" fontId="4" fillId="0" borderId="13" xfId="0" applyNumberFormat="1" applyFont="1" applyFill="1" applyBorder="1" applyAlignment="1">
      <alignment horizontal="center" vertical="center" textRotation="255" wrapText="1"/>
    </xf>
    <xf numFmtId="180" fontId="4" fillId="0" borderId="16" xfId="0" applyNumberFormat="1" applyFont="1" applyFill="1" applyBorder="1" applyAlignment="1">
      <alignment horizontal="center" vertical="center" textRotation="255"/>
    </xf>
    <xf numFmtId="180" fontId="4" fillId="0" borderId="55" xfId="0" applyNumberFormat="1" applyFont="1" applyFill="1" applyBorder="1" applyAlignment="1">
      <alignment horizontal="center" vertical="center" textRotation="255"/>
    </xf>
    <xf numFmtId="180" fontId="4" fillId="0" borderId="42" xfId="0" applyNumberFormat="1" applyFont="1" applyFill="1" applyBorder="1" applyAlignment="1">
      <alignment horizontal="center" vertical="center" textRotation="255"/>
    </xf>
    <xf numFmtId="180" fontId="4" fillId="0" borderId="16" xfId="0" applyNumberFormat="1" applyFont="1" applyFill="1" applyBorder="1" applyAlignment="1">
      <alignment horizontal="left" vertical="center"/>
    </xf>
    <xf numFmtId="180" fontId="4" fillId="0" borderId="57" xfId="0" applyNumberFormat="1" applyFont="1" applyFill="1" applyBorder="1" applyAlignment="1">
      <alignment horizontal="left" vertical="center"/>
    </xf>
    <xf numFmtId="180" fontId="4" fillId="0" borderId="42" xfId="0" applyNumberFormat="1" applyFont="1" applyFill="1" applyBorder="1" applyAlignment="1">
      <alignment horizontal="left" vertical="center"/>
    </xf>
    <xf numFmtId="180" fontId="4" fillId="0" borderId="26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Normal="100" workbookViewId="0">
      <selection activeCell="O18" sqref="O18"/>
    </sheetView>
  </sheetViews>
  <sheetFormatPr defaultColWidth="9.625" defaultRowHeight="9.9499999999999993" customHeight="1" x14ac:dyDescent="0.15"/>
  <cols>
    <col min="1" max="4" width="2.625" style="19" customWidth="1"/>
    <col min="5" max="5" width="15.625" style="19" customWidth="1"/>
    <col min="6" max="10" width="0" style="19" hidden="1" customWidth="1"/>
    <col min="11" max="19" width="9.625" style="19" customWidth="1"/>
    <col min="20" max="16384" width="9.625" style="19"/>
  </cols>
  <sheetData>
    <row r="1" spans="1:20" ht="9.9499999999999993" customHeight="1" x14ac:dyDescent="0.15">
      <c r="A1" s="110" t="s">
        <v>171</v>
      </c>
      <c r="B1" s="111"/>
      <c r="C1" s="111"/>
      <c r="D1" s="111"/>
      <c r="E1" s="112"/>
      <c r="F1" s="1"/>
      <c r="G1" s="1"/>
      <c r="H1" s="1"/>
      <c r="I1" s="1"/>
      <c r="J1" s="1"/>
      <c r="K1" s="2" t="s">
        <v>46</v>
      </c>
      <c r="L1" s="2" t="s">
        <v>50</v>
      </c>
      <c r="M1" s="2" t="s">
        <v>54</v>
      </c>
      <c r="N1" s="2" t="s">
        <v>58</v>
      </c>
      <c r="O1" s="2" t="s">
        <v>62</v>
      </c>
      <c r="P1" s="2" t="s">
        <v>65</v>
      </c>
      <c r="Q1" s="2" t="s">
        <v>69</v>
      </c>
      <c r="R1" s="2" t="s">
        <v>73</v>
      </c>
      <c r="S1" s="2" t="s">
        <v>77</v>
      </c>
      <c r="T1" s="2" t="s">
        <v>172</v>
      </c>
    </row>
    <row r="2" spans="1:20" ht="9.9499999999999993" customHeight="1" x14ac:dyDescent="0.15">
      <c r="A2" s="113"/>
      <c r="B2" s="114"/>
      <c r="C2" s="114"/>
      <c r="D2" s="114"/>
      <c r="E2" s="115"/>
      <c r="F2" s="1"/>
      <c r="G2" s="1"/>
      <c r="H2" s="1"/>
      <c r="I2" s="1"/>
      <c r="J2" s="1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9.9499999999999993" customHeight="1" x14ac:dyDescent="0.15">
      <c r="A3" s="116"/>
      <c r="B3" s="117"/>
      <c r="C3" s="117"/>
      <c r="D3" s="117"/>
      <c r="E3" s="118"/>
      <c r="F3" s="3"/>
      <c r="G3" s="3"/>
      <c r="H3" s="3"/>
      <c r="I3" s="3"/>
      <c r="J3" s="3"/>
      <c r="K3" s="4" t="s">
        <v>179</v>
      </c>
      <c r="L3" s="4" t="s">
        <v>179</v>
      </c>
      <c r="M3" s="4" t="s">
        <v>179</v>
      </c>
      <c r="N3" s="4" t="s">
        <v>179</v>
      </c>
      <c r="O3" s="4" t="s">
        <v>179</v>
      </c>
      <c r="P3" s="4" t="s">
        <v>179</v>
      </c>
      <c r="Q3" s="4" t="s">
        <v>179</v>
      </c>
      <c r="R3" s="4" t="s">
        <v>179</v>
      </c>
      <c r="S3" s="4" t="s">
        <v>179</v>
      </c>
      <c r="T3" s="4" t="s">
        <v>173</v>
      </c>
    </row>
    <row r="4" spans="1:20" ht="9.9499999999999993" customHeight="1" x14ac:dyDescent="0.15">
      <c r="A4" s="119" t="s">
        <v>0</v>
      </c>
      <c r="B4" s="120"/>
      <c r="C4" s="120"/>
      <c r="D4" s="120"/>
      <c r="E4" s="121"/>
      <c r="F4" s="11"/>
      <c r="G4" s="11"/>
      <c r="H4" s="11"/>
      <c r="I4" s="11"/>
      <c r="J4" s="11"/>
      <c r="K4" s="5" t="s">
        <v>43</v>
      </c>
      <c r="L4" s="5" t="s">
        <v>47</v>
      </c>
      <c r="M4" s="5" t="s">
        <v>51</v>
      </c>
      <c r="N4" s="5" t="s">
        <v>55</v>
      </c>
      <c r="O4" s="5" t="s">
        <v>59</v>
      </c>
      <c r="P4" s="5" t="s">
        <v>63</v>
      </c>
      <c r="Q4" s="5" t="s">
        <v>66</v>
      </c>
      <c r="R4" s="5" t="s">
        <v>70</v>
      </c>
      <c r="S4" s="5" t="s">
        <v>74</v>
      </c>
      <c r="T4" s="5"/>
    </row>
    <row r="5" spans="1:20" ht="9.9499999999999993" customHeight="1" x14ac:dyDescent="0.15">
      <c r="A5" s="122" t="s">
        <v>1</v>
      </c>
      <c r="B5" s="123"/>
      <c r="C5" s="123"/>
      <c r="D5" s="123"/>
      <c r="E5" s="86"/>
      <c r="F5" s="11"/>
      <c r="G5" s="11"/>
      <c r="H5" s="11"/>
      <c r="I5" s="11"/>
      <c r="J5" s="11"/>
      <c r="K5" s="6" t="s">
        <v>44</v>
      </c>
      <c r="L5" s="6" t="s">
        <v>48</v>
      </c>
      <c r="M5" s="6" t="s">
        <v>52</v>
      </c>
      <c r="N5" s="6" t="s">
        <v>56</v>
      </c>
      <c r="O5" s="6" t="s">
        <v>60</v>
      </c>
      <c r="P5" s="6" t="s">
        <v>64</v>
      </c>
      <c r="Q5" s="6" t="s">
        <v>67</v>
      </c>
      <c r="R5" s="6" t="s">
        <v>71</v>
      </c>
      <c r="S5" s="6" t="s">
        <v>75</v>
      </c>
      <c r="T5" s="6"/>
    </row>
    <row r="6" spans="1:20" ht="9.9499999999999993" customHeight="1" x14ac:dyDescent="0.15">
      <c r="A6" s="122" t="s">
        <v>2</v>
      </c>
      <c r="B6" s="123"/>
      <c r="C6" s="123"/>
      <c r="D6" s="123"/>
      <c r="E6" s="86"/>
      <c r="F6" s="11"/>
      <c r="G6" s="11"/>
      <c r="H6" s="11"/>
      <c r="I6" s="11"/>
      <c r="J6" s="11"/>
      <c r="K6" s="6" t="s">
        <v>45</v>
      </c>
      <c r="L6" s="6" t="s">
        <v>49</v>
      </c>
      <c r="M6" s="6" t="s">
        <v>53</v>
      </c>
      <c r="N6" s="6" t="s">
        <v>57</v>
      </c>
      <c r="O6" s="6" t="s">
        <v>61</v>
      </c>
      <c r="P6" s="6" t="s">
        <v>63</v>
      </c>
      <c r="Q6" s="6" t="s">
        <v>68</v>
      </c>
      <c r="R6" s="6" t="s">
        <v>72</v>
      </c>
      <c r="S6" s="6" t="s">
        <v>76</v>
      </c>
      <c r="T6" s="6"/>
    </row>
    <row r="7" spans="1:20" ht="9.9499999999999993" customHeight="1" x14ac:dyDescent="0.15">
      <c r="A7" s="100" t="s">
        <v>3</v>
      </c>
      <c r="B7" s="124" t="s">
        <v>4</v>
      </c>
      <c r="C7" s="123"/>
      <c r="D7" s="85"/>
      <c r="E7" s="86"/>
      <c r="F7" s="7"/>
      <c r="G7" s="7"/>
      <c r="H7" s="7"/>
      <c r="I7" s="7"/>
      <c r="J7" s="7"/>
      <c r="K7" s="8">
        <v>80674</v>
      </c>
      <c r="L7" s="8">
        <v>163169</v>
      </c>
      <c r="M7" s="8">
        <v>62747</v>
      </c>
      <c r="N7" s="8">
        <v>112352</v>
      </c>
      <c r="O7" s="8">
        <v>38247</v>
      </c>
      <c r="P7" s="8">
        <v>20310</v>
      </c>
      <c r="Q7" s="8">
        <v>8730</v>
      </c>
      <c r="R7" s="8">
        <v>14053</v>
      </c>
      <c r="S7" s="8">
        <v>46176</v>
      </c>
      <c r="T7" s="8">
        <f>SUM($F$7:$S$7)</f>
        <v>546458</v>
      </c>
    </row>
    <row r="8" spans="1:20" ht="9.9499999999999993" customHeight="1" x14ac:dyDescent="0.15">
      <c r="A8" s="95"/>
      <c r="B8" s="84" t="s">
        <v>5</v>
      </c>
      <c r="C8" s="85"/>
      <c r="D8" s="85"/>
      <c r="E8" s="86"/>
      <c r="F8" s="7"/>
      <c r="G8" s="7"/>
      <c r="H8" s="7"/>
      <c r="I8" s="7"/>
      <c r="J8" s="7"/>
      <c r="K8" s="8">
        <v>52696</v>
      </c>
      <c r="L8" s="8">
        <v>148558</v>
      </c>
      <c r="M8" s="8">
        <v>42610</v>
      </c>
      <c r="N8" s="8">
        <v>95230</v>
      </c>
      <c r="O8" s="8">
        <v>30071</v>
      </c>
      <c r="P8" s="8">
        <v>3834</v>
      </c>
      <c r="Q8" s="8">
        <v>1815</v>
      </c>
      <c r="R8" s="8">
        <v>0</v>
      </c>
      <c r="S8" s="8">
        <v>27078</v>
      </c>
      <c r="T8" s="8">
        <f>SUM($F$8:$S$8)</f>
        <v>401892</v>
      </c>
    </row>
    <row r="9" spans="1:20" ht="9.9499999999999993" customHeight="1" x14ac:dyDescent="0.15">
      <c r="A9" s="95"/>
      <c r="B9" s="84" t="s">
        <v>6</v>
      </c>
      <c r="C9" s="85"/>
      <c r="D9" s="85"/>
      <c r="E9" s="86"/>
      <c r="F9" s="7"/>
      <c r="G9" s="7"/>
      <c r="H9" s="7"/>
      <c r="I9" s="7"/>
      <c r="J9" s="7"/>
      <c r="K9" s="8">
        <v>844</v>
      </c>
      <c r="L9" s="8">
        <v>3500</v>
      </c>
      <c r="M9" s="8">
        <v>5240</v>
      </c>
      <c r="N9" s="8">
        <v>104</v>
      </c>
      <c r="O9" s="8">
        <v>7390</v>
      </c>
      <c r="P9" s="8">
        <v>8490</v>
      </c>
      <c r="Q9" s="8">
        <v>4126</v>
      </c>
      <c r="R9" s="8">
        <v>1800</v>
      </c>
      <c r="S9" s="8">
        <v>4370</v>
      </c>
      <c r="T9" s="8">
        <f>SUM($F$9:$S$9)</f>
        <v>35864</v>
      </c>
    </row>
    <row r="10" spans="1:20" ht="9.9499999999999993" customHeight="1" x14ac:dyDescent="0.15">
      <c r="A10" s="95"/>
      <c r="B10" s="84" t="s">
        <v>7</v>
      </c>
      <c r="C10" s="85"/>
      <c r="D10" s="85"/>
      <c r="E10" s="86"/>
      <c r="F10" s="7"/>
      <c r="G10" s="7"/>
      <c r="H10" s="7"/>
      <c r="I10" s="7"/>
      <c r="J10" s="7"/>
      <c r="K10" s="8">
        <v>844</v>
      </c>
      <c r="L10" s="8">
        <v>2616</v>
      </c>
      <c r="M10" s="8">
        <v>2674</v>
      </c>
      <c r="N10" s="8">
        <v>93</v>
      </c>
      <c r="O10" s="8">
        <v>5646</v>
      </c>
      <c r="P10" s="8">
        <v>2269</v>
      </c>
      <c r="Q10" s="8">
        <v>3163</v>
      </c>
      <c r="R10" s="8">
        <v>1460</v>
      </c>
      <c r="S10" s="8">
        <v>4182</v>
      </c>
      <c r="T10" s="8">
        <f>SUM($F$10:$S$10)</f>
        <v>22947</v>
      </c>
    </row>
    <row r="11" spans="1:20" ht="9.9499999999999993" customHeight="1" x14ac:dyDescent="0.15">
      <c r="A11" s="95"/>
      <c r="B11" s="84" t="s">
        <v>8</v>
      </c>
      <c r="C11" s="85"/>
      <c r="D11" s="85"/>
      <c r="E11" s="86"/>
      <c r="F11" s="7"/>
      <c r="G11" s="7"/>
      <c r="H11" s="7"/>
      <c r="I11" s="7"/>
      <c r="J11" s="7"/>
      <c r="K11" s="8">
        <v>844</v>
      </c>
      <c r="L11" s="8">
        <v>2616</v>
      </c>
      <c r="M11" s="8">
        <v>2674</v>
      </c>
      <c r="N11" s="8">
        <v>93</v>
      </c>
      <c r="O11" s="8">
        <v>5646</v>
      </c>
      <c r="P11" s="8">
        <v>2269</v>
      </c>
      <c r="Q11" s="8">
        <v>3163</v>
      </c>
      <c r="R11" s="8">
        <v>1452</v>
      </c>
      <c r="S11" s="8">
        <v>4182</v>
      </c>
      <c r="T11" s="8">
        <f>SUM($F$11:$S$11)</f>
        <v>22939</v>
      </c>
    </row>
    <row r="12" spans="1:20" ht="9.9499999999999993" customHeight="1" x14ac:dyDescent="0.15">
      <c r="A12" s="95"/>
      <c r="B12" s="84" t="s">
        <v>9</v>
      </c>
      <c r="C12" s="85"/>
      <c r="D12" s="85"/>
      <c r="E12" s="86"/>
      <c r="F12" s="7"/>
      <c r="G12" s="7"/>
      <c r="H12" s="7"/>
      <c r="I12" s="7"/>
      <c r="J12" s="7"/>
      <c r="K12" s="8">
        <v>811</v>
      </c>
      <c r="L12" s="8">
        <v>2439</v>
      </c>
      <c r="M12" s="8">
        <v>2107</v>
      </c>
      <c r="N12" s="8">
        <v>68</v>
      </c>
      <c r="O12" s="8">
        <v>4263</v>
      </c>
      <c r="P12" s="8">
        <v>1363</v>
      </c>
      <c r="Q12" s="8">
        <v>2248</v>
      </c>
      <c r="R12" s="8">
        <v>853</v>
      </c>
      <c r="S12" s="8">
        <v>3663</v>
      </c>
      <c r="T12" s="8">
        <f>SUM($F$12:$S$12)</f>
        <v>17815</v>
      </c>
    </row>
    <row r="13" spans="1:20" ht="9.9499999999999993" customHeight="1" x14ac:dyDescent="0.15">
      <c r="A13" s="95"/>
      <c r="B13" s="84" t="s">
        <v>10</v>
      </c>
      <c r="C13" s="85"/>
      <c r="D13" s="85"/>
      <c r="E13" s="86"/>
      <c r="F13" s="9"/>
      <c r="G13" s="9"/>
      <c r="H13" s="9"/>
      <c r="I13" s="9"/>
      <c r="J13" s="9"/>
      <c r="K13" s="10">
        <v>1</v>
      </c>
      <c r="L13" s="10">
        <v>1.6</v>
      </c>
      <c r="M13" s="10">
        <v>4.3</v>
      </c>
      <c r="N13" s="10">
        <v>0.1</v>
      </c>
      <c r="O13" s="10">
        <v>14.8</v>
      </c>
      <c r="P13" s="10">
        <v>11.2</v>
      </c>
      <c r="Q13" s="10">
        <v>36.200000000000003</v>
      </c>
      <c r="R13" s="10">
        <v>10.3</v>
      </c>
      <c r="S13" s="10">
        <v>9.1</v>
      </c>
      <c r="T13" s="10">
        <f>T11/T7*100</f>
        <v>4.1977608526181331</v>
      </c>
    </row>
    <row r="14" spans="1:20" ht="9.9499999999999993" customHeight="1" x14ac:dyDescent="0.15">
      <c r="A14" s="95"/>
      <c r="B14" s="84" t="s">
        <v>11</v>
      </c>
      <c r="C14" s="85"/>
      <c r="D14" s="85"/>
      <c r="E14" s="86"/>
      <c r="F14" s="9"/>
      <c r="G14" s="9"/>
      <c r="H14" s="9"/>
      <c r="I14" s="9"/>
      <c r="J14" s="9"/>
      <c r="K14" s="10">
        <v>96.1</v>
      </c>
      <c r="L14" s="10">
        <v>93.2</v>
      </c>
      <c r="M14" s="10">
        <v>78.8</v>
      </c>
      <c r="N14" s="10">
        <v>73.099999999999994</v>
      </c>
      <c r="O14" s="10">
        <v>75.5</v>
      </c>
      <c r="P14" s="10">
        <v>60.1</v>
      </c>
      <c r="Q14" s="10">
        <v>71.099999999999994</v>
      </c>
      <c r="R14" s="10">
        <v>58.7</v>
      </c>
      <c r="S14" s="10">
        <v>87.6</v>
      </c>
      <c r="T14" s="10">
        <f>T12/T11*100</f>
        <v>77.662496185535545</v>
      </c>
    </row>
    <row r="15" spans="1:20" ht="9.9499999999999993" customHeight="1" x14ac:dyDescent="0.15">
      <c r="A15" s="95"/>
      <c r="B15" s="84" t="s">
        <v>12</v>
      </c>
      <c r="C15" s="85"/>
      <c r="D15" s="85"/>
      <c r="E15" s="86"/>
      <c r="F15" s="9"/>
      <c r="G15" s="9"/>
      <c r="H15" s="9"/>
      <c r="I15" s="9"/>
      <c r="J15" s="9"/>
      <c r="K15" s="8">
        <v>19305</v>
      </c>
      <c r="L15" s="8">
        <v>2280</v>
      </c>
      <c r="M15" s="8">
        <v>2728</v>
      </c>
      <c r="N15" s="8">
        <v>1467</v>
      </c>
      <c r="O15" s="8">
        <v>1533</v>
      </c>
      <c r="P15" s="8">
        <v>3863</v>
      </c>
      <c r="Q15" s="8">
        <v>4935</v>
      </c>
      <c r="R15" s="8">
        <v>4742</v>
      </c>
      <c r="S15" s="8">
        <v>3003</v>
      </c>
      <c r="T15" s="8">
        <f>SUM($F$15:$S$15)</f>
        <v>43856</v>
      </c>
    </row>
    <row r="16" spans="1:20" ht="9.9499999999999993" customHeight="1" x14ac:dyDescent="0.15">
      <c r="A16" s="95"/>
      <c r="B16" s="84" t="s">
        <v>13</v>
      </c>
      <c r="C16" s="85"/>
      <c r="D16" s="85"/>
      <c r="E16" s="86"/>
      <c r="F16" s="9"/>
      <c r="G16" s="9"/>
      <c r="H16" s="9"/>
      <c r="I16" s="9"/>
      <c r="J16" s="9"/>
      <c r="K16" s="8">
        <v>854</v>
      </c>
      <c r="L16" s="8">
        <v>1331</v>
      </c>
      <c r="M16" s="8">
        <v>634</v>
      </c>
      <c r="N16" s="8">
        <v>870</v>
      </c>
      <c r="O16" s="8">
        <v>306</v>
      </c>
      <c r="P16" s="8">
        <v>187</v>
      </c>
      <c r="Q16" s="8">
        <v>49</v>
      </c>
      <c r="R16" s="8">
        <v>0</v>
      </c>
      <c r="S16" s="8">
        <v>446</v>
      </c>
      <c r="T16" s="8">
        <f>SUM($F$16:$S$16)</f>
        <v>4677</v>
      </c>
    </row>
    <row r="17" spans="1:20" ht="9.9499999999999993" customHeight="1" x14ac:dyDescent="0.15">
      <c r="A17" s="95"/>
      <c r="B17" s="84" t="s">
        <v>14</v>
      </c>
      <c r="C17" s="85"/>
      <c r="D17" s="85"/>
      <c r="E17" s="86"/>
      <c r="F17" s="9"/>
      <c r="G17" s="9"/>
      <c r="H17" s="9"/>
      <c r="I17" s="9"/>
      <c r="J17" s="9"/>
      <c r="K17" s="8">
        <v>27</v>
      </c>
      <c r="L17" s="8">
        <v>34</v>
      </c>
      <c r="M17" s="8">
        <v>321</v>
      </c>
      <c r="N17" s="8">
        <v>26</v>
      </c>
      <c r="O17" s="8">
        <v>601</v>
      </c>
      <c r="P17" s="8">
        <v>774</v>
      </c>
      <c r="Q17" s="8">
        <v>147</v>
      </c>
      <c r="R17" s="8">
        <v>76</v>
      </c>
      <c r="S17" s="8">
        <v>262</v>
      </c>
      <c r="T17" s="8">
        <f>SUM($F$17:$S$17)</f>
        <v>2268</v>
      </c>
    </row>
    <row r="18" spans="1:20" ht="9.9499999999999993" customHeight="1" x14ac:dyDescent="0.15">
      <c r="A18" s="95"/>
      <c r="B18" s="84" t="s">
        <v>15</v>
      </c>
      <c r="C18" s="85"/>
      <c r="D18" s="85"/>
      <c r="E18" s="86"/>
      <c r="F18" s="9"/>
      <c r="G18" s="9"/>
      <c r="H18" s="9"/>
      <c r="I18" s="9"/>
      <c r="J18" s="9"/>
      <c r="K18" s="8">
        <v>27</v>
      </c>
      <c r="L18" s="8">
        <v>34</v>
      </c>
      <c r="M18" s="8">
        <v>108</v>
      </c>
      <c r="N18" s="8">
        <v>3</v>
      </c>
      <c r="O18" s="8">
        <v>388</v>
      </c>
      <c r="P18" s="8">
        <v>82</v>
      </c>
      <c r="Q18" s="8">
        <v>104</v>
      </c>
      <c r="R18" s="8">
        <v>76</v>
      </c>
      <c r="S18" s="8">
        <v>82</v>
      </c>
      <c r="T18" s="8">
        <f>SUM($F$18:$S$18)</f>
        <v>904</v>
      </c>
    </row>
    <row r="19" spans="1:20" ht="9.9499999999999993" customHeight="1" x14ac:dyDescent="0.15">
      <c r="A19" s="96"/>
      <c r="B19" s="84" t="s">
        <v>16</v>
      </c>
      <c r="C19" s="85"/>
      <c r="D19" s="85"/>
      <c r="E19" s="86"/>
      <c r="F19" s="9"/>
      <c r="G19" s="9"/>
      <c r="H19" s="9"/>
      <c r="I19" s="9"/>
      <c r="J19" s="9"/>
      <c r="K19" s="8">
        <v>27</v>
      </c>
      <c r="L19" s="8">
        <v>34</v>
      </c>
      <c r="M19" s="8">
        <v>108</v>
      </c>
      <c r="N19" s="8">
        <v>3</v>
      </c>
      <c r="O19" s="8">
        <v>388</v>
      </c>
      <c r="P19" s="8">
        <v>82</v>
      </c>
      <c r="Q19" s="8">
        <v>104</v>
      </c>
      <c r="R19" s="8">
        <v>76</v>
      </c>
      <c r="S19" s="8">
        <v>82</v>
      </c>
      <c r="T19" s="8">
        <f>SUM($F$19:$S$19)</f>
        <v>904</v>
      </c>
    </row>
    <row r="20" spans="1:20" ht="9.9499999999999993" customHeight="1" x14ac:dyDescent="0.15">
      <c r="A20" s="88" t="s">
        <v>19</v>
      </c>
      <c r="B20" s="89"/>
      <c r="C20" s="89"/>
      <c r="D20" s="89"/>
      <c r="E20" s="90"/>
      <c r="F20" s="9"/>
      <c r="G20" s="9"/>
      <c r="H20" s="9"/>
      <c r="I20" s="9"/>
      <c r="J20" s="9"/>
      <c r="K20" s="8">
        <v>6</v>
      </c>
      <c r="L20" s="8">
        <v>9</v>
      </c>
      <c r="M20" s="8">
        <v>22</v>
      </c>
      <c r="N20" s="8">
        <v>1</v>
      </c>
      <c r="O20" s="8">
        <v>47</v>
      </c>
      <c r="P20" s="8">
        <v>27</v>
      </c>
      <c r="Q20" s="8">
        <v>20</v>
      </c>
      <c r="R20" s="8">
        <v>18</v>
      </c>
      <c r="S20" s="8">
        <v>14</v>
      </c>
      <c r="T20" s="8">
        <f>SUM($F$20:$S$20)</f>
        <v>164</v>
      </c>
    </row>
    <row r="21" spans="1:20" ht="9.9499999999999993" customHeight="1" x14ac:dyDescent="0.15">
      <c r="A21" s="12"/>
      <c r="B21" s="107" t="s">
        <v>20</v>
      </c>
      <c r="C21" s="84" t="s">
        <v>21</v>
      </c>
      <c r="D21" s="85"/>
      <c r="E21" s="86"/>
      <c r="F21" s="11"/>
      <c r="G21" s="11"/>
      <c r="H21" s="11"/>
      <c r="I21" s="11"/>
      <c r="J21" s="11"/>
      <c r="K21" s="8">
        <v>6</v>
      </c>
      <c r="L21" s="8">
        <v>9</v>
      </c>
      <c r="M21" s="8">
        <v>22</v>
      </c>
      <c r="N21" s="8">
        <v>1</v>
      </c>
      <c r="O21" s="8">
        <v>47</v>
      </c>
      <c r="P21" s="8">
        <v>26</v>
      </c>
      <c r="Q21" s="8">
        <v>20</v>
      </c>
      <c r="R21" s="8">
        <v>18</v>
      </c>
      <c r="S21" s="8">
        <v>14</v>
      </c>
      <c r="T21" s="8">
        <f>SUM($F$21:$S$21)</f>
        <v>163</v>
      </c>
    </row>
    <row r="22" spans="1:20" ht="9.9499999999999993" customHeight="1" x14ac:dyDescent="0.15">
      <c r="A22" s="12"/>
      <c r="B22" s="108"/>
      <c r="C22" s="84" t="s">
        <v>22</v>
      </c>
      <c r="D22" s="85"/>
      <c r="E22" s="86"/>
      <c r="F22" s="11"/>
      <c r="G22" s="11"/>
      <c r="H22" s="11"/>
      <c r="I22" s="11"/>
      <c r="J22" s="11"/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1</v>
      </c>
      <c r="Q22" s="8">
        <v>0</v>
      </c>
      <c r="R22" s="8">
        <v>0</v>
      </c>
      <c r="S22" s="8">
        <v>0</v>
      </c>
      <c r="T22" s="8">
        <f>SUM($F$22:$S$22)</f>
        <v>1</v>
      </c>
    </row>
    <row r="23" spans="1:20" ht="9.9499999999999993" customHeight="1" x14ac:dyDescent="0.15">
      <c r="A23" s="12"/>
      <c r="B23" s="109"/>
      <c r="C23" s="84" t="s">
        <v>23</v>
      </c>
      <c r="D23" s="85"/>
      <c r="E23" s="86"/>
      <c r="F23" s="11"/>
      <c r="G23" s="11"/>
      <c r="H23" s="11"/>
      <c r="I23" s="11"/>
      <c r="J23" s="11"/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>SUM($F$23:$S$23)</f>
        <v>0</v>
      </c>
    </row>
    <row r="24" spans="1:20" ht="9.9499999999999993" customHeight="1" x14ac:dyDescent="0.15">
      <c r="A24" s="12"/>
      <c r="B24" s="107" t="s">
        <v>24</v>
      </c>
      <c r="C24" s="84" t="s">
        <v>21</v>
      </c>
      <c r="D24" s="85"/>
      <c r="E24" s="86"/>
      <c r="F24" s="11"/>
      <c r="G24" s="11"/>
      <c r="H24" s="11"/>
      <c r="I24" s="11"/>
      <c r="J24" s="11"/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f>SUM($F$24:$S$24)</f>
        <v>0</v>
      </c>
    </row>
    <row r="25" spans="1:20" ht="9.9499999999999993" customHeight="1" x14ac:dyDescent="0.15">
      <c r="A25" s="12"/>
      <c r="B25" s="108"/>
      <c r="C25" s="84" t="s">
        <v>22</v>
      </c>
      <c r="D25" s="85"/>
      <c r="E25" s="86"/>
      <c r="F25" s="11"/>
      <c r="G25" s="11"/>
      <c r="H25" s="11"/>
      <c r="I25" s="11"/>
      <c r="J25" s="11"/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f>SUM($F$25:$S$25)</f>
        <v>0</v>
      </c>
    </row>
    <row r="26" spans="1:20" ht="9.9499999999999993" customHeight="1" x14ac:dyDescent="0.15">
      <c r="A26" s="13"/>
      <c r="B26" s="109"/>
      <c r="C26" s="84" t="s">
        <v>23</v>
      </c>
      <c r="D26" s="85"/>
      <c r="E26" s="86"/>
      <c r="F26" s="11"/>
      <c r="G26" s="11"/>
      <c r="H26" s="11"/>
      <c r="I26" s="11"/>
      <c r="J26" s="11"/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f>SUM($F$26:$S$26)</f>
        <v>0</v>
      </c>
    </row>
    <row r="27" spans="1:20" ht="9.9499999999999993" customHeight="1" x14ac:dyDescent="0.15">
      <c r="A27" s="100" t="s">
        <v>25</v>
      </c>
      <c r="B27" s="101" t="s">
        <v>26</v>
      </c>
      <c r="C27" s="89"/>
      <c r="D27" s="89"/>
      <c r="E27" s="90"/>
      <c r="F27" s="11"/>
      <c r="G27" s="11"/>
      <c r="H27" s="11"/>
      <c r="I27" s="11"/>
      <c r="J27" s="11"/>
      <c r="K27" s="8">
        <v>1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1</v>
      </c>
      <c r="R27" s="8">
        <v>1</v>
      </c>
      <c r="S27" s="8">
        <v>0</v>
      </c>
      <c r="T27" s="8">
        <f>SUM($F$27:$S$27)</f>
        <v>3</v>
      </c>
    </row>
    <row r="28" spans="1:20" ht="9.9499999999999993" customHeight="1" x14ac:dyDescent="0.15">
      <c r="A28" s="95"/>
      <c r="B28" s="84" t="s">
        <v>27</v>
      </c>
      <c r="C28" s="85"/>
      <c r="D28" s="85"/>
      <c r="E28" s="86"/>
      <c r="F28" s="9"/>
      <c r="G28" s="9"/>
      <c r="H28" s="9"/>
      <c r="I28" s="9"/>
      <c r="J28" s="9"/>
      <c r="K28" s="8">
        <v>372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1900</v>
      </c>
      <c r="R28" s="8">
        <v>900</v>
      </c>
      <c r="S28" s="8">
        <v>0</v>
      </c>
      <c r="T28" s="8"/>
    </row>
    <row r="29" spans="1:20" ht="9.9499999999999993" customHeight="1" x14ac:dyDescent="0.15">
      <c r="A29" s="95"/>
      <c r="B29" s="91" t="s">
        <v>28</v>
      </c>
      <c r="C29" s="102"/>
      <c r="D29" s="103"/>
      <c r="E29" s="16" t="s">
        <v>29</v>
      </c>
      <c r="F29" s="9"/>
      <c r="G29" s="9"/>
      <c r="H29" s="9"/>
      <c r="I29" s="9"/>
      <c r="J29" s="9"/>
      <c r="K29" s="8">
        <v>372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1400</v>
      </c>
      <c r="R29" s="8">
        <v>0</v>
      </c>
      <c r="S29" s="8">
        <v>0</v>
      </c>
      <c r="T29" s="8"/>
    </row>
    <row r="30" spans="1:20" ht="9.9499999999999993" customHeight="1" x14ac:dyDescent="0.15">
      <c r="A30" s="95"/>
      <c r="B30" s="104"/>
      <c r="C30" s="105"/>
      <c r="D30" s="106"/>
      <c r="E30" s="16" t="s">
        <v>30</v>
      </c>
      <c r="F30" s="9"/>
      <c r="G30" s="9"/>
      <c r="H30" s="9"/>
      <c r="I30" s="9"/>
      <c r="J30" s="9"/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/>
    </row>
    <row r="31" spans="1:20" ht="9.9499999999999993" customHeight="1" x14ac:dyDescent="0.15">
      <c r="A31" s="95"/>
      <c r="B31" s="101" t="s">
        <v>31</v>
      </c>
      <c r="C31" s="89"/>
      <c r="D31" s="89"/>
      <c r="E31" s="90"/>
      <c r="F31" s="9"/>
      <c r="G31" s="9"/>
      <c r="H31" s="9"/>
      <c r="I31" s="9"/>
      <c r="J31" s="9"/>
      <c r="K31" s="8">
        <v>113693</v>
      </c>
      <c r="L31" s="8">
        <v>243636</v>
      </c>
      <c r="M31" s="8">
        <v>352362</v>
      </c>
      <c r="N31" s="8">
        <v>39987</v>
      </c>
      <c r="O31" s="8">
        <v>615301</v>
      </c>
      <c r="P31" s="8">
        <v>153615</v>
      </c>
      <c r="Q31" s="8">
        <v>218994</v>
      </c>
      <c r="R31" s="8">
        <v>75322</v>
      </c>
      <c r="S31" s="8">
        <v>403580</v>
      </c>
      <c r="T31" s="8">
        <f>SUM($F$31:$S$31)</f>
        <v>2216490</v>
      </c>
    </row>
    <row r="32" spans="1:20" ht="9.9499999999999993" customHeight="1" x14ac:dyDescent="0.15">
      <c r="A32" s="95"/>
      <c r="B32" s="14"/>
      <c r="C32" s="84" t="s">
        <v>32</v>
      </c>
      <c r="D32" s="85"/>
      <c r="E32" s="86"/>
      <c r="F32" s="11"/>
      <c r="G32" s="11"/>
      <c r="H32" s="11"/>
      <c r="I32" s="11"/>
      <c r="J32" s="11"/>
      <c r="K32" s="8">
        <v>113693</v>
      </c>
      <c r="L32" s="8">
        <v>243636</v>
      </c>
      <c r="M32" s="8">
        <v>352362</v>
      </c>
      <c r="N32" s="8">
        <v>39987</v>
      </c>
      <c r="O32" s="8">
        <v>615301</v>
      </c>
      <c r="P32" s="8">
        <v>153615</v>
      </c>
      <c r="Q32" s="8">
        <v>218994</v>
      </c>
      <c r="R32" s="8">
        <v>75322</v>
      </c>
      <c r="S32" s="8">
        <v>403580</v>
      </c>
      <c r="T32" s="8">
        <f>SUM($F$32:$S$32)</f>
        <v>2216490</v>
      </c>
    </row>
    <row r="33" spans="1:20" ht="9.9499999999999993" customHeight="1" x14ac:dyDescent="0.15">
      <c r="A33" s="95"/>
      <c r="B33" s="15"/>
      <c r="C33" s="84" t="s">
        <v>33</v>
      </c>
      <c r="D33" s="85"/>
      <c r="E33" s="86"/>
      <c r="F33" s="11"/>
      <c r="G33" s="11"/>
      <c r="H33" s="11"/>
      <c r="I33" s="11"/>
      <c r="J33" s="11"/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f>SUM($F$33:$S$33)</f>
        <v>0</v>
      </c>
    </row>
    <row r="34" spans="1:20" ht="9.9499999999999993" customHeight="1" x14ac:dyDescent="0.15">
      <c r="A34" s="95"/>
      <c r="B34" s="97" t="s">
        <v>34</v>
      </c>
      <c r="C34" s="98"/>
      <c r="D34" s="98"/>
      <c r="E34" s="99"/>
      <c r="F34" s="9"/>
      <c r="G34" s="9"/>
      <c r="H34" s="9"/>
      <c r="I34" s="9"/>
      <c r="J34" s="9"/>
      <c r="K34" s="8">
        <v>87475</v>
      </c>
      <c r="L34" s="8">
        <v>243636</v>
      </c>
      <c r="M34" s="8">
        <v>282469</v>
      </c>
      <c r="N34" s="8">
        <v>39987</v>
      </c>
      <c r="O34" s="8">
        <v>521744</v>
      </c>
      <c r="P34" s="8">
        <v>149497</v>
      </c>
      <c r="Q34" s="8">
        <v>217044</v>
      </c>
      <c r="R34" s="8">
        <v>71556</v>
      </c>
      <c r="S34" s="8">
        <v>337517</v>
      </c>
      <c r="T34" s="8">
        <f>SUM($F$34:$S$34)</f>
        <v>1950925</v>
      </c>
    </row>
    <row r="35" spans="1:20" ht="9.9499999999999993" customHeight="1" x14ac:dyDescent="0.15">
      <c r="A35" s="88" t="s">
        <v>35</v>
      </c>
      <c r="B35" s="89"/>
      <c r="C35" s="89"/>
      <c r="D35" s="89"/>
      <c r="E35" s="90"/>
      <c r="F35" s="11"/>
      <c r="G35" s="11"/>
      <c r="H35" s="11"/>
      <c r="I35" s="11"/>
      <c r="J35" s="11"/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f>SUM($F$35:$S$35)</f>
        <v>0</v>
      </c>
    </row>
    <row r="36" spans="1:20" ht="9.9499999999999993" customHeight="1" x14ac:dyDescent="0.15">
      <c r="A36" s="12"/>
      <c r="B36" s="91" t="s">
        <v>36</v>
      </c>
      <c r="C36" s="92"/>
      <c r="D36" s="84" t="s">
        <v>29</v>
      </c>
      <c r="E36" s="86"/>
      <c r="F36" s="9"/>
      <c r="G36" s="9"/>
      <c r="H36" s="9"/>
      <c r="I36" s="9"/>
      <c r="J36" s="9"/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/>
    </row>
    <row r="37" spans="1:20" ht="9.9499999999999993" customHeight="1" x14ac:dyDescent="0.15">
      <c r="A37" s="13"/>
      <c r="B37" s="93"/>
      <c r="C37" s="94"/>
      <c r="D37" s="84" t="s">
        <v>30</v>
      </c>
      <c r="E37" s="86"/>
      <c r="F37" s="9"/>
      <c r="G37" s="9"/>
      <c r="H37" s="9"/>
      <c r="I37" s="9"/>
      <c r="J37" s="9"/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/>
    </row>
    <row r="38" spans="1:20" ht="9.9499999999999993" customHeight="1" x14ac:dyDescent="0.15">
      <c r="A38" s="95" t="s">
        <v>37</v>
      </c>
      <c r="B38" s="97" t="s">
        <v>38</v>
      </c>
      <c r="C38" s="98"/>
      <c r="D38" s="98"/>
      <c r="E38" s="99"/>
      <c r="F38" s="7"/>
      <c r="G38" s="7"/>
      <c r="H38" s="7"/>
      <c r="I38" s="7"/>
      <c r="J38" s="7"/>
      <c r="K38" s="8">
        <v>0</v>
      </c>
      <c r="L38" s="8">
        <v>0</v>
      </c>
      <c r="M38" s="8">
        <v>1</v>
      </c>
      <c r="N38" s="8">
        <v>0</v>
      </c>
      <c r="O38" s="8">
        <v>0</v>
      </c>
      <c r="P38" s="8">
        <v>1</v>
      </c>
      <c r="Q38" s="8">
        <v>1</v>
      </c>
      <c r="R38" s="8">
        <v>1</v>
      </c>
      <c r="S38" s="8">
        <v>0</v>
      </c>
      <c r="T38" s="8">
        <f>SUM($F$38:$S$38)</f>
        <v>4</v>
      </c>
    </row>
    <row r="39" spans="1:20" ht="9.9499999999999993" customHeight="1" x14ac:dyDescent="0.15">
      <c r="A39" s="95"/>
      <c r="B39" s="84" t="s">
        <v>39</v>
      </c>
      <c r="C39" s="85"/>
      <c r="D39" s="85"/>
      <c r="E39" s="86"/>
      <c r="F39" s="7"/>
      <c r="G39" s="7"/>
      <c r="H39" s="7"/>
      <c r="I39" s="7"/>
      <c r="J39" s="7"/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1</v>
      </c>
      <c r="Q39" s="8">
        <v>1</v>
      </c>
      <c r="R39" s="8">
        <v>0</v>
      </c>
      <c r="S39" s="8">
        <v>0</v>
      </c>
      <c r="T39" s="8">
        <f>SUM($F$39:$S$39)</f>
        <v>2</v>
      </c>
    </row>
    <row r="40" spans="1:20" ht="9.9499999999999993" customHeight="1" x14ac:dyDescent="0.15">
      <c r="A40" s="96"/>
      <c r="B40" s="84" t="s">
        <v>40</v>
      </c>
      <c r="C40" s="85"/>
      <c r="D40" s="85"/>
      <c r="E40" s="86"/>
      <c r="F40" s="11"/>
      <c r="G40" s="11"/>
      <c r="H40" s="11"/>
      <c r="I40" s="11"/>
      <c r="J40" s="11"/>
      <c r="K40" s="8">
        <v>0</v>
      </c>
      <c r="L40" s="8">
        <v>0</v>
      </c>
      <c r="M40" s="8">
        <v>1</v>
      </c>
      <c r="N40" s="8">
        <v>0</v>
      </c>
      <c r="O40" s="8">
        <v>0</v>
      </c>
      <c r="P40" s="8">
        <v>2</v>
      </c>
      <c r="Q40" s="8">
        <v>2</v>
      </c>
      <c r="R40" s="8">
        <v>1</v>
      </c>
      <c r="S40" s="8">
        <v>0</v>
      </c>
      <c r="T40" s="8">
        <f>SUM($F$40:$S$40)</f>
        <v>6</v>
      </c>
    </row>
    <row r="41" spans="1:20" ht="9.9499999999999993" customHeight="1" x14ac:dyDescent="0.15">
      <c r="A41" s="87" t="s">
        <v>41</v>
      </c>
      <c r="B41" s="85"/>
      <c r="C41" s="85"/>
      <c r="D41" s="85"/>
      <c r="E41" s="86"/>
      <c r="F41" s="17"/>
      <c r="G41" s="17"/>
      <c r="H41" s="17"/>
      <c r="I41" s="17"/>
      <c r="J41" s="17"/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f>T23/T20</f>
        <v>0</v>
      </c>
    </row>
    <row r="42" spans="1:20" ht="9.9499999999999993" customHeight="1" x14ac:dyDescent="0.15">
      <c r="A42" s="87" t="s">
        <v>42</v>
      </c>
      <c r="B42" s="85"/>
      <c r="C42" s="85"/>
      <c r="D42" s="85"/>
      <c r="E42" s="86"/>
      <c r="F42" s="25"/>
      <c r="G42" s="25"/>
      <c r="H42" s="25"/>
      <c r="I42" s="25"/>
      <c r="J42" s="25"/>
      <c r="K42" s="26">
        <v>31.3</v>
      </c>
      <c r="L42" s="26">
        <v>76.900000000000006</v>
      </c>
      <c r="M42" s="26">
        <v>24.8</v>
      </c>
      <c r="N42" s="26">
        <v>31</v>
      </c>
      <c r="O42" s="26">
        <v>14.6</v>
      </c>
      <c r="P42" s="26">
        <v>27.7</v>
      </c>
      <c r="Q42" s="26">
        <v>30.4</v>
      </c>
      <c r="R42" s="26">
        <v>19.100000000000001</v>
      </c>
      <c r="S42" s="26">
        <v>51</v>
      </c>
      <c r="T42" s="26">
        <f>ROUND(T11/T19,1)</f>
        <v>25.4</v>
      </c>
    </row>
    <row r="43" spans="1:20" ht="9.9499999999999993" customHeight="1" x14ac:dyDescent="0.15">
      <c r="A43" s="62" t="s">
        <v>177</v>
      </c>
      <c r="B43" s="77" t="s">
        <v>139</v>
      </c>
      <c r="C43" s="78"/>
      <c r="D43" s="81" t="s">
        <v>140</v>
      </c>
      <c r="E43" s="81"/>
      <c r="F43" s="82"/>
      <c r="G43" s="23"/>
      <c r="H43" s="23"/>
      <c r="I43" s="23"/>
      <c r="J43" s="23"/>
      <c r="K43" s="24" t="s">
        <v>162</v>
      </c>
      <c r="L43" s="24" t="s">
        <v>161</v>
      </c>
      <c r="M43" s="24" t="s">
        <v>161</v>
      </c>
      <c r="N43" s="24" t="s">
        <v>162</v>
      </c>
      <c r="O43" s="24" t="s">
        <v>161</v>
      </c>
      <c r="P43" s="24" t="s">
        <v>161</v>
      </c>
      <c r="Q43" s="24" t="s">
        <v>161</v>
      </c>
      <c r="R43" s="24" t="s">
        <v>161</v>
      </c>
      <c r="S43" s="24" t="s">
        <v>161</v>
      </c>
      <c r="T43" s="24">
        <f>COUNTIF($F$43:$S$43,"○")</f>
        <v>2</v>
      </c>
    </row>
    <row r="44" spans="1:20" ht="9.9499999999999993" customHeight="1" x14ac:dyDescent="0.15">
      <c r="A44" s="62"/>
      <c r="B44" s="77"/>
      <c r="C44" s="78"/>
      <c r="D44" s="64" t="s">
        <v>141</v>
      </c>
      <c r="E44" s="64"/>
      <c r="F44" s="65"/>
      <c r="G44" s="21"/>
      <c r="H44" s="21"/>
      <c r="I44" s="21"/>
      <c r="J44" s="21"/>
      <c r="K44" s="22" t="s">
        <v>162</v>
      </c>
      <c r="L44" s="22" t="s">
        <v>162</v>
      </c>
      <c r="M44" s="22" t="s">
        <v>162</v>
      </c>
      <c r="N44" s="22" t="s">
        <v>162</v>
      </c>
      <c r="O44" s="22" t="s">
        <v>162</v>
      </c>
      <c r="P44" s="22" t="s">
        <v>162</v>
      </c>
      <c r="Q44" s="22" t="s">
        <v>162</v>
      </c>
      <c r="R44" s="22" t="s">
        <v>162</v>
      </c>
      <c r="S44" s="22" t="s">
        <v>162</v>
      </c>
      <c r="T44" s="22">
        <f>COUNTIF($F$44:$S$44,"○")</f>
        <v>9</v>
      </c>
    </row>
    <row r="45" spans="1:20" ht="9.9499999999999993" customHeight="1" x14ac:dyDescent="0.15">
      <c r="A45" s="62"/>
      <c r="B45" s="77"/>
      <c r="C45" s="78"/>
      <c r="D45" s="64" t="s">
        <v>142</v>
      </c>
      <c r="E45" s="64"/>
      <c r="F45" s="65"/>
      <c r="G45" s="21"/>
      <c r="H45" s="21"/>
      <c r="I45" s="21"/>
      <c r="J45" s="21"/>
      <c r="K45" s="22" t="s">
        <v>162</v>
      </c>
      <c r="L45" s="22" t="s">
        <v>162</v>
      </c>
      <c r="M45" s="22" t="s">
        <v>162</v>
      </c>
      <c r="N45" s="22" t="s">
        <v>162</v>
      </c>
      <c r="O45" s="22" t="s">
        <v>162</v>
      </c>
      <c r="P45" s="22" t="s">
        <v>162</v>
      </c>
      <c r="Q45" s="22" t="s">
        <v>162</v>
      </c>
      <c r="R45" s="22" t="s">
        <v>161</v>
      </c>
      <c r="S45" s="22" t="s">
        <v>162</v>
      </c>
      <c r="T45" s="22">
        <f>COUNTIF($F$45:$S$45,"○")</f>
        <v>8</v>
      </c>
    </row>
    <row r="46" spans="1:20" ht="9.9499999999999993" customHeight="1" x14ac:dyDescent="0.15">
      <c r="A46" s="62"/>
      <c r="B46" s="77"/>
      <c r="C46" s="78"/>
      <c r="D46" s="69" t="s">
        <v>143</v>
      </c>
      <c r="E46" s="83"/>
      <c r="F46" s="70"/>
      <c r="G46" s="21"/>
      <c r="H46" s="21"/>
      <c r="I46" s="21"/>
      <c r="J46" s="21"/>
      <c r="K46" s="22" t="s">
        <v>162</v>
      </c>
      <c r="L46" s="22" t="s">
        <v>162</v>
      </c>
      <c r="M46" s="22" t="s">
        <v>162</v>
      </c>
      <c r="N46" s="22" t="s">
        <v>162</v>
      </c>
      <c r="O46" s="22" t="s">
        <v>162</v>
      </c>
      <c r="P46" s="22" t="s">
        <v>162</v>
      </c>
      <c r="Q46" s="22" t="s">
        <v>161</v>
      </c>
      <c r="R46" s="22" t="s">
        <v>162</v>
      </c>
      <c r="S46" s="22" t="s">
        <v>162</v>
      </c>
      <c r="T46" s="22">
        <f>COUNTIF($F$46:$S$46,"○")</f>
        <v>8</v>
      </c>
    </row>
    <row r="47" spans="1:20" ht="9.9499999999999993" customHeight="1" x14ac:dyDescent="0.15">
      <c r="A47" s="62"/>
      <c r="B47" s="79"/>
      <c r="C47" s="80"/>
      <c r="D47" s="69" t="s">
        <v>144</v>
      </c>
      <c r="E47" s="83"/>
      <c r="F47" s="70"/>
      <c r="G47" s="21"/>
      <c r="H47" s="21"/>
      <c r="I47" s="21"/>
      <c r="J47" s="21"/>
      <c r="K47" s="22" t="s">
        <v>161</v>
      </c>
      <c r="L47" s="22" t="s">
        <v>161</v>
      </c>
      <c r="M47" s="22" t="s">
        <v>161</v>
      </c>
      <c r="N47" s="22" t="s">
        <v>161</v>
      </c>
      <c r="O47" s="22" t="s">
        <v>161</v>
      </c>
      <c r="P47" s="22" t="s">
        <v>161</v>
      </c>
      <c r="Q47" s="22" t="s">
        <v>161</v>
      </c>
      <c r="R47" s="22" t="s">
        <v>161</v>
      </c>
      <c r="S47" s="22" t="s">
        <v>161</v>
      </c>
      <c r="T47" s="22">
        <f>COUNTIF($F$47:$S$47,"○")</f>
        <v>0</v>
      </c>
    </row>
    <row r="48" spans="1:20" ht="9.9499999999999993" customHeight="1" x14ac:dyDescent="0.15">
      <c r="A48" s="62"/>
      <c r="B48" s="64" t="s">
        <v>145</v>
      </c>
      <c r="C48" s="64"/>
      <c r="D48" s="64"/>
      <c r="E48" s="64"/>
      <c r="F48" s="65"/>
      <c r="G48" s="21"/>
      <c r="H48" s="21"/>
      <c r="I48" s="21"/>
      <c r="J48" s="21"/>
      <c r="K48" s="6" t="s">
        <v>163</v>
      </c>
      <c r="L48" s="6" t="s">
        <v>164</v>
      </c>
      <c r="M48" s="6" t="s">
        <v>52</v>
      </c>
      <c r="N48" s="6" t="s">
        <v>165</v>
      </c>
      <c r="O48" s="6" t="s">
        <v>166</v>
      </c>
      <c r="P48" s="6" t="s">
        <v>167</v>
      </c>
      <c r="Q48" s="6" t="s">
        <v>168</v>
      </c>
      <c r="R48" s="6" t="s">
        <v>169</v>
      </c>
      <c r="S48" s="6" t="s">
        <v>170</v>
      </c>
      <c r="T48" s="6"/>
    </row>
    <row r="49" spans="1:20" ht="9.9499999999999993" customHeight="1" x14ac:dyDescent="0.15">
      <c r="A49" s="62"/>
      <c r="B49" s="66" t="s">
        <v>146</v>
      </c>
      <c r="C49" s="67" t="s">
        <v>147</v>
      </c>
      <c r="D49" s="68"/>
      <c r="E49" s="69" t="s">
        <v>148</v>
      </c>
      <c r="F49" s="70"/>
      <c r="G49" s="20"/>
      <c r="H49" s="20"/>
      <c r="I49" s="20"/>
      <c r="J49" s="20"/>
      <c r="K49" s="8">
        <v>2656</v>
      </c>
      <c r="L49" s="8">
        <v>1609</v>
      </c>
      <c r="M49" s="8">
        <v>1720</v>
      </c>
      <c r="N49" s="8">
        <v>1346</v>
      </c>
      <c r="O49" s="8">
        <v>1404</v>
      </c>
      <c r="P49" s="8">
        <v>2106</v>
      </c>
      <c r="Q49" s="8">
        <v>3240</v>
      </c>
      <c r="R49" s="8">
        <v>2370</v>
      </c>
      <c r="S49" s="8">
        <v>1680</v>
      </c>
      <c r="T49" s="8"/>
    </row>
    <row r="50" spans="1:20" ht="9.9499999999999993" customHeight="1" x14ac:dyDescent="0.15">
      <c r="A50" s="62"/>
      <c r="B50" s="66"/>
      <c r="C50" s="71" t="s">
        <v>149</v>
      </c>
      <c r="D50" s="72"/>
      <c r="E50" s="69" t="s">
        <v>150</v>
      </c>
      <c r="F50" s="70"/>
      <c r="G50" s="20"/>
      <c r="H50" s="20"/>
      <c r="I50" s="20"/>
      <c r="J50" s="20"/>
      <c r="K50" s="8">
        <v>15984</v>
      </c>
      <c r="L50" s="8">
        <v>10519</v>
      </c>
      <c r="M50" s="8">
        <v>9720</v>
      </c>
      <c r="N50" s="8">
        <v>8506</v>
      </c>
      <c r="O50" s="8">
        <v>10152</v>
      </c>
      <c r="P50" s="8">
        <v>15282</v>
      </c>
      <c r="Q50" s="8">
        <v>11880</v>
      </c>
      <c r="R50" s="8">
        <v>0</v>
      </c>
      <c r="S50" s="8">
        <v>11025</v>
      </c>
      <c r="T50" s="8"/>
    </row>
    <row r="51" spans="1:20" ht="9.9499999999999993" customHeight="1" x14ac:dyDescent="0.15">
      <c r="A51" s="62"/>
      <c r="B51" s="66"/>
      <c r="C51" s="73"/>
      <c r="D51" s="74"/>
      <c r="E51" s="69" t="s">
        <v>151</v>
      </c>
      <c r="F51" s="70"/>
      <c r="G51" s="20"/>
      <c r="H51" s="20"/>
      <c r="I51" s="20"/>
      <c r="J51" s="20"/>
      <c r="K51" s="8">
        <v>97200</v>
      </c>
      <c r="L51" s="8">
        <v>62359</v>
      </c>
      <c r="M51" s="8">
        <v>72360</v>
      </c>
      <c r="N51" s="8">
        <v>49306</v>
      </c>
      <c r="O51" s="8">
        <v>66312</v>
      </c>
      <c r="P51" s="8">
        <v>91962</v>
      </c>
      <c r="Q51" s="8">
        <v>55080</v>
      </c>
      <c r="R51" s="8">
        <v>0</v>
      </c>
      <c r="S51" s="8">
        <v>72975</v>
      </c>
      <c r="T51" s="8"/>
    </row>
    <row r="52" spans="1:20" ht="9.9499999999999993" customHeight="1" x14ac:dyDescent="0.15">
      <c r="A52" s="62"/>
      <c r="B52" s="66"/>
      <c r="C52" s="73"/>
      <c r="D52" s="74"/>
      <c r="E52" s="69" t="s">
        <v>152</v>
      </c>
      <c r="F52" s="70"/>
      <c r="G52" s="20"/>
      <c r="H52" s="20"/>
      <c r="I52" s="20"/>
      <c r="J52" s="20"/>
      <c r="K52" s="8">
        <v>214920</v>
      </c>
      <c r="L52" s="8">
        <v>133099</v>
      </c>
      <c r="M52" s="8">
        <v>167400</v>
      </c>
      <c r="N52" s="8">
        <v>110806</v>
      </c>
      <c r="O52" s="8">
        <v>136512</v>
      </c>
      <c r="P52" s="8">
        <v>194562</v>
      </c>
      <c r="Q52" s="8">
        <v>109080</v>
      </c>
      <c r="R52" s="8">
        <v>0</v>
      </c>
      <c r="S52" s="8">
        <v>167475</v>
      </c>
      <c r="T52" s="8"/>
    </row>
    <row r="53" spans="1:20" ht="9.9499999999999993" customHeight="1" x14ac:dyDescent="0.15">
      <c r="A53" s="62"/>
      <c r="B53" s="66"/>
      <c r="C53" s="73"/>
      <c r="D53" s="74"/>
      <c r="E53" s="69" t="s">
        <v>153</v>
      </c>
      <c r="F53" s="70"/>
      <c r="G53" s="20"/>
      <c r="H53" s="20"/>
      <c r="I53" s="20"/>
      <c r="J53" s="20"/>
      <c r="K53" s="8">
        <v>1156680</v>
      </c>
      <c r="L53" s="8">
        <v>746539</v>
      </c>
      <c r="M53" s="8">
        <v>1031400</v>
      </c>
      <c r="N53" s="8">
        <v>602806</v>
      </c>
      <c r="O53" s="8">
        <v>698112</v>
      </c>
      <c r="P53" s="8">
        <v>1036962</v>
      </c>
      <c r="Q53" s="8">
        <v>541080</v>
      </c>
      <c r="R53" s="8">
        <v>0</v>
      </c>
      <c r="S53" s="8">
        <v>923475</v>
      </c>
      <c r="T53" s="8"/>
    </row>
    <row r="54" spans="1:20" ht="9.9499999999999993" customHeight="1" x14ac:dyDescent="0.15">
      <c r="A54" s="62"/>
      <c r="B54" s="66"/>
      <c r="C54" s="75"/>
      <c r="D54" s="76"/>
      <c r="E54" s="69" t="s">
        <v>154</v>
      </c>
      <c r="F54" s="70"/>
      <c r="G54" s="20"/>
      <c r="H54" s="20"/>
      <c r="I54" s="20"/>
      <c r="J54" s="20"/>
      <c r="K54" s="8">
        <v>2333880</v>
      </c>
      <c r="L54" s="8">
        <v>1513339</v>
      </c>
      <c r="M54" s="8">
        <v>2111400</v>
      </c>
      <c r="N54" s="8">
        <v>1217806</v>
      </c>
      <c r="O54" s="8">
        <v>1400112</v>
      </c>
      <c r="P54" s="8">
        <v>2089962</v>
      </c>
      <c r="Q54" s="8">
        <v>1081080</v>
      </c>
      <c r="R54" s="8">
        <v>0</v>
      </c>
      <c r="S54" s="8">
        <v>1868475</v>
      </c>
      <c r="T54" s="8"/>
    </row>
    <row r="55" spans="1:20" ht="9.9499999999999993" customHeight="1" x14ac:dyDescent="0.15">
      <c r="A55" s="62"/>
      <c r="B55" s="64" t="s">
        <v>155</v>
      </c>
      <c r="C55" s="64"/>
      <c r="D55" s="64"/>
      <c r="E55" s="64"/>
      <c r="F55" s="65"/>
      <c r="G55" s="20"/>
      <c r="H55" s="20"/>
      <c r="I55" s="20"/>
      <c r="J55" s="20"/>
      <c r="K55" s="8">
        <v>12354</v>
      </c>
      <c r="L55" s="8">
        <v>25626</v>
      </c>
      <c r="M55" s="8">
        <v>33984</v>
      </c>
      <c r="N55" s="8">
        <v>2655</v>
      </c>
      <c r="O55" s="8">
        <v>52161</v>
      </c>
      <c r="P55" s="8">
        <v>17131</v>
      </c>
      <c r="Q55" s="8">
        <v>33935</v>
      </c>
      <c r="R55" s="8">
        <v>11072</v>
      </c>
      <c r="S55" s="8">
        <v>30297</v>
      </c>
      <c r="T55" s="8">
        <f>SUM($F$55:$S$55)</f>
        <v>219215</v>
      </c>
    </row>
    <row r="56" spans="1:20" ht="9.9499999999999993" customHeight="1" x14ac:dyDescent="0.15">
      <c r="A56" s="62"/>
      <c r="B56" s="64" t="s">
        <v>156</v>
      </c>
      <c r="C56" s="64"/>
      <c r="D56" s="64"/>
      <c r="E56" s="64"/>
      <c r="F56" s="65"/>
      <c r="G56" s="20"/>
      <c r="H56" s="20"/>
      <c r="I56" s="20"/>
      <c r="J56" s="20"/>
      <c r="K56" s="8">
        <v>38324</v>
      </c>
      <c r="L56" s="8">
        <v>36545</v>
      </c>
      <c r="M56" s="8">
        <v>42370</v>
      </c>
      <c r="N56" s="8">
        <v>3890</v>
      </c>
      <c r="O56" s="8">
        <v>78262</v>
      </c>
      <c r="P56" s="8">
        <v>38951</v>
      </c>
      <c r="Q56" s="8">
        <v>68555</v>
      </c>
      <c r="R56" s="8">
        <v>19661</v>
      </c>
      <c r="S56" s="8">
        <v>50615</v>
      </c>
      <c r="T56" s="8">
        <f>SUM($F$56:$S$56)</f>
        <v>377173</v>
      </c>
    </row>
    <row r="57" spans="1:20" ht="9.9499999999999993" customHeight="1" x14ac:dyDescent="0.15">
      <c r="A57" s="62"/>
      <c r="B57" s="64" t="s">
        <v>157</v>
      </c>
      <c r="C57" s="64"/>
      <c r="D57" s="64"/>
      <c r="E57" s="64"/>
      <c r="F57" s="65"/>
      <c r="G57" s="21"/>
      <c r="H57" s="21"/>
      <c r="I57" s="21"/>
      <c r="J57" s="21"/>
      <c r="K57" s="10">
        <v>141.19999999999999</v>
      </c>
      <c r="L57" s="10">
        <v>105.2</v>
      </c>
      <c r="M57" s="10">
        <v>120.3</v>
      </c>
      <c r="N57" s="10">
        <v>66.400000000000006</v>
      </c>
      <c r="O57" s="10">
        <v>100</v>
      </c>
      <c r="P57" s="10">
        <v>114.6</v>
      </c>
      <c r="Q57" s="10">
        <v>156.4</v>
      </c>
      <c r="R57" s="10">
        <v>154.70000000000002</v>
      </c>
      <c r="S57" s="10">
        <v>89.800000000000011</v>
      </c>
      <c r="T57" s="10">
        <f>ROUND(T55/T34*1000,1)</f>
        <v>112.4</v>
      </c>
    </row>
    <row r="58" spans="1:20" ht="9.9499999999999993" customHeight="1" x14ac:dyDescent="0.15">
      <c r="A58" s="62"/>
      <c r="B58" s="64" t="s">
        <v>158</v>
      </c>
      <c r="C58" s="64"/>
      <c r="D58" s="64"/>
      <c r="E58" s="64"/>
      <c r="F58" s="65"/>
      <c r="G58" s="21"/>
      <c r="H58" s="21"/>
      <c r="I58" s="21"/>
      <c r="J58" s="21"/>
      <c r="K58" s="10">
        <v>438.1</v>
      </c>
      <c r="L58" s="10">
        <v>150</v>
      </c>
      <c r="M58" s="10">
        <v>150</v>
      </c>
      <c r="N58" s="10">
        <v>97.3</v>
      </c>
      <c r="O58" s="10">
        <v>150</v>
      </c>
      <c r="P58" s="10">
        <v>260.5</v>
      </c>
      <c r="Q58" s="10">
        <v>315.90000000000003</v>
      </c>
      <c r="R58" s="10">
        <v>274.8</v>
      </c>
      <c r="S58" s="10">
        <v>150</v>
      </c>
      <c r="T58" s="10">
        <f>ROUND(T56/T34*1000,1)</f>
        <v>193.3</v>
      </c>
    </row>
    <row r="59" spans="1:20" ht="9.9499999999999993" customHeight="1" x14ac:dyDescent="0.15">
      <c r="A59" s="62"/>
      <c r="B59" s="64" t="s">
        <v>159</v>
      </c>
      <c r="C59" s="64"/>
      <c r="D59" s="64"/>
      <c r="E59" s="64"/>
      <c r="F59" s="65"/>
      <c r="G59" s="21"/>
      <c r="H59" s="21"/>
      <c r="I59" s="21"/>
      <c r="J59" s="21"/>
      <c r="K59" s="10">
        <v>32.200000000000003</v>
      </c>
      <c r="L59" s="10">
        <v>70.099999999999994</v>
      </c>
      <c r="M59" s="10">
        <v>80.2</v>
      </c>
      <c r="N59" s="10">
        <v>68.2</v>
      </c>
      <c r="O59" s="10">
        <v>66.7</v>
      </c>
      <c r="P59" s="10">
        <v>44</v>
      </c>
      <c r="Q59" s="10">
        <v>49.5</v>
      </c>
      <c r="R59" s="10">
        <v>56.3</v>
      </c>
      <c r="S59" s="10">
        <v>59.9</v>
      </c>
      <c r="T59" s="10">
        <f>ROUND(T57/T58*100,1)</f>
        <v>58.1</v>
      </c>
    </row>
    <row r="60" spans="1:20" ht="9.9499999999999993" customHeight="1" x14ac:dyDescent="0.15">
      <c r="A60" s="63"/>
      <c r="B60" s="60" t="s">
        <v>160</v>
      </c>
      <c r="C60" s="60"/>
      <c r="D60" s="60"/>
      <c r="E60" s="60"/>
      <c r="F60" s="61"/>
      <c r="G60" s="21"/>
      <c r="H60" s="21"/>
      <c r="I60" s="21"/>
      <c r="J60" s="21"/>
      <c r="K60" s="27">
        <v>296.89999999999998</v>
      </c>
      <c r="L60" s="27">
        <v>44.8</v>
      </c>
      <c r="M60" s="27">
        <v>29.700000000000003</v>
      </c>
      <c r="N60" s="27">
        <v>30.899999999999991</v>
      </c>
      <c r="O60" s="27">
        <v>50</v>
      </c>
      <c r="P60" s="27">
        <v>145.9</v>
      </c>
      <c r="Q60" s="27">
        <v>159.50000000000003</v>
      </c>
      <c r="R60" s="27">
        <v>120.1</v>
      </c>
      <c r="S60" s="27">
        <v>60.199999999999989</v>
      </c>
      <c r="T60" s="27">
        <f>T58-T57</f>
        <v>80.900000000000006</v>
      </c>
    </row>
  </sheetData>
  <mergeCells count="68">
    <mergeCell ref="B17:E17"/>
    <mergeCell ref="A4:E4"/>
    <mergeCell ref="A5:E5"/>
    <mergeCell ref="A6:E6"/>
    <mergeCell ref="A7:A19"/>
    <mergeCell ref="B7:E7"/>
    <mergeCell ref="B8:E8"/>
    <mergeCell ref="B9:E9"/>
    <mergeCell ref="B10:E10"/>
    <mergeCell ref="B11:E11"/>
    <mergeCell ref="B16:E16"/>
    <mergeCell ref="B18:E18"/>
    <mergeCell ref="B19:E19"/>
    <mergeCell ref="A1:E3"/>
    <mergeCell ref="B12:E12"/>
    <mergeCell ref="B13:E13"/>
    <mergeCell ref="B14:E14"/>
    <mergeCell ref="B15:E15"/>
    <mergeCell ref="B24:B26"/>
    <mergeCell ref="C24:E24"/>
    <mergeCell ref="C25:E25"/>
    <mergeCell ref="C26:E26"/>
    <mergeCell ref="A20:E20"/>
    <mergeCell ref="B21:B23"/>
    <mergeCell ref="C21:E21"/>
    <mergeCell ref="C22:E22"/>
    <mergeCell ref="C23:E23"/>
    <mergeCell ref="A27:A34"/>
    <mergeCell ref="B27:E27"/>
    <mergeCell ref="B28:E28"/>
    <mergeCell ref="B29:D30"/>
    <mergeCell ref="B31:E31"/>
    <mergeCell ref="C32:E32"/>
    <mergeCell ref="C33:E33"/>
    <mergeCell ref="B34:E34"/>
    <mergeCell ref="B39:E39"/>
    <mergeCell ref="B40:E40"/>
    <mergeCell ref="A41:E41"/>
    <mergeCell ref="A42:E42"/>
    <mergeCell ref="A35:E35"/>
    <mergeCell ref="B36:C37"/>
    <mergeCell ref="D36:E36"/>
    <mergeCell ref="D37:E37"/>
    <mergeCell ref="A38:A40"/>
    <mergeCell ref="B38:E38"/>
    <mergeCell ref="E54:F54"/>
    <mergeCell ref="B43:C47"/>
    <mergeCell ref="D43:F43"/>
    <mergeCell ref="D44:F44"/>
    <mergeCell ref="D45:F45"/>
    <mergeCell ref="D46:F46"/>
    <mergeCell ref="D47:F47"/>
    <mergeCell ref="B60:F60"/>
    <mergeCell ref="A43:A60"/>
    <mergeCell ref="B55:F55"/>
    <mergeCell ref="B56:F56"/>
    <mergeCell ref="B57:F57"/>
    <mergeCell ref="B58:F58"/>
    <mergeCell ref="B59:F59"/>
    <mergeCell ref="B48:F48"/>
    <mergeCell ref="B49:B54"/>
    <mergeCell ref="C49:D49"/>
    <mergeCell ref="E49:F49"/>
    <mergeCell ref="C50:D54"/>
    <mergeCell ref="E50:F50"/>
    <mergeCell ref="E51:F51"/>
    <mergeCell ref="E52:F52"/>
    <mergeCell ref="E53:F53"/>
  </mergeCells>
  <phoneticPr fontId="2"/>
  <conditionalFormatting sqref="K48:T60 K4:T42">
    <cfRule type="cellIs" dxfId="12" priority="20" stopIfTrue="1" operator="equal">
      <formula>0</formula>
    </cfRule>
  </conditionalFormatting>
  <pageMargins left="0.78740157480314965" right="0.78740157480314965" top="1.1811023622047245" bottom="0.59055118110236227" header="0.51181102362204722" footer="0.31496062992125984"/>
  <pageSetup paperSize="9" firstPageNumber="185" orientation="portrait" useFirstPageNumber="1" r:id="rId1"/>
  <headerFooter scaleWithDoc="0">
    <oddHeader>&amp;L&amp;"ＭＳ ゴシック,標準"&amp;12Ⅳ　平成26年度地方公営企業事業別決算状況
　２　法非適用事業
　　（１）下水道事業（特環）&amp;R
&amp;"ＭＳ ゴシック,標準"&amp;12&amp;A</oddHeader>
    <oddFooter xml:space="preserve">&amp;C&amp;"ＭＳ ゴシック,標準"&amp;9&amp;P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topLeftCell="A46" zoomScaleNormal="100" workbookViewId="0">
      <selection activeCell="D65" sqref="D65:E65"/>
    </sheetView>
  </sheetViews>
  <sheetFormatPr defaultColWidth="9.625" defaultRowHeight="9.9499999999999993" customHeight="1" x14ac:dyDescent="0.15"/>
  <cols>
    <col min="1" max="4" width="1.625" style="19" customWidth="1"/>
    <col min="5" max="5" width="15.625" style="19" customWidth="1"/>
    <col min="6" max="10" width="0" style="19" hidden="1" customWidth="1"/>
    <col min="11" max="19" width="9.625" style="19" customWidth="1"/>
    <col min="20" max="16384" width="9.625" style="19"/>
  </cols>
  <sheetData>
    <row r="1" spans="1:20" ht="9.9499999999999993" customHeight="1" x14ac:dyDescent="0.15">
      <c r="A1" s="162" t="s">
        <v>171</v>
      </c>
      <c r="B1" s="163"/>
      <c r="C1" s="163"/>
      <c r="D1" s="163"/>
      <c r="E1" s="164"/>
      <c r="F1" s="28"/>
      <c r="G1" s="28"/>
      <c r="H1" s="28"/>
      <c r="I1" s="28"/>
      <c r="J1" s="28"/>
      <c r="K1" s="29" t="s">
        <v>125</v>
      </c>
      <c r="L1" s="29" t="s">
        <v>126</v>
      </c>
      <c r="M1" s="29" t="s">
        <v>127</v>
      </c>
      <c r="N1" s="29" t="s">
        <v>128</v>
      </c>
      <c r="O1" s="29" t="s">
        <v>129</v>
      </c>
      <c r="P1" s="29" t="s">
        <v>130</v>
      </c>
      <c r="Q1" s="29" t="s">
        <v>131</v>
      </c>
      <c r="R1" s="29" t="s">
        <v>132</v>
      </c>
      <c r="S1" s="29" t="s">
        <v>133</v>
      </c>
      <c r="T1" s="29" t="s">
        <v>174</v>
      </c>
    </row>
    <row r="2" spans="1:20" ht="9.75" customHeight="1" x14ac:dyDescent="0.15">
      <c r="A2" s="165"/>
      <c r="B2" s="166"/>
      <c r="C2" s="166"/>
      <c r="D2" s="166"/>
      <c r="E2" s="167"/>
      <c r="F2" s="28"/>
      <c r="G2" s="28"/>
      <c r="H2" s="28"/>
      <c r="I2" s="28"/>
      <c r="J2" s="28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9.9499999999999993" customHeight="1" x14ac:dyDescent="0.15">
      <c r="A3" s="168"/>
      <c r="B3" s="169"/>
      <c r="C3" s="169"/>
      <c r="D3" s="169"/>
      <c r="E3" s="170"/>
      <c r="F3" s="31"/>
      <c r="G3" s="31"/>
      <c r="H3" s="31"/>
      <c r="I3" s="31"/>
      <c r="J3" s="31"/>
      <c r="K3" s="32" t="s">
        <v>179</v>
      </c>
      <c r="L3" s="32" t="s">
        <v>179</v>
      </c>
      <c r="M3" s="32" t="s">
        <v>179</v>
      </c>
      <c r="N3" s="32" t="s">
        <v>179</v>
      </c>
      <c r="O3" s="32" t="s">
        <v>179</v>
      </c>
      <c r="P3" s="32" t="s">
        <v>179</v>
      </c>
      <c r="Q3" s="32" t="s">
        <v>179</v>
      </c>
      <c r="R3" s="32" t="s">
        <v>179</v>
      </c>
      <c r="S3" s="32" t="s">
        <v>179</v>
      </c>
      <c r="T3" s="32" t="s">
        <v>175</v>
      </c>
    </row>
    <row r="4" spans="1:20" ht="9.9499999999999993" customHeight="1" x14ac:dyDescent="0.15">
      <c r="A4" s="171" t="s">
        <v>78</v>
      </c>
      <c r="B4" s="174" t="s">
        <v>79</v>
      </c>
      <c r="C4" s="174"/>
      <c r="D4" s="174"/>
      <c r="E4" s="175"/>
      <c r="F4" s="33"/>
      <c r="G4" s="33"/>
      <c r="H4" s="33"/>
      <c r="I4" s="33"/>
      <c r="J4" s="33"/>
      <c r="K4" s="34">
        <v>71542</v>
      </c>
      <c r="L4" s="34">
        <v>38858</v>
      </c>
      <c r="M4" s="34">
        <v>94506</v>
      </c>
      <c r="N4" s="34">
        <v>2655</v>
      </c>
      <c r="O4" s="34">
        <v>251649</v>
      </c>
      <c r="P4" s="34">
        <v>56206</v>
      </c>
      <c r="Q4" s="34">
        <v>93751</v>
      </c>
      <c r="R4" s="34">
        <v>66890</v>
      </c>
      <c r="S4" s="34">
        <v>41291</v>
      </c>
      <c r="T4" s="34">
        <f>SUM($F$4:$S$4)</f>
        <v>717348</v>
      </c>
    </row>
    <row r="5" spans="1:20" ht="9.9499999999999993" customHeight="1" x14ac:dyDescent="0.15">
      <c r="A5" s="172"/>
      <c r="B5" s="35"/>
      <c r="C5" s="135" t="s">
        <v>80</v>
      </c>
      <c r="D5" s="126"/>
      <c r="E5" s="155"/>
      <c r="F5" s="36"/>
      <c r="G5" s="36"/>
      <c r="H5" s="36"/>
      <c r="I5" s="36"/>
      <c r="J5" s="36"/>
      <c r="K5" s="34">
        <v>12354</v>
      </c>
      <c r="L5" s="34">
        <v>25626</v>
      </c>
      <c r="M5" s="34">
        <v>33984</v>
      </c>
      <c r="N5" s="34">
        <v>2655</v>
      </c>
      <c r="O5" s="34">
        <v>52161</v>
      </c>
      <c r="P5" s="34">
        <v>22275</v>
      </c>
      <c r="Q5" s="34">
        <v>34440</v>
      </c>
      <c r="R5" s="34">
        <v>11072</v>
      </c>
      <c r="S5" s="34">
        <v>30297</v>
      </c>
      <c r="T5" s="34">
        <f>SUM($F$5:$S$5)</f>
        <v>224864</v>
      </c>
    </row>
    <row r="6" spans="1:20" ht="9.9499999999999993" customHeight="1" x14ac:dyDescent="0.15">
      <c r="A6" s="172"/>
      <c r="B6" s="37"/>
      <c r="C6" s="38"/>
      <c r="D6" s="128" t="s">
        <v>81</v>
      </c>
      <c r="E6" s="141"/>
      <c r="F6" s="36"/>
      <c r="G6" s="36"/>
      <c r="H6" s="36"/>
      <c r="I6" s="36"/>
      <c r="J6" s="36"/>
      <c r="K6" s="34">
        <v>12354</v>
      </c>
      <c r="L6" s="34">
        <v>25626</v>
      </c>
      <c r="M6" s="34">
        <v>33984</v>
      </c>
      <c r="N6" s="34">
        <v>2655</v>
      </c>
      <c r="O6" s="34">
        <v>52161</v>
      </c>
      <c r="P6" s="34">
        <v>17131</v>
      </c>
      <c r="Q6" s="34">
        <v>33935</v>
      </c>
      <c r="R6" s="34">
        <v>11072</v>
      </c>
      <c r="S6" s="34">
        <v>30297</v>
      </c>
      <c r="T6" s="34">
        <f>SUM($F$6:$S$6)</f>
        <v>219215</v>
      </c>
    </row>
    <row r="7" spans="1:20" ht="9.9499999999999993" customHeight="1" x14ac:dyDescent="0.15">
      <c r="A7" s="172"/>
      <c r="B7" s="37"/>
      <c r="C7" s="38"/>
      <c r="D7" s="128" t="s">
        <v>82</v>
      </c>
      <c r="E7" s="141"/>
      <c r="F7" s="36"/>
      <c r="G7" s="36"/>
      <c r="H7" s="36"/>
      <c r="I7" s="36"/>
      <c r="J7" s="36"/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5074</v>
      </c>
      <c r="Q7" s="34">
        <v>0</v>
      </c>
      <c r="R7" s="34">
        <v>0</v>
      </c>
      <c r="S7" s="34">
        <v>0</v>
      </c>
      <c r="T7" s="34">
        <f>SUM($F$7:$S$7)</f>
        <v>5074</v>
      </c>
    </row>
    <row r="8" spans="1:20" ht="9.9499999999999993" customHeight="1" x14ac:dyDescent="0.15">
      <c r="A8" s="172"/>
      <c r="B8" s="37"/>
      <c r="C8" s="38"/>
      <c r="D8" s="128" t="s">
        <v>83</v>
      </c>
      <c r="E8" s="141"/>
      <c r="F8" s="36"/>
      <c r="G8" s="36"/>
      <c r="H8" s="36"/>
      <c r="I8" s="36"/>
      <c r="J8" s="36"/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f>SUM($F$8:$S$8)</f>
        <v>0</v>
      </c>
    </row>
    <row r="9" spans="1:20" ht="9.9499999999999993" customHeight="1" x14ac:dyDescent="0.15">
      <c r="A9" s="172"/>
      <c r="B9" s="37"/>
      <c r="C9" s="39"/>
      <c r="D9" s="128" t="s">
        <v>18</v>
      </c>
      <c r="E9" s="141"/>
      <c r="F9" s="36"/>
      <c r="G9" s="36"/>
      <c r="H9" s="36"/>
      <c r="I9" s="36"/>
      <c r="J9" s="36"/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70</v>
      </c>
      <c r="Q9" s="34">
        <v>505</v>
      </c>
      <c r="R9" s="34">
        <v>0</v>
      </c>
      <c r="S9" s="34">
        <v>0</v>
      </c>
      <c r="T9" s="34">
        <f>SUM($F$9:$S$9)</f>
        <v>575</v>
      </c>
    </row>
    <row r="10" spans="1:20" ht="9.9499999999999993" customHeight="1" x14ac:dyDescent="0.15">
      <c r="A10" s="172"/>
      <c r="B10" s="40"/>
      <c r="C10" s="156" t="s">
        <v>84</v>
      </c>
      <c r="D10" s="154"/>
      <c r="E10" s="155"/>
      <c r="F10" s="36"/>
      <c r="G10" s="36"/>
      <c r="H10" s="36"/>
      <c r="I10" s="36"/>
      <c r="J10" s="36"/>
      <c r="K10" s="34">
        <v>59188</v>
      </c>
      <c r="L10" s="34">
        <v>13232</v>
      </c>
      <c r="M10" s="34">
        <v>60522</v>
      </c>
      <c r="N10" s="34">
        <v>0</v>
      </c>
      <c r="O10" s="34">
        <v>199488</v>
      </c>
      <c r="P10" s="34">
        <v>33931</v>
      </c>
      <c r="Q10" s="34">
        <v>59311</v>
      </c>
      <c r="R10" s="34">
        <v>55818</v>
      </c>
      <c r="S10" s="34">
        <v>10994</v>
      </c>
      <c r="T10" s="34">
        <f>SUM($F$10:$S$10)</f>
        <v>492484</v>
      </c>
    </row>
    <row r="11" spans="1:20" ht="9.9499999999999993" customHeight="1" x14ac:dyDescent="0.15">
      <c r="A11" s="172"/>
      <c r="B11" s="40"/>
      <c r="C11" s="41"/>
      <c r="D11" s="136" t="s">
        <v>17</v>
      </c>
      <c r="E11" s="141"/>
      <c r="F11" s="36"/>
      <c r="G11" s="36"/>
      <c r="H11" s="36"/>
      <c r="I11" s="36"/>
      <c r="J11" s="36"/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300</v>
      </c>
      <c r="R11" s="34">
        <v>0</v>
      </c>
      <c r="S11" s="34">
        <v>0</v>
      </c>
      <c r="T11" s="34">
        <f>SUM($F$11:$S$11)</f>
        <v>300</v>
      </c>
    </row>
    <row r="12" spans="1:20" ht="9.9499999999999993" customHeight="1" x14ac:dyDescent="0.15">
      <c r="A12" s="172"/>
      <c r="B12" s="40"/>
      <c r="C12" s="41"/>
      <c r="D12" s="136" t="s">
        <v>85</v>
      </c>
      <c r="E12" s="141"/>
      <c r="F12" s="36"/>
      <c r="G12" s="36"/>
      <c r="H12" s="36"/>
      <c r="I12" s="36"/>
      <c r="J12" s="36"/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f>SUM($F$12:$S$12)</f>
        <v>0</v>
      </c>
    </row>
    <row r="13" spans="1:20" ht="9.9499999999999993" customHeight="1" x14ac:dyDescent="0.15">
      <c r="A13" s="172"/>
      <c r="B13" s="40"/>
      <c r="C13" s="41"/>
      <c r="D13" s="136" t="s">
        <v>86</v>
      </c>
      <c r="E13" s="141"/>
      <c r="F13" s="36"/>
      <c r="G13" s="36"/>
      <c r="H13" s="36"/>
      <c r="I13" s="36"/>
      <c r="J13" s="36"/>
      <c r="K13" s="34">
        <v>59188</v>
      </c>
      <c r="L13" s="34">
        <v>13232</v>
      </c>
      <c r="M13" s="34">
        <v>60522</v>
      </c>
      <c r="N13" s="34">
        <v>0</v>
      </c>
      <c r="O13" s="34">
        <v>197088</v>
      </c>
      <c r="P13" s="34">
        <v>31374</v>
      </c>
      <c r="Q13" s="34">
        <v>58831</v>
      </c>
      <c r="R13" s="34">
        <v>53648</v>
      </c>
      <c r="S13" s="34">
        <v>10994</v>
      </c>
      <c r="T13" s="34">
        <f>SUM($F$13:$S$13)</f>
        <v>484877</v>
      </c>
    </row>
    <row r="14" spans="1:20" ht="9.9499999999999993" customHeight="1" x14ac:dyDescent="0.15">
      <c r="A14" s="172"/>
      <c r="B14" s="40"/>
      <c r="C14" s="41"/>
      <c r="D14" s="156" t="s">
        <v>18</v>
      </c>
      <c r="E14" s="155"/>
      <c r="F14" s="36"/>
      <c r="G14" s="36"/>
      <c r="H14" s="36"/>
      <c r="I14" s="36"/>
      <c r="J14" s="36"/>
      <c r="K14" s="34">
        <v>0</v>
      </c>
      <c r="L14" s="34">
        <v>0</v>
      </c>
      <c r="M14" s="34">
        <v>0</v>
      </c>
      <c r="N14" s="34">
        <v>0</v>
      </c>
      <c r="O14" s="34">
        <v>2400</v>
      </c>
      <c r="P14" s="34">
        <v>2557</v>
      </c>
      <c r="Q14" s="34">
        <v>180</v>
      </c>
      <c r="R14" s="34">
        <v>2170</v>
      </c>
      <c r="S14" s="34">
        <v>0</v>
      </c>
      <c r="T14" s="34">
        <f>SUM($F$14:$S$14)</f>
        <v>7307</v>
      </c>
    </row>
    <row r="15" spans="1:20" ht="9.9499999999999993" customHeight="1" x14ac:dyDescent="0.15">
      <c r="A15" s="172"/>
      <c r="B15" s="154" t="s">
        <v>87</v>
      </c>
      <c r="C15" s="154"/>
      <c r="D15" s="154"/>
      <c r="E15" s="155"/>
      <c r="F15" s="36"/>
      <c r="G15" s="36"/>
      <c r="H15" s="36"/>
      <c r="I15" s="36"/>
      <c r="J15" s="36"/>
      <c r="K15" s="34">
        <v>42742</v>
      </c>
      <c r="L15" s="34">
        <v>17576</v>
      </c>
      <c r="M15" s="34">
        <v>41552</v>
      </c>
      <c r="N15" s="34">
        <v>2093</v>
      </c>
      <c r="O15" s="34">
        <v>94162</v>
      </c>
      <c r="P15" s="34">
        <v>36839</v>
      </c>
      <c r="Q15" s="34">
        <v>102465</v>
      </c>
      <c r="R15" s="34">
        <v>34860</v>
      </c>
      <c r="S15" s="34">
        <v>27595</v>
      </c>
      <c r="T15" s="34">
        <f>SUM($F$15:$S$15)</f>
        <v>399884</v>
      </c>
    </row>
    <row r="16" spans="1:20" ht="9.9499999999999993" customHeight="1" x14ac:dyDescent="0.15">
      <c r="A16" s="172"/>
      <c r="B16" s="42"/>
      <c r="C16" s="156" t="s">
        <v>88</v>
      </c>
      <c r="D16" s="154"/>
      <c r="E16" s="155"/>
      <c r="F16" s="36"/>
      <c r="G16" s="36"/>
      <c r="H16" s="36"/>
      <c r="I16" s="36"/>
      <c r="J16" s="36"/>
      <c r="K16" s="34">
        <v>38324</v>
      </c>
      <c r="L16" s="34">
        <v>11809</v>
      </c>
      <c r="M16" s="34">
        <v>20746</v>
      </c>
      <c r="N16" s="34">
        <v>1412</v>
      </c>
      <c r="O16" s="34">
        <v>31293</v>
      </c>
      <c r="P16" s="34">
        <v>14106</v>
      </c>
      <c r="Q16" s="34">
        <v>74951</v>
      </c>
      <c r="R16" s="34">
        <v>7062</v>
      </c>
      <c r="S16" s="34">
        <v>16601</v>
      </c>
      <c r="T16" s="34">
        <f>SUM($F$16:$S$16)</f>
        <v>216304</v>
      </c>
    </row>
    <row r="17" spans="1:20" ht="9.9499999999999993" customHeight="1" x14ac:dyDescent="0.15">
      <c r="A17" s="172"/>
      <c r="B17" s="40"/>
      <c r="C17" s="41"/>
      <c r="D17" s="136" t="s">
        <v>89</v>
      </c>
      <c r="E17" s="141"/>
      <c r="F17" s="36"/>
      <c r="G17" s="36"/>
      <c r="H17" s="36"/>
      <c r="I17" s="36"/>
      <c r="J17" s="36"/>
      <c r="K17" s="34">
        <v>0</v>
      </c>
      <c r="L17" s="34">
        <v>899</v>
      </c>
      <c r="M17" s="34">
        <v>5290</v>
      </c>
      <c r="N17" s="34">
        <v>0</v>
      </c>
      <c r="O17" s="34">
        <v>6097</v>
      </c>
      <c r="P17" s="34">
        <v>6213</v>
      </c>
      <c r="Q17" s="34">
        <v>7640</v>
      </c>
      <c r="R17" s="34">
        <v>5985</v>
      </c>
      <c r="S17" s="34">
        <v>0</v>
      </c>
      <c r="T17" s="34">
        <f>SUM($F$17:$S$17)</f>
        <v>32124</v>
      </c>
    </row>
    <row r="18" spans="1:20" ht="9.9499999999999993" customHeight="1" x14ac:dyDescent="0.15">
      <c r="A18" s="172"/>
      <c r="B18" s="40"/>
      <c r="C18" s="41"/>
      <c r="D18" s="136" t="s">
        <v>90</v>
      </c>
      <c r="E18" s="141"/>
      <c r="F18" s="36"/>
      <c r="G18" s="36"/>
      <c r="H18" s="36"/>
      <c r="I18" s="36"/>
      <c r="J18" s="36"/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f>SUM($F$18:$S$18)</f>
        <v>0</v>
      </c>
    </row>
    <row r="19" spans="1:20" ht="9.9499999999999993" customHeight="1" x14ac:dyDescent="0.15">
      <c r="A19" s="172"/>
      <c r="B19" s="40"/>
      <c r="C19" s="43"/>
      <c r="D19" s="136" t="s">
        <v>18</v>
      </c>
      <c r="E19" s="141"/>
      <c r="F19" s="36"/>
      <c r="G19" s="36"/>
      <c r="H19" s="36"/>
      <c r="I19" s="36"/>
      <c r="J19" s="36"/>
      <c r="K19" s="34">
        <v>38324</v>
      </c>
      <c r="L19" s="34">
        <v>10910</v>
      </c>
      <c r="M19" s="34">
        <v>15456</v>
      </c>
      <c r="N19" s="34">
        <v>1412</v>
      </c>
      <c r="O19" s="34">
        <v>25196</v>
      </c>
      <c r="P19" s="34">
        <v>7893</v>
      </c>
      <c r="Q19" s="34">
        <v>67311</v>
      </c>
      <c r="R19" s="34">
        <v>1077</v>
      </c>
      <c r="S19" s="34">
        <v>16601</v>
      </c>
      <c r="T19" s="34">
        <f>SUM($F$19:$S$19)</f>
        <v>184180</v>
      </c>
    </row>
    <row r="20" spans="1:20" ht="9.9499999999999993" customHeight="1" x14ac:dyDescent="0.15">
      <c r="A20" s="172"/>
      <c r="B20" s="40"/>
      <c r="C20" s="156" t="s">
        <v>91</v>
      </c>
      <c r="D20" s="154"/>
      <c r="E20" s="155"/>
      <c r="F20" s="36"/>
      <c r="G20" s="36"/>
      <c r="H20" s="36"/>
      <c r="I20" s="36"/>
      <c r="J20" s="36"/>
      <c r="K20" s="34">
        <v>4418</v>
      </c>
      <c r="L20" s="34">
        <v>5767</v>
      </c>
      <c r="M20" s="34">
        <v>20806</v>
      </c>
      <c r="N20" s="34">
        <v>681</v>
      </c>
      <c r="O20" s="34">
        <v>62869</v>
      </c>
      <c r="P20" s="34">
        <v>22733</v>
      </c>
      <c r="Q20" s="34">
        <v>27514</v>
      </c>
      <c r="R20" s="34">
        <v>27798</v>
      </c>
      <c r="S20" s="34">
        <v>10994</v>
      </c>
      <c r="T20" s="34">
        <f>SUM($F$20:$S$20)</f>
        <v>183580</v>
      </c>
    </row>
    <row r="21" spans="1:20" ht="9.9499999999999993" customHeight="1" x14ac:dyDescent="0.15">
      <c r="A21" s="172"/>
      <c r="B21" s="40"/>
      <c r="C21" s="41"/>
      <c r="D21" s="156" t="s">
        <v>92</v>
      </c>
      <c r="E21" s="155"/>
      <c r="F21" s="36"/>
      <c r="G21" s="36"/>
      <c r="H21" s="36"/>
      <c r="I21" s="36"/>
      <c r="J21" s="36"/>
      <c r="K21" s="34">
        <v>4418</v>
      </c>
      <c r="L21" s="34">
        <v>5093</v>
      </c>
      <c r="M21" s="34">
        <v>20736</v>
      </c>
      <c r="N21" s="34">
        <v>681</v>
      </c>
      <c r="O21" s="34">
        <v>57110</v>
      </c>
      <c r="P21" s="34">
        <v>22733</v>
      </c>
      <c r="Q21" s="34">
        <v>26255</v>
      </c>
      <c r="R21" s="34">
        <v>16566</v>
      </c>
      <c r="S21" s="34">
        <v>10994</v>
      </c>
      <c r="T21" s="34">
        <f>SUM($F$21:$S$21)</f>
        <v>164586</v>
      </c>
    </row>
    <row r="22" spans="1:20" ht="9.9499999999999993" customHeight="1" x14ac:dyDescent="0.15">
      <c r="A22" s="172"/>
      <c r="B22" s="40"/>
      <c r="C22" s="41"/>
      <c r="D22" s="41"/>
      <c r="E22" s="44" t="s">
        <v>93</v>
      </c>
      <c r="F22" s="45"/>
      <c r="G22" s="45"/>
      <c r="H22" s="45"/>
      <c r="I22" s="45"/>
      <c r="J22" s="45"/>
      <c r="K22" s="34">
        <v>4418</v>
      </c>
      <c r="L22" s="34">
        <v>5093</v>
      </c>
      <c r="M22" s="34">
        <v>20736</v>
      </c>
      <c r="N22" s="34">
        <v>681</v>
      </c>
      <c r="O22" s="34">
        <v>57110</v>
      </c>
      <c r="P22" s="34">
        <v>22733</v>
      </c>
      <c r="Q22" s="34">
        <v>26255</v>
      </c>
      <c r="R22" s="34">
        <v>16566</v>
      </c>
      <c r="S22" s="34">
        <v>10994</v>
      </c>
      <c r="T22" s="34">
        <f>SUM($F$22:$S$22)</f>
        <v>164586</v>
      </c>
    </row>
    <row r="23" spans="1:20" ht="9.9499999999999993" customHeight="1" x14ac:dyDescent="0.15">
      <c r="A23" s="172"/>
      <c r="B23" s="40"/>
      <c r="C23" s="41"/>
      <c r="D23" s="43"/>
      <c r="E23" s="44" t="s">
        <v>180</v>
      </c>
      <c r="F23" s="45"/>
      <c r="G23" s="45"/>
      <c r="H23" s="45"/>
      <c r="I23" s="45"/>
      <c r="J23" s="45"/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f>SUM($F$23:$S$23)</f>
        <v>0</v>
      </c>
    </row>
    <row r="24" spans="1:20" ht="9.9499999999999993" customHeight="1" x14ac:dyDescent="0.15">
      <c r="A24" s="172"/>
      <c r="B24" s="46"/>
      <c r="C24" s="43"/>
      <c r="D24" s="136" t="s">
        <v>18</v>
      </c>
      <c r="E24" s="141"/>
      <c r="F24" s="36"/>
      <c r="G24" s="36"/>
      <c r="H24" s="36"/>
      <c r="I24" s="36"/>
      <c r="J24" s="36"/>
      <c r="K24" s="34">
        <v>0</v>
      </c>
      <c r="L24" s="34">
        <v>674</v>
      </c>
      <c r="M24" s="34">
        <v>70</v>
      </c>
      <c r="N24" s="34">
        <v>0</v>
      </c>
      <c r="O24" s="34">
        <v>5759</v>
      </c>
      <c r="P24" s="34">
        <v>0</v>
      </c>
      <c r="Q24" s="34">
        <v>1259</v>
      </c>
      <c r="R24" s="34">
        <v>11232</v>
      </c>
      <c r="S24" s="34">
        <v>0</v>
      </c>
      <c r="T24" s="34">
        <f>SUM($F$24:$S$24)</f>
        <v>18994</v>
      </c>
    </row>
    <row r="25" spans="1:20" ht="9.9499999999999993" customHeight="1" x14ac:dyDescent="0.15">
      <c r="A25" s="173"/>
      <c r="B25" s="136" t="s">
        <v>94</v>
      </c>
      <c r="C25" s="140"/>
      <c r="D25" s="140"/>
      <c r="E25" s="141"/>
      <c r="F25" s="36"/>
      <c r="G25" s="36"/>
      <c r="H25" s="36"/>
      <c r="I25" s="36"/>
      <c r="J25" s="36"/>
      <c r="K25" s="34">
        <v>28800</v>
      </c>
      <c r="L25" s="34">
        <v>21282</v>
      </c>
      <c r="M25" s="34">
        <v>52954</v>
      </c>
      <c r="N25" s="34">
        <v>562</v>
      </c>
      <c r="O25" s="34">
        <v>157487</v>
      </c>
      <c r="P25" s="34">
        <v>19367</v>
      </c>
      <c r="Q25" s="34">
        <v>-8714</v>
      </c>
      <c r="R25" s="34">
        <v>32030</v>
      </c>
      <c r="S25" s="34">
        <v>13696</v>
      </c>
      <c r="T25" s="34">
        <f>SUM($F$25:$S$25)</f>
        <v>317464</v>
      </c>
    </row>
    <row r="26" spans="1:20" ht="9.9499999999999993" customHeight="1" x14ac:dyDescent="0.15">
      <c r="A26" s="159" t="s">
        <v>95</v>
      </c>
      <c r="B26" s="126" t="s">
        <v>96</v>
      </c>
      <c r="C26" s="126"/>
      <c r="D26" s="126"/>
      <c r="E26" s="127"/>
      <c r="F26" s="36"/>
      <c r="G26" s="36"/>
      <c r="H26" s="36"/>
      <c r="I26" s="36"/>
      <c r="J26" s="36"/>
      <c r="K26" s="34">
        <v>1401</v>
      </c>
      <c r="L26" s="34">
        <v>12365</v>
      </c>
      <c r="M26" s="34">
        <v>12457</v>
      </c>
      <c r="N26" s="34">
        <v>0</v>
      </c>
      <c r="O26" s="34">
        <v>16460</v>
      </c>
      <c r="P26" s="34">
        <v>147391</v>
      </c>
      <c r="Q26" s="34">
        <v>175550</v>
      </c>
      <c r="R26" s="34">
        <v>525</v>
      </c>
      <c r="S26" s="34">
        <v>29698</v>
      </c>
      <c r="T26" s="34">
        <f>SUM($F$26:$S$26)</f>
        <v>395847</v>
      </c>
    </row>
    <row r="27" spans="1:20" ht="9.9499999999999993" customHeight="1" x14ac:dyDescent="0.15">
      <c r="A27" s="160"/>
      <c r="B27" s="35"/>
      <c r="C27" s="135" t="s">
        <v>97</v>
      </c>
      <c r="D27" s="154"/>
      <c r="E27" s="155"/>
      <c r="F27" s="36"/>
      <c r="G27" s="36"/>
      <c r="H27" s="36"/>
      <c r="I27" s="36"/>
      <c r="J27" s="36"/>
      <c r="K27" s="34">
        <v>0</v>
      </c>
      <c r="L27" s="34">
        <v>0</v>
      </c>
      <c r="M27" s="34">
        <v>1300</v>
      </c>
      <c r="N27" s="34">
        <v>0</v>
      </c>
      <c r="O27" s="34">
        <v>3000</v>
      </c>
      <c r="P27" s="34">
        <v>40100</v>
      </c>
      <c r="Q27" s="34">
        <v>50700</v>
      </c>
      <c r="R27" s="34">
        <v>0</v>
      </c>
      <c r="S27" s="34">
        <v>1100</v>
      </c>
      <c r="T27" s="34">
        <f>SUM($F$27:$S$27)</f>
        <v>96200</v>
      </c>
    </row>
    <row r="28" spans="1:20" ht="9.9499999999999993" customHeight="1" x14ac:dyDescent="0.15">
      <c r="A28" s="160"/>
      <c r="B28" s="35"/>
      <c r="C28" s="39"/>
      <c r="D28" s="136" t="s">
        <v>98</v>
      </c>
      <c r="E28" s="141"/>
      <c r="F28" s="36"/>
      <c r="G28" s="36"/>
      <c r="H28" s="36"/>
      <c r="I28" s="36"/>
      <c r="J28" s="36"/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f>SUM($F$28:$S$28)</f>
        <v>0</v>
      </c>
    </row>
    <row r="29" spans="1:20" ht="9.9499999999999993" customHeight="1" x14ac:dyDescent="0.15">
      <c r="A29" s="160"/>
      <c r="B29" s="37"/>
      <c r="C29" s="128" t="s">
        <v>99</v>
      </c>
      <c r="D29" s="140"/>
      <c r="E29" s="141"/>
      <c r="F29" s="36"/>
      <c r="G29" s="36"/>
      <c r="H29" s="36"/>
      <c r="I29" s="36"/>
      <c r="J29" s="36"/>
      <c r="K29" s="34">
        <v>1401</v>
      </c>
      <c r="L29" s="34">
        <v>12365</v>
      </c>
      <c r="M29" s="34">
        <v>10000</v>
      </c>
      <c r="N29" s="34">
        <v>0</v>
      </c>
      <c r="O29" s="34">
        <v>9336</v>
      </c>
      <c r="P29" s="34">
        <v>62477</v>
      </c>
      <c r="Q29" s="34">
        <v>72350</v>
      </c>
      <c r="R29" s="34">
        <v>0</v>
      </c>
      <c r="S29" s="34">
        <v>28598</v>
      </c>
      <c r="T29" s="34">
        <f>SUM($F$29:$S$29)</f>
        <v>196527</v>
      </c>
    </row>
    <row r="30" spans="1:20" ht="9.9499999999999993" customHeight="1" x14ac:dyDescent="0.15">
      <c r="A30" s="160"/>
      <c r="B30" s="37"/>
      <c r="C30" s="128" t="s">
        <v>100</v>
      </c>
      <c r="D30" s="140"/>
      <c r="E30" s="141"/>
      <c r="F30" s="36"/>
      <c r="G30" s="36"/>
      <c r="H30" s="36"/>
      <c r="I30" s="36"/>
      <c r="J30" s="36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f>SUM($F$30:$S$30)</f>
        <v>0</v>
      </c>
    </row>
    <row r="31" spans="1:20" ht="9.9499999999999993" customHeight="1" x14ac:dyDescent="0.15">
      <c r="A31" s="160"/>
      <c r="B31" s="37"/>
      <c r="C31" s="128" t="s">
        <v>101</v>
      </c>
      <c r="D31" s="140"/>
      <c r="E31" s="141"/>
      <c r="F31" s="36"/>
      <c r="G31" s="36"/>
      <c r="H31" s="36"/>
      <c r="I31" s="36"/>
      <c r="J31" s="36"/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f>SUM($F$31:$S$31)</f>
        <v>0</v>
      </c>
    </row>
    <row r="32" spans="1:20" ht="9.9499999999999993" customHeight="1" x14ac:dyDescent="0.15">
      <c r="A32" s="160"/>
      <c r="B32" s="40"/>
      <c r="C32" s="136" t="s">
        <v>17</v>
      </c>
      <c r="D32" s="140"/>
      <c r="E32" s="141"/>
      <c r="F32" s="36"/>
      <c r="G32" s="36"/>
      <c r="H32" s="36"/>
      <c r="I32" s="36"/>
      <c r="J32" s="36"/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40000</v>
      </c>
      <c r="Q32" s="34">
        <v>52500</v>
      </c>
      <c r="R32" s="34">
        <v>0</v>
      </c>
      <c r="S32" s="34">
        <v>0</v>
      </c>
      <c r="T32" s="34">
        <f>SUM($F$32:$S$32)</f>
        <v>92500</v>
      </c>
    </row>
    <row r="33" spans="1:20" ht="9.9499999999999993" customHeight="1" x14ac:dyDescent="0.15">
      <c r="A33" s="160"/>
      <c r="B33" s="40"/>
      <c r="C33" s="136" t="s">
        <v>85</v>
      </c>
      <c r="D33" s="140"/>
      <c r="E33" s="141"/>
      <c r="F33" s="36"/>
      <c r="G33" s="36"/>
      <c r="H33" s="36"/>
      <c r="I33" s="36"/>
      <c r="J33" s="36"/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f>SUM($F$33:$S$33)</f>
        <v>0</v>
      </c>
    </row>
    <row r="34" spans="1:20" ht="9.9499999999999993" customHeight="1" x14ac:dyDescent="0.15">
      <c r="A34" s="160"/>
      <c r="B34" s="40"/>
      <c r="C34" s="136" t="s">
        <v>102</v>
      </c>
      <c r="D34" s="140"/>
      <c r="E34" s="141"/>
      <c r="F34" s="36"/>
      <c r="G34" s="36"/>
      <c r="H34" s="36"/>
      <c r="I34" s="36"/>
      <c r="J34" s="36"/>
      <c r="K34" s="34">
        <v>0</v>
      </c>
      <c r="L34" s="34">
        <v>0</v>
      </c>
      <c r="M34" s="34">
        <v>1157</v>
      </c>
      <c r="N34" s="34">
        <v>0</v>
      </c>
      <c r="O34" s="34">
        <v>4124</v>
      </c>
      <c r="P34" s="34">
        <v>2258</v>
      </c>
      <c r="Q34" s="34">
        <v>0</v>
      </c>
      <c r="R34" s="34">
        <v>525</v>
      </c>
      <c r="S34" s="34">
        <v>0</v>
      </c>
      <c r="T34" s="34">
        <f>SUM($F$34:$S$34)</f>
        <v>8064</v>
      </c>
    </row>
    <row r="35" spans="1:20" ht="9.9499999999999993" customHeight="1" x14ac:dyDescent="0.15">
      <c r="A35" s="160"/>
      <c r="B35" s="46"/>
      <c r="C35" s="136" t="s">
        <v>18</v>
      </c>
      <c r="D35" s="140"/>
      <c r="E35" s="141"/>
      <c r="F35" s="36"/>
      <c r="G35" s="36"/>
      <c r="H35" s="36"/>
      <c r="I35" s="36"/>
      <c r="J35" s="36"/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2556</v>
      </c>
      <c r="Q35" s="34">
        <v>0</v>
      </c>
      <c r="R35" s="34">
        <v>0</v>
      </c>
      <c r="S35" s="34">
        <v>0</v>
      </c>
      <c r="T35" s="34">
        <f>SUM($F$35:$S$35)</f>
        <v>2556</v>
      </c>
    </row>
    <row r="36" spans="1:20" ht="9.9499999999999993" customHeight="1" x14ac:dyDescent="0.15">
      <c r="A36" s="160"/>
      <c r="B36" s="156" t="s">
        <v>103</v>
      </c>
      <c r="C36" s="154"/>
      <c r="D36" s="154"/>
      <c r="E36" s="155"/>
      <c r="F36" s="36"/>
      <c r="G36" s="36"/>
      <c r="H36" s="36"/>
      <c r="I36" s="36"/>
      <c r="J36" s="36"/>
      <c r="K36" s="34">
        <v>23188</v>
      </c>
      <c r="L36" s="34">
        <v>33647</v>
      </c>
      <c r="M36" s="34">
        <v>61599</v>
      </c>
      <c r="N36" s="34">
        <v>1797</v>
      </c>
      <c r="O36" s="34">
        <v>136518</v>
      </c>
      <c r="P36" s="34">
        <v>138353</v>
      </c>
      <c r="Q36" s="34">
        <v>175550</v>
      </c>
      <c r="R36" s="34">
        <v>34626</v>
      </c>
      <c r="S36" s="34">
        <v>43394</v>
      </c>
      <c r="T36" s="34">
        <f>SUM($F$36:$S$36)</f>
        <v>648672</v>
      </c>
    </row>
    <row r="37" spans="1:20" ht="9.9499999999999993" customHeight="1" x14ac:dyDescent="0.15">
      <c r="A37" s="160"/>
      <c r="B37" s="47"/>
      <c r="C37" s="156" t="s">
        <v>104</v>
      </c>
      <c r="D37" s="154"/>
      <c r="E37" s="155"/>
      <c r="F37" s="36"/>
      <c r="G37" s="36"/>
      <c r="H37" s="36"/>
      <c r="I37" s="36"/>
      <c r="J37" s="36"/>
      <c r="K37" s="34">
        <v>0</v>
      </c>
      <c r="L37" s="34">
        <v>0</v>
      </c>
      <c r="M37" s="34">
        <v>1376</v>
      </c>
      <c r="N37" s="34">
        <v>0</v>
      </c>
      <c r="O37" s="34">
        <v>6718</v>
      </c>
      <c r="P37" s="34">
        <v>99793</v>
      </c>
      <c r="Q37" s="34">
        <v>131724</v>
      </c>
      <c r="R37" s="34">
        <v>461</v>
      </c>
      <c r="S37" s="34">
        <v>1923</v>
      </c>
      <c r="T37" s="34">
        <f>SUM($F$37:$S$37)</f>
        <v>241995</v>
      </c>
    </row>
    <row r="38" spans="1:20" ht="9.9499999999999993" customHeight="1" x14ac:dyDescent="0.15">
      <c r="A38" s="160"/>
      <c r="B38" s="41"/>
      <c r="C38" s="41"/>
      <c r="D38" s="136" t="s">
        <v>89</v>
      </c>
      <c r="E38" s="141"/>
      <c r="F38" s="36"/>
      <c r="G38" s="36"/>
      <c r="H38" s="36"/>
      <c r="I38" s="36"/>
      <c r="J38" s="36"/>
      <c r="K38" s="34">
        <v>0</v>
      </c>
      <c r="L38" s="34">
        <v>0</v>
      </c>
      <c r="M38" s="34">
        <v>0</v>
      </c>
      <c r="N38" s="34">
        <v>0</v>
      </c>
      <c r="O38" s="34">
        <v>1241</v>
      </c>
      <c r="P38" s="34">
        <v>6214</v>
      </c>
      <c r="Q38" s="34">
        <v>7686</v>
      </c>
      <c r="R38" s="34">
        <v>0</v>
      </c>
      <c r="S38" s="34">
        <v>0</v>
      </c>
      <c r="T38" s="34">
        <f>SUM($F$38:$S$38)</f>
        <v>15141</v>
      </c>
    </row>
    <row r="39" spans="1:20" ht="9.9499999999999993" customHeight="1" x14ac:dyDescent="0.15">
      <c r="A39" s="160"/>
      <c r="B39" s="41"/>
      <c r="C39" s="43"/>
      <c r="D39" s="136" t="s">
        <v>105</v>
      </c>
      <c r="E39" s="141"/>
      <c r="F39" s="36"/>
      <c r="G39" s="36"/>
      <c r="H39" s="36"/>
      <c r="I39" s="36"/>
      <c r="J39" s="36"/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f>SUM($F$39:$S$39)</f>
        <v>0</v>
      </c>
    </row>
    <row r="40" spans="1:20" ht="9.9499999999999993" customHeight="1" x14ac:dyDescent="0.15">
      <c r="A40" s="160"/>
      <c r="B40" s="41"/>
      <c r="C40" s="156" t="s">
        <v>106</v>
      </c>
      <c r="D40" s="154"/>
      <c r="E40" s="155"/>
      <c r="F40" s="36"/>
      <c r="G40" s="36"/>
      <c r="H40" s="36"/>
      <c r="I40" s="36"/>
      <c r="J40" s="36"/>
      <c r="K40" s="34">
        <v>23188</v>
      </c>
      <c r="L40" s="34">
        <v>33647</v>
      </c>
      <c r="M40" s="34">
        <v>60223</v>
      </c>
      <c r="N40" s="34">
        <v>1797</v>
      </c>
      <c r="O40" s="34">
        <v>129800</v>
      </c>
      <c r="P40" s="34">
        <v>38560</v>
      </c>
      <c r="Q40" s="34">
        <v>43826</v>
      </c>
      <c r="R40" s="34">
        <v>34165</v>
      </c>
      <c r="S40" s="34">
        <v>41471</v>
      </c>
      <c r="T40" s="34">
        <f>SUM($F$40:$S$40)</f>
        <v>406677</v>
      </c>
    </row>
    <row r="41" spans="1:20" ht="9.9499999999999993" customHeight="1" x14ac:dyDescent="0.15">
      <c r="A41" s="160"/>
      <c r="B41" s="41"/>
      <c r="C41" s="41"/>
      <c r="D41" s="157" t="s">
        <v>107</v>
      </c>
      <c r="E41" s="152"/>
      <c r="F41" s="36"/>
      <c r="G41" s="36"/>
      <c r="H41" s="36"/>
      <c r="I41" s="36"/>
      <c r="J41" s="36"/>
      <c r="K41" s="34">
        <v>23188</v>
      </c>
      <c r="L41" s="34">
        <v>33647</v>
      </c>
      <c r="M41" s="34">
        <v>60223</v>
      </c>
      <c r="N41" s="34">
        <v>0</v>
      </c>
      <c r="O41" s="34">
        <v>0</v>
      </c>
      <c r="P41" s="34">
        <v>38560</v>
      </c>
      <c r="Q41" s="34">
        <v>0</v>
      </c>
      <c r="R41" s="34">
        <v>0</v>
      </c>
      <c r="S41" s="34">
        <v>31574</v>
      </c>
      <c r="T41" s="34">
        <f>SUM($F$41:$S$41)</f>
        <v>187192</v>
      </c>
    </row>
    <row r="42" spans="1:20" ht="9.9499999999999993" customHeight="1" x14ac:dyDescent="0.15">
      <c r="A42" s="160"/>
      <c r="B42" s="41"/>
      <c r="C42" s="43"/>
      <c r="D42" s="136" t="s">
        <v>108</v>
      </c>
      <c r="E42" s="141"/>
      <c r="F42" s="36"/>
      <c r="G42" s="36"/>
      <c r="H42" s="36"/>
      <c r="I42" s="36"/>
      <c r="J42" s="36"/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9897</v>
      </c>
      <c r="T42" s="34">
        <f>SUM($F$42:$S$42)</f>
        <v>9897</v>
      </c>
    </row>
    <row r="43" spans="1:20" ht="9.9499999999999993" customHeight="1" x14ac:dyDescent="0.15">
      <c r="A43" s="160"/>
      <c r="B43" s="41"/>
      <c r="C43" s="136" t="s">
        <v>181</v>
      </c>
      <c r="D43" s="140"/>
      <c r="E43" s="141"/>
      <c r="F43" s="36"/>
      <c r="G43" s="36"/>
      <c r="H43" s="36"/>
      <c r="I43" s="36"/>
      <c r="J43" s="36"/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f>SUM($F$43:$S$43)</f>
        <v>0</v>
      </c>
    </row>
    <row r="44" spans="1:20" ht="9.9499999999999993" customHeight="1" x14ac:dyDescent="0.15">
      <c r="A44" s="160"/>
      <c r="B44" s="41"/>
      <c r="C44" s="136" t="s">
        <v>109</v>
      </c>
      <c r="D44" s="140"/>
      <c r="E44" s="141"/>
      <c r="F44" s="36"/>
      <c r="G44" s="36"/>
      <c r="H44" s="36"/>
      <c r="I44" s="36"/>
      <c r="J44" s="36"/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f>SUM($F$44:$S$44)</f>
        <v>0</v>
      </c>
    </row>
    <row r="45" spans="1:20" ht="9.9499999999999993" customHeight="1" x14ac:dyDescent="0.15">
      <c r="A45" s="160"/>
      <c r="B45" s="43"/>
      <c r="C45" s="136" t="s">
        <v>18</v>
      </c>
      <c r="D45" s="140"/>
      <c r="E45" s="141"/>
      <c r="F45" s="36"/>
      <c r="G45" s="36"/>
      <c r="H45" s="36"/>
      <c r="I45" s="36"/>
      <c r="J45" s="36"/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f>SUM($F$45:$S$45)</f>
        <v>0</v>
      </c>
    </row>
    <row r="46" spans="1:20" ht="9.9499999999999993" customHeight="1" x14ac:dyDescent="0.15">
      <c r="A46" s="161"/>
      <c r="B46" s="140" t="s">
        <v>110</v>
      </c>
      <c r="C46" s="140"/>
      <c r="D46" s="140"/>
      <c r="E46" s="141"/>
      <c r="F46" s="36"/>
      <c r="G46" s="36"/>
      <c r="H46" s="36"/>
      <c r="I46" s="36"/>
      <c r="J46" s="36"/>
      <c r="K46" s="34">
        <v>-21787</v>
      </c>
      <c r="L46" s="34">
        <v>-21282</v>
      </c>
      <c r="M46" s="34">
        <v>-49142</v>
      </c>
      <c r="N46" s="34">
        <v>-1797</v>
      </c>
      <c r="O46" s="34">
        <v>-120058</v>
      </c>
      <c r="P46" s="34">
        <v>9038</v>
      </c>
      <c r="Q46" s="34">
        <v>0</v>
      </c>
      <c r="R46" s="34">
        <v>-34101</v>
      </c>
      <c r="S46" s="34">
        <v>-13696</v>
      </c>
      <c r="T46" s="34">
        <f>SUM($F$46:$S$46)</f>
        <v>-252825</v>
      </c>
    </row>
    <row r="47" spans="1:20" ht="9.9499999999999993" customHeight="1" x14ac:dyDescent="0.15">
      <c r="A47" s="139" t="s">
        <v>111</v>
      </c>
      <c r="B47" s="140"/>
      <c r="C47" s="140"/>
      <c r="D47" s="140"/>
      <c r="E47" s="141"/>
      <c r="F47" s="36"/>
      <c r="G47" s="36"/>
      <c r="H47" s="36"/>
      <c r="I47" s="36"/>
      <c r="J47" s="36"/>
      <c r="K47" s="34">
        <v>7013</v>
      </c>
      <c r="L47" s="34">
        <v>0</v>
      </c>
      <c r="M47" s="34">
        <v>3812</v>
      </c>
      <c r="N47" s="34">
        <v>-1235</v>
      </c>
      <c r="O47" s="34">
        <v>37429</v>
      </c>
      <c r="P47" s="34">
        <v>28405</v>
      </c>
      <c r="Q47" s="34">
        <v>-8714</v>
      </c>
      <c r="R47" s="34">
        <v>-2071</v>
      </c>
      <c r="S47" s="34">
        <v>0</v>
      </c>
      <c r="T47" s="34">
        <f>SUM($F$47:$S$47)</f>
        <v>64639</v>
      </c>
    </row>
    <row r="48" spans="1:20" ht="9.9499999999999993" customHeight="1" x14ac:dyDescent="0.15">
      <c r="A48" s="139" t="s">
        <v>112</v>
      </c>
      <c r="B48" s="140"/>
      <c r="C48" s="140"/>
      <c r="D48" s="140"/>
      <c r="E48" s="141"/>
      <c r="F48" s="36"/>
      <c r="G48" s="36"/>
      <c r="H48" s="36"/>
      <c r="I48" s="36"/>
      <c r="J48" s="36"/>
      <c r="K48" s="34">
        <v>0</v>
      </c>
      <c r="L48" s="34">
        <v>0</v>
      </c>
      <c r="M48" s="34">
        <v>0</v>
      </c>
      <c r="N48" s="34">
        <v>0</v>
      </c>
      <c r="O48" s="34">
        <v>60540</v>
      </c>
      <c r="P48" s="34">
        <v>23857</v>
      </c>
      <c r="Q48" s="34">
        <v>0</v>
      </c>
      <c r="R48" s="34">
        <v>0</v>
      </c>
      <c r="S48" s="34">
        <v>0</v>
      </c>
      <c r="T48" s="34">
        <f>SUM($F$48:$S$48)</f>
        <v>84397</v>
      </c>
    </row>
    <row r="49" spans="1:20" ht="9.9499999999999993" customHeight="1" x14ac:dyDescent="0.15">
      <c r="A49" s="153" t="s">
        <v>113</v>
      </c>
      <c r="B49" s="154"/>
      <c r="C49" s="154"/>
      <c r="D49" s="154"/>
      <c r="E49" s="155"/>
      <c r="F49" s="36"/>
      <c r="G49" s="36"/>
      <c r="H49" s="36"/>
      <c r="I49" s="36"/>
      <c r="J49" s="36"/>
      <c r="K49" s="34">
        <v>29938</v>
      </c>
      <c r="L49" s="34">
        <v>0</v>
      </c>
      <c r="M49" s="34">
        <v>0</v>
      </c>
      <c r="N49" s="34">
        <v>7441</v>
      </c>
      <c r="O49" s="34">
        <v>58372</v>
      </c>
      <c r="P49" s="34">
        <v>30531</v>
      </c>
      <c r="Q49" s="34">
        <v>19825</v>
      </c>
      <c r="R49" s="34">
        <v>2116</v>
      </c>
      <c r="S49" s="34">
        <v>0</v>
      </c>
      <c r="T49" s="34">
        <f>SUM($F$49:$S$49)</f>
        <v>148223</v>
      </c>
    </row>
    <row r="50" spans="1:20" ht="9.9499999999999993" customHeight="1" x14ac:dyDescent="0.15">
      <c r="A50" s="48"/>
      <c r="B50" s="158" t="s">
        <v>114</v>
      </c>
      <c r="C50" s="137"/>
      <c r="D50" s="137"/>
      <c r="E50" s="138"/>
      <c r="F50" s="45"/>
      <c r="G50" s="45"/>
      <c r="H50" s="45"/>
      <c r="I50" s="45"/>
      <c r="J50" s="45"/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f>SUM($F$50:$S$50)</f>
        <v>0</v>
      </c>
    </row>
    <row r="51" spans="1:20" ht="9.9499999999999993" customHeight="1" x14ac:dyDescent="0.15">
      <c r="A51" s="139" t="s">
        <v>115</v>
      </c>
      <c r="B51" s="140"/>
      <c r="C51" s="140"/>
      <c r="D51" s="140"/>
      <c r="E51" s="141"/>
      <c r="F51" s="36"/>
      <c r="G51" s="36"/>
      <c r="H51" s="36"/>
      <c r="I51" s="36"/>
      <c r="J51" s="36"/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f>SUM($F$51:$S$51)</f>
        <v>0</v>
      </c>
    </row>
    <row r="52" spans="1:20" ht="9.9499999999999993" customHeight="1" x14ac:dyDescent="0.15">
      <c r="A52" s="139" t="s">
        <v>116</v>
      </c>
      <c r="B52" s="148"/>
      <c r="C52" s="148"/>
      <c r="D52" s="148"/>
      <c r="E52" s="149"/>
      <c r="F52" s="36"/>
      <c r="G52" s="36"/>
      <c r="H52" s="36"/>
      <c r="I52" s="36"/>
      <c r="J52" s="36"/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f>SUM($F$52:$S$52)</f>
        <v>0</v>
      </c>
    </row>
    <row r="53" spans="1:20" ht="9.9499999999999993" customHeight="1" x14ac:dyDescent="0.15">
      <c r="A53" s="139" t="s">
        <v>117</v>
      </c>
      <c r="B53" s="148"/>
      <c r="C53" s="148"/>
      <c r="D53" s="148"/>
      <c r="E53" s="149"/>
      <c r="F53" s="36"/>
      <c r="G53" s="36"/>
      <c r="H53" s="36"/>
      <c r="I53" s="36"/>
      <c r="J53" s="36"/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f>SUM($F$53:$S$53)</f>
        <v>0</v>
      </c>
    </row>
    <row r="54" spans="1:20" ht="9.9499999999999993" customHeight="1" x14ac:dyDescent="0.15">
      <c r="A54" s="150" t="s">
        <v>118</v>
      </c>
      <c r="B54" s="151"/>
      <c r="C54" s="151"/>
      <c r="D54" s="151"/>
      <c r="E54" s="152"/>
      <c r="F54" s="36"/>
      <c r="G54" s="36"/>
      <c r="H54" s="36"/>
      <c r="I54" s="36"/>
      <c r="J54" s="36"/>
      <c r="K54" s="34">
        <v>36951</v>
      </c>
      <c r="L54" s="34">
        <v>0</v>
      </c>
      <c r="M54" s="34">
        <v>3812</v>
      </c>
      <c r="N54" s="34">
        <v>6206</v>
      </c>
      <c r="O54" s="34">
        <v>35261</v>
      </c>
      <c r="P54" s="34">
        <v>35079</v>
      </c>
      <c r="Q54" s="34">
        <v>11111</v>
      </c>
      <c r="R54" s="34">
        <v>45</v>
      </c>
      <c r="S54" s="34">
        <v>0</v>
      </c>
      <c r="T54" s="34">
        <f>SUM($F$54:$S$54)</f>
        <v>128465</v>
      </c>
    </row>
    <row r="55" spans="1:20" ht="9.9499999999999993" customHeight="1" x14ac:dyDescent="0.15">
      <c r="A55" s="153" t="s">
        <v>119</v>
      </c>
      <c r="B55" s="154"/>
      <c r="C55" s="154"/>
      <c r="D55" s="154"/>
      <c r="E55" s="155"/>
      <c r="F55" s="36"/>
      <c r="G55" s="36"/>
      <c r="H55" s="36"/>
      <c r="I55" s="36"/>
      <c r="J55" s="36"/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f>SUM($F$55:$S$55)</f>
        <v>0</v>
      </c>
    </row>
    <row r="56" spans="1:20" ht="9.9499999999999993" customHeight="1" x14ac:dyDescent="0.15">
      <c r="A56" s="49"/>
      <c r="B56" s="136" t="s">
        <v>120</v>
      </c>
      <c r="C56" s="137"/>
      <c r="D56" s="137"/>
      <c r="E56" s="138"/>
      <c r="F56" s="45"/>
      <c r="G56" s="45"/>
      <c r="H56" s="45"/>
      <c r="I56" s="45"/>
      <c r="J56" s="45"/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f>SUM($F$56:$S$56)</f>
        <v>0</v>
      </c>
    </row>
    <row r="57" spans="1:20" ht="9.9499999999999993" customHeight="1" x14ac:dyDescent="0.15">
      <c r="A57" s="49"/>
      <c r="B57" s="136" t="s">
        <v>97</v>
      </c>
      <c r="C57" s="137"/>
      <c r="D57" s="137"/>
      <c r="E57" s="138"/>
      <c r="F57" s="45"/>
      <c r="G57" s="45"/>
      <c r="H57" s="45"/>
      <c r="I57" s="45"/>
      <c r="J57" s="45"/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f>SUM($F$57:$S$57)</f>
        <v>0</v>
      </c>
    </row>
    <row r="58" spans="1:20" ht="9.9499999999999993" customHeight="1" x14ac:dyDescent="0.15">
      <c r="A58" s="48"/>
      <c r="B58" s="136" t="s">
        <v>18</v>
      </c>
      <c r="C58" s="137"/>
      <c r="D58" s="137"/>
      <c r="E58" s="138"/>
      <c r="F58" s="45"/>
      <c r="G58" s="45"/>
      <c r="H58" s="45"/>
      <c r="I58" s="45"/>
      <c r="J58" s="45"/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f>SUM($F$58:$S$58)</f>
        <v>0</v>
      </c>
    </row>
    <row r="59" spans="1:20" ht="9.9499999999999993" customHeight="1" x14ac:dyDescent="0.15">
      <c r="A59" s="139" t="s">
        <v>121</v>
      </c>
      <c r="B59" s="140"/>
      <c r="C59" s="140"/>
      <c r="D59" s="140"/>
      <c r="E59" s="141"/>
      <c r="F59" s="36"/>
      <c r="G59" s="36"/>
      <c r="H59" s="36"/>
      <c r="I59" s="36"/>
      <c r="J59" s="36"/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45</v>
      </c>
      <c r="S59" s="34">
        <v>0</v>
      </c>
      <c r="T59" s="34">
        <f>SUM($F$59:$S$59)</f>
        <v>45</v>
      </c>
    </row>
    <row r="60" spans="1:20" ht="9.9499999999999993" customHeight="1" x14ac:dyDescent="0.15">
      <c r="A60" s="142" t="s">
        <v>122</v>
      </c>
      <c r="B60" s="143"/>
      <c r="C60" s="143"/>
      <c r="D60" s="144"/>
      <c r="E60" s="44" t="s">
        <v>123</v>
      </c>
      <c r="F60" s="45"/>
      <c r="G60" s="45"/>
      <c r="H60" s="45"/>
      <c r="I60" s="45"/>
      <c r="J60" s="45"/>
      <c r="K60" s="34">
        <v>36951</v>
      </c>
      <c r="L60" s="34">
        <v>0</v>
      </c>
      <c r="M60" s="34">
        <v>3812</v>
      </c>
      <c r="N60" s="34">
        <v>6206</v>
      </c>
      <c r="O60" s="34">
        <v>35261</v>
      </c>
      <c r="P60" s="34">
        <v>35079</v>
      </c>
      <c r="Q60" s="34">
        <v>11111</v>
      </c>
      <c r="R60" s="34">
        <v>0</v>
      </c>
      <c r="S60" s="34">
        <v>0</v>
      </c>
      <c r="T60" s="34">
        <f>SUM($F$60:$S$60)</f>
        <v>128420</v>
      </c>
    </row>
    <row r="61" spans="1:20" ht="9.9499999999999993" customHeight="1" x14ac:dyDescent="0.15">
      <c r="A61" s="145"/>
      <c r="B61" s="146"/>
      <c r="C61" s="146"/>
      <c r="D61" s="147"/>
      <c r="E61" s="44" t="s">
        <v>183</v>
      </c>
      <c r="F61" s="45"/>
      <c r="G61" s="45"/>
      <c r="H61" s="45"/>
      <c r="I61" s="45"/>
      <c r="J61" s="45"/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f>SUM($F$61:$S$61)</f>
        <v>0</v>
      </c>
    </row>
    <row r="62" spans="1:20" ht="9.9499999999999993" customHeight="1" x14ac:dyDescent="0.15">
      <c r="A62" s="139" t="s">
        <v>124</v>
      </c>
      <c r="B62" s="148"/>
      <c r="C62" s="148"/>
      <c r="D62" s="148"/>
      <c r="E62" s="149"/>
      <c r="F62" s="50"/>
      <c r="G62" s="50"/>
      <c r="H62" s="50"/>
      <c r="I62" s="50"/>
      <c r="J62" s="50"/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f>SUM($F$62:$S$62)</f>
        <v>0</v>
      </c>
    </row>
    <row r="63" spans="1:20" ht="9.9499999999999993" customHeight="1" x14ac:dyDescent="0.15">
      <c r="A63" s="176" t="s">
        <v>178</v>
      </c>
      <c r="B63" s="177"/>
      <c r="C63" s="177" t="s">
        <v>97</v>
      </c>
      <c r="D63" s="180" t="s">
        <v>182</v>
      </c>
      <c r="E63" s="181"/>
      <c r="F63" s="36"/>
      <c r="G63" s="36"/>
      <c r="H63" s="36"/>
      <c r="I63" s="36"/>
      <c r="J63" s="36"/>
      <c r="K63" s="51">
        <v>0</v>
      </c>
      <c r="L63" s="51">
        <v>0</v>
      </c>
      <c r="M63" s="51">
        <v>1300</v>
      </c>
      <c r="N63" s="51">
        <v>0</v>
      </c>
      <c r="O63" s="51">
        <v>0</v>
      </c>
      <c r="P63" s="51">
        <v>0</v>
      </c>
      <c r="Q63" s="51">
        <v>25400</v>
      </c>
      <c r="R63" s="51">
        <v>0</v>
      </c>
      <c r="S63" s="51">
        <v>0</v>
      </c>
      <c r="T63" s="51">
        <f>SUM(K63:S63)</f>
        <v>26700</v>
      </c>
    </row>
    <row r="64" spans="1:20" ht="9.9499999999999993" customHeight="1" x14ac:dyDescent="0.15">
      <c r="A64" s="178"/>
      <c r="B64" s="179"/>
      <c r="C64" s="179"/>
      <c r="D64" s="182" t="s">
        <v>184</v>
      </c>
      <c r="E64" s="183"/>
      <c r="F64" s="36"/>
      <c r="G64" s="36"/>
      <c r="H64" s="36"/>
      <c r="I64" s="36"/>
      <c r="J64" s="36"/>
      <c r="K64" s="34">
        <v>0</v>
      </c>
      <c r="L64" s="34">
        <v>0</v>
      </c>
      <c r="M64" s="34">
        <v>0</v>
      </c>
      <c r="N64" s="34">
        <v>0</v>
      </c>
      <c r="O64" s="34">
        <v>3000</v>
      </c>
      <c r="P64" s="34">
        <v>40100</v>
      </c>
      <c r="Q64" s="34">
        <v>25300</v>
      </c>
      <c r="R64" s="34">
        <v>0</v>
      </c>
      <c r="S64" s="34">
        <v>1100</v>
      </c>
      <c r="T64" s="34">
        <f t="shared" ref="T64:T70" si="0">SUM(K64:S64)</f>
        <v>69500</v>
      </c>
    </row>
    <row r="65" spans="1:20" ht="9.9499999999999993" customHeight="1" x14ac:dyDescent="0.15">
      <c r="A65" s="178"/>
      <c r="B65" s="179"/>
      <c r="C65" s="179"/>
      <c r="D65" s="182" t="s">
        <v>18</v>
      </c>
      <c r="E65" s="183"/>
      <c r="F65" s="36"/>
      <c r="G65" s="36"/>
      <c r="H65" s="36"/>
      <c r="I65" s="36"/>
      <c r="J65" s="36"/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f t="shared" si="0"/>
        <v>0</v>
      </c>
    </row>
    <row r="66" spans="1:20" ht="9.9499999999999993" customHeight="1" x14ac:dyDescent="0.15">
      <c r="A66" s="178"/>
      <c r="B66" s="179"/>
      <c r="C66" s="182" t="s">
        <v>17</v>
      </c>
      <c r="D66" s="182"/>
      <c r="E66" s="183"/>
      <c r="F66" s="36"/>
      <c r="G66" s="36"/>
      <c r="H66" s="36"/>
      <c r="I66" s="36"/>
      <c r="J66" s="36"/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40000</v>
      </c>
      <c r="Q66" s="34">
        <v>52500</v>
      </c>
      <c r="R66" s="34">
        <v>0</v>
      </c>
      <c r="S66" s="34">
        <v>0</v>
      </c>
      <c r="T66" s="34">
        <f t="shared" si="0"/>
        <v>92500</v>
      </c>
    </row>
    <row r="67" spans="1:20" ht="9.9499999999999993" customHeight="1" x14ac:dyDescent="0.15">
      <c r="A67" s="178"/>
      <c r="B67" s="179"/>
      <c r="C67" s="182" t="s">
        <v>85</v>
      </c>
      <c r="D67" s="182"/>
      <c r="E67" s="183"/>
      <c r="F67" s="36"/>
      <c r="G67" s="36"/>
      <c r="H67" s="36"/>
      <c r="I67" s="36"/>
      <c r="J67" s="36"/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f t="shared" si="0"/>
        <v>0</v>
      </c>
    </row>
    <row r="68" spans="1:20" ht="9.9499999999999993" customHeight="1" x14ac:dyDescent="0.15">
      <c r="A68" s="178"/>
      <c r="B68" s="179"/>
      <c r="C68" s="182" t="s">
        <v>102</v>
      </c>
      <c r="D68" s="182"/>
      <c r="E68" s="183"/>
      <c r="F68" s="36"/>
      <c r="G68" s="36"/>
      <c r="H68" s="36"/>
      <c r="I68" s="36"/>
      <c r="J68" s="36"/>
      <c r="K68" s="34">
        <v>0</v>
      </c>
      <c r="L68" s="34">
        <v>0</v>
      </c>
      <c r="M68" s="34">
        <v>76</v>
      </c>
      <c r="N68" s="34">
        <v>0</v>
      </c>
      <c r="O68" s="34">
        <v>0</v>
      </c>
      <c r="P68" s="34">
        <v>2258</v>
      </c>
      <c r="Q68" s="34">
        <v>0</v>
      </c>
      <c r="R68" s="34">
        <v>461</v>
      </c>
      <c r="S68" s="34">
        <v>0</v>
      </c>
      <c r="T68" s="34">
        <f t="shared" si="0"/>
        <v>2795</v>
      </c>
    </row>
    <row r="69" spans="1:20" ht="9.9499999999999993" customHeight="1" x14ac:dyDescent="0.15">
      <c r="A69" s="178"/>
      <c r="B69" s="179"/>
      <c r="C69" s="182" t="s">
        <v>86</v>
      </c>
      <c r="D69" s="182"/>
      <c r="E69" s="183"/>
      <c r="F69" s="36"/>
      <c r="G69" s="36"/>
      <c r="H69" s="36"/>
      <c r="I69" s="36"/>
      <c r="J69" s="36"/>
      <c r="K69" s="34">
        <v>0</v>
      </c>
      <c r="L69" s="34">
        <v>0</v>
      </c>
      <c r="M69" s="34">
        <v>0</v>
      </c>
      <c r="N69" s="34">
        <v>0</v>
      </c>
      <c r="O69" s="34">
        <v>1241</v>
      </c>
      <c r="P69" s="34">
        <v>17435</v>
      </c>
      <c r="Q69" s="34">
        <v>28524</v>
      </c>
      <c r="R69" s="34">
        <v>0</v>
      </c>
      <c r="S69" s="34">
        <v>823</v>
      </c>
      <c r="T69" s="34">
        <f t="shared" si="0"/>
        <v>48023</v>
      </c>
    </row>
    <row r="70" spans="1:20" ht="9.9499999999999993" customHeight="1" x14ac:dyDescent="0.15">
      <c r="A70" s="178"/>
      <c r="B70" s="179"/>
      <c r="C70" s="182" t="s">
        <v>18</v>
      </c>
      <c r="D70" s="182"/>
      <c r="E70" s="183"/>
      <c r="F70" s="36"/>
      <c r="G70" s="36"/>
      <c r="H70" s="36"/>
      <c r="I70" s="36"/>
      <c r="J70" s="36"/>
      <c r="K70" s="34">
        <v>0</v>
      </c>
      <c r="L70" s="34">
        <v>0</v>
      </c>
      <c r="M70" s="34">
        <v>0</v>
      </c>
      <c r="N70" s="34">
        <v>0</v>
      </c>
      <c r="O70" s="34">
        <v>2477</v>
      </c>
      <c r="P70" s="34">
        <v>0</v>
      </c>
      <c r="Q70" s="34">
        <v>0</v>
      </c>
      <c r="R70" s="34">
        <v>0</v>
      </c>
      <c r="S70" s="34">
        <v>0</v>
      </c>
      <c r="T70" s="34">
        <f t="shared" si="0"/>
        <v>2477</v>
      </c>
    </row>
    <row r="71" spans="1:20" ht="9.9499999999999993" customHeight="1" x14ac:dyDescent="0.15">
      <c r="A71" s="125" t="s">
        <v>176</v>
      </c>
      <c r="B71" s="126"/>
      <c r="C71" s="126"/>
      <c r="D71" s="126"/>
      <c r="E71" s="127"/>
      <c r="F71" s="52"/>
      <c r="G71" s="53"/>
      <c r="H71" s="53"/>
      <c r="I71" s="53"/>
      <c r="J71" s="53"/>
      <c r="K71" s="34">
        <v>166559</v>
      </c>
      <c r="L71" s="34">
        <v>245877</v>
      </c>
      <c r="M71" s="34">
        <v>994542</v>
      </c>
      <c r="N71" s="34">
        <v>23864</v>
      </c>
      <c r="O71" s="34">
        <v>1577236</v>
      </c>
      <c r="P71" s="34">
        <v>1176717</v>
      </c>
      <c r="Q71" s="34">
        <v>1316275</v>
      </c>
      <c r="R71" s="34">
        <v>802823</v>
      </c>
      <c r="S71" s="34">
        <v>557754</v>
      </c>
      <c r="T71" s="34">
        <f>SUM($F$71:$S$71)</f>
        <v>6861647</v>
      </c>
    </row>
    <row r="72" spans="1:20" ht="9.9499999999999993" customHeight="1" x14ac:dyDescent="0.15">
      <c r="A72" s="134" t="s">
        <v>134</v>
      </c>
      <c r="B72" s="129"/>
      <c r="C72" s="129"/>
      <c r="D72" s="129"/>
      <c r="E72" s="130"/>
      <c r="F72" s="36"/>
      <c r="G72" s="36"/>
      <c r="H72" s="36"/>
      <c r="I72" s="36"/>
      <c r="J72" s="36"/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f>SUM($F$72:$S$72)</f>
        <v>0</v>
      </c>
    </row>
    <row r="73" spans="1:20" ht="9.9499999999999993" customHeight="1" x14ac:dyDescent="0.15">
      <c r="A73" s="125" t="s">
        <v>86</v>
      </c>
      <c r="B73" s="126"/>
      <c r="C73" s="126"/>
      <c r="D73" s="126"/>
      <c r="E73" s="127"/>
      <c r="F73" s="52"/>
      <c r="G73" s="53"/>
      <c r="H73" s="53"/>
      <c r="I73" s="53"/>
      <c r="J73" s="53"/>
      <c r="K73" s="34">
        <v>60589</v>
      </c>
      <c r="L73" s="34">
        <v>25597</v>
      </c>
      <c r="M73" s="34">
        <v>70522</v>
      </c>
      <c r="N73" s="34">
        <v>0</v>
      </c>
      <c r="O73" s="34">
        <v>206424</v>
      </c>
      <c r="P73" s="34">
        <v>98925</v>
      </c>
      <c r="Q73" s="34">
        <v>131181</v>
      </c>
      <c r="R73" s="34">
        <v>53648</v>
      </c>
      <c r="S73" s="34">
        <v>39592</v>
      </c>
      <c r="T73" s="34">
        <f>SUM($F$73:$S$73)</f>
        <v>686478</v>
      </c>
    </row>
    <row r="74" spans="1:20" ht="9.9499999999999993" customHeight="1" x14ac:dyDescent="0.15">
      <c r="A74" s="54"/>
      <c r="B74" s="135" t="s">
        <v>135</v>
      </c>
      <c r="C74" s="126"/>
      <c r="D74" s="126"/>
      <c r="E74" s="127"/>
      <c r="F74" s="52"/>
      <c r="G74" s="53"/>
      <c r="H74" s="53"/>
      <c r="I74" s="53"/>
      <c r="J74" s="53"/>
      <c r="K74" s="34">
        <v>59188</v>
      </c>
      <c r="L74" s="34">
        <v>13232</v>
      </c>
      <c r="M74" s="34">
        <v>60522</v>
      </c>
      <c r="N74" s="34">
        <v>0</v>
      </c>
      <c r="O74" s="34">
        <v>197088</v>
      </c>
      <c r="P74" s="34">
        <v>36448</v>
      </c>
      <c r="Q74" s="34">
        <v>58831</v>
      </c>
      <c r="R74" s="34">
        <v>53648</v>
      </c>
      <c r="S74" s="34">
        <v>10994</v>
      </c>
      <c r="T74" s="34">
        <f>SUM($F$74:$S$74)</f>
        <v>489951</v>
      </c>
    </row>
    <row r="75" spans="1:20" ht="9.9499999999999993" customHeight="1" x14ac:dyDescent="0.15">
      <c r="A75" s="54"/>
      <c r="B75" s="38"/>
      <c r="C75" s="128" t="s">
        <v>136</v>
      </c>
      <c r="D75" s="129"/>
      <c r="E75" s="130"/>
      <c r="F75" s="52"/>
      <c r="G75" s="53"/>
      <c r="H75" s="53"/>
      <c r="I75" s="53"/>
      <c r="J75" s="53"/>
      <c r="K75" s="34">
        <v>26205</v>
      </c>
      <c r="L75" s="34">
        <v>13179</v>
      </c>
      <c r="M75" s="34">
        <v>59405</v>
      </c>
      <c r="N75" s="34">
        <v>0</v>
      </c>
      <c r="O75" s="34">
        <v>136191</v>
      </c>
      <c r="P75" s="34">
        <v>36448</v>
      </c>
      <c r="Q75" s="34">
        <v>58831</v>
      </c>
      <c r="R75" s="34">
        <v>50731</v>
      </c>
      <c r="S75" s="34">
        <v>10362</v>
      </c>
      <c r="T75" s="34">
        <f>SUM($F$75:$S$75)</f>
        <v>391352</v>
      </c>
    </row>
    <row r="76" spans="1:20" ht="9.9499999999999993" customHeight="1" x14ac:dyDescent="0.15">
      <c r="A76" s="54"/>
      <c r="B76" s="39"/>
      <c r="C76" s="128" t="s">
        <v>137</v>
      </c>
      <c r="D76" s="129"/>
      <c r="E76" s="130"/>
      <c r="F76" s="52"/>
      <c r="G76" s="53"/>
      <c r="H76" s="53"/>
      <c r="I76" s="53"/>
      <c r="J76" s="53"/>
      <c r="K76" s="34">
        <v>32983</v>
      </c>
      <c r="L76" s="34">
        <v>53</v>
      </c>
      <c r="M76" s="34">
        <v>1117</v>
      </c>
      <c r="N76" s="34">
        <v>0</v>
      </c>
      <c r="O76" s="34">
        <v>60897</v>
      </c>
      <c r="P76" s="34">
        <v>0</v>
      </c>
      <c r="Q76" s="34">
        <v>0</v>
      </c>
      <c r="R76" s="34">
        <v>2917</v>
      </c>
      <c r="S76" s="34">
        <v>632</v>
      </c>
      <c r="T76" s="34">
        <f>SUM($F$76:$S$76)</f>
        <v>98599</v>
      </c>
    </row>
    <row r="77" spans="1:20" ht="9.9499999999999993" customHeight="1" x14ac:dyDescent="0.15">
      <c r="A77" s="54"/>
      <c r="B77" s="135" t="s">
        <v>138</v>
      </c>
      <c r="C77" s="126"/>
      <c r="D77" s="126"/>
      <c r="E77" s="127"/>
      <c r="F77" s="52"/>
      <c r="G77" s="53"/>
      <c r="H77" s="53"/>
      <c r="I77" s="53"/>
      <c r="J77" s="53"/>
      <c r="K77" s="34">
        <v>1401</v>
      </c>
      <c r="L77" s="34">
        <v>12365</v>
      </c>
      <c r="M77" s="34">
        <v>10000</v>
      </c>
      <c r="N77" s="34">
        <v>0</v>
      </c>
      <c r="O77" s="34">
        <v>9336</v>
      </c>
      <c r="P77" s="34">
        <v>62477</v>
      </c>
      <c r="Q77" s="34">
        <v>72350</v>
      </c>
      <c r="R77" s="34">
        <v>0</v>
      </c>
      <c r="S77" s="34">
        <v>28598</v>
      </c>
      <c r="T77" s="34">
        <f>SUM($F$77:$S$77)</f>
        <v>196527</v>
      </c>
    </row>
    <row r="78" spans="1:20" ht="9.9499999999999993" customHeight="1" x14ac:dyDescent="0.15">
      <c r="A78" s="54"/>
      <c r="B78" s="38"/>
      <c r="C78" s="128" t="s">
        <v>136</v>
      </c>
      <c r="D78" s="129"/>
      <c r="E78" s="130"/>
      <c r="F78" s="52"/>
      <c r="G78" s="53"/>
      <c r="H78" s="53"/>
      <c r="I78" s="53"/>
      <c r="J78" s="53"/>
      <c r="K78" s="34">
        <v>1401</v>
      </c>
      <c r="L78" s="34">
        <v>1446</v>
      </c>
      <c r="M78" s="34">
        <v>0</v>
      </c>
      <c r="N78" s="34">
        <v>0</v>
      </c>
      <c r="O78" s="34">
        <v>8095</v>
      </c>
      <c r="P78" s="34">
        <v>0</v>
      </c>
      <c r="Q78" s="34">
        <v>1996</v>
      </c>
      <c r="R78" s="34">
        <v>0</v>
      </c>
      <c r="S78" s="34">
        <v>8089</v>
      </c>
      <c r="T78" s="34">
        <f>SUM($F$78:$S$78)</f>
        <v>21027</v>
      </c>
    </row>
    <row r="79" spans="1:20" ht="9.9499999999999993" customHeight="1" x14ac:dyDescent="0.15">
      <c r="A79" s="55"/>
      <c r="B79" s="56"/>
      <c r="C79" s="131" t="s">
        <v>137</v>
      </c>
      <c r="D79" s="132"/>
      <c r="E79" s="133"/>
      <c r="F79" s="52"/>
      <c r="G79" s="53"/>
      <c r="H79" s="53"/>
      <c r="I79" s="53"/>
      <c r="J79" s="53"/>
      <c r="K79" s="57">
        <v>0</v>
      </c>
      <c r="L79" s="57">
        <v>10919</v>
      </c>
      <c r="M79" s="57">
        <v>10000</v>
      </c>
      <c r="N79" s="57">
        <v>0</v>
      </c>
      <c r="O79" s="57">
        <v>1241</v>
      </c>
      <c r="P79" s="57">
        <v>62477</v>
      </c>
      <c r="Q79" s="57">
        <v>70354</v>
      </c>
      <c r="R79" s="57">
        <v>0</v>
      </c>
      <c r="S79" s="57">
        <v>20509</v>
      </c>
      <c r="T79" s="57">
        <f>SUM($F$79:$S$79)</f>
        <v>175500</v>
      </c>
    </row>
    <row r="80" spans="1:20" ht="9.9499999999999993" customHeight="1" x14ac:dyDescent="0.15">
      <c r="A80" s="58"/>
      <c r="B80" s="58"/>
      <c r="C80" s="58"/>
      <c r="D80" s="58"/>
      <c r="E80" s="58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</row>
  </sheetData>
  <mergeCells count="78">
    <mergeCell ref="A63:B70"/>
    <mergeCell ref="C63:C65"/>
    <mergeCell ref="D63:E63"/>
    <mergeCell ref="D64:E64"/>
    <mergeCell ref="D65:E65"/>
    <mergeCell ref="C66:E66"/>
    <mergeCell ref="C67:E67"/>
    <mergeCell ref="C68:E68"/>
    <mergeCell ref="C69:E69"/>
    <mergeCell ref="C70:E70"/>
    <mergeCell ref="D11:E11"/>
    <mergeCell ref="D6:E6"/>
    <mergeCell ref="D7:E7"/>
    <mergeCell ref="D8:E8"/>
    <mergeCell ref="D9:E9"/>
    <mergeCell ref="C10:E10"/>
    <mergeCell ref="A1:E3"/>
    <mergeCell ref="B25:E25"/>
    <mergeCell ref="D12:E12"/>
    <mergeCell ref="D13:E13"/>
    <mergeCell ref="D14:E14"/>
    <mergeCell ref="B15:E15"/>
    <mergeCell ref="C16:E16"/>
    <mergeCell ref="D17:E17"/>
    <mergeCell ref="D18:E18"/>
    <mergeCell ref="D19:E19"/>
    <mergeCell ref="C20:E20"/>
    <mergeCell ref="D21:E21"/>
    <mergeCell ref="D24:E24"/>
    <mergeCell ref="A4:A25"/>
    <mergeCell ref="B4:E4"/>
    <mergeCell ref="C5:E5"/>
    <mergeCell ref="D39:E39"/>
    <mergeCell ref="A26:A46"/>
    <mergeCell ref="B26:E26"/>
    <mergeCell ref="C27:E27"/>
    <mergeCell ref="D28:E28"/>
    <mergeCell ref="C29:E29"/>
    <mergeCell ref="C30:E30"/>
    <mergeCell ref="C31:E31"/>
    <mergeCell ref="C32:E32"/>
    <mergeCell ref="C33:E33"/>
    <mergeCell ref="C34:E34"/>
    <mergeCell ref="C35:E35"/>
    <mergeCell ref="B36:E36"/>
    <mergeCell ref="C37:E37"/>
    <mergeCell ref="D38:E38"/>
    <mergeCell ref="A51:E51"/>
    <mergeCell ref="C40:E40"/>
    <mergeCell ref="D41:E41"/>
    <mergeCell ref="D42:E42"/>
    <mergeCell ref="C43:E43"/>
    <mergeCell ref="C44:E44"/>
    <mergeCell ref="C45:E45"/>
    <mergeCell ref="B46:E46"/>
    <mergeCell ref="A47:E47"/>
    <mergeCell ref="A48:E48"/>
    <mergeCell ref="A49:E49"/>
    <mergeCell ref="B50:E50"/>
    <mergeCell ref="B58:E58"/>
    <mergeCell ref="A59:E59"/>
    <mergeCell ref="A60:D61"/>
    <mergeCell ref="A62:E62"/>
    <mergeCell ref="A52:E52"/>
    <mergeCell ref="A53:E53"/>
    <mergeCell ref="A54:E54"/>
    <mergeCell ref="A55:E55"/>
    <mergeCell ref="B56:E56"/>
    <mergeCell ref="B57:E57"/>
    <mergeCell ref="A71:E71"/>
    <mergeCell ref="C78:E78"/>
    <mergeCell ref="C79:E79"/>
    <mergeCell ref="A72:E72"/>
    <mergeCell ref="A73:E73"/>
    <mergeCell ref="B74:E74"/>
    <mergeCell ref="C75:E75"/>
    <mergeCell ref="C76:E76"/>
    <mergeCell ref="B77:E77"/>
  </mergeCells>
  <phoneticPr fontId="2"/>
  <conditionalFormatting sqref="K4:T62">
    <cfRule type="cellIs" dxfId="11" priority="21" stopIfTrue="1" operator="equal">
      <formula>0</formula>
    </cfRule>
  </conditionalFormatting>
  <conditionalFormatting sqref="K71:T79">
    <cfRule type="cellIs" dxfId="10" priority="11" stopIfTrue="1" operator="equal">
      <formula>0</formula>
    </cfRule>
  </conditionalFormatting>
  <conditionalFormatting sqref="K63:K70">
    <cfRule type="cellIs" dxfId="9" priority="10" stopIfTrue="1" operator="equal">
      <formula>0</formula>
    </cfRule>
  </conditionalFormatting>
  <conditionalFormatting sqref="L63:L70">
    <cfRule type="cellIs" dxfId="8" priority="9" stopIfTrue="1" operator="equal">
      <formula>0</formula>
    </cfRule>
  </conditionalFormatting>
  <conditionalFormatting sqref="M63:M70">
    <cfRule type="cellIs" dxfId="7" priority="8" stopIfTrue="1" operator="equal">
      <formula>0</formula>
    </cfRule>
  </conditionalFormatting>
  <conditionalFormatting sqref="N63:N70">
    <cfRule type="cellIs" dxfId="6" priority="7" stopIfTrue="1" operator="equal">
      <formula>0</formula>
    </cfRule>
  </conditionalFormatting>
  <conditionalFormatting sqref="O63:O70">
    <cfRule type="cellIs" dxfId="5" priority="6" stopIfTrue="1" operator="equal">
      <formula>0</formula>
    </cfRule>
  </conditionalFormatting>
  <conditionalFormatting sqref="P63:P70">
    <cfRule type="cellIs" dxfId="4" priority="5" stopIfTrue="1" operator="equal">
      <formula>0</formula>
    </cfRule>
  </conditionalFormatting>
  <conditionalFormatting sqref="Q63:Q70">
    <cfRule type="cellIs" dxfId="3" priority="4" stopIfTrue="1" operator="equal">
      <formula>0</formula>
    </cfRule>
  </conditionalFormatting>
  <conditionalFormatting sqref="R63:R70">
    <cfRule type="cellIs" dxfId="2" priority="3" stopIfTrue="1" operator="equal">
      <formula>0</formula>
    </cfRule>
  </conditionalFormatting>
  <conditionalFormatting sqref="S63:S70">
    <cfRule type="cellIs" dxfId="1" priority="2" stopIfTrue="1" operator="equal">
      <formula>0</formula>
    </cfRule>
  </conditionalFormatting>
  <conditionalFormatting sqref="T63:T70">
    <cfRule type="cellIs" dxfId="0" priority="1" stopIfTrue="1" operator="equal">
      <formula>0</formula>
    </cfRule>
  </conditionalFormatting>
  <pageMargins left="0.78740157480314965" right="0.78740157480314965" top="1.0629921259842521" bottom="0.59055118110236227" header="0.51181102362204722" footer="0.31496062992125984"/>
  <pageSetup paperSize="9" scale="99" firstPageNumber="187" orientation="portrait" useFirstPageNumber="1" r:id="rId1"/>
  <headerFooter scaleWithDoc="0">
    <oddHeader>&amp;L&amp;"ＭＳ ゴシック,標準"&amp;12Ⅳ　平成26年度地方公営企業事業別決算状況
　２　法非適用事業
　　（１）下水道事業（特環）&amp;R
&amp;"ＭＳ ゴシック,標準"&amp;12
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施設及び業務の概況</vt:lpstr>
      <vt:lpstr>イ　決算状況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2016-02-16T04:35:25Z</cp:lastPrinted>
  <dcterms:created xsi:type="dcterms:W3CDTF">2016-01-19T08:31:02Z</dcterms:created>
  <dcterms:modified xsi:type="dcterms:W3CDTF">2016-02-17T00:29:38Z</dcterms:modified>
</cp:coreProperties>
</file>