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/>
  </bookViews>
  <sheets>
    <sheet name="ア　施設及び業務の概況" sheetId="2" r:id="rId1"/>
    <sheet name="イ　決算状況" sheetId="3" r:id="rId2"/>
  </sheets>
  <definedNames>
    <definedName name="_xlnm.Print_Titles" localSheetId="0">'ア　施設及び業務の概況'!$A:$J</definedName>
    <definedName name="_xlnm.Print_Titles" localSheetId="1">'イ　決算状況'!$A:$J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2" l="1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I60" i="2"/>
  <c r="AJ60" i="2"/>
  <c r="AK60" i="2"/>
  <c r="AL60" i="2"/>
  <c r="AM60" i="2"/>
  <c r="AO60" i="2"/>
  <c r="AP60" i="2"/>
  <c r="AQ60" i="2"/>
  <c r="AR60" i="2"/>
  <c r="AS60" i="2"/>
  <c r="AT60" i="2"/>
  <c r="AU60" i="2"/>
  <c r="AV60" i="2"/>
  <c r="AW60" i="2"/>
  <c r="AX60" i="2"/>
  <c r="K60" i="2"/>
  <c r="AY55" i="2" l="1"/>
  <c r="AY57" i="2" s="1"/>
  <c r="AY38" i="2"/>
  <c r="AY56" i="2"/>
  <c r="AY58" i="2" s="1"/>
  <c r="AY60" i="2" s="1"/>
  <c r="AY47" i="2"/>
  <c r="AY46" i="2"/>
  <c r="AY45" i="2"/>
  <c r="AY44" i="2"/>
  <c r="AY43" i="2"/>
  <c r="AY40" i="2"/>
  <c r="AY39" i="2"/>
  <c r="AY35" i="2"/>
  <c r="AY34" i="2"/>
  <c r="AY33" i="2"/>
  <c r="AY32" i="2"/>
  <c r="AY31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2" i="2"/>
  <c r="AY11" i="2"/>
  <c r="AY42" i="2" s="1"/>
  <c r="AY10" i="2"/>
  <c r="AY9" i="2"/>
  <c r="AY8" i="2"/>
  <c r="AY7" i="2"/>
  <c r="AY14" i="2"/>
  <c r="AY59" i="2" l="1"/>
  <c r="AY41" i="2"/>
  <c r="AY13" i="2"/>
  <c r="AY63" i="3" l="1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62" i="3" l="1"/>
  <c r="AY61" i="3"/>
  <c r="AY60" i="3"/>
  <c r="AY59" i="3"/>
  <c r="AY58" i="3"/>
  <c r="AY57" i="3"/>
  <c r="AY56" i="3"/>
  <c r="AY55" i="3"/>
  <c r="AY54" i="3"/>
  <c r="AY53" i="3"/>
  <c r="AY52" i="3"/>
  <c r="AY51" i="3"/>
  <c r="AY50" i="3"/>
  <c r="AY49" i="3"/>
  <c r="AY48" i="3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Y34" i="3"/>
  <c r="AY33" i="3"/>
  <c r="AY32" i="3"/>
  <c r="AY31" i="3"/>
  <c r="AY30" i="3"/>
  <c r="AY29" i="3"/>
  <c r="AY28" i="3"/>
  <c r="AY27" i="3"/>
  <c r="AY26" i="3"/>
  <c r="AY25" i="3"/>
  <c r="AY24" i="3"/>
  <c r="AY23" i="3"/>
  <c r="AY22" i="3"/>
  <c r="AY21" i="3"/>
  <c r="AY20" i="3"/>
  <c r="AY19" i="3"/>
  <c r="AY18" i="3"/>
  <c r="AY17" i="3"/>
  <c r="AY16" i="3"/>
  <c r="AY15" i="3"/>
  <c r="AY14" i="3"/>
  <c r="AY13" i="3"/>
  <c r="AY12" i="3"/>
  <c r="AY11" i="3"/>
  <c r="AY10" i="3"/>
  <c r="AY9" i="3"/>
  <c r="AY8" i="3"/>
  <c r="AY7" i="3"/>
  <c r="AY6" i="3"/>
  <c r="AY5" i="3"/>
  <c r="AY4" i="3"/>
</calcChain>
</file>

<file path=xl/sharedStrings.xml><?xml version="1.0" encoding="utf-8"?>
<sst xmlns="http://schemas.openxmlformats.org/spreadsheetml/2006/main" count="680" uniqueCount="315">
  <si>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</si>
  <si>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</si>
  <si>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3"/>
  </si>
  <si>
    <t>普及状況</t>
    <rPh sb="0" eb="2">
      <t>フキュウ</t>
    </rPh>
    <rPh sb="2" eb="4">
      <t>ジョウキョウ</t>
    </rPh>
    <phoneticPr fontId="3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</si>
  <si>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3"/>
  </si>
  <si>
    <t>市街地人口(人)</t>
    <rPh sb="0" eb="3">
      <t>シガイチ</t>
    </rPh>
    <rPh sb="3" eb="5">
      <t>ジンコウ</t>
    </rPh>
    <rPh sb="6" eb="7">
      <t>ニン</t>
    </rPh>
    <phoneticPr fontId="3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</si>
  <si>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3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</si>
  <si>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3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</si>
  <si>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3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</si>
  <si>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3"/>
  </si>
  <si>
    <t>普及率 (B/A)×100(%)</t>
    <rPh sb="0" eb="2">
      <t>フキュウ</t>
    </rPh>
    <rPh sb="2" eb="3">
      <t>リツ</t>
    </rPh>
    <phoneticPr fontId="3"/>
  </si>
  <si>
    <t>水洗化率 (C/B)×100(%)</t>
    <rPh sb="0" eb="3">
      <t>スイセンカ</t>
    </rPh>
    <rPh sb="3" eb="4">
      <t>リツ</t>
    </rPh>
    <phoneticPr fontId="3"/>
  </si>
  <si>
    <t>行政区域面積(ha)</t>
    <rPh sb="0" eb="2">
      <t>ギョウセイ</t>
    </rPh>
    <rPh sb="2" eb="4">
      <t>クイキ</t>
    </rPh>
    <rPh sb="4" eb="6">
      <t>メンセキ</t>
    </rPh>
    <phoneticPr fontId="3"/>
  </si>
  <si>
    <t>市街地面積(ha)</t>
    <rPh sb="0" eb="3">
      <t>シガイチ</t>
    </rPh>
    <rPh sb="3" eb="5">
      <t>メンセキ</t>
    </rPh>
    <phoneticPr fontId="3"/>
  </si>
  <si>
    <t>全体計画面積(ha)</t>
    <rPh sb="0" eb="2">
      <t>ゼンタイ</t>
    </rPh>
    <rPh sb="2" eb="4">
      <t>ケイカク</t>
    </rPh>
    <rPh sb="4" eb="6">
      <t>メンセキ</t>
    </rPh>
    <phoneticPr fontId="3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</si>
  <si>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3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</si>
  <si>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3"/>
  </si>
  <si>
    <t>国庫補助金</t>
    <rPh sb="0" eb="2">
      <t>コッコ</t>
    </rPh>
    <rPh sb="2" eb="5">
      <t>ホジョキン</t>
    </rPh>
    <phoneticPr fontId="3"/>
  </si>
  <si>
    <t>その他</t>
    <rPh sb="2" eb="3">
      <t>タ</t>
    </rPh>
    <phoneticPr fontId="3"/>
  </si>
  <si>
    <t>下水管布設延長(km)</t>
    <rPh sb="0" eb="3">
      <t>ゲスイカン</t>
    </rPh>
    <rPh sb="3" eb="5">
      <t>フセツ</t>
    </rPh>
    <rPh sb="5" eb="7">
      <t>エンチョウ</t>
    </rPh>
    <phoneticPr fontId="3"/>
  </si>
  <si>
    <t>種別</t>
    <rPh sb="0" eb="2">
      <t>シュベツ</t>
    </rPh>
    <phoneticPr fontId="3"/>
  </si>
  <si>
    <t>汚水管</t>
    <rPh sb="0" eb="2">
      <t>オスイ</t>
    </rPh>
    <rPh sb="2" eb="3">
      <t>カン</t>
    </rPh>
    <phoneticPr fontId="3"/>
  </si>
  <si>
    <t>雨水管</t>
    <rPh sb="0" eb="3">
      <t>ウスイカン</t>
    </rPh>
    <phoneticPr fontId="3"/>
  </si>
  <si>
    <t>合流管</t>
    <rPh sb="0" eb="2">
      <t>ゴウリュウ</t>
    </rPh>
    <rPh sb="2" eb="3">
      <t>カン</t>
    </rPh>
    <phoneticPr fontId="3"/>
  </si>
  <si>
    <t>未供用</t>
    <rPh sb="0" eb="1">
      <t>ミ</t>
    </rPh>
    <rPh sb="1" eb="3">
      <t>キョウヨウ</t>
    </rPh>
    <phoneticPr fontId="3"/>
  </si>
  <si>
    <t>処理状況</t>
    <rPh sb="0" eb="2">
      <t>ショリ</t>
    </rPh>
    <rPh sb="2" eb="4">
      <t>ジョウキョウ</t>
    </rPh>
    <phoneticPr fontId="3"/>
  </si>
  <si>
    <t>終末処理場数</t>
    <rPh sb="0" eb="2">
      <t>シュウマツ</t>
    </rPh>
    <rPh sb="2" eb="4">
      <t>ショリ</t>
    </rPh>
    <rPh sb="4" eb="6">
      <t>バカズ</t>
    </rPh>
    <phoneticPr fontId="3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</si>
  <si>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3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</si>
  <si>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3"/>
  </si>
  <si>
    <t>晴天時(㎥/日)</t>
    <rPh sb="0" eb="2">
      <t>セイテン</t>
    </rPh>
    <rPh sb="2" eb="3">
      <t>ジ</t>
    </rPh>
    <phoneticPr fontId="3"/>
  </si>
  <si>
    <t>雨天時(㎥/分)</t>
    <rPh sb="0" eb="2">
      <t>ウテン</t>
    </rPh>
    <rPh sb="2" eb="3">
      <t>ジ</t>
    </rPh>
    <rPh sb="6" eb="7">
      <t>フン</t>
    </rPh>
    <phoneticPr fontId="3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</si>
  <si>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3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</si>
  <si>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3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</si>
  <si>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3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</si>
  <si>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3"/>
  </si>
  <si>
    <t>ポンプ場数</t>
    <rPh sb="3" eb="4">
      <t>ジョウ</t>
    </rPh>
    <rPh sb="4" eb="5">
      <t>スウ</t>
    </rPh>
    <phoneticPr fontId="3"/>
  </si>
  <si>
    <t>排水
能力</t>
    <rPh sb="0" eb="2">
      <t>ハイスイ</t>
    </rPh>
    <rPh sb="3" eb="5">
      <t>ノウリョク</t>
    </rPh>
    <phoneticPr fontId="3"/>
  </si>
  <si>
    <t>職員数</t>
    <rPh sb="0" eb="3">
      <t>ショクインスウ</t>
    </rPh>
    <phoneticPr fontId="3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</si>
  <si>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</si>
  <si>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</si>
  <si>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計</t>
    <rPh sb="0" eb="1">
      <t>ケイ</t>
    </rPh>
    <phoneticPr fontId="3"/>
  </si>
  <si>
    <t>合流管比率</t>
    <rPh sb="0" eb="2">
      <t>ゴウリュウ</t>
    </rPh>
    <rPh sb="2" eb="3">
      <t>カン</t>
    </rPh>
    <rPh sb="3" eb="5">
      <t>ヒリツ</t>
    </rPh>
    <phoneticPr fontId="3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</si>
  <si>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3"/>
  </si>
  <si>
    <t>公共</t>
  </si>
  <si>
    <t>S31.11.01</t>
  </si>
  <si>
    <t>S43.04.01</t>
  </si>
  <si>
    <t>H17.10.01</t>
  </si>
  <si>
    <t>熊谷市</t>
    <phoneticPr fontId="3"/>
  </si>
  <si>
    <t>S14.09.01</t>
  </si>
  <si>
    <t>S34.08.01</t>
  </si>
  <si>
    <t>S38.04.01</t>
  </si>
  <si>
    <t>川口市</t>
    <phoneticPr fontId="3"/>
  </si>
  <si>
    <t>S25.11.06</t>
  </si>
  <si>
    <t>S43.05.01</t>
  </si>
  <si>
    <t>行田市</t>
    <phoneticPr fontId="3"/>
  </si>
  <si>
    <t>S28.04.01</t>
  </si>
  <si>
    <t>S39.06.05</t>
  </si>
  <si>
    <t>H17.04.01</t>
  </si>
  <si>
    <t>秩父市</t>
    <phoneticPr fontId="3"/>
  </si>
  <si>
    <t>S28.04.28</t>
  </si>
  <si>
    <t>S41.04.08</t>
  </si>
  <si>
    <t>S39.03.17</t>
  </si>
  <si>
    <t>飯能市</t>
    <phoneticPr fontId="3"/>
  </si>
  <si>
    <t>S51.03.12</t>
  </si>
  <si>
    <t>S61.04.01</t>
  </si>
  <si>
    <t>S51.04.01</t>
  </si>
  <si>
    <t>本庄市</t>
    <phoneticPr fontId="3"/>
  </si>
  <si>
    <t>S46.03.02</t>
  </si>
  <si>
    <t>S52.05.01</t>
  </si>
  <si>
    <t>S46.04.01</t>
  </si>
  <si>
    <t>東松山市</t>
    <phoneticPr fontId="3"/>
  </si>
  <si>
    <t>S51.12.08</t>
  </si>
  <si>
    <t>S50.04.01</t>
  </si>
  <si>
    <t>羽生市</t>
    <phoneticPr fontId="3"/>
  </si>
  <si>
    <t>S46.11.30</t>
  </si>
  <si>
    <t>S50.11.01</t>
  </si>
  <si>
    <t>上尾市</t>
    <phoneticPr fontId="3"/>
  </si>
  <si>
    <t>S48.01.22</t>
  </si>
  <si>
    <t>S58.04.01</t>
  </si>
  <si>
    <t>S48.04.01</t>
  </si>
  <si>
    <t>草加市</t>
    <phoneticPr fontId="3"/>
  </si>
  <si>
    <t>S47.12.27</t>
  </si>
  <si>
    <t>S47.12.26</t>
  </si>
  <si>
    <t>越谷市</t>
    <phoneticPr fontId="3"/>
  </si>
  <si>
    <t>S44.04.01</t>
  </si>
  <si>
    <t>S52.04.01</t>
  </si>
  <si>
    <t>蕨市</t>
    <phoneticPr fontId="3"/>
  </si>
  <si>
    <t>S46.07.29</t>
  </si>
  <si>
    <t>S61.11.01</t>
  </si>
  <si>
    <t>S49.04.01</t>
  </si>
  <si>
    <t>入間市</t>
    <phoneticPr fontId="3"/>
  </si>
  <si>
    <t>S48.09.01</t>
  </si>
  <si>
    <t>S57.08.20</t>
  </si>
  <si>
    <t>朝霞市</t>
    <phoneticPr fontId="3"/>
  </si>
  <si>
    <t>S50.02.12</t>
  </si>
  <si>
    <t>新座市</t>
    <phoneticPr fontId="3"/>
  </si>
  <si>
    <t>S48.01.16</t>
  </si>
  <si>
    <t>S56.04.01</t>
  </si>
  <si>
    <t>桶川市</t>
    <phoneticPr fontId="3"/>
  </si>
  <si>
    <t>S27.04.01</t>
  </si>
  <si>
    <t>S49.07.01</t>
  </si>
  <si>
    <t>S39.04.01</t>
  </si>
  <si>
    <t>久喜市</t>
    <phoneticPr fontId="3"/>
  </si>
  <si>
    <t>S49.08.20</t>
  </si>
  <si>
    <t>S48.07.01</t>
  </si>
  <si>
    <t>北本市</t>
    <phoneticPr fontId="3"/>
  </si>
  <si>
    <t>S49.12.04</t>
  </si>
  <si>
    <t>S49.06.24</t>
  </si>
  <si>
    <t>八潮市</t>
    <phoneticPr fontId="3"/>
  </si>
  <si>
    <t>S51.03.29</t>
  </si>
  <si>
    <t>三郷市</t>
    <phoneticPr fontId="3"/>
  </si>
  <si>
    <t>S53.12.11</t>
  </si>
  <si>
    <t>H03.04.01</t>
  </si>
  <si>
    <t>蓮田市</t>
    <phoneticPr fontId="3"/>
  </si>
  <si>
    <t>S60.04.01</t>
  </si>
  <si>
    <t>S62.04.01</t>
  </si>
  <si>
    <t>幸手市</t>
    <phoneticPr fontId="3"/>
  </si>
  <si>
    <t>S53.12.04</t>
  </si>
  <si>
    <t>S54.07.01</t>
  </si>
  <si>
    <t>吉川市</t>
    <phoneticPr fontId="3"/>
  </si>
  <si>
    <t>S51.02.12</t>
  </si>
  <si>
    <t>S57.10.02</t>
  </si>
  <si>
    <t>ふじみ野市</t>
    <phoneticPr fontId="3"/>
  </si>
  <si>
    <t>S50.11.04</t>
  </si>
  <si>
    <t>白岡市</t>
    <phoneticPr fontId="3"/>
  </si>
  <si>
    <t>S57.11.30</t>
  </si>
  <si>
    <t>S59.04.01</t>
  </si>
  <si>
    <t>伊奈町</t>
    <phoneticPr fontId="3"/>
  </si>
  <si>
    <t>S46.06.30</t>
  </si>
  <si>
    <t>S59.03.01</t>
  </si>
  <si>
    <t>三芳町</t>
    <phoneticPr fontId="3"/>
  </si>
  <si>
    <t>H01.02.28</t>
  </si>
  <si>
    <t>H06.04.01</t>
  </si>
  <si>
    <t>S63.04.01</t>
  </si>
  <si>
    <t>滑川町</t>
    <phoneticPr fontId="3"/>
  </si>
  <si>
    <t>S63.06.25</t>
  </si>
  <si>
    <t>H01.04.01</t>
  </si>
  <si>
    <t>嵐山町</t>
    <phoneticPr fontId="3"/>
  </si>
  <si>
    <t>H05.12.28</t>
  </si>
  <si>
    <t>H11.03.10</t>
  </si>
  <si>
    <t>H05.04.01</t>
  </si>
  <si>
    <t>小川町</t>
    <phoneticPr fontId="3"/>
  </si>
  <si>
    <t>S51.03.16</t>
  </si>
  <si>
    <t>S63.03.28</t>
  </si>
  <si>
    <t>川島町</t>
    <phoneticPr fontId="3"/>
  </si>
  <si>
    <t>S60.06.25</t>
  </si>
  <si>
    <t>H10.10.01</t>
  </si>
  <si>
    <t>吉見町</t>
    <phoneticPr fontId="3"/>
  </si>
  <si>
    <t>H25.04.01</t>
  </si>
  <si>
    <t>美里町</t>
    <phoneticPr fontId="3"/>
  </si>
  <si>
    <t>H17.01.04</t>
  </si>
  <si>
    <t>H21.07.01</t>
  </si>
  <si>
    <t>H13.04.01</t>
  </si>
  <si>
    <t>神川町</t>
    <phoneticPr fontId="3"/>
  </si>
  <si>
    <t>S62.02.14</t>
  </si>
  <si>
    <t>H04.04.01</t>
  </si>
  <si>
    <t>寄居町</t>
    <phoneticPr fontId="3"/>
  </si>
  <si>
    <t>S60.12.12</t>
  </si>
  <si>
    <t>宮代町</t>
    <phoneticPr fontId="3"/>
  </si>
  <si>
    <t>S56.09.01</t>
  </si>
  <si>
    <t>S62.03.31</t>
  </si>
  <si>
    <t>S56.06.23</t>
  </si>
  <si>
    <t>杉戸町</t>
    <phoneticPr fontId="3"/>
  </si>
  <si>
    <t>S60.12.27</t>
  </si>
  <si>
    <t>松伏町</t>
    <phoneticPr fontId="3"/>
  </si>
  <si>
    <t/>
  </si>
  <si>
    <t>S55.01.01</t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</si>
  <si>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</si>
  <si>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</si>
  <si>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</si>
  <si>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下水道使用料</t>
    <rPh sb="0" eb="2">
      <t>ゲスイ</t>
    </rPh>
    <rPh sb="2" eb="3">
      <t>ドウ</t>
    </rPh>
    <rPh sb="3" eb="6">
      <t>シヨウリョウ</t>
    </rPh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</si>
  <si>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</si>
  <si>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</si>
  <si>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</si>
  <si>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</si>
  <si>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</si>
  <si>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</si>
  <si>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</si>
  <si>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</si>
  <si>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</si>
  <si>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</si>
  <si>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</si>
  <si>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</si>
  <si>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</si>
  <si>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</si>
  <si>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</si>
  <si>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</si>
  <si>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</si>
  <si>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</si>
  <si>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</si>
  <si>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</si>
  <si>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</si>
  <si>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</si>
  <si>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</si>
  <si>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</si>
  <si>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</si>
  <si>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3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</si>
  <si>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</si>
  <si>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</si>
  <si>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</si>
  <si>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</si>
  <si>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</si>
  <si>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</si>
  <si>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</si>
  <si>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</si>
  <si>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</si>
  <si>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</si>
  <si>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</si>
  <si>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</si>
  <si>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</si>
  <si>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</si>
  <si>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</si>
  <si>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</si>
  <si>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</si>
  <si>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熊谷市</t>
    <phoneticPr fontId="3"/>
  </si>
  <si>
    <t>川口市</t>
    <phoneticPr fontId="3"/>
  </si>
  <si>
    <t>行田市</t>
    <phoneticPr fontId="3"/>
  </si>
  <si>
    <t>飯能市</t>
    <phoneticPr fontId="3"/>
  </si>
  <si>
    <t>本庄市</t>
    <phoneticPr fontId="3"/>
  </si>
  <si>
    <t>東松山市</t>
    <phoneticPr fontId="3"/>
  </si>
  <si>
    <t>羽生市</t>
    <phoneticPr fontId="3"/>
  </si>
  <si>
    <t>上尾市</t>
    <phoneticPr fontId="3"/>
  </si>
  <si>
    <t>越谷市</t>
    <phoneticPr fontId="3"/>
  </si>
  <si>
    <t>蕨市</t>
    <phoneticPr fontId="3"/>
  </si>
  <si>
    <t>入間市</t>
    <phoneticPr fontId="3"/>
  </si>
  <si>
    <t>朝霞市</t>
    <phoneticPr fontId="3"/>
  </si>
  <si>
    <t>新座市</t>
    <phoneticPr fontId="3"/>
  </si>
  <si>
    <t>桶川市</t>
    <phoneticPr fontId="3"/>
  </si>
  <si>
    <t>久喜市</t>
    <phoneticPr fontId="3"/>
  </si>
  <si>
    <t>北本市</t>
    <phoneticPr fontId="3"/>
  </si>
  <si>
    <t>八潮市</t>
    <phoneticPr fontId="3"/>
  </si>
  <si>
    <t>三郷市</t>
    <phoneticPr fontId="3"/>
  </si>
  <si>
    <t>蓮田市</t>
    <phoneticPr fontId="3"/>
  </si>
  <si>
    <t>幸手市</t>
    <phoneticPr fontId="3"/>
  </si>
  <si>
    <t>吉川市</t>
    <phoneticPr fontId="3"/>
  </si>
  <si>
    <t>ふじみ野市</t>
    <phoneticPr fontId="3"/>
  </si>
  <si>
    <t>白岡市</t>
    <phoneticPr fontId="3"/>
  </si>
  <si>
    <t>三芳町</t>
    <phoneticPr fontId="3"/>
  </si>
  <si>
    <t>滑川町</t>
    <phoneticPr fontId="3"/>
  </si>
  <si>
    <t>嵐山町</t>
    <phoneticPr fontId="3"/>
  </si>
  <si>
    <t>小川町</t>
    <phoneticPr fontId="3"/>
  </si>
  <si>
    <t>川島町</t>
    <phoneticPr fontId="3"/>
  </si>
  <si>
    <t>吉見町</t>
    <phoneticPr fontId="3"/>
  </si>
  <si>
    <t>美里町</t>
    <phoneticPr fontId="3"/>
  </si>
  <si>
    <t>神川町</t>
    <phoneticPr fontId="3"/>
  </si>
  <si>
    <t>寄居町</t>
    <phoneticPr fontId="3"/>
  </si>
  <si>
    <t>宮代町</t>
    <phoneticPr fontId="3"/>
  </si>
  <si>
    <t>杉戸町</t>
    <phoneticPr fontId="3"/>
  </si>
  <si>
    <t>松伏町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</si>
  <si>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</si>
  <si>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</si>
  <si>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</si>
  <si>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</si>
  <si>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</si>
  <si>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</si>
  <si>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徴収
方法</t>
    <rPh sb="0" eb="2">
      <t>チョウシュウ</t>
    </rPh>
    <rPh sb="3" eb="5">
      <t>ホウホウ</t>
    </rPh>
    <phoneticPr fontId="3"/>
  </si>
  <si>
    <t>集金制</t>
    <rPh sb="0" eb="2">
      <t>シュウキン</t>
    </rPh>
    <rPh sb="2" eb="3">
      <t>セイ</t>
    </rPh>
    <phoneticPr fontId="3"/>
  </si>
  <si>
    <t>納付制</t>
    <rPh sb="0" eb="2">
      <t>ノウフ</t>
    </rPh>
    <rPh sb="2" eb="3">
      <t>セイ</t>
    </rPh>
    <phoneticPr fontId="3"/>
  </si>
  <si>
    <t>口座振替制</t>
    <rPh sb="0" eb="2">
      <t>コウザ</t>
    </rPh>
    <rPh sb="2" eb="4">
      <t>フリカエ</t>
    </rPh>
    <rPh sb="4" eb="5">
      <t>セイ</t>
    </rPh>
    <phoneticPr fontId="3"/>
  </si>
  <si>
    <t>コンビニエンスストア</t>
    <phoneticPr fontId="3"/>
  </si>
  <si>
    <t>クレジットカード</t>
    <phoneticPr fontId="3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</si>
  <si>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3"/>
  </si>
  <si>
    <t>現行使用料</t>
    <rPh sb="0" eb="2">
      <t>ゲンコウ</t>
    </rPh>
    <rPh sb="2" eb="5">
      <t>シヨウリョウ</t>
    </rPh>
    <phoneticPr fontId="3"/>
  </si>
  <si>
    <t>家庭用</t>
    <rPh sb="0" eb="3">
      <t>カテイヨウ</t>
    </rPh>
    <phoneticPr fontId="3"/>
  </si>
  <si>
    <t>20㎥/月（円）</t>
    <rPh sb="4" eb="5">
      <t>ツキ</t>
    </rPh>
    <rPh sb="6" eb="7">
      <t>エン</t>
    </rPh>
    <phoneticPr fontId="3"/>
  </si>
  <si>
    <t>業務用</t>
    <rPh sb="0" eb="3">
      <t>ギョウムヨウ</t>
    </rPh>
    <phoneticPr fontId="3"/>
  </si>
  <si>
    <t>100㎥/月（円）</t>
    <rPh sb="5" eb="6">
      <t>ツキ</t>
    </rPh>
    <rPh sb="7" eb="8">
      <t>エン</t>
    </rPh>
    <phoneticPr fontId="3"/>
  </si>
  <si>
    <t>500㎥/月（円）</t>
    <rPh sb="5" eb="6">
      <t>ツキ</t>
    </rPh>
    <rPh sb="7" eb="8">
      <t>エン</t>
    </rPh>
    <phoneticPr fontId="3"/>
  </si>
  <si>
    <t>1,000㎥/月（円）</t>
    <rPh sb="7" eb="8">
      <t>ツキ</t>
    </rPh>
    <rPh sb="9" eb="10">
      <t>エン</t>
    </rPh>
    <phoneticPr fontId="3"/>
  </si>
  <si>
    <t>5,000㎥/月（円）</t>
    <rPh sb="7" eb="8">
      <t>ツキ</t>
    </rPh>
    <rPh sb="9" eb="10">
      <t>エン</t>
    </rPh>
    <phoneticPr fontId="3"/>
  </si>
  <si>
    <t>10,000㎥/月（円）</t>
    <rPh sb="8" eb="9">
      <t>ツキ</t>
    </rPh>
    <rPh sb="10" eb="11">
      <t>エン</t>
    </rPh>
    <phoneticPr fontId="3"/>
  </si>
  <si>
    <t>使用料収入</t>
    <rPh sb="0" eb="3">
      <t>シヨウリョウ</t>
    </rPh>
    <rPh sb="3" eb="5">
      <t>シュウニュウ</t>
    </rPh>
    <phoneticPr fontId="3"/>
  </si>
  <si>
    <t xml:space="preserve">汚水処理費 </t>
    <rPh sb="0" eb="2">
      <t>オスイ</t>
    </rPh>
    <rPh sb="2" eb="4">
      <t>ショリ</t>
    </rPh>
    <rPh sb="4" eb="5">
      <t>ヒ</t>
    </rPh>
    <phoneticPr fontId="3"/>
  </si>
  <si>
    <t>使用料単価(円/㎥) A</t>
    <rPh sb="0" eb="3">
      <t>シヨウリョウ</t>
    </rPh>
    <rPh sb="3" eb="5">
      <t>タンカ</t>
    </rPh>
    <rPh sb="6" eb="7">
      <t>エン</t>
    </rPh>
    <phoneticPr fontId="3"/>
  </si>
  <si>
    <t>処理原価(円/㎥) B</t>
    <rPh sb="0" eb="2">
      <t>ショリ</t>
    </rPh>
    <rPh sb="2" eb="4">
      <t>ゲンカ</t>
    </rPh>
    <phoneticPr fontId="3"/>
  </si>
  <si>
    <t>経費回収率 A/B×100(%)</t>
    <rPh sb="0" eb="2">
      <t>ケイヒ</t>
    </rPh>
    <rPh sb="2" eb="4">
      <t>カイシュウ</t>
    </rPh>
    <rPh sb="4" eb="5">
      <t>リツ</t>
    </rPh>
    <phoneticPr fontId="3"/>
  </si>
  <si>
    <t>逆ざや(円/㎥)</t>
    <rPh sb="0" eb="1">
      <t>ギャク</t>
    </rPh>
    <rPh sb="4" eb="5">
      <t>エン</t>
    </rPh>
    <phoneticPr fontId="3"/>
  </si>
  <si>
    <t>○</t>
  </si>
  <si>
    <t>H18.04.01</t>
  </si>
  <si>
    <t>H12.04.01</t>
  </si>
  <si>
    <t>H21.04.01</t>
  </si>
  <si>
    <t>H09.05.01</t>
  </si>
  <si>
    <t>H26.10.01</t>
  </si>
  <si>
    <t>H09.06.01</t>
  </si>
  <si>
    <t>H12.01.01</t>
  </si>
  <si>
    <t>H23.07.01</t>
  </si>
  <si>
    <t>H19.06.01</t>
  </si>
  <si>
    <t>S57.02.01</t>
  </si>
  <si>
    <t>H09.07.01</t>
  </si>
  <si>
    <t>H22.04.01</t>
  </si>
  <si>
    <t>H10.04.01</t>
  </si>
  <si>
    <t>H02.10.01</t>
  </si>
  <si>
    <t>H03.10.01</t>
  </si>
  <si>
    <t>H19.04.01</t>
  </si>
  <si>
    <t>H02.04.01</t>
  </si>
  <si>
    <t>H22.05.01</t>
  </si>
  <si>
    <t>　　　　　　　　　　　　団体名
　区分</t>
  </si>
  <si>
    <t>計</t>
    <phoneticPr fontId="3"/>
  </si>
  <si>
    <t>公共</t>
    <phoneticPr fontId="2"/>
  </si>
  <si>
    <t>公共</t>
    <phoneticPr fontId="2"/>
  </si>
  <si>
    <t>下水道使用料</t>
    <rPh sb="0" eb="3">
      <t>ゲスイドウ</t>
    </rPh>
    <rPh sb="3" eb="6">
      <t>シヨウリョウ</t>
    </rPh>
    <phoneticPr fontId="2"/>
  </si>
  <si>
    <t>地方債現在高</t>
    <rPh sb="0" eb="3">
      <t>チホウサイ</t>
    </rPh>
    <rPh sb="3" eb="6">
      <t>ゲンザイダカ</t>
    </rPh>
    <phoneticPr fontId="3"/>
  </si>
  <si>
    <t>坂戸、鶴ケ島下</t>
  </si>
  <si>
    <t>坂戸、鶴ケ島下</t>
    <phoneticPr fontId="3"/>
  </si>
  <si>
    <t>水道組合</t>
  </si>
  <si>
    <t>水道組合</t>
    <phoneticPr fontId="2"/>
  </si>
  <si>
    <t>毛呂山・越生・鳩</t>
  </si>
  <si>
    <t>毛呂山・越生・鳩</t>
    <phoneticPr fontId="3"/>
  </si>
  <si>
    <t>山公共下水道組合</t>
  </si>
  <si>
    <t>山公共下水道組合</t>
    <phoneticPr fontId="2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</si>
  <si>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3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</si>
  <si>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</si>
  <si>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</si>
  <si>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赤字(▲)</t>
    <rPh sb="0" eb="2">
      <t>アカジ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</si>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</sst>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85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0" borderId="35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0" xfId="0" applyFont="1" applyBorder="1">
      <alignment vertical="center"/>
    </xf>
    <xf numFmtId="178" fontId="4" fillId="0" borderId="35" xfId="1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40" fontId="4" fillId="0" borderId="35" xfId="1" applyNumberFormat="1" applyFont="1" applyFill="1" applyBorder="1" applyAlignment="1">
      <alignment horizontal="center" vertical="center"/>
    </xf>
    <xf numFmtId="38" fontId="4" fillId="0" borderId="35" xfId="1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39" xfId="0" applyFont="1" applyBorder="1" applyAlignment="1">
      <alignment horizontal="left" vertical="center"/>
    </xf>
    <xf numFmtId="40" fontId="4" fillId="0" borderId="56" xfId="1" applyNumberFormat="1" applyFont="1" applyFill="1" applyBorder="1" applyAlignment="1">
      <alignment horizontal="center" vertical="center"/>
    </xf>
    <xf numFmtId="38" fontId="4" fillId="0" borderId="56" xfId="1" applyNumberFormat="1" applyFont="1" applyFill="1" applyBorder="1" applyAlignment="1">
      <alignment vertical="center"/>
    </xf>
    <xf numFmtId="0" fontId="4" fillId="0" borderId="34" xfId="0" applyFont="1" applyBorder="1">
      <alignment vertical="center"/>
    </xf>
    <xf numFmtId="179" fontId="4" fillId="0" borderId="35" xfId="1" applyNumberFormat="1" applyFont="1" applyFill="1" applyBorder="1" applyAlignment="1">
      <alignment horizontal="right" vertical="center"/>
    </xf>
    <xf numFmtId="177" fontId="4" fillId="0" borderId="36" xfId="1" applyNumberFormat="1" applyFont="1" applyFill="1" applyBorder="1" applyAlignment="1">
      <alignment horizontal="right" vertical="center"/>
    </xf>
    <xf numFmtId="180" fontId="4" fillId="0" borderId="2" xfId="0" applyNumberFormat="1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4" fillId="0" borderId="33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4" fillId="0" borderId="39" xfId="0" applyNumberFormat="1" applyFont="1" applyFill="1" applyBorder="1" applyAlignment="1">
      <alignment horizontal="center" vertical="center"/>
    </xf>
    <xf numFmtId="180" fontId="4" fillId="0" borderId="2" xfId="0" applyNumberFormat="1" applyFont="1" applyBorder="1" applyAlignment="1">
      <alignment horizontal="left" vertical="center"/>
    </xf>
    <xf numFmtId="180" fontId="4" fillId="0" borderId="35" xfId="1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left" vertical="center"/>
    </xf>
    <xf numFmtId="180" fontId="4" fillId="0" borderId="29" xfId="0" applyNumberFormat="1" applyFont="1" applyBorder="1" applyAlignment="1">
      <alignment horizontal="left"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23" xfId="0" applyNumberFormat="1" applyFont="1" applyFill="1" applyBorder="1" applyAlignment="1">
      <alignment vertical="center"/>
    </xf>
    <xf numFmtId="180" fontId="4" fillId="0" borderId="24" xfId="0" applyNumberFormat="1" applyFont="1" applyFill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horizontal="left" vertical="center"/>
    </xf>
    <xf numFmtId="180" fontId="4" fillId="0" borderId="24" xfId="0" applyNumberFormat="1" applyFont="1" applyBorder="1" applyAlignment="1">
      <alignment vertical="center"/>
    </xf>
    <xf numFmtId="180" fontId="4" fillId="0" borderId="26" xfId="0" applyNumberFormat="1" applyFont="1" applyBorder="1" applyAlignment="1">
      <alignment vertical="center"/>
    </xf>
    <xf numFmtId="180" fontId="4" fillId="0" borderId="29" xfId="0" applyNumberFormat="1" applyFont="1" applyBorder="1" applyAlignment="1">
      <alignment vertical="center"/>
    </xf>
    <xf numFmtId="180" fontId="4" fillId="0" borderId="27" xfId="0" applyNumberFormat="1" applyFont="1" applyBorder="1" applyAlignment="1">
      <alignment vertical="center"/>
    </xf>
    <xf numFmtId="180" fontId="4" fillId="0" borderId="23" xfId="0" applyNumberFormat="1" applyFont="1" applyBorder="1" applyAlignment="1">
      <alignment horizontal="left" vertical="center"/>
    </xf>
    <xf numFmtId="180" fontId="4" fillId="0" borderId="21" xfId="0" applyNumberFormat="1" applyFont="1" applyBorder="1" applyAlignment="1">
      <alignment vertical="center"/>
    </xf>
    <xf numFmtId="180" fontId="4" fillId="0" borderId="20" xfId="0" applyNumberFormat="1" applyFont="1" applyBorder="1" applyAlignment="1">
      <alignment vertical="center"/>
    </xf>
    <xf numFmtId="180" fontId="4" fillId="0" borderId="58" xfId="0" applyNumberFormat="1" applyFont="1" applyBorder="1" applyAlignment="1">
      <alignment horizontal="left" vertical="center"/>
    </xf>
    <xf numFmtId="180" fontId="4" fillId="0" borderId="56" xfId="1" applyNumberFormat="1" applyFont="1" applyFill="1" applyBorder="1" applyAlignment="1">
      <alignment horizontal="right" vertical="center"/>
    </xf>
    <xf numFmtId="180" fontId="4" fillId="0" borderId="6" xfId="0" applyNumberFormat="1" applyFont="1" applyBorder="1" applyAlignment="1">
      <alignment vertical="center"/>
    </xf>
    <xf numFmtId="180" fontId="4" fillId="0" borderId="30" xfId="0" applyNumberFormat="1" applyFont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180" fontId="4" fillId="0" borderId="44" xfId="0" applyNumberFormat="1" applyFont="1" applyFill="1" applyBorder="1" applyAlignment="1">
      <alignment vertical="center"/>
    </xf>
    <xf numFmtId="180" fontId="4" fillId="0" borderId="45" xfId="0" applyNumberFormat="1" applyFont="1" applyFill="1" applyBorder="1" applyAlignment="1">
      <alignment vertical="center"/>
    </xf>
    <xf numFmtId="180" fontId="4" fillId="0" borderId="36" xfId="1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horizontal="lef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59" xfId="0" applyFont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vertical="center" wrapText="1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4" fillId="0" borderId="53" xfId="0" applyFont="1" applyFill="1" applyBorder="1" applyAlignment="1">
      <alignment vertical="center" wrapText="1"/>
    </xf>
    <xf numFmtId="0" fontId="0" fillId="0" borderId="54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80" fontId="4" fillId="0" borderId="17" xfId="0" applyNumberFormat="1" applyFont="1" applyFill="1" applyBorder="1" applyAlignment="1">
      <alignment horizontal="left" vertical="center"/>
    </xf>
    <xf numFmtId="180" fontId="4" fillId="0" borderId="18" xfId="0" applyNumberFormat="1" applyFont="1" applyFill="1" applyBorder="1" applyAlignment="1">
      <alignment horizontal="left" vertical="center"/>
    </xf>
    <xf numFmtId="180" fontId="4" fillId="0" borderId="19" xfId="0" applyNumberFormat="1" applyFont="1" applyFill="1" applyBorder="1" applyAlignment="1">
      <alignment horizontal="left" vertical="center"/>
    </xf>
    <xf numFmtId="180" fontId="4" fillId="0" borderId="13" xfId="0" applyNumberFormat="1" applyFont="1" applyFill="1" applyBorder="1" applyAlignment="1">
      <alignment horizontal="center" vertical="center" textRotation="255" wrapText="1"/>
    </xf>
    <xf numFmtId="180" fontId="4" fillId="0" borderId="16" xfId="0" applyNumberFormat="1" applyFont="1" applyFill="1" applyBorder="1" applyAlignment="1">
      <alignment horizontal="center" vertical="center" textRotation="255"/>
    </xf>
    <xf numFmtId="180" fontId="4" fillId="0" borderId="42" xfId="0" applyNumberFormat="1" applyFont="1" applyFill="1" applyBorder="1" applyAlignment="1">
      <alignment horizontal="center" vertical="center" textRotation="255"/>
    </xf>
    <xf numFmtId="180" fontId="4" fillId="0" borderId="43" xfId="0" applyNumberFormat="1" applyFont="1" applyFill="1" applyBorder="1" applyAlignment="1">
      <alignment horizontal="center" vertical="center" textRotation="255"/>
    </xf>
    <xf numFmtId="180" fontId="4" fillId="0" borderId="16" xfId="0" applyNumberFormat="1" applyFont="1" applyFill="1" applyBorder="1" applyAlignment="1">
      <alignment horizontal="left" vertical="center"/>
    </xf>
    <xf numFmtId="180" fontId="4" fillId="0" borderId="57" xfId="0" applyNumberFormat="1" applyFont="1" applyFill="1" applyBorder="1" applyAlignment="1">
      <alignment horizontal="left" vertical="center"/>
    </xf>
    <xf numFmtId="180" fontId="4" fillId="0" borderId="43" xfId="0" applyNumberFormat="1" applyFont="1" applyFill="1" applyBorder="1" applyAlignment="1">
      <alignment horizontal="left" vertical="center"/>
    </xf>
    <xf numFmtId="180" fontId="4" fillId="0" borderId="26" xfId="0" applyNumberFormat="1" applyFont="1" applyFill="1" applyBorder="1" applyAlignment="1">
      <alignment horizontal="left" vertical="center"/>
    </xf>
    <xf numFmtId="180" fontId="4" fillId="0" borderId="11" xfId="0" applyNumberFormat="1" applyFont="1" applyFill="1" applyBorder="1" applyAlignment="1">
      <alignment horizontal="left" vertical="center"/>
    </xf>
    <xf numFmtId="180" fontId="4" fillId="0" borderId="8" xfId="0" applyNumberFormat="1" applyFont="1" applyFill="1" applyBorder="1" applyAlignment="1">
      <alignment horizontal="left" vertical="center"/>
    </xf>
    <xf numFmtId="180" fontId="4" fillId="0" borderId="9" xfId="0" applyNumberFormat="1" applyFont="1" applyFill="1" applyBorder="1" applyAlignment="1">
      <alignment horizontal="left" vertical="center"/>
    </xf>
    <xf numFmtId="180" fontId="4" fillId="0" borderId="46" xfId="0" applyNumberFormat="1" applyFont="1" applyFill="1" applyBorder="1" applyAlignment="1">
      <alignment horizontal="left" vertical="center"/>
    </xf>
    <xf numFmtId="180" fontId="4" fillId="0" borderId="31" xfId="0" applyNumberFormat="1" applyFont="1" applyFill="1" applyBorder="1" applyAlignment="1">
      <alignment horizontal="left" vertical="center"/>
    </xf>
    <xf numFmtId="180" fontId="4" fillId="0" borderId="32" xfId="0" applyNumberFormat="1" applyFont="1" applyFill="1" applyBorder="1" applyAlignment="1">
      <alignment horizontal="left" vertical="center"/>
    </xf>
    <xf numFmtId="180" fontId="4" fillId="0" borderId="7" xfId="0" applyNumberFormat="1" applyFont="1" applyFill="1" applyBorder="1" applyAlignment="1">
      <alignment horizontal="left" vertical="center"/>
    </xf>
    <xf numFmtId="180" fontId="4" fillId="0" borderId="22" xfId="0" applyNumberFormat="1" applyFont="1" applyFill="1" applyBorder="1" applyAlignment="1">
      <alignment horizontal="left" vertical="center"/>
    </xf>
    <xf numFmtId="180" fontId="4" fillId="0" borderId="11" xfId="0" applyNumberFormat="1" applyFont="1" applyBorder="1" applyAlignment="1">
      <alignment horizontal="left" vertical="center"/>
    </xf>
    <xf numFmtId="180" fontId="4" fillId="0" borderId="8" xfId="0" applyNumberFormat="1" applyFont="1" applyBorder="1" applyAlignment="1">
      <alignment vertical="center"/>
    </xf>
    <xf numFmtId="180" fontId="4" fillId="0" borderId="9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horizontal="left" vertical="center"/>
    </xf>
    <xf numFmtId="180" fontId="4" fillId="0" borderId="8" xfId="0" applyNumberFormat="1" applyFont="1" applyBorder="1" applyAlignment="1">
      <alignment horizontal="left" vertical="center"/>
    </xf>
    <xf numFmtId="180" fontId="4" fillId="0" borderId="9" xfId="0" applyNumberFormat="1" applyFont="1" applyBorder="1" applyAlignment="1">
      <alignment horizontal="left" vertical="center"/>
    </xf>
    <xf numFmtId="180" fontId="4" fillId="0" borderId="17" xfId="0" applyNumberFormat="1" applyFont="1" applyBorder="1" applyAlignment="1">
      <alignment horizontal="center" vertical="center" wrapText="1"/>
    </xf>
    <xf numFmtId="180" fontId="4" fillId="0" borderId="18" xfId="0" applyNumberFormat="1" applyFont="1" applyBorder="1" applyAlignment="1">
      <alignment horizontal="center" vertical="center" wrapText="1"/>
    </xf>
    <xf numFmtId="180" fontId="4" fillId="0" borderId="25" xfId="0" applyNumberFormat="1" applyFont="1" applyBorder="1" applyAlignment="1">
      <alignment horizontal="center" vertical="center" wrapText="1"/>
    </xf>
    <xf numFmtId="180" fontId="4" fillId="0" borderId="21" xfId="0" applyNumberFormat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 wrapText="1"/>
    </xf>
    <xf numFmtId="180" fontId="4" fillId="0" borderId="28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>
      <alignment vertical="center"/>
    </xf>
    <xf numFmtId="180" fontId="4" fillId="0" borderId="9" xfId="0" applyNumberFormat="1" applyFont="1" applyBorder="1">
      <alignment vertical="center"/>
    </xf>
    <xf numFmtId="180" fontId="4" fillId="0" borderId="7" xfId="0" applyNumberFormat="1" applyFont="1" applyBorder="1" applyAlignment="1">
      <alignment horizontal="left" vertical="center" shrinkToFit="1"/>
    </xf>
    <xf numFmtId="180" fontId="4" fillId="0" borderId="8" xfId="0" applyNumberFormat="1" applyFont="1" applyBorder="1" applyAlignment="1">
      <alignment horizontal="left" vertical="center" shrinkToFit="1"/>
    </xf>
    <xf numFmtId="180" fontId="4" fillId="0" borderId="9" xfId="0" applyNumberFormat="1" applyFont="1" applyBorder="1" applyAlignment="1">
      <alignment horizontal="left" vertical="center" shrinkToFit="1"/>
    </xf>
    <xf numFmtId="180" fontId="4" fillId="0" borderId="17" xfId="0" applyNumberFormat="1" applyFont="1" applyBorder="1" applyAlignment="1">
      <alignment horizontal="left" vertical="center"/>
    </xf>
    <xf numFmtId="180" fontId="4" fillId="0" borderId="18" xfId="0" applyNumberFormat="1" applyFont="1" applyBorder="1" applyAlignment="1">
      <alignment horizontal="left" vertical="center"/>
    </xf>
    <xf numFmtId="180" fontId="4" fillId="0" borderId="19" xfId="0" applyNumberFormat="1" applyFont="1" applyBorder="1" applyAlignment="1">
      <alignment horizontal="left" vertical="center"/>
    </xf>
    <xf numFmtId="180" fontId="4" fillId="0" borderId="22" xfId="0" applyNumberFormat="1" applyFont="1" applyBorder="1" applyAlignment="1">
      <alignment horizontal="left" vertical="center"/>
    </xf>
    <xf numFmtId="180" fontId="4" fillId="0" borderId="11" xfId="0" applyNumberFormat="1" applyFont="1" applyBorder="1" applyAlignment="1">
      <alignment horizontal="left" vertical="center" shrinkToFit="1"/>
    </xf>
    <xf numFmtId="180" fontId="4" fillId="0" borderId="11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horizontal="center" vertical="center" textRotation="255"/>
    </xf>
    <xf numFmtId="180" fontId="4" fillId="0" borderId="12" xfId="0" applyNumberFormat="1" applyFont="1" applyBorder="1" applyAlignment="1">
      <alignment horizontal="center" vertical="center" textRotation="255"/>
    </xf>
    <xf numFmtId="180" fontId="4" fillId="0" borderId="13" xfId="0" applyNumberFormat="1" applyFont="1" applyBorder="1" applyAlignment="1">
      <alignment horizontal="center" vertical="center" textRotation="255"/>
    </xf>
    <xf numFmtId="180" fontId="4" fillId="0" borderId="47" xfId="0" applyNumberFormat="1" applyFont="1" applyFill="1" applyBorder="1" applyAlignment="1">
      <alignment vertical="center" wrapText="1"/>
    </xf>
    <xf numFmtId="180" fontId="0" fillId="0" borderId="48" xfId="0" applyNumberFormat="1" applyFill="1" applyBorder="1" applyAlignment="1">
      <alignment vertical="center"/>
    </xf>
    <xf numFmtId="180" fontId="0" fillId="0" borderId="49" xfId="0" applyNumberFormat="1" applyFill="1" applyBorder="1" applyAlignment="1">
      <alignment vertical="center"/>
    </xf>
    <xf numFmtId="180" fontId="4" fillId="0" borderId="53" xfId="0" applyNumberFormat="1" applyFont="1" applyFill="1" applyBorder="1" applyAlignment="1">
      <alignment vertical="center" wrapText="1"/>
    </xf>
    <xf numFmtId="180" fontId="0" fillId="0" borderId="54" xfId="0" applyNumberFormat="1" applyFill="1" applyBorder="1" applyAlignment="1">
      <alignment vertical="center"/>
    </xf>
    <xf numFmtId="180" fontId="0" fillId="0" borderId="55" xfId="0" applyNumberFormat="1" applyFill="1" applyBorder="1" applyAlignment="1">
      <alignment vertical="center"/>
    </xf>
    <xf numFmtId="180" fontId="0" fillId="0" borderId="50" xfId="0" applyNumberFormat="1" applyFill="1" applyBorder="1" applyAlignment="1">
      <alignment vertical="center"/>
    </xf>
    <xf numFmtId="180" fontId="0" fillId="0" borderId="51" xfId="0" applyNumberFormat="1" applyFill="1" applyBorder="1" applyAlignment="1">
      <alignment vertical="center"/>
    </xf>
    <xf numFmtId="180" fontId="0" fillId="0" borderId="52" xfId="0" applyNumberFormat="1" applyFill="1" applyBorder="1" applyAlignment="1">
      <alignment vertical="center"/>
    </xf>
    <xf numFmtId="180" fontId="4" fillId="0" borderId="37" xfId="0" applyNumberFormat="1" applyFont="1" applyFill="1" applyBorder="1" applyAlignment="1">
      <alignment horizontal="center" vertical="center" textRotation="255"/>
    </xf>
    <xf numFmtId="180" fontId="4" fillId="0" borderId="12" xfId="0" applyNumberFormat="1" applyFont="1" applyFill="1" applyBorder="1" applyAlignment="1">
      <alignment horizontal="center" vertical="center" textRotation="255"/>
    </xf>
    <xf numFmtId="180" fontId="4" fillId="0" borderId="13" xfId="0" applyNumberFormat="1" applyFont="1" applyFill="1" applyBorder="1" applyAlignment="1">
      <alignment horizontal="center" vertical="center" textRotation="255"/>
    </xf>
    <xf numFmtId="180" fontId="4" fillId="0" borderId="38" xfId="0" applyNumberFormat="1" applyFont="1" applyFill="1" applyBorder="1" applyAlignment="1">
      <alignment horizontal="left" vertical="center"/>
    </xf>
    <xf numFmtId="180" fontId="4" fillId="0" borderId="2" xfId="0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0"/>
  <sheetViews>
    <sheetView tabSelected="1" topLeftCell="AB40" zoomScale="120" zoomScaleNormal="120" workbookViewId="0">
      <selection activeCell="AI62" sqref="AI62"/>
    </sheetView>
  </sheetViews>
  <sheetFormatPr defaultColWidth="9.625" defaultRowHeight="9.9499999999999993" customHeight="1" x14ac:dyDescent="0.15"/>
  <cols>
    <col min="1" max="4" width="2.625" style="19" customWidth="1"/>
    <col min="5" max="5" width="14.625" style="19" customWidth="1"/>
    <col min="6" max="10" width="0" style="19" hidden="1" customWidth="1"/>
    <col min="11" max="49" width="9.625" style="19" customWidth="1"/>
    <col min="50" max="50" width="11.5" style="19" customWidth="1"/>
    <col min="51" max="16384" width="9.625" style="19"/>
  </cols>
  <sheetData>
    <row r="1" spans="1:51" ht="9.9499999999999993" customHeight="1" x14ac:dyDescent="0.15">
      <c r="A1" s="111" t="s">
        <v>296</v>
      </c>
      <c r="B1" s="112"/>
      <c r="C1" s="112"/>
      <c r="D1" s="112"/>
      <c r="E1" s="113"/>
      <c r="F1" s="1"/>
      <c r="G1" s="1"/>
      <c r="H1" s="1"/>
      <c r="I1" s="1"/>
      <c r="J1" s="1"/>
      <c r="K1" s="2" t="s">
        <v>47</v>
      </c>
      <c r="L1" s="2" t="s">
        <v>51</v>
      </c>
      <c r="M1" s="2" t="s">
        <v>54</v>
      </c>
      <c r="N1" s="2" t="s">
        <v>58</v>
      </c>
      <c r="O1" s="2" t="s">
        <v>62</v>
      </c>
      <c r="P1" s="2" t="s">
        <v>66</v>
      </c>
      <c r="Q1" s="2" t="s">
        <v>70</v>
      </c>
      <c r="R1" s="2" t="s">
        <v>73</v>
      </c>
      <c r="S1" s="2" t="s">
        <v>76</v>
      </c>
      <c r="T1" s="2" t="s">
        <v>80</v>
      </c>
      <c r="U1" s="2" t="s">
        <v>83</v>
      </c>
      <c r="V1" s="2" t="s">
        <v>86</v>
      </c>
      <c r="W1" s="2" t="s">
        <v>90</v>
      </c>
      <c r="X1" s="2" t="s">
        <v>93</v>
      </c>
      <c r="Y1" s="2" t="s">
        <v>95</v>
      </c>
      <c r="Z1" s="2" t="s">
        <v>98</v>
      </c>
      <c r="AA1" s="2" t="s">
        <v>102</v>
      </c>
      <c r="AB1" s="2" t="s">
        <v>105</v>
      </c>
      <c r="AC1" s="2" t="s">
        <v>108</v>
      </c>
      <c r="AD1" s="2" t="s">
        <v>110</v>
      </c>
      <c r="AE1" s="2" t="s">
        <v>113</v>
      </c>
      <c r="AF1" s="2" t="s">
        <v>116</v>
      </c>
      <c r="AG1" s="2" t="s">
        <v>119</v>
      </c>
      <c r="AH1" s="2" t="s">
        <v>122</v>
      </c>
      <c r="AI1" s="2" t="s">
        <v>124</v>
      </c>
      <c r="AJ1" s="2" t="s">
        <v>127</v>
      </c>
      <c r="AK1" s="2" t="s">
        <v>130</v>
      </c>
      <c r="AL1" s="2" t="s">
        <v>134</v>
      </c>
      <c r="AM1" s="2" t="s">
        <v>137</v>
      </c>
      <c r="AN1" s="2" t="s">
        <v>141</v>
      </c>
      <c r="AO1" s="2" t="s">
        <v>144</v>
      </c>
      <c r="AP1" s="2" t="s">
        <v>147</v>
      </c>
      <c r="AQ1" s="2" t="s">
        <v>149</v>
      </c>
      <c r="AR1" s="2" t="s">
        <v>153</v>
      </c>
      <c r="AS1" s="2" t="s">
        <v>156</v>
      </c>
      <c r="AT1" s="2" t="s">
        <v>158</v>
      </c>
      <c r="AU1" s="2" t="s">
        <v>162</v>
      </c>
      <c r="AV1" s="2" t="s">
        <v>164</v>
      </c>
      <c r="AW1" s="2" t="s">
        <v>303</v>
      </c>
      <c r="AX1" s="2" t="s">
        <v>307</v>
      </c>
      <c r="AY1" s="2" t="s">
        <v>297</v>
      </c>
    </row>
    <row r="2" spans="1:51" ht="9.9499999999999993" customHeight="1" x14ac:dyDescent="0.15">
      <c r="A2" s="114"/>
      <c r="B2" s="115"/>
      <c r="C2" s="115"/>
      <c r="D2" s="115"/>
      <c r="E2" s="116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 t="s">
        <v>305</v>
      </c>
      <c r="AX2" s="4" t="s">
        <v>309</v>
      </c>
      <c r="AY2" s="4"/>
    </row>
    <row r="3" spans="1:51" ht="9.9499999999999993" customHeight="1" x14ac:dyDescent="0.15">
      <c r="A3" s="117"/>
      <c r="B3" s="118"/>
      <c r="C3" s="118"/>
      <c r="D3" s="118"/>
      <c r="E3" s="119"/>
      <c r="F3" s="3"/>
      <c r="G3" s="3"/>
      <c r="H3" s="3"/>
      <c r="I3" s="3"/>
      <c r="J3" s="3"/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43</v>
      </c>
      <c r="Q3" s="4" t="s">
        <v>43</v>
      </c>
      <c r="R3" s="4" t="s">
        <v>43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43</v>
      </c>
      <c r="X3" s="4" t="s">
        <v>43</v>
      </c>
      <c r="Y3" s="4" t="s">
        <v>43</v>
      </c>
      <c r="Z3" s="4" t="s">
        <v>43</v>
      </c>
      <c r="AA3" s="4" t="s">
        <v>43</v>
      </c>
      <c r="AB3" s="4" t="s">
        <v>43</v>
      </c>
      <c r="AC3" s="4" t="s">
        <v>43</v>
      </c>
      <c r="AD3" s="4" t="s">
        <v>43</v>
      </c>
      <c r="AE3" s="4" t="s">
        <v>43</v>
      </c>
      <c r="AF3" s="4" t="s">
        <v>43</v>
      </c>
      <c r="AG3" s="4" t="s">
        <v>43</v>
      </c>
      <c r="AH3" s="4" t="s">
        <v>43</v>
      </c>
      <c r="AI3" s="4" t="s">
        <v>43</v>
      </c>
      <c r="AJ3" s="4" t="s">
        <v>43</v>
      </c>
      <c r="AK3" s="4" t="s">
        <v>43</v>
      </c>
      <c r="AL3" s="4" t="s">
        <v>43</v>
      </c>
      <c r="AM3" s="4" t="s">
        <v>43</v>
      </c>
      <c r="AN3" s="4" t="s">
        <v>43</v>
      </c>
      <c r="AO3" s="4" t="s">
        <v>43</v>
      </c>
      <c r="AP3" s="4" t="s">
        <v>43</v>
      </c>
      <c r="AQ3" s="4" t="s">
        <v>43</v>
      </c>
      <c r="AR3" s="4" t="s">
        <v>43</v>
      </c>
      <c r="AS3" s="4" t="s">
        <v>43</v>
      </c>
      <c r="AT3" s="4" t="s">
        <v>43</v>
      </c>
      <c r="AU3" s="4" t="s">
        <v>43</v>
      </c>
      <c r="AV3" s="4" t="s">
        <v>43</v>
      </c>
      <c r="AW3" s="4" t="s">
        <v>43</v>
      </c>
      <c r="AX3" s="4" t="s">
        <v>43</v>
      </c>
      <c r="AY3" s="4" t="s">
        <v>298</v>
      </c>
    </row>
    <row r="4" spans="1:51" ht="9.9499999999999993" customHeight="1" x14ac:dyDescent="0.15">
      <c r="A4" s="120" t="s">
        <v>0</v>
      </c>
      <c r="B4" s="121"/>
      <c r="C4" s="121"/>
      <c r="D4" s="121"/>
      <c r="E4" s="122"/>
      <c r="F4" s="11"/>
      <c r="G4" s="11"/>
      <c r="H4" s="11"/>
      <c r="I4" s="11"/>
      <c r="J4" s="11"/>
      <c r="K4" s="5" t="s">
        <v>44</v>
      </c>
      <c r="L4" s="5" t="s">
        <v>48</v>
      </c>
      <c r="M4" s="5" t="s">
        <v>52</v>
      </c>
      <c r="N4" s="5" t="s">
        <v>55</v>
      </c>
      <c r="O4" s="5" t="s">
        <v>59</v>
      </c>
      <c r="P4" s="5" t="s">
        <v>63</v>
      </c>
      <c r="Q4" s="5" t="s">
        <v>67</v>
      </c>
      <c r="R4" s="5" t="s">
        <v>71</v>
      </c>
      <c r="S4" s="5" t="s">
        <v>74</v>
      </c>
      <c r="T4" s="5" t="s">
        <v>77</v>
      </c>
      <c r="U4" s="5" t="s">
        <v>81</v>
      </c>
      <c r="V4" s="5" t="s">
        <v>84</v>
      </c>
      <c r="W4" s="5" t="s">
        <v>87</v>
      </c>
      <c r="X4" s="5" t="s">
        <v>91</v>
      </c>
      <c r="Y4" s="5" t="s">
        <v>94</v>
      </c>
      <c r="Z4" s="5" t="s">
        <v>96</v>
      </c>
      <c r="AA4" s="5" t="s">
        <v>99</v>
      </c>
      <c r="AB4" s="5" t="s">
        <v>103</v>
      </c>
      <c r="AC4" s="5" t="s">
        <v>106</v>
      </c>
      <c r="AD4" s="5" t="s">
        <v>72</v>
      </c>
      <c r="AE4" s="5" t="s">
        <v>111</v>
      </c>
      <c r="AF4" s="5" t="s">
        <v>114</v>
      </c>
      <c r="AG4" s="5" t="s">
        <v>117</v>
      </c>
      <c r="AH4" s="5" t="s">
        <v>120</v>
      </c>
      <c r="AI4" s="5" t="s">
        <v>123</v>
      </c>
      <c r="AJ4" s="5" t="s">
        <v>125</v>
      </c>
      <c r="AK4" s="5" t="s">
        <v>128</v>
      </c>
      <c r="AL4" s="5" t="s">
        <v>131</v>
      </c>
      <c r="AM4" s="5" t="s">
        <v>135</v>
      </c>
      <c r="AN4" s="5" t="s">
        <v>138</v>
      </c>
      <c r="AO4" s="5" t="s">
        <v>142</v>
      </c>
      <c r="AP4" s="5" t="s">
        <v>145</v>
      </c>
      <c r="AQ4" s="5" t="s">
        <v>57</v>
      </c>
      <c r="AR4" s="5" t="s">
        <v>150</v>
      </c>
      <c r="AS4" s="5" t="s">
        <v>154</v>
      </c>
      <c r="AT4" s="5" t="s">
        <v>157</v>
      </c>
      <c r="AU4" s="5" t="s">
        <v>159</v>
      </c>
      <c r="AV4" s="5" t="s">
        <v>163</v>
      </c>
      <c r="AW4" s="5" t="s">
        <v>45</v>
      </c>
      <c r="AX4" s="5" t="s">
        <v>166</v>
      </c>
      <c r="AY4" s="5"/>
    </row>
    <row r="5" spans="1:51" ht="9.9499999999999993" customHeight="1" x14ac:dyDescent="0.15">
      <c r="A5" s="123" t="s">
        <v>1</v>
      </c>
      <c r="B5" s="124"/>
      <c r="C5" s="124"/>
      <c r="D5" s="124"/>
      <c r="E5" s="87"/>
      <c r="F5" s="11"/>
      <c r="G5" s="11"/>
      <c r="H5" s="11"/>
      <c r="I5" s="11"/>
      <c r="J5" s="11"/>
      <c r="K5" s="6" t="s">
        <v>45</v>
      </c>
      <c r="L5" s="6" t="s">
        <v>49</v>
      </c>
      <c r="M5" s="6" t="s">
        <v>53</v>
      </c>
      <c r="N5" s="6" t="s">
        <v>56</v>
      </c>
      <c r="O5" s="6" t="s">
        <v>60</v>
      </c>
      <c r="P5" s="6" t="s">
        <v>64</v>
      </c>
      <c r="Q5" s="6" t="s">
        <v>68</v>
      </c>
      <c r="R5" s="6" t="s">
        <v>64</v>
      </c>
      <c r="S5" s="6" t="s">
        <v>75</v>
      </c>
      <c r="T5" s="6" t="s">
        <v>78</v>
      </c>
      <c r="U5" s="6" t="s">
        <v>78</v>
      </c>
      <c r="V5" s="6" t="s">
        <v>85</v>
      </c>
      <c r="W5" s="6" t="s">
        <v>88</v>
      </c>
      <c r="X5" s="6" t="s">
        <v>92</v>
      </c>
      <c r="Y5" s="6" t="s">
        <v>92</v>
      </c>
      <c r="Z5" s="6" t="s">
        <v>97</v>
      </c>
      <c r="AA5" s="6" t="s">
        <v>100</v>
      </c>
      <c r="AB5" s="6" t="s">
        <v>97</v>
      </c>
      <c r="AC5" s="6" t="s">
        <v>78</v>
      </c>
      <c r="AD5" s="6" t="s">
        <v>78</v>
      </c>
      <c r="AE5" s="6" t="s">
        <v>112</v>
      </c>
      <c r="AF5" s="6" t="s">
        <v>112</v>
      </c>
      <c r="AG5" s="6" t="s">
        <v>112</v>
      </c>
      <c r="AH5" s="6" t="s">
        <v>121</v>
      </c>
      <c r="AI5" s="6" t="s">
        <v>112</v>
      </c>
      <c r="AJ5" s="6" t="s">
        <v>112</v>
      </c>
      <c r="AK5" s="6" t="s">
        <v>129</v>
      </c>
      <c r="AL5" s="6" t="s">
        <v>132</v>
      </c>
      <c r="AM5" s="6" t="s">
        <v>132</v>
      </c>
      <c r="AN5" s="6" t="s">
        <v>139</v>
      </c>
      <c r="AO5" s="6" t="s">
        <v>143</v>
      </c>
      <c r="AP5" s="6" t="s">
        <v>146</v>
      </c>
      <c r="AQ5" s="6" t="s">
        <v>148</v>
      </c>
      <c r="AR5" s="6" t="s">
        <v>151</v>
      </c>
      <c r="AS5" s="6" t="s">
        <v>155</v>
      </c>
      <c r="AT5" s="6" t="s">
        <v>140</v>
      </c>
      <c r="AU5" s="6" t="s">
        <v>160</v>
      </c>
      <c r="AV5" s="6" t="s">
        <v>140</v>
      </c>
      <c r="AW5" s="6" t="s">
        <v>91</v>
      </c>
      <c r="AX5" s="6" t="s">
        <v>136</v>
      </c>
      <c r="AY5" s="6"/>
    </row>
    <row r="6" spans="1:51" ht="9.9499999999999993" customHeight="1" x14ac:dyDescent="0.15">
      <c r="A6" s="123" t="s">
        <v>2</v>
      </c>
      <c r="B6" s="124"/>
      <c r="C6" s="124"/>
      <c r="D6" s="124"/>
      <c r="E6" s="87"/>
      <c r="F6" s="11"/>
      <c r="G6" s="11"/>
      <c r="H6" s="11"/>
      <c r="I6" s="11"/>
      <c r="J6" s="11"/>
      <c r="K6" s="6" t="s">
        <v>46</v>
      </c>
      <c r="L6" s="6" t="s">
        <v>50</v>
      </c>
      <c r="M6" s="6" t="s">
        <v>50</v>
      </c>
      <c r="N6" s="6" t="s">
        <v>57</v>
      </c>
      <c r="O6" s="6" t="s">
        <v>61</v>
      </c>
      <c r="P6" s="6" t="s">
        <v>65</v>
      </c>
      <c r="Q6" s="6" t="s">
        <v>69</v>
      </c>
      <c r="R6" s="6" t="s">
        <v>72</v>
      </c>
      <c r="S6" s="6" t="s">
        <v>69</v>
      </c>
      <c r="T6" s="6" t="s">
        <v>79</v>
      </c>
      <c r="U6" s="6" t="s">
        <v>82</v>
      </c>
      <c r="V6" s="6" t="s">
        <v>84</v>
      </c>
      <c r="W6" s="6" t="s">
        <v>89</v>
      </c>
      <c r="X6" s="6" t="s">
        <v>91</v>
      </c>
      <c r="Y6" s="6" t="s">
        <v>65</v>
      </c>
      <c r="Z6" s="6" t="s">
        <v>79</v>
      </c>
      <c r="AA6" s="6" t="s">
        <v>101</v>
      </c>
      <c r="AB6" s="6" t="s">
        <v>104</v>
      </c>
      <c r="AC6" s="6" t="s">
        <v>107</v>
      </c>
      <c r="AD6" s="6" t="s">
        <v>109</v>
      </c>
      <c r="AE6" s="6" t="s">
        <v>69</v>
      </c>
      <c r="AF6" s="6" t="s">
        <v>115</v>
      </c>
      <c r="AG6" s="6" t="s">
        <v>118</v>
      </c>
      <c r="AH6" s="6" t="s">
        <v>46</v>
      </c>
      <c r="AI6" s="6" t="s">
        <v>65</v>
      </c>
      <c r="AJ6" s="6" t="s">
        <v>126</v>
      </c>
      <c r="AK6" s="6" t="s">
        <v>85</v>
      </c>
      <c r="AL6" s="6" t="s">
        <v>133</v>
      </c>
      <c r="AM6" s="6" t="s">
        <v>136</v>
      </c>
      <c r="AN6" s="6" t="s">
        <v>140</v>
      </c>
      <c r="AO6" s="6" t="s">
        <v>72</v>
      </c>
      <c r="AP6" s="6" t="s">
        <v>115</v>
      </c>
      <c r="AQ6" s="6" t="s">
        <v>57</v>
      </c>
      <c r="AR6" s="6" t="s">
        <v>152</v>
      </c>
      <c r="AS6" s="6" t="s">
        <v>133</v>
      </c>
      <c r="AT6" s="6" t="s">
        <v>115</v>
      </c>
      <c r="AU6" s="6" t="s">
        <v>161</v>
      </c>
      <c r="AV6" s="6" t="s">
        <v>64</v>
      </c>
      <c r="AW6" s="6" t="s">
        <v>165</v>
      </c>
      <c r="AX6" s="6" t="s">
        <v>165</v>
      </c>
      <c r="AY6" s="6"/>
    </row>
    <row r="7" spans="1:51" ht="9.9499999999999993" customHeight="1" x14ac:dyDescent="0.15">
      <c r="A7" s="104" t="s">
        <v>3</v>
      </c>
      <c r="B7" s="125" t="s">
        <v>4</v>
      </c>
      <c r="C7" s="124"/>
      <c r="D7" s="86"/>
      <c r="E7" s="87"/>
      <c r="F7" s="7"/>
      <c r="G7" s="7"/>
      <c r="H7" s="7"/>
      <c r="I7" s="7"/>
      <c r="J7" s="7"/>
      <c r="K7" s="8">
        <v>200866</v>
      </c>
      <c r="L7" s="8">
        <v>590209</v>
      </c>
      <c r="M7" s="8">
        <v>84028</v>
      </c>
      <c r="N7" s="8">
        <v>65741</v>
      </c>
      <c r="O7" s="8">
        <v>80674</v>
      </c>
      <c r="P7" s="8">
        <v>79246</v>
      </c>
      <c r="Q7" s="8">
        <v>89489</v>
      </c>
      <c r="R7" s="8">
        <v>55838</v>
      </c>
      <c r="S7" s="8">
        <v>227995</v>
      </c>
      <c r="T7" s="8">
        <v>245481</v>
      </c>
      <c r="U7" s="8">
        <v>334693</v>
      </c>
      <c r="V7" s="8">
        <v>72474</v>
      </c>
      <c r="W7" s="8">
        <v>149591</v>
      </c>
      <c r="X7" s="8">
        <v>134709</v>
      </c>
      <c r="Y7" s="8">
        <v>163169</v>
      </c>
      <c r="Z7" s="8">
        <v>75130</v>
      </c>
      <c r="AA7" s="8">
        <v>154396</v>
      </c>
      <c r="AB7" s="8">
        <v>68440</v>
      </c>
      <c r="AC7" s="8">
        <v>85653</v>
      </c>
      <c r="AD7" s="8">
        <v>136840</v>
      </c>
      <c r="AE7" s="8">
        <v>62747</v>
      </c>
      <c r="AF7" s="8">
        <v>52999</v>
      </c>
      <c r="AG7" s="8">
        <v>70373</v>
      </c>
      <c r="AH7" s="8">
        <v>112352</v>
      </c>
      <c r="AI7" s="8">
        <v>51651</v>
      </c>
      <c r="AJ7" s="8">
        <v>44131</v>
      </c>
      <c r="AK7" s="8">
        <v>38247</v>
      </c>
      <c r="AL7" s="8">
        <v>17765</v>
      </c>
      <c r="AM7" s="8">
        <v>18241</v>
      </c>
      <c r="AN7" s="8">
        <v>31998</v>
      </c>
      <c r="AO7" s="8">
        <v>21167</v>
      </c>
      <c r="AP7" s="8">
        <v>20310</v>
      </c>
      <c r="AQ7" s="8">
        <v>11533</v>
      </c>
      <c r="AR7" s="8">
        <v>14053</v>
      </c>
      <c r="AS7" s="8">
        <v>35083</v>
      </c>
      <c r="AT7" s="8">
        <v>33435</v>
      </c>
      <c r="AU7" s="8">
        <v>46176</v>
      </c>
      <c r="AV7" s="8">
        <v>30507</v>
      </c>
      <c r="AW7" s="8">
        <v>163503</v>
      </c>
      <c r="AX7" s="8">
        <v>61809</v>
      </c>
      <c r="AY7" s="8">
        <f>SUM($F$7:$AX$7)</f>
        <v>4032742</v>
      </c>
    </row>
    <row r="8" spans="1:51" ht="9.9499999999999993" customHeight="1" x14ac:dyDescent="0.15">
      <c r="A8" s="96"/>
      <c r="B8" s="95" t="s">
        <v>5</v>
      </c>
      <c r="C8" s="86"/>
      <c r="D8" s="86"/>
      <c r="E8" s="87"/>
      <c r="F8" s="7"/>
      <c r="G8" s="7"/>
      <c r="H8" s="7"/>
      <c r="I8" s="7"/>
      <c r="J8" s="7"/>
      <c r="K8" s="8">
        <v>122574</v>
      </c>
      <c r="L8" s="8">
        <v>548187</v>
      </c>
      <c r="M8" s="8">
        <v>51251</v>
      </c>
      <c r="N8" s="8">
        <v>28909</v>
      </c>
      <c r="O8" s="8">
        <v>52696</v>
      </c>
      <c r="P8" s="8">
        <v>45427</v>
      </c>
      <c r="Q8" s="8">
        <v>51851</v>
      </c>
      <c r="R8" s="8">
        <v>26733</v>
      </c>
      <c r="S8" s="8">
        <v>201410</v>
      </c>
      <c r="T8" s="8">
        <v>243272</v>
      </c>
      <c r="U8" s="8">
        <v>292540</v>
      </c>
      <c r="V8" s="8">
        <v>72474</v>
      </c>
      <c r="W8" s="8">
        <v>128512</v>
      </c>
      <c r="X8" s="8">
        <v>130611</v>
      </c>
      <c r="Y8" s="8">
        <v>148558</v>
      </c>
      <c r="Z8" s="8">
        <v>60580</v>
      </c>
      <c r="AA8" s="8">
        <v>99181</v>
      </c>
      <c r="AB8" s="8">
        <v>53383</v>
      </c>
      <c r="AC8" s="8">
        <v>80710</v>
      </c>
      <c r="AD8" s="8">
        <v>124179</v>
      </c>
      <c r="AE8" s="8">
        <v>42610</v>
      </c>
      <c r="AF8" s="8">
        <v>31210</v>
      </c>
      <c r="AG8" s="8">
        <v>57375</v>
      </c>
      <c r="AH8" s="8">
        <v>95230</v>
      </c>
      <c r="AI8" s="8">
        <v>35644</v>
      </c>
      <c r="AJ8" s="8">
        <v>30351</v>
      </c>
      <c r="AK8" s="8">
        <v>30071</v>
      </c>
      <c r="AL8" s="8">
        <v>9761</v>
      </c>
      <c r="AM8" s="8">
        <v>12035</v>
      </c>
      <c r="AN8" s="8">
        <v>19201</v>
      </c>
      <c r="AO8" s="8">
        <v>10361</v>
      </c>
      <c r="AP8" s="8">
        <v>3834</v>
      </c>
      <c r="AQ8" s="8">
        <v>0</v>
      </c>
      <c r="AR8" s="8">
        <v>0</v>
      </c>
      <c r="AS8" s="8">
        <v>0</v>
      </c>
      <c r="AT8" s="8">
        <v>23163</v>
      </c>
      <c r="AU8" s="8">
        <v>27078</v>
      </c>
      <c r="AV8" s="8">
        <v>20731</v>
      </c>
      <c r="AW8" s="8">
        <v>130688</v>
      </c>
      <c r="AX8" s="8">
        <v>30391</v>
      </c>
      <c r="AY8" s="8">
        <f>SUM($F$8:$AX$8)</f>
        <v>3172772</v>
      </c>
    </row>
    <row r="9" spans="1:51" ht="9.9499999999999993" customHeight="1" x14ac:dyDescent="0.15">
      <c r="A9" s="96"/>
      <c r="B9" s="95" t="s">
        <v>6</v>
      </c>
      <c r="C9" s="86"/>
      <c r="D9" s="86"/>
      <c r="E9" s="87"/>
      <c r="F9" s="7"/>
      <c r="G9" s="7"/>
      <c r="H9" s="7"/>
      <c r="I9" s="7"/>
      <c r="J9" s="7"/>
      <c r="K9" s="8">
        <v>139000</v>
      </c>
      <c r="L9" s="8">
        <v>508300</v>
      </c>
      <c r="M9" s="8">
        <v>82500</v>
      </c>
      <c r="N9" s="8">
        <v>37000</v>
      </c>
      <c r="O9" s="8">
        <v>63700</v>
      </c>
      <c r="P9" s="8">
        <v>78500</v>
      </c>
      <c r="Q9" s="8">
        <v>61000</v>
      </c>
      <c r="R9" s="8">
        <v>22900</v>
      </c>
      <c r="S9" s="8">
        <v>207100</v>
      </c>
      <c r="T9" s="8">
        <v>225600</v>
      </c>
      <c r="U9" s="8">
        <v>284800</v>
      </c>
      <c r="V9" s="8">
        <v>64200</v>
      </c>
      <c r="W9" s="8">
        <v>140900</v>
      </c>
      <c r="X9" s="8">
        <v>118700</v>
      </c>
      <c r="Y9" s="8">
        <v>141500</v>
      </c>
      <c r="Z9" s="8">
        <v>68500</v>
      </c>
      <c r="AA9" s="8">
        <v>120300</v>
      </c>
      <c r="AB9" s="8">
        <v>66400</v>
      </c>
      <c r="AC9" s="8">
        <v>71600</v>
      </c>
      <c r="AD9" s="8">
        <v>122800</v>
      </c>
      <c r="AE9" s="8">
        <v>49260</v>
      </c>
      <c r="AF9" s="8">
        <v>39100</v>
      </c>
      <c r="AG9" s="8">
        <v>50000</v>
      </c>
      <c r="AH9" s="8">
        <v>116296</v>
      </c>
      <c r="AI9" s="8">
        <v>34600</v>
      </c>
      <c r="AJ9" s="8">
        <v>32900</v>
      </c>
      <c r="AK9" s="8">
        <v>25410</v>
      </c>
      <c r="AL9" s="8">
        <v>9300</v>
      </c>
      <c r="AM9" s="8">
        <v>16000</v>
      </c>
      <c r="AN9" s="8">
        <v>21400</v>
      </c>
      <c r="AO9" s="8">
        <v>11600</v>
      </c>
      <c r="AP9" s="8">
        <v>5610</v>
      </c>
      <c r="AQ9" s="8">
        <v>4900</v>
      </c>
      <c r="AR9" s="8">
        <v>10100</v>
      </c>
      <c r="AS9" s="8">
        <v>15300</v>
      </c>
      <c r="AT9" s="8">
        <v>27900</v>
      </c>
      <c r="AU9" s="8">
        <v>28630</v>
      </c>
      <c r="AV9" s="8">
        <v>24400</v>
      </c>
      <c r="AW9" s="8">
        <v>151900</v>
      </c>
      <c r="AX9" s="8">
        <v>45900</v>
      </c>
      <c r="AY9" s="8">
        <f>SUM($F$9:$AX$9)</f>
        <v>3345806</v>
      </c>
    </row>
    <row r="10" spans="1:51" ht="9.9499999999999993" customHeight="1" x14ac:dyDescent="0.15">
      <c r="A10" s="96"/>
      <c r="B10" s="95" t="s">
        <v>7</v>
      </c>
      <c r="C10" s="86"/>
      <c r="D10" s="86"/>
      <c r="E10" s="87"/>
      <c r="F10" s="7"/>
      <c r="G10" s="7"/>
      <c r="H10" s="7"/>
      <c r="I10" s="7"/>
      <c r="J10" s="7"/>
      <c r="K10" s="8">
        <v>87189</v>
      </c>
      <c r="L10" s="8">
        <v>506932</v>
      </c>
      <c r="M10" s="8">
        <v>45889</v>
      </c>
      <c r="N10" s="8">
        <v>33504</v>
      </c>
      <c r="O10" s="8">
        <v>52714</v>
      </c>
      <c r="P10" s="8">
        <v>43400</v>
      </c>
      <c r="Q10" s="8">
        <v>40495</v>
      </c>
      <c r="R10" s="8">
        <v>20315</v>
      </c>
      <c r="S10" s="8">
        <v>180286</v>
      </c>
      <c r="T10" s="8">
        <v>225754</v>
      </c>
      <c r="U10" s="8">
        <v>277226</v>
      </c>
      <c r="V10" s="8">
        <v>69204</v>
      </c>
      <c r="W10" s="8">
        <v>132002</v>
      </c>
      <c r="X10" s="8">
        <v>130818</v>
      </c>
      <c r="Y10" s="8">
        <v>152239</v>
      </c>
      <c r="Z10" s="8">
        <v>58300</v>
      </c>
      <c r="AA10" s="8">
        <v>106457</v>
      </c>
      <c r="AB10" s="8">
        <v>51090</v>
      </c>
      <c r="AC10" s="8">
        <v>62121</v>
      </c>
      <c r="AD10" s="8">
        <v>104978</v>
      </c>
      <c r="AE10" s="8">
        <v>42782</v>
      </c>
      <c r="AF10" s="8">
        <v>23197</v>
      </c>
      <c r="AG10" s="8">
        <v>57375</v>
      </c>
      <c r="AH10" s="8">
        <v>102780</v>
      </c>
      <c r="AI10" s="8">
        <v>33514</v>
      </c>
      <c r="AJ10" s="8">
        <v>31982</v>
      </c>
      <c r="AK10" s="8">
        <v>30071</v>
      </c>
      <c r="AL10" s="8">
        <v>8941</v>
      </c>
      <c r="AM10" s="8">
        <v>11928</v>
      </c>
      <c r="AN10" s="8">
        <v>15191</v>
      </c>
      <c r="AO10" s="8">
        <v>10361</v>
      </c>
      <c r="AP10" s="8">
        <v>2583</v>
      </c>
      <c r="AQ10" s="8">
        <v>633</v>
      </c>
      <c r="AR10" s="8">
        <v>345</v>
      </c>
      <c r="AS10" s="8">
        <v>7890</v>
      </c>
      <c r="AT10" s="8">
        <v>24014</v>
      </c>
      <c r="AU10" s="8">
        <v>26957</v>
      </c>
      <c r="AV10" s="8">
        <v>20711</v>
      </c>
      <c r="AW10" s="8">
        <v>114897</v>
      </c>
      <c r="AX10" s="8">
        <v>38558</v>
      </c>
      <c r="AY10" s="8">
        <f>SUM($F$10:$AX$10)</f>
        <v>2985623</v>
      </c>
    </row>
    <row r="11" spans="1:51" ht="9.9499999999999993" customHeight="1" x14ac:dyDescent="0.15">
      <c r="A11" s="96"/>
      <c r="B11" s="95" t="s">
        <v>8</v>
      </c>
      <c r="C11" s="86"/>
      <c r="D11" s="86"/>
      <c r="E11" s="87"/>
      <c r="F11" s="7"/>
      <c r="G11" s="7"/>
      <c r="H11" s="7"/>
      <c r="I11" s="7"/>
      <c r="J11" s="7"/>
      <c r="K11" s="8">
        <v>87189</v>
      </c>
      <c r="L11" s="8">
        <v>506932</v>
      </c>
      <c r="M11" s="8">
        <v>45889</v>
      </c>
      <c r="N11" s="8">
        <v>33268</v>
      </c>
      <c r="O11" s="8">
        <v>52714</v>
      </c>
      <c r="P11" s="8">
        <v>43400</v>
      </c>
      <c r="Q11" s="8">
        <v>40495</v>
      </c>
      <c r="R11" s="8">
        <v>20315</v>
      </c>
      <c r="S11" s="8">
        <v>180286</v>
      </c>
      <c r="T11" s="8">
        <v>225754</v>
      </c>
      <c r="U11" s="8">
        <v>277226</v>
      </c>
      <c r="V11" s="8">
        <v>69204</v>
      </c>
      <c r="W11" s="8">
        <v>132002</v>
      </c>
      <c r="X11" s="8">
        <v>130818</v>
      </c>
      <c r="Y11" s="8">
        <v>152239</v>
      </c>
      <c r="Z11" s="8">
        <v>58300</v>
      </c>
      <c r="AA11" s="8">
        <v>106457</v>
      </c>
      <c r="AB11" s="8">
        <v>51090</v>
      </c>
      <c r="AC11" s="8">
        <v>62121</v>
      </c>
      <c r="AD11" s="8">
        <v>104978</v>
      </c>
      <c r="AE11" s="8">
        <v>42782</v>
      </c>
      <c r="AF11" s="8">
        <v>23197</v>
      </c>
      <c r="AG11" s="8">
        <v>57375</v>
      </c>
      <c r="AH11" s="8">
        <v>102780</v>
      </c>
      <c r="AI11" s="8">
        <v>33514</v>
      </c>
      <c r="AJ11" s="8">
        <v>31982</v>
      </c>
      <c r="AK11" s="8">
        <v>30071</v>
      </c>
      <c r="AL11" s="8">
        <v>8941</v>
      </c>
      <c r="AM11" s="8">
        <v>11928</v>
      </c>
      <c r="AN11" s="8">
        <v>15191</v>
      </c>
      <c r="AO11" s="8">
        <v>10361</v>
      </c>
      <c r="AP11" s="8">
        <v>2583</v>
      </c>
      <c r="AQ11" s="8">
        <v>633</v>
      </c>
      <c r="AR11" s="8">
        <v>345</v>
      </c>
      <c r="AS11" s="8">
        <v>7890</v>
      </c>
      <c r="AT11" s="8">
        <v>24014</v>
      </c>
      <c r="AU11" s="8">
        <v>26957</v>
      </c>
      <c r="AV11" s="8">
        <v>20711</v>
      </c>
      <c r="AW11" s="8">
        <v>114897</v>
      </c>
      <c r="AX11" s="8">
        <v>38558</v>
      </c>
      <c r="AY11" s="8">
        <f>SUM($F$11:$AX$11)</f>
        <v>2985387</v>
      </c>
    </row>
    <row r="12" spans="1:51" ht="9.9499999999999993" customHeight="1" x14ac:dyDescent="0.15">
      <c r="A12" s="96"/>
      <c r="B12" s="95" t="s">
        <v>9</v>
      </c>
      <c r="C12" s="86"/>
      <c r="D12" s="86"/>
      <c r="E12" s="87"/>
      <c r="F12" s="7"/>
      <c r="G12" s="7"/>
      <c r="H12" s="7"/>
      <c r="I12" s="7"/>
      <c r="J12" s="7"/>
      <c r="K12" s="8">
        <v>81230</v>
      </c>
      <c r="L12" s="8">
        <v>475135</v>
      </c>
      <c r="M12" s="8">
        <v>41897</v>
      </c>
      <c r="N12" s="8">
        <v>32738</v>
      </c>
      <c r="O12" s="8">
        <v>50247</v>
      </c>
      <c r="P12" s="8">
        <v>36994</v>
      </c>
      <c r="Q12" s="8">
        <v>39718</v>
      </c>
      <c r="R12" s="8">
        <v>17401</v>
      </c>
      <c r="S12" s="8">
        <v>173611</v>
      </c>
      <c r="T12" s="8">
        <v>219035</v>
      </c>
      <c r="U12" s="8">
        <v>261842</v>
      </c>
      <c r="V12" s="8">
        <v>68480</v>
      </c>
      <c r="W12" s="8">
        <v>127444</v>
      </c>
      <c r="X12" s="8">
        <v>128502</v>
      </c>
      <c r="Y12" s="8">
        <v>150260</v>
      </c>
      <c r="Z12" s="8">
        <v>54207</v>
      </c>
      <c r="AA12" s="8">
        <v>100435</v>
      </c>
      <c r="AB12" s="8">
        <v>49218</v>
      </c>
      <c r="AC12" s="8">
        <v>55067</v>
      </c>
      <c r="AD12" s="8">
        <v>93263</v>
      </c>
      <c r="AE12" s="8">
        <v>39973</v>
      </c>
      <c r="AF12" s="8">
        <v>19647</v>
      </c>
      <c r="AG12" s="8">
        <v>54619</v>
      </c>
      <c r="AH12" s="8">
        <v>99875</v>
      </c>
      <c r="AI12" s="8">
        <v>31506</v>
      </c>
      <c r="AJ12" s="8">
        <v>30385</v>
      </c>
      <c r="AK12" s="8">
        <v>30015</v>
      </c>
      <c r="AL12" s="8">
        <v>8637</v>
      </c>
      <c r="AM12" s="8">
        <v>9931</v>
      </c>
      <c r="AN12" s="8">
        <v>12386</v>
      </c>
      <c r="AO12" s="8">
        <v>9987</v>
      </c>
      <c r="AP12" s="8">
        <v>2503</v>
      </c>
      <c r="AQ12" s="8">
        <v>76</v>
      </c>
      <c r="AR12" s="8">
        <v>31</v>
      </c>
      <c r="AS12" s="8">
        <v>6296</v>
      </c>
      <c r="AT12" s="8">
        <v>22843</v>
      </c>
      <c r="AU12" s="8">
        <v>25185</v>
      </c>
      <c r="AV12" s="8">
        <v>17225</v>
      </c>
      <c r="AW12" s="8">
        <v>107916</v>
      </c>
      <c r="AX12" s="8">
        <v>34865</v>
      </c>
      <c r="AY12" s="8">
        <f>SUM($F$12:$AX$12)</f>
        <v>2820625</v>
      </c>
    </row>
    <row r="13" spans="1:51" ht="9.9499999999999993" customHeight="1" x14ac:dyDescent="0.15">
      <c r="A13" s="96"/>
      <c r="B13" s="95" t="s">
        <v>10</v>
      </c>
      <c r="C13" s="86"/>
      <c r="D13" s="86"/>
      <c r="E13" s="87"/>
      <c r="F13" s="9"/>
      <c r="G13" s="9"/>
      <c r="H13" s="9"/>
      <c r="I13" s="9"/>
      <c r="J13" s="9"/>
      <c r="K13" s="10">
        <v>43.4</v>
      </c>
      <c r="L13" s="10">
        <v>85.9</v>
      </c>
      <c r="M13" s="10">
        <v>54.6</v>
      </c>
      <c r="N13" s="10">
        <v>50.6</v>
      </c>
      <c r="O13" s="10">
        <v>65.3</v>
      </c>
      <c r="P13" s="10">
        <v>54.8</v>
      </c>
      <c r="Q13" s="10">
        <v>45.3</v>
      </c>
      <c r="R13" s="10">
        <v>36.4</v>
      </c>
      <c r="S13" s="10">
        <v>79.099999999999994</v>
      </c>
      <c r="T13" s="10">
        <v>92</v>
      </c>
      <c r="U13" s="10">
        <v>82.8</v>
      </c>
      <c r="V13" s="10">
        <v>95.5</v>
      </c>
      <c r="W13" s="10">
        <v>88.2</v>
      </c>
      <c r="X13" s="10">
        <v>97.1</v>
      </c>
      <c r="Y13" s="10">
        <v>93.3</v>
      </c>
      <c r="Z13" s="10">
        <v>77.599999999999994</v>
      </c>
      <c r="AA13" s="10">
        <v>69</v>
      </c>
      <c r="AB13" s="10">
        <v>74.599999999999994</v>
      </c>
      <c r="AC13" s="10">
        <v>72.5</v>
      </c>
      <c r="AD13" s="10">
        <v>76.7</v>
      </c>
      <c r="AE13" s="10">
        <v>68.2</v>
      </c>
      <c r="AF13" s="10">
        <v>43.8</v>
      </c>
      <c r="AG13" s="10">
        <v>81.5</v>
      </c>
      <c r="AH13" s="10">
        <v>91.5</v>
      </c>
      <c r="AI13" s="10">
        <v>64.900000000000006</v>
      </c>
      <c r="AJ13" s="10">
        <v>72.5</v>
      </c>
      <c r="AK13" s="10">
        <v>78.599999999999994</v>
      </c>
      <c r="AL13" s="10">
        <v>50.3</v>
      </c>
      <c r="AM13" s="10">
        <v>65.400000000000006</v>
      </c>
      <c r="AN13" s="10">
        <v>47.5</v>
      </c>
      <c r="AO13" s="10">
        <v>48.9</v>
      </c>
      <c r="AP13" s="10">
        <v>12.7</v>
      </c>
      <c r="AQ13" s="10">
        <v>5.5</v>
      </c>
      <c r="AR13" s="10">
        <v>2.5</v>
      </c>
      <c r="AS13" s="10">
        <v>22.5</v>
      </c>
      <c r="AT13" s="10">
        <v>71.8</v>
      </c>
      <c r="AU13" s="10">
        <v>58.4</v>
      </c>
      <c r="AV13" s="10">
        <v>67.900000000000006</v>
      </c>
      <c r="AW13" s="10">
        <v>70.3</v>
      </c>
      <c r="AX13" s="10">
        <v>62.4</v>
      </c>
      <c r="AY13" s="10">
        <f>AY11/AY7*100</f>
        <v>74.028712969984184</v>
      </c>
    </row>
    <row r="14" spans="1:51" ht="9.9499999999999993" customHeight="1" x14ac:dyDescent="0.15">
      <c r="A14" s="96"/>
      <c r="B14" s="95" t="s">
        <v>11</v>
      </c>
      <c r="C14" s="86"/>
      <c r="D14" s="86"/>
      <c r="E14" s="87"/>
      <c r="F14" s="9"/>
      <c r="G14" s="9"/>
      <c r="H14" s="9"/>
      <c r="I14" s="9"/>
      <c r="J14" s="9"/>
      <c r="K14" s="10">
        <v>93.2</v>
      </c>
      <c r="L14" s="10">
        <v>93.7</v>
      </c>
      <c r="M14" s="10">
        <v>91.3</v>
      </c>
      <c r="N14" s="10">
        <v>98.4</v>
      </c>
      <c r="O14" s="10">
        <v>95.3</v>
      </c>
      <c r="P14" s="10">
        <v>85.2</v>
      </c>
      <c r="Q14" s="10">
        <v>98.1</v>
      </c>
      <c r="R14" s="10">
        <v>85.7</v>
      </c>
      <c r="S14" s="10">
        <v>96.3</v>
      </c>
      <c r="T14" s="10">
        <v>97</v>
      </c>
      <c r="U14" s="10">
        <v>94.5</v>
      </c>
      <c r="V14" s="10">
        <v>99</v>
      </c>
      <c r="W14" s="10">
        <v>96.5</v>
      </c>
      <c r="X14" s="10">
        <v>98.2</v>
      </c>
      <c r="Y14" s="10">
        <v>98.7</v>
      </c>
      <c r="Z14" s="10">
        <v>93</v>
      </c>
      <c r="AA14" s="10">
        <v>94.3</v>
      </c>
      <c r="AB14" s="10">
        <v>96.3</v>
      </c>
      <c r="AC14" s="10">
        <v>88.6</v>
      </c>
      <c r="AD14" s="10">
        <v>88.8</v>
      </c>
      <c r="AE14" s="10">
        <v>93.4</v>
      </c>
      <c r="AF14" s="10">
        <v>84.7</v>
      </c>
      <c r="AG14" s="10">
        <v>95.2</v>
      </c>
      <c r="AH14" s="10">
        <v>97.2</v>
      </c>
      <c r="AI14" s="10">
        <v>94</v>
      </c>
      <c r="AJ14" s="10">
        <v>95</v>
      </c>
      <c r="AK14" s="10">
        <v>99.8</v>
      </c>
      <c r="AL14" s="10">
        <v>96.6</v>
      </c>
      <c r="AM14" s="10">
        <v>83.3</v>
      </c>
      <c r="AN14" s="10">
        <v>81.5</v>
      </c>
      <c r="AO14" s="10">
        <v>96.4</v>
      </c>
      <c r="AP14" s="10">
        <v>96.9</v>
      </c>
      <c r="AQ14" s="10">
        <v>12</v>
      </c>
      <c r="AR14" s="10">
        <v>9</v>
      </c>
      <c r="AS14" s="10">
        <v>79.8</v>
      </c>
      <c r="AT14" s="10">
        <v>95.1</v>
      </c>
      <c r="AU14" s="10">
        <v>93.4</v>
      </c>
      <c r="AV14" s="10">
        <v>83.2</v>
      </c>
      <c r="AW14" s="10">
        <v>93.9</v>
      </c>
      <c r="AX14" s="10">
        <v>90.4</v>
      </c>
      <c r="AY14" s="10">
        <f>AY12/AY11*100</f>
        <v>94.481050530467243</v>
      </c>
    </row>
    <row r="15" spans="1:51" ht="9.9499999999999993" customHeight="1" x14ac:dyDescent="0.15">
      <c r="A15" s="96"/>
      <c r="B15" s="95" t="s">
        <v>12</v>
      </c>
      <c r="C15" s="86"/>
      <c r="D15" s="86"/>
      <c r="E15" s="87"/>
      <c r="F15" s="9"/>
      <c r="G15" s="9"/>
      <c r="H15" s="9"/>
      <c r="I15" s="9"/>
      <c r="J15" s="9"/>
      <c r="K15" s="8">
        <v>15988</v>
      </c>
      <c r="L15" s="8">
        <v>6195</v>
      </c>
      <c r="M15" s="8">
        <v>6749</v>
      </c>
      <c r="N15" s="8">
        <v>57783</v>
      </c>
      <c r="O15" s="8">
        <v>19305</v>
      </c>
      <c r="P15" s="8">
        <v>8969</v>
      </c>
      <c r="Q15" s="8">
        <v>6535</v>
      </c>
      <c r="R15" s="8">
        <v>5855</v>
      </c>
      <c r="S15" s="8">
        <v>4551</v>
      </c>
      <c r="T15" s="8">
        <v>2742</v>
      </c>
      <c r="U15" s="8">
        <v>6024</v>
      </c>
      <c r="V15" s="8">
        <v>510</v>
      </c>
      <c r="W15" s="8">
        <v>4474</v>
      </c>
      <c r="X15" s="8">
        <v>1834</v>
      </c>
      <c r="Y15" s="8">
        <v>2280</v>
      </c>
      <c r="Z15" s="8">
        <v>2535</v>
      </c>
      <c r="AA15" s="8">
        <v>8240</v>
      </c>
      <c r="AB15" s="8">
        <v>1984</v>
      </c>
      <c r="AC15" s="8">
        <v>1802</v>
      </c>
      <c r="AD15" s="8">
        <v>3041</v>
      </c>
      <c r="AE15" s="8">
        <v>2728</v>
      </c>
      <c r="AF15" s="8">
        <v>3395</v>
      </c>
      <c r="AG15" s="8">
        <v>3162</v>
      </c>
      <c r="AH15" s="8">
        <v>1467</v>
      </c>
      <c r="AI15" s="8">
        <v>2488</v>
      </c>
      <c r="AJ15" s="8">
        <v>1480</v>
      </c>
      <c r="AK15" s="8">
        <v>1533</v>
      </c>
      <c r="AL15" s="8">
        <v>2968</v>
      </c>
      <c r="AM15" s="8">
        <v>2985</v>
      </c>
      <c r="AN15" s="8">
        <v>6045</v>
      </c>
      <c r="AO15" s="8">
        <v>4163</v>
      </c>
      <c r="AP15" s="8">
        <v>3863</v>
      </c>
      <c r="AQ15" s="8">
        <v>3341</v>
      </c>
      <c r="AR15" s="8">
        <v>4742</v>
      </c>
      <c r="AS15" s="8">
        <v>6417</v>
      </c>
      <c r="AT15" s="8">
        <v>1595</v>
      </c>
      <c r="AU15" s="8">
        <v>3003</v>
      </c>
      <c r="AV15" s="8">
        <v>1620</v>
      </c>
      <c r="AW15" s="8">
        <v>5870</v>
      </c>
      <c r="AX15" s="8">
        <v>10018</v>
      </c>
      <c r="AY15" s="8">
        <f>SUM($F$15:$AX$15)</f>
        <v>240279</v>
      </c>
    </row>
    <row r="16" spans="1:51" ht="9.9499999999999993" customHeight="1" x14ac:dyDescent="0.15">
      <c r="A16" s="96"/>
      <c r="B16" s="95" t="s">
        <v>13</v>
      </c>
      <c r="C16" s="86"/>
      <c r="D16" s="86"/>
      <c r="E16" s="87"/>
      <c r="F16" s="9"/>
      <c r="G16" s="9"/>
      <c r="H16" s="9"/>
      <c r="I16" s="9"/>
      <c r="J16" s="9"/>
      <c r="K16" s="8">
        <v>2606</v>
      </c>
      <c r="L16" s="8">
        <v>5354</v>
      </c>
      <c r="M16" s="8">
        <v>1160</v>
      </c>
      <c r="N16" s="8">
        <v>789</v>
      </c>
      <c r="O16" s="8">
        <v>854</v>
      </c>
      <c r="P16" s="8">
        <v>836</v>
      </c>
      <c r="Q16" s="8">
        <v>1113</v>
      </c>
      <c r="R16" s="8">
        <v>805</v>
      </c>
      <c r="S16" s="8">
        <v>2521</v>
      </c>
      <c r="T16" s="8">
        <v>2503</v>
      </c>
      <c r="U16" s="8">
        <v>3140</v>
      </c>
      <c r="V16" s="8">
        <v>510</v>
      </c>
      <c r="W16" s="8">
        <v>1568</v>
      </c>
      <c r="X16" s="8">
        <v>1064</v>
      </c>
      <c r="Y16" s="8">
        <v>1331</v>
      </c>
      <c r="Z16" s="8">
        <v>775</v>
      </c>
      <c r="AA16" s="8">
        <v>1333</v>
      </c>
      <c r="AB16" s="8">
        <v>771</v>
      </c>
      <c r="AC16" s="8">
        <v>1370</v>
      </c>
      <c r="AD16" s="8">
        <v>1792</v>
      </c>
      <c r="AE16" s="8">
        <v>634</v>
      </c>
      <c r="AF16" s="8">
        <v>411</v>
      </c>
      <c r="AG16" s="8">
        <v>687</v>
      </c>
      <c r="AH16" s="8">
        <v>870</v>
      </c>
      <c r="AI16" s="8">
        <v>545</v>
      </c>
      <c r="AJ16" s="8">
        <v>569</v>
      </c>
      <c r="AK16" s="8">
        <v>306</v>
      </c>
      <c r="AL16" s="8">
        <v>243</v>
      </c>
      <c r="AM16" s="8">
        <v>336</v>
      </c>
      <c r="AN16" s="8">
        <v>553</v>
      </c>
      <c r="AO16" s="8">
        <v>315</v>
      </c>
      <c r="AP16" s="8">
        <v>187</v>
      </c>
      <c r="AQ16" s="8">
        <v>0</v>
      </c>
      <c r="AR16" s="8">
        <v>0</v>
      </c>
      <c r="AS16" s="8">
        <v>0</v>
      </c>
      <c r="AT16" s="8">
        <v>345</v>
      </c>
      <c r="AU16" s="8">
        <v>446</v>
      </c>
      <c r="AV16" s="8">
        <v>261</v>
      </c>
      <c r="AW16" s="8">
        <v>1831</v>
      </c>
      <c r="AX16" s="8">
        <v>471</v>
      </c>
      <c r="AY16" s="8">
        <f>SUM($F$16:$AX$16)</f>
        <v>41205</v>
      </c>
    </row>
    <row r="17" spans="1:51" ht="9.9499999999999993" customHeight="1" x14ac:dyDescent="0.15">
      <c r="A17" s="96"/>
      <c r="B17" s="95" t="s">
        <v>14</v>
      </c>
      <c r="C17" s="86"/>
      <c r="D17" s="86"/>
      <c r="E17" s="87"/>
      <c r="F17" s="9"/>
      <c r="G17" s="9"/>
      <c r="H17" s="9"/>
      <c r="I17" s="9"/>
      <c r="J17" s="9"/>
      <c r="K17" s="8">
        <v>4976</v>
      </c>
      <c r="L17" s="8">
        <v>5856</v>
      </c>
      <c r="M17" s="8">
        <v>2855</v>
      </c>
      <c r="N17" s="8">
        <v>1438</v>
      </c>
      <c r="O17" s="8">
        <v>2233</v>
      </c>
      <c r="P17" s="8">
        <v>2520</v>
      </c>
      <c r="Q17" s="8">
        <v>2128</v>
      </c>
      <c r="R17" s="8">
        <v>805</v>
      </c>
      <c r="S17" s="8">
        <v>4003</v>
      </c>
      <c r="T17" s="8">
        <v>2710</v>
      </c>
      <c r="U17" s="8">
        <v>4441</v>
      </c>
      <c r="V17" s="8">
        <v>510</v>
      </c>
      <c r="W17" s="8">
        <v>2791</v>
      </c>
      <c r="X17" s="8">
        <v>1403</v>
      </c>
      <c r="Y17" s="8">
        <v>1959</v>
      </c>
      <c r="Z17" s="8">
        <v>2296</v>
      </c>
      <c r="AA17" s="8">
        <v>3616</v>
      </c>
      <c r="AB17" s="8">
        <v>1810</v>
      </c>
      <c r="AC17" s="8">
        <v>1626</v>
      </c>
      <c r="AD17" s="8">
        <v>2538</v>
      </c>
      <c r="AE17" s="8">
        <v>1294</v>
      </c>
      <c r="AF17" s="8">
        <v>1012</v>
      </c>
      <c r="AG17" s="8">
        <v>1301</v>
      </c>
      <c r="AH17" s="8">
        <v>1438</v>
      </c>
      <c r="AI17" s="8">
        <v>1072</v>
      </c>
      <c r="AJ17" s="8">
        <v>1060</v>
      </c>
      <c r="AK17" s="8">
        <v>306</v>
      </c>
      <c r="AL17" s="8">
        <v>562</v>
      </c>
      <c r="AM17" s="8">
        <v>418</v>
      </c>
      <c r="AN17" s="8">
        <v>694</v>
      </c>
      <c r="AO17" s="8">
        <v>555</v>
      </c>
      <c r="AP17" s="8">
        <v>774</v>
      </c>
      <c r="AQ17" s="8">
        <v>190</v>
      </c>
      <c r="AR17" s="8">
        <v>640</v>
      </c>
      <c r="AS17" s="8">
        <v>850</v>
      </c>
      <c r="AT17" s="8">
        <v>748</v>
      </c>
      <c r="AU17" s="8">
        <v>986</v>
      </c>
      <c r="AV17" s="8">
        <v>588</v>
      </c>
      <c r="AW17" s="8">
        <v>3612</v>
      </c>
      <c r="AX17" s="8">
        <v>1310</v>
      </c>
      <c r="AY17" s="8">
        <f>SUM($F$17:$AX$17)</f>
        <v>71924</v>
      </c>
    </row>
    <row r="18" spans="1:51" ht="9.9499999999999993" customHeight="1" x14ac:dyDescent="0.15">
      <c r="A18" s="96"/>
      <c r="B18" s="95" t="s">
        <v>15</v>
      </c>
      <c r="C18" s="86"/>
      <c r="D18" s="86"/>
      <c r="E18" s="87"/>
      <c r="F18" s="9"/>
      <c r="G18" s="9"/>
      <c r="H18" s="9"/>
      <c r="I18" s="9"/>
      <c r="J18" s="9"/>
      <c r="K18" s="8">
        <v>1763</v>
      </c>
      <c r="L18" s="8">
        <v>4140</v>
      </c>
      <c r="M18" s="8">
        <v>896</v>
      </c>
      <c r="N18" s="8">
        <v>960</v>
      </c>
      <c r="O18" s="8">
        <v>993</v>
      </c>
      <c r="P18" s="8">
        <v>965</v>
      </c>
      <c r="Q18" s="8">
        <v>886</v>
      </c>
      <c r="R18" s="8">
        <v>406</v>
      </c>
      <c r="S18" s="8">
        <v>2105</v>
      </c>
      <c r="T18" s="8">
        <v>2383</v>
      </c>
      <c r="U18" s="8">
        <v>2754</v>
      </c>
      <c r="V18" s="8">
        <v>474</v>
      </c>
      <c r="W18" s="8">
        <v>1567</v>
      </c>
      <c r="X18" s="8">
        <v>1072</v>
      </c>
      <c r="Y18" s="8">
        <v>1360</v>
      </c>
      <c r="Z18" s="8">
        <v>747</v>
      </c>
      <c r="AA18" s="8">
        <v>1820</v>
      </c>
      <c r="AB18" s="8">
        <v>596</v>
      </c>
      <c r="AC18" s="8">
        <v>744</v>
      </c>
      <c r="AD18" s="8">
        <v>1194</v>
      </c>
      <c r="AE18" s="8">
        <v>645</v>
      </c>
      <c r="AF18" s="8">
        <v>300</v>
      </c>
      <c r="AG18" s="8">
        <v>658</v>
      </c>
      <c r="AH18" s="8">
        <v>913</v>
      </c>
      <c r="AI18" s="8">
        <v>478</v>
      </c>
      <c r="AJ18" s="8">
        <v>527</v>
      </c>
      <c r="AK18" s="8">
        <v>306</v>
      </c>
      <c r="AL18" s="8">
        <v>255</v>
      </c>
      <c r="AM18" s="8">
        <v>297</v>
      </c>
      <c r="AN18" s="8">
        <v>404</v>
      </c>
      <c r="AO18" s="8">
        <v>319</v>
      </c>
      <c r="AP18" s="8">
        <v>70</v>
      </c>
      <c r="AQ18" s="8">
        <v>20</v>
      </c>
      <c r="AR18" s="8">
        <v>54</v>
      </c>
      <c r="AS18" s="8">
        <v>334</v>
      </c>
      <c r="AT18" s="8">
        <v>352</v>
      </c>
      <c r="AU18" s="8">
        <v>398</v>
      </c>
      <c r="AV18" s="8">
        <v>261</v>
      </c>
      <c r="AW18" s="8">
        <v>1501</v>
      </c>
      <c r="AX18" s="8">
        <v>740</v>
      </c>
      <c r="AY18" s="8">
        <f>SUM($F$18:$AX$18)</f>
        <v>36657</v>
      </c>
    </row>
    <row r="19" spans="1:51" ht="9.9499999999999993" customHeight="1" x14ac:dyDescent="0.15">
      <c r="A19" s="97"/>
      <c r="B19" s="95" t="s">
        <v>16</v>
      </c>
      <c r="C19" s="86"/>
      <c r="D19" s="86"/>
      <c r="E19" s="87"/>
      <c r="F19" s="9"/>
      <c r="G19" s="9"/>
      <c r="H19" s="9"/>
      <c r="I19" s="9"/>
      <c r="J19" s="9"/>
      <c r="K19" s="8">
        <v>1763</v>
      </c>
      <c r="L19" s="8">
        <v>4140</v>
      </c>
      <c r="M19" s="8">
        <v>896</v>
      </c>
      <c r="N19" s="8">
        <v>934</v>
      </c>
      <c r="O19" s="8">
        <v>993</v>
      </c>
      <c r="P19" s="8">
        <v>965</v>
      </c>
      <c r="Q19" s="8">
        <v>886</v>
      </c>
      <c r="R19" s="8">
        <v>406</v>
      </c>
      <c r="S19" s="8">
        <v>2105</v>
      </c>
      <c r="T19" s="8">
        <v>2383</v>
      </c>
      <c r="U19" s="8">
        <v>2754</v>
      </c>
      <c r="V19" s="8">
        <v>474</v>
      </c>
      <c r="W19" s="8">
        <v>1567</v>
      </c>
      <c r="X19" s="8">
        <v>1072</v>
      </c>
      <c r="Y19" s="8">
        <v>1360</v>
      </c>
      <c r="Z19" s="8">
        <v>747</v>
      </c>
      <c r="AA19" s="8">
        <v>1820</v>
      </c>
      <c r="AB19" s="8">
        <v>596</v>
      </c>
      <c r="AC19" s="8">
        <v>744</v>
      </c>
      <c r="AD19" s="8">
        <v>1194</v>
      </c>
      <c r="AE19" s="8">
        <v>645</v>
      </c>
      <c r="AF19" s="8">
        <v>300</v>
      </c>
      <c r="AG19" s="8">
        <v>658</v>
      </c>
      <c r="AH19" s="8">
        <v>913</v>
      </c>
      <c r="AI19" s="8">
        <v>478</v>
      </c>
      <c r="AJ19" s="8">
        <v>527</v>
      </c>
      <c r="AK19" s="8">
        <v>306</v>
      </c>
      <c r="AL19" s="8">
        <v>255</v>
      </c>
      <c r="AM19" s="8">
        <v>297</v>
      </c>
      <c r="AN19" s="8">
        <v>404</v>
      </c>
      <c r="AO19" s="8">
        <v>319</v>
      </c>
      <c r="AP19" s="8">
        <v>70</v>
      </c>
      <c r="AQ19" s="8">
        <v>20</v>
      </c>
      <c r="AR19" s="8">
        <v>54</v>
      </c>
      <c r="AS19" s="8">
        <v>334</v>
      </c>
      <c r="AT19" s="8">
        <v>352</v>
      </c>
      <c r="AU19" s="8">
        <v>398</v>
      </c>
      <c r="AV19" s="8">
        <v>261</v>
      </c>
      <c r="AW19" s="8">
        <v>1501</v>
      </c>
      <c r="AX19" s="8">
        <v>740</v>
      </c>
      <c r="AY19" s="8">
        <f>SUM($F$19:$AX$19)</f>
        <v>36631</v>
      </c>
    </row>
    <row r="20" spans="1:51" ht="9.9499999999999993" customHeight="1" x14ac:dyDescent="0.15">
      <c r="A20" s="88" t="s">
        <v>19</v>
      </c>
      <c r="B20" s="89"/>
      <c r="C20" s="89"/>
      <c r="D20" s="89"/>
      <c r="E20" s="90"/>
      <c r="F20" s="9"/>
      <c r="G20" s="9"/>
      <c r="H20" s="9"/>
      <c r="I20" s="9"/>
      <c r="J20" s="9"/>
      <c r="K20" s="8">
        <v>495</v>
      </c>
      <c r="L20" s="8">
        <v>1203</v>
      </c>
      <c r="M20" s="8">
        <v>223</v>
      </c>
      <c r="N20" s="8">
        <v>210</v>
      </c>
      <c r="O20" s="8">
        <v>265</v>
      </c>
      <c r="P20" s="8">
        <v>283</v>
      </c>
      <c r="Q20" s="8">
        <v>267</v>
      </c>
      <c r="R20" s="8">
        <v>124</v>
      </c>
      <c r="S20" s="8">
        <v>695</v>
      </c>
      <c r="T20" s="8">
        <v>608</v>
      </c>
      <c r="U20" s="8">
        <v>1058</v>
      </c>
      <c r="V20" s="8">
        <v>172</v>
      </c>
      <c r="W20" s="8">
        <v>451</v>
      </c>
      <c r="X20" s="8">
        <v>430</v>
      </c>
      <c r="Y20" s="8">
        <v>393</v>
      </c>
      <c r="Z20" s="8">
        <v>254</v>
      </c>
      <c r="AA20" s="8">
        <v>507</v>
      </c>
      <c r="AB20" s="8">
        <v>184</v>
      </c>
      <c r="AC20" s="8">
        <v>227</v>
      </c>
      <c r="AD20" s="8">
        <v>331</v>
      </c>
      <c r="AE20" s="8">
        <v>207</v>
      </c>
      <c r="AF20" s="8">
        <v>89</v>
      </c>
      <c r="AG20" s="8">
        <v>234</v>
      </c>
      <c r="AH20" s="8">
        <v>280</v>
      </c>
      <c r="AI20" s="8">
        <v>147</v>
      </c>
      <c r="AJ20" s="8">
        <v>186</v>
      </c>
      <c r="AK20" s="8">
        <v>64</v>
      </c>
      <c r="AL20" s="8">
        <v>60</v>
      </c>
      <c r="AM20" s="8">
        <v>78</v>
      </c>
      <c r="AN20" s="8">
        <v>90</v>
      </c>
      <c r="AO20" s="8">
        <v>73</v>
      </c>
      <c r="AP20" s="8">
        <v>32</v>
      </c>
      <c r="AQ20" s="8">
        <v>5</v>
      </c>
      <c r="AR20" s="8">
        <v>8</v>
      </c>
      <c r="AS20" s="8">
        <v>67</v>
      </c>
      <c r="AT20" s="8">
        <v>113</v>
      </c>
      <c r="AU20" s="8">
        <v>119</v>
      </c>
      <c r="AV20" s="8">
        <v>97</v>
      </c>
      <c r="AW20" s="8">
        <v>409</v>
      </c>
      <c r="AX20" s="8">
        <v>213</v>
      </c>
      <c r="AY20" s="8">
        <f>SUM($F$20:$AX$20)</f>
        <v>10951</v>
      </c>
    </row>
    <row r="21" spans="1:51" ht="9.9499999999999993" customHeight="1" x14ac:dyDescent="0.15">
      <c r="A21" s="12"/>
      <c r="B21" s="101" t="s">
        <v>20</v>
      </c>
      <c r="C21" s="95" t="s">
        <v>21</v>
      </c>
      <c r="D21" s="86"/>
      <c r="E21" s="87"/>
      <c r="F21" s="11"/>
      <c r="G21" s="11"/>
      <c r="H21" s="11"/>
      <c r="I21" s="11"/>
      <c r="J21" s="11"/>
      <c r="K21" s="8">
        <v>356</v>
      </c>
      <c r="L21" s="8">
        <v>800</v>
      </c>
      <c r="M21" s="8">
        <v>101</v>
      </c>
      <c r="N21" s="8">
        <v>118</v>
      </c>
      <c r="O21" s="8">
        <v>147</v>
      </c>
      <c r="P21" s="8">
        <v>236</v>
      </c>
      <c r="Q21" s="8">
        <v>174</v>
      </c>
      <c r="R21" s="8">
        <v>119</v>
      </c>
      <c r="S21" s="8">
        <v>608</v>
      </c>
      <c r="T21" s="8">
        <v>574</v>
      </c>
      <c r="U21" s="8">
        <v>907</v>
      </c>
      <c r="V21" s="8">
        <v>31</v>
      </c>
      <c r="W21" s="8">
        <v>398</v>
      </c>
      <c r="X21" s="8">
        <v>233</v>
      </c>
      <c r="Y21" s="8">
        <v>346</v>
      </c>
      <c r="Z21" s="8">
        <v>225</v>
      </c>
      <c r="AA21" s="8">
        <v>382</v>
      </c>
      <c r="AB21" s="8">
        <v>177</v>
      </c>
      <c r="AC21" s="8">
        <v>215</v>
      </c>
      <c r="AD21" s="8">
        <v>322</v>
      </c>
      <c r="AE21" s="8">
        <v>191</v>
      </c>
      <c r="AF21" s="8">
        <v>89</v>
      </c>
      <c r="AG21" s="8">
        <v>190</v>
      </c>
      <c r="AH21" s="8">
        <v>259</v>
      </c>
      <c r="AI21" s="8">
        <v>138</v>
      </c>
      <c r="AJ21" s="8">
        <v>164</v>
      </c>
      <c r="AK21" s="8">
        <v>64</v>
      </c>
      <c r="AL21" s="8">
        <v>60</v>
      </c>
      <c r="AM21" s="8">
        <v>78</v>
      </c>
      <c r="AN21" s="8">
        <v>90</v>
      </c>
      <c r="AO21" s="8">
        <v>60</v>
      </c>
      <c r="AP21" s="8">
        <v>26</v>
      </c>
      <c r="AQ21" s="8">
        <v>5</v>
      </c>
      <c r="AR21" s="8">
        <v>8</v>
      </c>
      <c r="AS21" s="8">
        <v>67</v>
      </c>
      <c r="AT21" s="8">
        <v>112</v>
      </c>
      <c r="AU21" s="8">
        <v>105</v>
      </c>
      <c r="AV21" s="8">
        <v>87</v>
      </c>
      <c r="AW21" s="8">
        <v>322</v>
      </c>
      <c r="AX21" s="8">
        <v>213</v>
      </c>
      <c r="AY21" s="8">
        <f>SUM($F$21:$AX$21)</f>
        <v>8797</v>
      </c>
    </row>
    <row r="22" spans="1:51" ht="9.9499999999999993" customHeight="1" x14ac:dyDescent="0.15">
      <c r="A22" s="12"/>
      <c r="B22" s="102"/>
      <c r="C22" s="95" t="s">
        <v>22</v>
      </c>
      <c r="D22" s="86"/>
      <c r="E22" s="87"/>
      <c r="F22" s="11"/>
      <c r="G22" s="11"/>
      <c r="H22" s="11"/>
      <c r="I22" s="11"/>
      <c r="J22" s="11"/>
      <c r="K22" s="8">
        <v>77</v>
      </c>
      <c r="L22" s="8">
        <v>29</v>
      </c>
      <c r="M22" s="8">
        <v>0</v>
      </c>
      <c r="N22" s="8">
        <v>8</v>
      </c>
      <c r="O22" s="8">
        <v>25</v>
      </c>
      <c r="P22" s="8">
        <v>47</v>
      </c>
      <c r="Q22" s="8">
        <v>58</v>
      </c>
      <c r="R22" s="8">
        <v>5</v>
      </c>
      <c r="S22" s="8">
        <v>49</v>
      </c>
      <c r="T22" s="8">
        <v>34</v>
      </c>
      <c r="U22" s="8">
        <v>151</v>
      </c>
      <c r="V22" s="8">
        <v>2</v>
      </c>
      <c r="W22" s="8">
        <v>53</v>
      </c>
      <c r="X22" s="8">
        <v>197</v>
      </c>
      <c r="Y22" s="8">
        <v>47</v>
      </c>
      <c r="Z22" s="8">
        <v>29</v>
      </c>
      <c r="AA22" s="8">
        <v>91</v>
      </c>
      <c r="AB22" s="8">
        <v>7</v>
      </c>
      <c r="AC22" s="8">
        <v>12</v>
      </c>
      <c r="AD22" s="8">
        <v>9</v>
      </c>
      <c r="AE22" s="8">
        <v>16</v>
      </c>
      <c r="AF22" s="8">
        <v>0</v>
      </c>
      <c r="AG22" s="8">
        <v>44</v>
      </c>
      <c r="AH22" s="8">
        <v>21</v>
      </c>
      <c r="AI22" s="8">
        <v>9</v>
      </c>
      <c r="AJ22" s="8">
        <v>22</v>
      </c>
      <c r="AK22" s="8">
        <v>0</v>
      </c>
      <c r="AL22" s="8">
        <v>0</v>
      </c>
      <c r="AM22" s="8">
        <v>0</v>
      </c>
      <c r="AN22" s="8">
        <v>0</v>
      </c>
      <c r="AO22" s="8">
        <v>13</v>
      </c>
      <c r="AP22" s="8">
        <v>6</v>
      </c>
      <c r="AQ22" s="8">
        <v>0</v>
      </c>
      <c r="AR22" s="8">
        <v>0</v>
      </c>
      <c r="AS22" s="8">
        <v>0</v>
      </c>
      <c r="AT22" s="8">
        <v>1</v>
      </c>
      <c r="AU22" s="8">
        <v>14</v>
      </c>
      <c r="AV22" s="8">
        <v>10</v>
      </c>
      <c r="AW22" s="8">
        <v>87</v>
      </c>
      <c r="AX22" s="8">
        <v>0</v>
      </c>
      <c r="AY22" s="8">
        <f>SUM($F$22:$AX$22)</f>
        <v>1173</v>
      </c>
    </row>
    <row r="23" spans="1:51" ht="9.9499999999999993" customHeight="1" x14ac:dyDescent="0.15">
      <c r="A23" s="12"/>
      <c r="B23" s="103"/>
      <c r="C23" s="95" t="s">
        <v>23</v>
      </c>
      <c r="D23" s="86"/>
      <c r="E23" s="87"/>
      <c r="F23" s="11"/>
      <c r="G23" s="11"/>
      <c r="H23" s="11"/>
      <c r="I23" s="11"/>
      <c r="J23" s="11"/>
      <c r="K23" s="8">
        <v>62</v>
      </c>
      <c r="L23" s="8">
        <v>374</v>
      </c>
      <c r="M23" s="8">
        <v>122</v>
      </c>
      <c r="N23" s="8">
        <v>84</v>
      </c>
      <c r="O23" s="8">
        <v>93</v>
      </c>
      <c r="P23" s="8">
        <v>0</v>
      </c>
      <c r="Q23" s="8">
        <v>35</v>
      </c>
      <c r="R23" s="8">
        <v>0</v>
      </c>
      <c r="S23" s="8">
        <v>38</v>
      </c>
      <c r="T23" s="8">
        <v>0</v>
      </c>
      <c r="U23" s="8">
        <v>0</v>
      </c>
      <c r="V23" s="8">
        <v>139</v>
      </c>
      <c r="W23" s="8">
        <v>0</v>
      </c>
      <c r="X23" s="8">
        <v>0</v>
      </c>
      <c r="Y23" s="8">
        <v>0</v>
      </c>
      <c r="Z23" s="8">
        <v>0</v>
      </c>
      <c r="AA23" s="8">
        <v>34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f>SUM($F$23:$AX$23)</f>
        <v>981</v>
      </c>
    </row>
    <row r="24" spans="1:51" ht="9.9499999999999993" customHeight="1" x14ac:dyDescent="0.15">
      <c r="A24" s="12"/>
      <c r="B24" s="101" t="s">
        <v>24</v>
      </c>
      <c r="C24" s="95" t="s">
        <v>21</v>
      </c>
      <c r="D24" s="86"/>
      <c r="E24" s="87"/>
      <c r="F24" s="11"/>
      <c r="G24" s="11"/>
      <c r="H24" s="11"/>
      <c r="I24" s="11"/>
      <c r="J24" s="11"/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20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1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f>SUM($F$24:$AX$24)</f>
        <v>21</v>
      </c>
    </row>
    <row r="25" spans="1:51" ht="9.9499999999999993" customHeight="1" x14ac:dyDescent="0.15">
      <c r="A25" s="12"/>
      <c r="B25" s="102"/>
      <c r="C25" s="95" t="s">
        <v>22</v>
      </c>
      <c r="D25" s="86"/>
      <c r="E25" s="87"/>
      <c r="F25" s="11"/>
      <c r="G25" s="11"/>
      <c r="H25" s="11"/>
      <c r="I25" s="11"/>
      <c r="J25" s="11"/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7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8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f>SUM($F$25:$AX$25)</f>
        <v>15</v>
      </c>
    </row>
    <row r="26" spans="1:51" ht="9.9499999999999993" customHeight="1" x14ac:dyDescent="0.15">
      <c r="A26" s="13"/>
      <c r="B26" s="103"/>
      <c r="C26" s="95" t="s">
        <v>23</v>
      </c>
      <c r="D26" s="86"/>
      <c r="E26" s="87"/>
      <c r="F26" s="11"/>
      <c r="G26" s="11"/>
      <c r="H26" s="11"/>
      <c r="I26" s="11"/>
      <c r="J26" s="11"/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f>SUM($F$26:$AX$26)</f>
        <v>0</v>
      </c>
    </row>
    <row r="27" spans="1:51" ht="9.9499999999999993" customHeight="1" x14ac:dyDescent="0.15">
      <c r="A27" s="104" t="s">
        <v>25</v>
      </c>
      <c r="B27" s="105" t="s">
        <v>26</v>
      </c>
      <c r="C27" s="89"/>
      <c r="D27" s="89"/>
      <c r="E27" s="90"/>
      <c r="F27" s="11"/>
      <c r="G27" s="11"/>
      <c r="H27" s="11"/>
      <c r="I27" s="11"/>
      <c r="J27" s="11"/>
      <c r="K27" s="8">
        <v>1</v>
      </c>
      <c r="L27" s="8">
        <v>0</v>
      </c>
      <c r="M27" s="8">
        <v>0</v>
      </c>
      <c r="N27" s="8">
        <v>1</v>
      </c>
      <c r="O27" s="8">
        <v>1</v>
      </c>
      <c r="P27" s="8">
        <v>0</v>
      </c>
      <c r="Q27" s="8">
        <v>2</v>
      </c>
      <c r="R27" s="8">
        <v>1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2</v>
      </c>
      <c r="AX27" s="8">
        <v>1</v>
      </c>
      <c r="AY27" s="8">
        <f>SUM($F$27:$AX$27)</f>
        <v>9</v>
      </c>
    </row>
    <row r="28" spans="1:51" ht="9.9499999999999993" customHeight="1" x14ac:dyDescent="0.15">
      <c r="A28" s="96"/>
      <c r="B28" s="95" t="s">
        <v>27</v>
      </c>
      <c r="C28" s="86"/>
      <c r="D28" s="86"/>
      <c r="E28" s="87"/>
      <c r="F28" s="9"/>
      <c r="G28" s="9"/>
      <c r="H28" s="9"/>
      <c r="I28" s="9"/>
      <c r="J28" s="9"/>
      <c r="K28" s="8">
        <v>8100</v>
      </c>
      <c r="L28" s="8">
        <v>0</v>
      </c>
      <c r="M28" s="8">
        <v>0</v>
      </c>
      <c r="N28" s="8">
        <v>30800</v>
      </c>
      <c r="O28" s="8">
        <v>35200</v>
      </c>
      <c r="P28" s="8">
        <v>0</v>
      </c>
      <c r="Q28" s="8">
        <v>34000</v>
      </c>
      <c r="R28" s="8">
        <v>16200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74700</v>
      </c>
      <c r="AX28" s="8">
        <v>25700</v>
      </c>
      <c r="AY28" s="8"/>
    </row>
    <row r="29" spans="1:51" ht="9.9499999999999993" customHeight="1" x14ac:dyDescent="0.15">
      <c r="A29" s="96"/>
      <c r="B29" s="91" t="s">
        <v>28</v>
      </c>
      <c r="C29" s="106"/>
      <c r="D29" s="107"/>
      <c r="E29" s="16" t="s">
        <v>29</v>
      </c>
      <c r="F29" s="9"/>
      <c r="G29" s="9"/>
      <c r="H29" s="9"/>
      <c r="I29" s="9"/>
      <c r="J29" s="9"/>
      <c r="K29" s="8">
        <v>2000</v>
      </c>
      <c r="L29" s="8">
        <v>0</v>
      </c>
      <c r="M29" s="8">
        <v>0</v>
      </c>
      <c r="N29" s="8">
        <v>21000</v>
      </c>
      <c r="O29" s="8">
        <v>33800</v>
      </c>
      <c r="P29" s="8">
        <v>0</v>
      </c>
      <c r="Q29" s="8">
        <v>29950</v>
      </c>
      <c r="R29" s="8">
        <v>13100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58400</v>
      </c>
      <c r="AX29" s="8">
        <v>25700</v>
      </c>
      <c r="AY29" s="8"/>
    </row>
    <row r="30" spans="1:51" ht="9.9499999999999993" customHeight="1" x14ac:dyDescent="0.15">
      <c r="A30" s="96"/>
      <c r="B30" s="108"/>
      <c r="C30" s="109"/>
      <c r="D30" s="110"/>
      <c r="E30" s="16" t="s">
        <v>30</v>
      </c>
      <c r="F30" s="9"/>
      <c r="G30" s="9"/>
      <c r="H30" s="9"/>
      <c r="I30" s="9"/>
      <c r="J30" s="9"/>
      <c r="K30" s="8">
        <v>0</v>
      </c>
      <c r="L30" s="8">
        <v>0</v>
      </c>
      <c r="M30" s="8">
        <v>0</v>
      </c>
      <c r="N30" s="8">
        <v>44</v>
      </c>
      <c r="O30" s="8">
        <v>71</v>
      </c>
      <c r="P30" s="8">
        <v>0</v>
      </c>
      <c r="Q30" s="8">
        <v>99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/>
    </row>
    <row r="31" spans="1:51" ht="9.9499999999999993" customHeight="1" x14ac:dyDescent="0.15">
      <c r="A31" s="96"/>
      <c r="B31" s="105" t="s">
        <v>31</v>
      </c>
      <c r="C31" s="89"/>
      <c r="D31" s="89"/>
      <c r="E31" s="90"/>
      <c r="F31" s="9"/>
      <c r="G31" s="9"/>
      <c r="H31" s="9"/>
      <c r="I31" s="9"/>
      <c r="J31" s="9"/>
      <c r="K31" s="8">
        <v>17915795</v>
      </c>
      <c r="L31" s="8">
        <v>60948491</v>
      </c>
      <c r="M31" s="8">
        <v>8287426</v>
      </c>
      <c r="N31" s="8">
        <v>7163210</v>
      </c>
      <c r="O31" s="8">
        <v>8429900</v>
      </c>
      <c r="P31" s="8">
        <v>4685161</v>
      </c>
      <c r="Q31" s="8">
        <v>9647008</v>
      </c>
      <c r="R31" s="8">
        <v>2626701</v>
      </c>
      <c r="S31" s="8">
        <v>21784789</v>
      </c>
      <c r="T31" s="8">
        <v>26390816</v>
      </c>
      <c r="U31" s="8">
        <v>29609117</v>
      </c>
      <c r="V31" s="8">
        <v>13617412</v>
      </c>
      <c r="W31" s="8">
        <v>14832515</v>
      </c>
      <c r="X31" s="8">
        <v>16462599</v>
      </c>
      <c r="Y31" s="8">
        <v>15662747</v>
      </c>
      <c r="Z31" s="8">
        <v>7125453</v>
      </c>
      <c r="AA31" s="8">
        <v>14684826</v>
      </c>
      <c r="AB31" s="8">
        <v>7257085</v>
      </c>
      <c r="AC31" s="8">
        <v>9828000</v>
      </c>
      <c r="AD31" s="8">
        <v>10769226</v>
      </c>
      <c r="AE31" s="8">
        <v>4774845</v>
      </c>
      <c r="AF31" s="8">
        <v>2783826</v>
      </c>
      <c r="AG31" s="8">
        <v>5317930</v>
      </c>
      <c r="AH31" s="8">
        <v>14351840</v>
      </c>
      <c r="AI31" s="8">
        <v>3282354</v>
      </c>
      <c r="AJ31" s="8">
        <v>3298873</v>
      </c>
      <c r="AK31" s="8">
        <v>5537714</v>
      </c>
      <c r="AL31" s="8">
        <v>1051931</v>
      </c>
      <c r="AM31" s="8">
        <v>1417559</v>
      </c>
      <c r="AN31" s="8">
        <v>1515793</v>
      </c>
      <c r="AO31" s="8">
        <v>1752841</v>
      </c>
      <c r="AP31" s="8">
        <v>948473</v>
      </c>
      <c r="AQ31" s="8">
        <v>4928</v>
      </c>
      <c r="AR31" s="8">
        <v>48880</v>
      </c>
      <c r="AS31" s="8">
        <v>891319</v>
      </c>
      <c r="AT31" s="8">
        <v>2608497</v>
      </c>
      <c r="AU31" s="8">
        <v>2834358</v>
      </c>
      <c r="AV31" s="8">
        <v>1685982</v>
      </c>
      <c r="AW31" s="8">
        <v>15486630</v>
      </c>
      <c r="AX31" s="8">
        <v>4452326</v>
      </c>
      <c r="AY31" s="8">
        <f>SUM($F$31:$AX$31)</f>
        <v>381775176</v>
      </c>
    </row>
    <row r="32" spans="1:51" ht="9.9499999999999993" customHeight="1" x14ac:dyDescent="0.15">
      <c r="A32" s="96"/>
      <c r="B32" s="14"/>
      <c r="C32" s="95" t="s">
        <v>32</v>
      </c>
      <c r="D32" s="86"/>
      <c r="E32" s="87"/>
      <c r="F32" s="11"/>
      <c r="G32" s="11"/>
      <c r="H32" s="11"/>
      <c r="I32" s="11"/>
      <c r="J32" s="11"/>
      <c r="K32" s="8">
        <v>13188935</v>
      </c>
      <c r="L32" s="8">
        <v>60948491</v>
      </c>
      <c r="M32" s="8">
        <v>7194326</v>
      </c>
      <c r="N32" s="8">
        <v>6616161</v>
      </c>
      <c r="O32" s="8">
        <v>6159375</v>
      </c>
      <c r="P32" s="8">
        <v>4685161</v>
      </c>
      <c r="Q32" s="8">
        <v>8739328</v>
      </c>
      <c r="R32" s="8">
        <v>2626701</v>
      </c>
      <c r="S32" s="8">
        <v>21013101</v>
      </c>
      <c r="T32" s="8">
        <v>26390816</v>
      </c>
      <c r="U32" s="8">
        <v>29609117</v>
      </c>
      <c r="V32" s="8">
        <v>9097388</v>
      </c>
      <c r="W32" s="8">
        <v>14832515</v>
      </c>
      <c r="X32" s="8">
        <v>16462599</v>
      </c>
      <c r="Y32" s="8">
        <v>15662747</v>
      </c>
      <c r="Z32" s="8">
        <v>7125453</v>
      </c>
      <c r="AA32" s="8">
        <v>14445371</v>
      </c>
      <c r="AB32" s="8">
        <v>7257085</v>
      </c>
      <c r="AC32" s="8">
        <v>9828000</v>
      </c>
      <c r="AD32" s="8">
        <v>10769226</v>
      </c>
      <c r="AE32" s="8">
        <v>4774845</v>
      </c>
      <c r="AF32" s="8">
        <v>2783826</v>
      </c>
      <c r="AG32" s="8">
        <v>5317930</v>
      </c>
      <c r="AH32" s="8">
        <v>14351840</v>
      </c>
      <c r="AI32" s="8">
        <v>3282354</v>
      </c>
      <c r="AJ32" s="8">
        <v>3298873</v>
      </c>
      <c r="AK32" s="8">
        <v>5537714</v>
      </c>
      <c r="AL32" s="8">
        <v>1051931</v>
      </c>
      <c r="AM32" s="8">
        <v>1417559</v>
      </c>
      <c r="AN32" s="8">
        <v>1515793</v>
      </c>
      <c r="AO32" s="8">
        <v>1752841</v>
      </c>
      <c r="AP32" s="8">
        <v>948473</v>
      </c>
      <c r="AQ32" s="8">
        <v>4928</v>
      </c>
      <c r="AR32" s="8">
        <v>48880</v>
      </c>
      <c r="AS32" s="8">
        <v>891319</v>
      </c>
      <c r="AT32" s="8">
        <v>2608497</v>
      </c>
      <c r="AU32" s="8">
        <v>2834358</v>
      </c>
      <c r="AV32" s="8">
        <v>1685982</v>
      </c>
      <c r="AW32" s="8">
        <v>15486630</v>
      </c>
      <c r="AX32" s="8">
        <v>4452326</v>
      </c>
      <c r="AY32" s="8">
        <f>SUM($F$32:$AX$32)</f>
        <v>366698795</v>
      </c>
    </row>
    <row r="33" spans="1:51" ht="9.9499999999999993" customHeight="1" x14ac:dyDescent="0.15">
      <c r="A33" s="96"/>
      <c r="B33" s="15"/>
      <c r="C33" s="95" t="s">
        <v>33</v>
      </c>
      <c r="D33" s="86"/>
      <c r="E33" s="87"/>
      <c r="F33" s="11"/>
      <c r="G33" s="11"/>
      <c r="H33" s="11"/>
      <c r="I33" s="11"/>
      <c r="J33" s="11"/>
      <c r="K33" s="8">
        <v>4726860</v>
      </c>
      <c r="L33" s="8">
        <v>0</v>
      </c>
      <c r="M33" s="8">
        <v>1093100</v>
      </c>
      <c r="N33" s="8">
        <v>547049</v>
      </c>
      <c r="O33" s="8">
        <v>2270525</v>
      </c>
      <c r="P33" s="8">
        <v>0</v>
      </c>
      <c r="Q33" s="8">
        <v>907680</v>
      </c>
      <c r="R33" s="8">
        <v>0</v>
      </c>
      <c r="S33" s="8">
        <v>771688</v>
      </c>
      <c r="T33" s="8">
        <v>0</v>
      </c>
      <c r="U33" s="8">
        <v>0</v>
      </c>
      <c r="V33" s="8">
        <v>4520024</v>
      </c>
      <c r="W33" s="8">
        <v>0</v>
      </c>
      <c r="X33" s="8">
        <v>0</v>
      </c>
      <c r="Y33" s="8">
        <v>0</v>
      </c>
      <c r="Z33" s="8">
        <v>0</v>
      </c>
      <c r="AA33" s="8">
        <v>239455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f>SUM($F$33:$AX$33)</f>
        <v>15076381</v>
      </c>
    </row>
    <row r="34" spans="1:51" ht="9.9499999999999993" customHeight="1" x14ac:dyDescent="0.15">
      <c r="A34" s="96"/>
      <c r="B34" s="98" t="s">
        <v>34</v>
      </c>
      <c r="C34" s="99"/>
      <c r="D34" s="99"/>
      <c r="E34" s="100"/>
      <c r="F34" s="9"/>
      <c r="G34" s="9"/>
      <c r="H34" s="9"/>
      <c r="I34" s="9"/>
      <c r="J34" s="9"/>
      <c r="K34" s="8">
        <v>10577668</v>
      </c>
      <c r="L34" s="8">
        <v>50257163</v>
      </c>
      <c r="M34" s="8">
        <v>4778230</v>
      </c>
      <c r="N34" s="8">
        <v>3712702</v>
      </c>
      <c r="O34" s="8">
        <v>5484872</v>
      </c>
      <c r="P34" s="8">
        <v>4652124</v>
      </c>
      <c r="Q34" s="8">
        <v>6178520</v>
      </c>
      <c r="R34" s="8">
        <v>2069162</v>
      </c>
      <c r="S34" s="8">
        <v>17041765</v>
      </c>
      <c r="T34" s="8">
        <v>23824184</v>
      </c>
      <c r="U34" s="8">
        <v>26814076</v>
      </c>
      <c r="V34" s="8">
        <v>7298186</v>
      </c>
      <c r="W34" s="8">
        <v>13149992</v>
      </c>
      <c r="X34" s="8">
        <v>13202109</v>
      </c>
      <c r="Y34" s="8">
        <v>15662747</v>
      </c>
      <c r="Z34" s="8">
        <v>5471735</v>
      </c>
      <c r="AA34" s="8">
        <v>11755025</v>
      </c>
      <c r="AB34" s="8">
        <v>5155216</v>
      </c>
      <c r="AC34" s="8">
        <v>8797570</v>
      </c>
      <c r="AD34" s="8">
        <v>9679704</v>
      </c>
      <c r="AE34" s="8">
        <v>4229865</v>
      </c>
      <c r="AF34" s="8">
        <v>2101211</v>
      </c>
      <c r="AG34" s="8">
        <v>5061987</v>
      </c>
      <c r="AH34" s="8">
        <v>12332380</v>
      </c>
      <c r="AI34" s="8">
        <v>3065420</v>
      </c>
      <c r="AJ34" s="8">
        <v>3150849</v>
      </c>
      <c r="AK34" s="8">
        <v>4695694</v>
      </c>
      <c r="AL34" s="8">
        <v>958600</v>
      </c>
      <c r="AM34" s="8">
        <v>1251262</v>
      </c>
      <c r="AN34" s="8">
        <v>1374623</v>
      </c>
      <c r="AO34" s="8">
        <v>1472034</v>
      </c>
      <c r="AP34" s="8">
        <v>923044</v>
      </c>
      <c r="AQ34" s="8">
        <v>4928</v>
      </c>
      <c r="AR34" s="8">
        <v>47457</v>
      </c>
      <c r="AS34" s="8">
        <v>814677</v>
      </c>
      <c r="AT34" s="8">
        <v>2159522</v>
      </c>
      <c r="AU34" s="8">
        <v>2626824</v>
      </c>
      <c r="AV34" s="8">
        <v>1648209</v>
      </c>
      <c r="AW34" s="8">
        <v>11782414</v>
      </c>
      <c r="AX34" s="8">
        <v>4067652</v>
      </c>
      <c r="AY34" s="8">
        <f>SUM($F$34:$AX$34)</f>
        <v>309331402</v>
      </c>
    </row>
    <row r="35" spans="1:51" ht="9.9499999999999993" customHeight="1" x14ac:dyDescent="0.15">
      <c r="A35" s="88" t="s">
        <v>35</v>
      </c>
      <c r="B35" s="89"/>
      <c r="C35" s="89"/>
      <c r="D35" s="89"/>
      <c r="E35" s="90"/>
      <c r="F35" s="11"/>
      <c r="G35" s="11"/>
      <c r="H35" s="11"/>
      <c r="I35" s="11"/>
      <c r="J35" s="11"/>
      <c r="K35" s="8">
        <v>3</v>
      </c>
      <c r="L35" s="8">
        <v>20</v>
      </c>
      <c r="M35" s="8">
        <v>6</v>
      </c>
      <c r="N35" s="8">
        <v>4</v>
      </c>
      <c r="O35" s="8">
        <v>3</v>
      </c>
      <c r="P35" s="8">
        <v>0</v>
      </c>
      <c r="Q35" s="8">
        <v>2</v>
      </c>
      <c r="R35" s="8">
        <v>1</v>
      </c>
      <c r="S35" s="8">
        <v>6</v>
      </c>
      <c r="T35" s="8">
        <v>0</v>
      </c>
      <c r="U35" s="8">
        <v>22</v>
      </c>
      <c r="V35" s="8">
        <v>2</v>
      </c>
      <c r="W35" s="8">
        <v>0</v>
      </c>
      <c r="X35" s="8">
        <v>1</v>
      </c>
      <c r="Y35" s="8">
        <v>0</v>
      </c>
      <c r="Z35" s="8">
        <v>4</v>
      </c>
      <c r="AA35" s="8">
        <v>9</v>
      </c>
      <c r="AB35" s="8">
        <v>1</v>
      </c>
      <c r="AC35" s="8">
        <v>1</v>
      </c>
      <c r="AD35" s="8">
        <v>1</v>
      </c>
      <c r="AE35" s="8">
        <v>1</v>
      </c>
      <c r="AF35" s="8">
        <v>1</v>
      </c>
      <c r="AG35" s="8">
        <v>0</v>
      </c>
      <c r="AH35" s="8">
        <v>0</v>
      </c>
      <c r="AI35" s="8">
        <v>2</v>
      </c>
      <c r="AJ35" s="8">
        <v>1</v>
      </c>
      <c r="AK35" s="8">
        <v>1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2</v>
      </c>
      <c r="AU35" s="8">
        <v>1</v>
      </c>
      <c r="AV35" s="8">
        <v>2</v>
      </c>
      <c r="AW35" s="8">
        <v>5</v>
      </c>
      <c r="AX35" s="8">
        <v>6</v>
      </c>
      <c r="AY35" s="8">
        <f>SUM($F$35:$AX$35)</f>
        <v>108</v>
      </c>
    </row>
    <row r="36" spans="1:51" ht="9.9499999999999993" customHeight="1" x14ac:dyDescent="0.15">
      <c r="A36" s="12"/>
      <c r="B36" s="91" t="s">
        <v>36</v>
      </c>
      <c r="C36" s="92"/>
      <c r="D36" s="95" t="s">
        <v>29</v>
      </c>
      <c r="E36" s="87"/>
      <c r="F36" s="9"/>
      <c r="G36" s="9"/>
      <c r="H36" s="9"/>
      <c r="I36" s="9"/>
      <c r="J36" s="9"/>
      <c r="K36" s="8">
        <v>70560</v>
      </c>
      <c r="L36" s="8">
        <v>544147</v>
      </c>
      <c r="M36" s="8">
        <v>101232</v>
      </c>
      <c r="N36" s="8">
        <v>11736</v>
      </c>
      <c r="O36" s="8">
        <v>8091</v>
      </c>
      <c r="P36" s="8">
        <v>0</v>
      </c>
      <c r="Q36" s="8">
        <v>7920</v>
      </c>
      <c r="R36" s="8">
        <v>5745</v>
      </c>
      <c r="S36" s="8">
        <v>147504</v>
      </c>
      <c r="T36" s="8">
        <v>0</v>
      </c>
      <c r="U36" s="8">
        <v>255498</v>
      </c>
      <c r="V36" s="8">
        <v>254016</v>
      </c>
      <c r="W36" s="8">
        <v>0</v>
      </c>
      <c r="X36" s="8">
        <v>0</v>
      </c>
      <c r="Y36" s="8">
        <v>0</v>
      </c>
      <c r="Z36" s="8">
        <v>19584</v>
      </c>
      <c r="AA36" s="8">
        <v>58147</v>
      </c>
      <c r="AB36" s="8">
        <v>6825</v>
      </c>
      <c r="AC36" s="8">
        <v>14520</v>
      </c>
      <c r="AD36" s="8">
        <v>11664</v>
      </c>
      <c r="AE36" s="8">
        <v>7517</v>
      </c>
      <c r="AF36" s="8">
        <v>23904</v>
      </c>
      <c r="AG36" s="8">
        <v>0</v>
      </c>
      <c r="AH36" s="8">
        <v>0</v>
      </c>
      <c r="AI36" s="8">
        <v>13522</v>
      </c>
      <c r="AJ36" s="8">
        <v>8813</v>
      </c>
      <c r="AK36" s="8">
        <v>17539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14400</v>
      </c>
      <c r="AU36" s="8">
        <v>43200</v>
      </c>
      <c r="AV36" s="8">
        <v>7790</v>
      </c>
      <c r="AW36" s="8">
        <v>13968</v>
      </c>
      <c r="AX36" s="8">
        <v>29088</v>
      </c>
      <c r="AY36" s="8"/>
    </row>
    <row r="37" spans="1:51" ht="9.9499999999999993" customHeight="1" x14ac:dyDescent="0.15">
      <c r="A37" s="13"/>
      <c r="B37" s="93"/>
      <c r="C37" s="94"/>
      <c r="D37" s="95" t="s">
        <v>30</v>
      </c>
      <c r="E37" s="87"/>
      <c r="F37" s="9"/>
      <c r="G37" s="9"/>
      <c r="H37" s="9"/>
      <c r="I37" s="9"/>
      <c r="J37" s="9"/>
      <c r="K37" s="8">
        <v>1540</v>
      </c>
      <c r="L37" s="8">
        <v>3299</v>
      </c>
      <c r="M37" s="8">
        <v>994</v>
      </c>
      <c r="N37" s="8">
        <v>0</v>
      </c>
      <c r="O37" s="8">
        <v>0</v>
      </c>
      <c r="P37" s="8">
        <v>0</v>
      </c>
      <c r="Q37" s="8">
        <v>660</v>
      </c>
      <c r="R37" s="8">
        <v>0</v>
      </c>
      <c r="S37" s="8">
        <v>0</v>
      </c>
      <c r="T37" s="8">
        <v>0</v>
      </c>
      <c r="U37" s="8">
        <v>0</v>
      </c>
      <c r="V37" s="8">
        <v>1160</v>
      </c>
      <c r="W37" s="8">
        <v>0</v>
      </c>
      <c r="X37" s="8">
        <v>0</v>
      </c>
      <c r="Y37" s="8">
        <v>0</v>
      </c>
      <c r="Z37" s="8">
        <v>0</v>
      </c>
      <c r="AA37" s="8">
        <v>300</v>
      </c>
      <c r="AB37" s="8">
        <v>0</v>
      </c>
      <c r="AC37" s="8">
        <v>0</v>
      </c>
      <c r="AD37" s="8">
        <v>0</v>
      </c>
      <c r="AE37" s="8">
        <v>0</v>
      </c>
      <c r="AF37" s="8">
        <v>17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795</v>
      </c>
      <c r="AX37" s="8">
        <v>0</v>
      </c>
      <c r="AY37" s="8"/>
    </row>
    <row r="38" spans="1:51" ht="9.9499999999999993" customHeight="1" x14ac:dyDescent="0.15">
      <c r="A38" s="96" t="s">
        <v>37</v>
      </c>
      <c r="B38" s="98" t="s">
        <v>38</v>
      </c>
      <c r="C38" s="99"/>
      <c r="D38" s="99"/>
      <c r="E38" s="100"/>
      <c r="F38" s="7"/>
      <c r="G38" s="7"/>
      <c r="H38" s="7"/>
      <c r="I38" s="7"/>
      <c r="J38" s="7"/>
      <c r="K38" s="8">
        <v>16</v>
      </c>
      <c r="L38" s="8">
        <v>58</v>
      </c>
      <c r="M38" s="8">
        <v>7</v>
      </c>
      <c r="N38" s="8">
        <v>6</v>
      </c>
      <c r="O38" s="8">
        <v>9</v>
      </c>
      <c r="P38" s="8">
        <v>8</v>
      </c>
      <c r="Q38" s="8">
        <v>12</v>
      </c>
      <c r="R38" s="8">
        <v>3</v>
      </c>
      <c r="S38" s="8">
        <v>11</v>
      </c>
      <c r="T38" s="8">
        <v>8</v>
      </c>
      <c r="U38" s="8">
        <v>17</v>
      </c>
      <c r="V38" s="8">
        <v>6</v>
      </c>
      <c r="W38" s="8">
        <v>8</v>
      </c>
      <c r="X38" s="8">
        <v>9</v>
      </c>
      <c r="Y38" s="8">
        <v>7</v>
      </c>
      <c r="Z38" s="8">
        <v>6</v>
      </c>
      <c r="AA38" s="8">
        <v>12</v>
      </c>
      <c r="AB38" s="8">
        <v>2</v>
      </c>
      <c r="AC38" s="8">
        <v>5</v>
      </c>
      <c r="AD38" s="8">
        <v>8</v>
      </c>
      <c r="AE38" s="8">
        <v>3</v>
      </c>
      <c r="AF38" s="8">
        <v>3</v>
      </c>
      <c r="AG38" s="8">
        <v>6</v>
      </c>
      <c r="AH38" s="8">
        <v>7</v>
      </c>
      <c r="AI38" s="8">
        <v>4</v>
      </c>
      <c r="AJ38" s="8">
        <v>3</v>
      </c>
      <c r="AK38" s="8">
        <v>3</v>
      </c>
      <c r="AL38" s="8">
        <v>1</v>
      </c>
      <c r="AM38" s="8">
        <v>1</v>
      </c>
      <c r="AN38" s="8">
        <v>1</v>
      </c>
      <c r="AO38" s="8">
        <v>2</v>
      </c>
      <c r="AP38" s="8">
        <v>1</v>
      </c>
      <c r="AQ38" s="8">
        <v>1</v>
      </c>
      <c r="AR38" s="8">
        <v>0</v>
      </c>
      <c r="AS38" s="8">
        <v>2</v>
      </c>
      <c r="AT38" s="8">
        <v>1</v>
      </c>
      <c r="AU38" s="8">
        <v>3</v>
      </c>
      <c r="AV38" s="8">
        <v>2</v>
      </c>
      <c r="AW38" s="8">
        <v>23</v>
      </c>
      <c r="AX38" s="8">
        <v>8</v>
      </c>
      <c r="AY38" s="8">
        <f>SUM($F$38:$AX$38)</f>
        <v>293</v>
      </c>
    </row>
    <row r="39" spans="1:51" ht="9.9499999999999993" customHeight="1" x14ac:dyDescent="0.15">
      <c r="A39" s="96"/>
      <c r="B39" s="95" t="s">
        <v>39</v>
      </c>
      <c r="C39" s="86"/>
      <c r="D39" s="86"/>
      <c r="E39" s="87"/>
      <c r="F39" s="7"/>
      <c r="G39" s="7"/>
      <c r="H39" s="7"/>
      <c r="I39" s="7"/>
      <c r="J39" s="7"/>
      <c r="K39" s="8">
        <v>8</v>
      </c>
      <c r="L39" s="8">
        <v>18</v>
      </c>
      <c r="M39" s="8">
        <v>4</v>
      </c>
      <c r="N39" s="8">
        <v>6</v>
      </c>
      <c r="O39" s="8">
        <v>6</v>
      </c>
      <c r="P39" s="8">
        <v>5</v>
      </c>
      <c r="Q39" s="8">
        <v>4</v>
      </c>
      <c r="R39" s="8">
        <v>2</v>
      </c>
      <c r="S39" s="8">
        <v>10</v>
      </c>
      <c r="T39" s="8">
        <v>8</v>
      </c>
      <c r="U39" s="8">
        <v>6</v>
      </c>
      <c r="V39" s="8">
        <v>3</v>
      </c>
      <c r="W39" s="8">
        <v>3</v>
      </c>
      <c r="X39" s="8">
        <v>3</v>
      </c>
      <c r="Y39" s="8">
        <v>6</v>
      </c>
      <c r="Z39" s="8">
        <v>5</v>
      </c>
      <c r="AA39" s="8">
        <v>5</v>
      </c>
      <c r="AB39" s="8">
        <v>8</v>
      </c>
      <c r="AC39" s="8">
        <v>11</v>
      </c>
      <c r="AD39" s="8">
        <v>6</v>
      </c>
      <c r="AE39" s="8">
        <v>3</v>
      </c>
      <c r="AF39" s="8">
        <v>5</v>
      </c>
      <c r="AG39" s="8">
        <v>2</v>
      </c>
      <c r="AH39" s="8">
        <v>3</v>
      </c>
      <c r="AI39" s="8">
        <v>3</v>
      </c>
      <c r="AJ39" s="8">
        <v>2</v>
      </c>
      <c r="AK39" s="8">
        <v>2</v>
      </c>
      <c r="AL39" s="8">
        <v>0</v>
      </c>
      <c r="AM39" s="8">
        <v>1</v>
      </c>
      <c r="AN39" s="8">
        <v>3</v>
      </c>
      <c r="AO39" s="8">
        <v>1</v>
      </c>
      <c r="AP39" s="8">
        <v>0</v>
      </c>
      <c r="AQ39" s="8">
        <v>1</v>
      </c>
      <c r="AR39" s="8">
        <v>1</v>
      </c>
      <c r="AS39" s="8">
        <v>2</v>
      </c>
      <c r="AT39" s="8">
        <v>1</v>
      </c>
      <c r="AU39" s="8">
        <v>3</v>
      </c>
      <c r="AV39" s="8">
        <v>1</v>
      </c>
      <c r="AW39" s="8">
        <v>16</v>
      </c>
      <c r="AX39" s="8">
        <v>8</v>
      </c>
      <c r="AY39" s="8">
        <f>SUM($F$39:$AX$39)</f>
        <v>185</v>
      </c>
    </row>
    <row r="40" spans="1:51" ht="9.9499999999999993" customHeight="1" x14ac:dyDescent="0.15">
      <c r="A40" s="97"/>
      <c r="B40" s="95" t="s">
        <v>40</v>
      </c>
      <c r="C40" s="86"/>
      <c r="D40" s="86"/>
      <c r="E40" s="87"/>
      <c r="F40" s="11"/>
      <c r="G40" s="11"/>
      <c r="H40" s="11"/>
      <c r="I40" s="11"/>
      <c r="J40" s="11"/>
      <c r="K40" s="8">
        <v>24</v>
      </c>
      <c r="L40" s="8">
        <v>76</v>
      </c>
      <c r="M40" s="8">
        <v>11</v>
      </c>
      <c r="N40" s="8">
        <v>12</v>
      </c>
      <c r="O40" s="8">
        <v>15</v>
      </c>
      <c r="P40" s="8">
        <v>13</v>
      </c>
      <c r="Q40" s="8">
        <v>16</v>
      </c>
      <c r="R40" s="8">
        <v>5</v>
      </c>
      <c r="S40" s="8">
        <v>21</v>
      </c>
      <c r="T40" s="8">
        <v>16</v>
      </c>
      <c r="U40" s="8">
        <v>23</v>
      </c>
      <c r="V40" s="8">
        <v>9</v>
      </c>
      <c r="W40" s="8">
        <v>11</v>
      </c>
      <c r="X40" s="8">
        <v>12</v>
      </c>
      <c r="Y40" s="8">
        <v>13</v>
      </c>
      <c r="Z40" s="8">
        <v>11</v>
      </c>
      <c r="AA40" s="8">
        <v>17</v>
      </c>
      <c r="AB40" s="8">
        <v>10</v>
      </c>
      <c r="AC40" s="8">
        <v>16</v>
      </c>
      <c r="AD40" s="8">
        <v>14</v>
      </c>
      <c r="AE40" s="8">
        <v>6</v>
      </c>
      <c r="AF40" s="8">
        <v>8</v>
      </c>
      <c r="AG40" s="8">
        <v>8</v>
      </c>
      <c r="AH40" s="8">
        <v>10</v>
      </c>
      <c r="AI40" s="8">
        <v>7</v>
      </c>
      <c r="AJ40" s="8">
        <v>5</v>
      </c>
      <c r="AK40" s="8">
        <v>5</v>
      </c>
      <c r="AL40" s="8">
        <v>1</v>
      </c>
      <c r="AM40" s="8">
        <v>2</v>
      </c>
      <c r="AN40" s="8">
        <v>4</v>
      </c>
      <c r="AO40" s="8">
        <v>3</v>
      </c>
      <c r="AP40" s="8">
        <v>1</v>
      </c>
      <c r="AQ40" s="8">
        <v>2</v>
      </c>
      <c r="AR40" s="8">
        <v>1</v>
      </c>
      <c r="AS40" s="8">
        <v>4</v>
      </c>
      <c r="AT40" s="8">
        <v>2</v>
      </c>
      <c r="AU40" s="8">
        <v>6</v>
      </c>
      <c r="AV40" s="8">
        <v>3</v>
      </c>
      <c r="AW40" s="8">
        <v>39</v>
      </c>
      <c r="AX40" s="8">
        <v>16</v>
      </c>
      <c r="AY40" s="8">
        <f>SUM($F$40:$AX$40)</f>
        <v>478</v>
      </c>
    </row>
    <row r="41" spans="1:51" ht="9.9499999999999993" customHeight="1" x14ac:dyDescent="0.15">
      <c r="A41" s="85" t="s">
        <v>41</v>
      </c>
      <c r="B41" s="86"/>
      <c r="C41" s="86"/>
      <c r="D41" s="86"/>
      <c r="E41" s="87"/>
      <c r="F41" s="17"/>
      <c r="G41" s="17"/>
      <c r="H41" s="17"/>
      <c r="I41" s="17"/>
      <c r="J41" s="17"/>
      <c r="K41" s="18">
        <v>0.125</v>
      </c>
      <c r="L41" s="18">
        <v>0.311</v>
      </c>
      <c r="M41" s="18">
        <v>0.54700000000000004</v>
      </c>
      <c r="N41" s="18">
        <v>0.4</v>
      </c>
      <c r="O41" s="18">
        <v>0.35099999999999998</v>
      </c>
      <c r="P41" s="18">
        <v>0</v>
      </c>
      <c r="Q41" s="18">
        <v>0.13100000000000001</v>
      </c>
      <c r="R41" s="18">
        <v>0</v>
      </c>
      <c r="S41" s="18">
        <v>5.5E-2</v>
      </c>
      <c r="T41" s="18">
        <v>0</v>
      </c>
      <c r="U41" s="18">
        <v>0</v>
      </c>
      <c r="V41" s="18">
        <v>0.80800000000000005</v>
      </c>
      <c r="W41" s="18">
        <v>0</v>
      </c>
      <c r="X41" s="18">
        <v>0</v>
      </c>
      <c r="Y41" s="18">
        <v>0</v>
      </c>
      <c r="Z41" s="18">
        <v>0</v>
      </c>
      <c r="AA41" s="18">
        <v>6.7000000000000004E-2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f>AY23/AY20</f>
        <v>8.9580860195415946E-2</v>
      </c>
    </row>
    <row r="42" spans="1:51" ht="9.9499999999999993" customHeight="1" x14ac:dyDescent="0.15">
      <c r="A42" s="85" t="s">
        <v>42</v>
      </c>
      <c r="B42" s="86"/>
      <c r="C42" s="86"/>
      <c r="D42" s="86"/>
      <c r="E42" s="87"/>
      <c r="F42" s="28"/>
      <c r="G42" s="28"/>
      <c r="H42" s="28"/>
      <c r="I42" s="28"/>
      <c r="J42" s="28"/>
      <c r="K42" s="29">
        <v>49.5</v>
      </c>
      <c r="L42" s="29">
        <v>122.4</v>
      </c>
      <c r="M42" s="29">
        <v>51.2</v>
      </c>
      <c r="N42" s="29">
        <v>35.6</v>
      </c>
      <c r="O42" s="29">
        <v>53.1</v>
      </c>
      <c r="P42" s="29">
        <v>45</v>
      </c>
      <c r="Q42" s="29">
        <v>45.7</v>
      </c>
      <c r="R42" s="29">
        <v>50</v>
      </c>
      <c r="S42" s="29">
        <v>85.6</v>
      </c>
      <c r="T42" s="29">
        <v>94.7</v>
      </c>
      <c r="U42" s="29">
        <v>100.7</v>
      </c>
      <c r="V42" s="29">
        <v>146</v>
      </c>
      <c r="W42" s="29">
        <v>84.2</v>
      </c>
      <c r="X42" s="29">
        <v>122</v>
      </c>
      <c r="Y42" s="29">
        <v>111.9</v>
      </c>
      <c r="Z42" s="29">
        <v>78</v>
      </c>
      <c r="AA42" s="29">
        <v>58.5</v>
      </c>
      <c r="AB42" s="29">
        <v>85.7</v>
      </c>
      <c r="AC42" s="29">
        <v>83.5</v>
      </c>
      <c r="AD42" s="29">
        <v>87.9</v>
      </c>
      <c r="AE42" s="29">
        <v>66.3</v>
      </c>
      <c r="AF42" s="29">
        <v>77.3</v>
      </c>
      <c r="AG42" s="29">
        <v>87.2</v>
      </c>
      <c r="AH42" s="29">
        <v>112.6</v>
      </c>
      <c r="AI42" s="29">
        <v>70.099999999999994</v>
      </c>
      <c r="AJ42" s="29">
        <v>60.7</v>
      </c>
      <c r="AK42" s="29">
        <v>98.3</v>
      </c>
      <c r="AL42" s="29">
        <v>35.1</v>
      </c>
      <c r="AM42" s="29">
        <v>40.200000000000003</v>
      </c>
      <c r="AN42" s="29">
        <v>37.6</v>
      </c>
      <c r="AO42" s="29">
        <v>32.5</v>
      </c>
      <c r="AP42" s="29">
        <v>36.9</v>
      </c>
      <c r="AQ42" s="29">
        <v>31.7</v>
      </c>
      <c r="AR42" s="29">
        <v>6.4</v>
      </c>
      <c r="AS42" s="29">
        <v>23.6</v>
      </c>
      <c r="AT42" s="29">
        <v>68.2</v>
      </c>
      <c r="AU42" s="29">
        <v>67.7</v>
      </c>
      <c r="AV42" s="29">
        <v>79.400000000000006</v>
      </c>
      <c r="AW42" s="29">
        <v>76.5</v>
      </c>
      <c r="AX42" s="29">
        <v>52.1</v>
      </c>
      <c r="AY42" s="29">
        <f>ROUND(AY11/AY19,1)</f>
        <v>81.5</v>
      </c>
    </row>
    <row r="43" spans="1:51" ht="9.9499999999999993" customHeight="1" x14ac:dyDescent="0.15">
      <c r="A43" s="63" t="s">
        <v>300</v>
      </c>
      <c r="B43" s="78" t="s">
        <v>255</v>
      </c>
      <c r="C43" s="79"/>
      <c r="D43" s="82" t="s">
        <v>256</v>
      </c>
      <c r="E43" s="82"/>
      <c r="F43" s="83"/>
      <c r="G43" s="25"/>
      <c r="H43" s="25"/>
      <c r="I43" s="25"/>
      <c r="J43" s="25"/>
      <c r="K43" s="26" t="s">
        <v>277</v>
      </c>
      <c r="L43" s="26" t="s">
        <v>165</v>
      </c>
      <c r="M43" s="26" t="s">
        <v>277</v>
      </c>
      <c r="N43" s="26" t="s">
        <v>165</v>
      </c>
      <c r="O43" s="26" t="s">
        <v>277</v>
      </c>
      <c r="P43" s="26" t="s">
        <v>165</v>
      </c>
      <c r="Q43" s="26" t="s">
        <v>165</v>
      </c>
      <c r="R43" s="26" t="s">
        <v>165</v>
      </c>
      <c r="S43" s="26" t="s">
        <v>165</v>
      </c>
      <c r="T43" s="26" t="s">
        <v>165</v>
      </c>
      <c r="U43" s="26" t="s">
        <v>165</v>
      </c>
      <c r="V43" s="26" t="s">
        <v>165</v>
      </c>
      <c r="W43" s="26" t="s">
        <v>165</v>
      </c>
      <c r="X43" s="26" t="s">
        <v>277</v>
      </c>
      <c r="Y43" s="26" t="s">
        <v>165</v>
      </c>
      <c r="Z43" s="26" t="s">
        <v>165</v>
      </c>
      <c r="AA43" s="26" t="s">
        <v>165</v>
      </c>
      <c r="AB43" s="26" t="s">
        <v>165</v>
      </c>
      <c r="AC43" s="26" t="s">
        <v>165</v>
      </c>
      <c r="AD43" s="26" t="s">
        <v>165</v>
      </c>
      <c r="AE43" s="26" t="s">
        <v>165</v>
      </c>
      <c r="AF43" s="26" t="s">
        <v>165</v>
      </c>
      <c r="AG43" s="26" t="s">
        <v>277</v>
      </c>
      <c r="AH43" s="26" t="s">
        <v>277</v>
      </c>
      <c r="AI43" s="26" t="s">
        <v>165</v>
      </c>
      <c r="AJ43" s="26" t="s">
        <v>165</v>
      </c>
      <c r="AK43" s="26" t="s">
        <v>165</v>
      </c>
      <c r="AL43" s="26" t="s">
        <v>165</v>
      </c>
      <c r="AM43" s="26" t="s">
        <v>277</v>
      </c>
      <c r="AN43" s="26" t="s">
        <v>277</v>
      </c>
      <c r="AO43" s="26" t="s">
        <v>277</v>
      </c>
      <c r="AP43" s="26" t="s">
        <v>165</v>
      </c>
      <c r="AQ43" s="26" t="s">
        <v>165</v>
      </c>
      <c r="AR43" s="26" t="s">
        <v>165</v>
      </c>
      <c r="AS43" s="26" t="s">
        <v>277</v>
      </c>
      <c r="AT43" s="26" t="s">
        <v>165</v>
      </c>
      <c r="AU43" s="26" t="s">
        <v>165</v>
      </c>
      <c r="AV43" s="26" t="s">
        <v>165</v>
      </c>
      <c r="AW43" s="26" t="s">
        <v>165</v>
      </c>
      <c r="AX43" s="26" t="s">
        <v>165</v>
      </c>
      <c r="AY43" s="27">
        <f>COUNTIF($F$43:$AX$43,"○")</f>
        <v>10</v>
      </c>
    </row>
    <row r="44" spans="1:51" ht="9.9499999999999993" customHeight="1" x14ac:dyDescent="0.15">
      <c r="A44" s="63"/>
      <c r="B44" s="78"/>
      <c r="C44" s="79"/>
      <c r="D44" s="65" t="s">
        <v>257</v>
      </c>
      <c r="E44" s="65"/>
      <c r="F44" s="66"/>
      <c r="G44" s="21"/>
      <c r="H44" s="21"/>
      <c r="I44" s="21"/>
      <c r="J44" s="21"/>
      <c r="K44" s="22" t="s">
        <v>277</v>
      </c>
      <c r="L44" s="22" t="s">
        <v>277</v>
      </c>
      <c r="M44" s="22" t="s">
        <v>277</v>
      </c>
      <c r="N44" s="22" t="s">
        <v>277</v>
      </c>
      <c r="O44" s="22" t="s">
        <v>277</v>
      </c>
      <c r="P44" s="22" t="s">
        <v>277</v>
      </c>
      <c r="Q44" s="22" t="s">
        <v>277</v>
      </c>
      <c r="R44" s="22" t="s">
        <v>277</v>
      </c>
      <c r="S44" s="22" t="s">
        <v>277</v>
      </c>
      <c r="T44" s="22" t="s">
        <v>277</v>
      </c>
      <c r="U44" s="22" t="s">
        <v>277</v>
      </c>
      <c r="V44" s="22" t="s">
        <v>277</v>
      </c>
      <c r="W44" s="22" t="s">
        <v>277</v>
      </c>
      <c r="X44" s="22" t="s">
        <v>277</v>
      </c>
      <c r="Y44" s="22" t="s">
        <v>277</v>
      </c>
      <c r="Z44" s="22" t="s">
        <v>277</v>
      </c>
      <c r="AA44" s="22" t="s">
        <v>277</v>
      </c>
      <c r="AB44" s="22" t="s">
        <v>277</v>
      </c>
      <c r="AC44" s="22" t="s">
        <v>277</v>
      </c>
      <c r="AD44" s="22" t="s">
        <v>277</v>
      </c>
      <c r="AE44" s="22" t="s">
        <v>277</v>
      </c>
      <c r="AF44" s="22" t="s">
        <v>277</v>
      </c>
      <c r="AG44" s="22" t="s">
        <v>277</v>
      </c>
      <c r="AH44" s="22" t="s">
        <v>277</v>
      </c>
      <c r="AI44" s="22" t="s">
        <v>277</v>
      </c>
      <c r="AJ44" s="22" t="s">
        <v>277</v>
      </c>
      <c r="AK44" s="22" t="s">
        <v>277</v>
      </c>
      <c r="AL44" s="22" t="s">
        <v>277</v>
      </c>
      <c r="AM44" s="22" t="s">
        <v>277</v>
      </c>
      <c r="AN44" s="22" t="s">
        <v>277</v>
      </c>
      <c r="AO44" s="22" t="s">
        <v>277</v>
      </c>
      <c r="AP44" s="22" t="s">
        <v>165</v>
      </c>
      <c r="AQ44" s="22" t="s">
        <v>277</v>
      </c>
      <c r="AR44" s="22" t="s">
        <v>277</v>
      </c>
      <c r="AS44" s="22" t="s">
        <v>277</v>
      </c>
      <c r="AT44" s="22" t="s">
        <v>277</v>
      </c>
      <c r="AU44" s="22" t="s">
        <v>277</v>
      </c>
      <c r="AV44" s="22" t="s">
        <v>277</v>
      </c>
      <c r="AW44" s="22" t="s">
        <v>277</v>
      </c>
      <c r="AX44" s="22" t="s">
        <v>277</v>
      </c>
      <c r="AY44" s="23">
        <f>COUNTIF($F$44:$AX$44,"○")</f>
        <v>39</v>
      </c>
    </row>
    <row r="45" spans="1:51" ht="9.9499999999999993" customHeight="1" x14ac:dyDescent="0.15">
      <c r="A45" s="63"/>
      <c r="B45" s="78"/>
      <c r="C45" s="79"/>
      <c r="D45" s="65" t="s">
        <v>258</v>
      </c>
      <c r="E45" s="65"/>
      <c r="F45" s="66"/>
      <c r="G45" s="21"/>
      <c r="H45" s="21"/>
      <c r="I45" s="21"/>
      <c r="J45" s="21"/>
      <c r="K45" s="22" t="s">
        <v>277</v>
      </c>
      <c r="L45" s="22" t="s">
        <v>277</v>
      </c>
      <c r="M45" s="22" t="s">
        <v>277</v>
      </c>
      <c r="N45" s="22" t="s">
        <v>277</v>
      </c>
      <c r="O45" s="22" t="s">
        <v>277</v>
      </c>
      <c r="P45" s="22" t="s">
        <v>277</v>
      </c>
      <c r="Q45" s="22" t="s">
        <v>277</v>
      </c>
      <c r="R45" s="22" t="s">
        <v>277</v>
      </c>
      <c r="S45" s="22" t="s">
        <v>277</v>
      </c>
      <c r="T45" s="22" t="s">
        <v>277</v>
      </c>
      <c r="U45" s="22" t="s">
        <v>277</v>
      </c>
      <c r="V45" s="22" t="s">
        <v>277</v>
      </c>
      <c r="W45" s="22" t="s">
        <v>277</v>
      </c>
      <c r="X45" s="22" t="s">
        <v>277</v>
      </c>
      <c r="Y45" s="22" t="s">
        <v>277</v>
      </c>
      <c r="Z45" s="22" t="s">
        <v>277</v>
      </c>
      <c r="AA45" s="22" t="s">
        <v>277</v>
      </c>
      <c r="AB45" s="22" t="s">
        <v>277</v>
      </c>
      <c r="AC45" s="22" t="s">
        <v>277</v>
      </c>
      <c r="AD45" s="22" t="s">
        <v>277</v>
      </c>
      <c r="AE45" s="22" t="s">
        <v>277</v>
      </c>
      <c r="AF45" s="22" t="s">
        <v>277</v>
      </c>
      <c r="AG45" s="22" t="s">
        <v>277</v>
      </c>
      <c r="AH45" s="22" t="s">
        <v>277</v>
      </c>
      <c r="AI45" s="22" t="s">
        <v>277</v>
      </c>
      <c r="AJ45" s="22" t="s">
        <v>277</v>
      </c>
      <c r="AK45" s="22" t="s">
        <v>277</v>
      </c>
      <c r="AL45" s="22" t="s">
        <v>277</v>
      </c>
      <c r="AM45" s="22" t="s">
        <v>277</v>
      </c>
      <c r="AN45" s="22" t="s">
        <v>277</v>
      </c>
      <c r="AO45" s="22" t="s">
        <v>277</v>
      </c>
      <c r="AP45" s="22" t="s">
        <v>277</v>
      </c>
      <c r="AQ45" s="22" t="s">
        <v>277</v>
      </c>
      <c r="AR45" s="22" t="s">
        <v>165</v>
      </c>
      <c r="AS45" s="22" t="s">
        <v>277</v>
      </c>
      <c r="AT45" s="22" t="s">
        <v>277</v>
      </c>
      <c r="AU45" s="22" t="s">
        <v>277</v>
      </c>
      <c r="AV45" s="22" t="s">
        <v>277</v>
      </c>
      <c r="AW45" s="22" t="s">
        <v>277</v>
      </c>
      <c r="AX45" s="22" t="s">
        <v>277</v>
      </c>
      <c r="AY45" s="23">
        <f>COUNTIF($F$45:$AX$45,"○")</f>
        <v>39</v>
      </c>
    </row>
    <row r="46" spans="1:51" ht="9.9499999999999993" customHeight="1" x14ac:dyDescent="0.15">
      <c r="A46" s="63"/>
      <c r="B46" s="78"/>
      <c r="C46" s="79"/>
      <c r="D46" s="70" t="s">
        <v>259</v>
      </c>
      <c r="E46" s="84"/>
      <c r="F46" s="71"/>
      <c r="G46" s="21"/>
      <c r="H46" s="21"/>
      <c r="I46" s="21"/>
      <c r="J46" s="21"/>
      <c r="K46" s="22" t="s">
        <v>277</v>
      </c>
      <c r="L46" s="22" t="s">
        <v>277</v>
      </c>
      <c r="M46" s="22" t="s">
        <v>165</v>
      </c>
      <c r="N46" s="22" t="s">
        <v>277</v>
      </c>
      <c r="O46" s="22" t="s">
        <v>277</v>
      </c>
      <c r="P46" s="22" t="s">
        <v>277</v>
      </c>
      <c r="Q46" s="22" t="s">
        <v>277</v>
      </c>
      <c r="R46" s="22" t="s">
        <v>165</v>
      </c>
      <c r="S46" s="22" t="s">
        <v>277</v>
      </c>
      <c r="T46" s="22" t="s">
        <v>277</v>
      </c>
      <c r="U46" s="22" t="s">
        <v>277</v>
      </c>
      <c r="V46" s="22" t="s">
        <v>277</v>
      </c>
      <c r="W46" s="22" t="s">
        <v>277</v>
      </c>
      <c r="X46" s="22" t="s">
        <v>165</v>
      </c>
      <c r="Y46" s="22" t="s">
        <v>277</v>
      </c>
      <c r="Z46" s="22" t="s">
        <v>277</v>
      </c>
      <c r="AA46" s="22" t="s">
        <v>277</v>
      </c>
      <c r="AB46" s="22" t="s">
        <v>277</v>
      </c>
      <c r="AC46" s="22" t="s">
        <v>277</v>
      </c>
      <c r="AD46" s="22" t="s">
        <v>277</v>
      </c>
      <c r="AE46" s="22" t="s">
        <v>277</v>
      </c>
      <c r="AF46" s="22" t="s">
        <v>277</v>
      </c>
      <c r="AG46" s="22" t="s">
        <v>277</v>
      </c>
      <c r="AH46" s="22" t="s">
        <v>277</v>
      </c>
      <c r="AI46" s="22" t="s">
        <v>277</v>
      </c>
      <c r="AJ46" s="22" t="s">
        <v>277</v>
      </c>
      <c r="AK46" s="22" t="s">
        <v>277</v>
      </c>
      <c r="AL46" s="22" t="s">
        <v>277</v>
      </c>
      <c r="AM46" s="22" t="s">
        <v>165</v>
      </c>
      <c r="AN46" s="22" t="s">
        <v>277</v>
      </c>
      <c r="AO46" s="22" t="s">
        <v>277</v>
      </c>
      <c r="AP46" s="22" t="s">
        <v>277</v>
      </c>
      <c r="AQ46" s="22" t="s">
        <v>165</v>
      </c>
      <c r="AR46" s="22" t="s">
        <v>277</v>
      </c>
      <c r="AS46" s="22" t="s">
        <v>277</v>
      </c>
      <c r="AT46" s="22" t="s">
        <v>277</v>
      </c>
      <c r="AU46" s="22" t="s">
        <v>277</v>
      </c>
      <c r="AV46" s="22" t="s">
        <v>277</v>
      </c>
      <c r="AW46" s="22" t="s">
        <v>277</v>
      </c>
      <c r="AX46" s="22" t="s">
        <v>277</v>
      </c>
      <c r="AY46" s="23">
        <f>COUNTIF($F$46:$AX$46,"○")</f>
        <v>35</v>
      </c>
    </row>
    <row r="47" spans="1:51" ht="9.9499999999999993" customHeight="1" x14ac:dyDescent="0.15">
      <c r="A47" s="63"/>
      <c r="B47" s="80"/>
      <c r="C47" s="81"/>
      <c r="D47" s="70" t="s">
        <v>260</v>
      </c>
      <c r="E47" s="84"/>
      <c r="F47" s="71"/>
      <c r="G47" s="21"/>
      <c r="H47" s="21"/>
      <c r="I47" s="21"/>
      <c r="J47" s="21"/>
      <c r="K47" s="22" t="s">
        <v>165</v>
      </c>
      <c r="L47" s="22" t="s">
        <v>165</v>
      </c>
      <c r="M47" s="22" t="s">
        <v>165</v>
      </c>
      <c r="N47" s="22" t="s">
        <v>165</v>
      </c>
      <c r="O47" s="22" t="s">
        <v>165</v>
      </c>
      <c r="P47" s="22" t="s">
        <v>165</v>
      </c>
      <c r="Q47" s="22" t="s">
        <v>165</v>
      </c>
      <c r="R47" s="22" t="s">
        <v>165</v>
      </c>
      <c r="S47" s="22" t="s">
        <v>165</v>
      </c>
      <c r="T47" s="22" t="s">
        <v>165</v>
      </c>
      <c r="U47" s="22" t="s">
        <v>165</v>
      </c>
      <c r="V47" s="22" t="s">
        <v>165</v>
      </c>
      <c r="W47" s="22" t="s">
        <v>165</v>
      </c>
      <c r="X47" s="22" t="s">
        <v>165</v>
      </c>
      <c r="Y47" s="22" t="s">
        <v>165</v>
      </c>
      <c r="Z47" s="22" t="s">
        <v>165</v>
      </c>
      <c r="AA47" s="22" t="s">
        <v>165</v>
      </c>
      <c r="AB47" s="22" t="s">
        <v>165</v>
      </c>
      <c r="AC47" s="22" t="s">
        <v>165</v>
      </c>
      <c r="AD47" s="22" t="s">
        <v>165</v>
      </c>
      <c r="AE47" s="22" t="s">
        <v>165</v>
      </c>
      <c r="AF47" s="22" t="s">
        <v>165</v>
      </c>
      <c r="AG47" s="22" t="s">
        <v>165</v>
      </c>
      <c r="AH47" s="22" t="s">
        <v>165</v>
      </c>
      <c r="AI47" s="22" t="s">
        <v>165</v>
      </c>
      <c r="AJ47" s="22" t="s">
        <v>165</v>
      </c>
      <c r="AK47" s="22" t="s">
        <v>165</v>
      </c>
      <c r="AL47" s="22" t="s">
        <v>165</v>
      </c>
      <c r="AM47" s="22" t="s">
        <v>165</v>
      </c>
      <c r="AN47" s="22" t="s">
        <v>165</v>
      </c>
      <c r="AO47" s="22" t="s">
        <v>165</v>
      </c>
      <c r="AP47" s="22" t="s">
        <v>165</v>
      </c>
      <c r="AQ47" s="22" t="s">
        <v>165</v>
      </c>
      <c r="AR47" s="22" t="s">
        <v>165</v>
      </c>
      <c r="AS47" s="22" t="s">
        <v>165</v>
      </c>
      <c r="AT47" s="22" t="s">
        <v>165</v>
      </c>
      <c r="AU47" s="22" t="s">
        <v>165</v>
      </c>
      <c r="AV47" s="22" t="s">
        <v>165</v>
      </c>
      <c r="AW47" s="22" t="s">
        <v>165</v>
      </c>
      <c r="AX47" s="22" t="s">
        <v>165</v>
      </c>
      <c r="AY47" s="23">
        <f>COUNTIF($F$47:$AX$47,"○")</f>
        <v>0</v>
      </c>
    </row>
    <row r="48" spans="1:51" ht="9.9499999999999993" customHeight="1" x14ac:dyDescent="0.15">
      <c r="A48" s="63"/>
      <c r="B48" s="65" t="s">
        <v>261</v>
      </c>
      <c r="C48" s="65"/>
      <c r="D48" s="65"/>
      <c r="E48" s="65"/>
      <c r="F48" s="66"/>
      <c r="G48" s="21"/>
      <c r="H48" s="21"/>
      <c r="I48" s="21"/>
      <c r="J48" s="21"/>
      <c r="K48" s="6" t="s">
        <v>278</v>
      </c>
      <c r="L48" s="6" t="s">
        <v>279</v>
      </c>
      <c r="M48" s="6" t="s">
        <v>280</v>
      </c>
      <c r="N48" s="6" t="s">
        <v>281</v>
      </c>
      <c r="O48" s="6" t="s">
        <v>282</v>
      </c>
      <c r="P48" s="6" t="s">
        <v>280</v>
      </c>
      <c r="Q48" s="6" t="s">
        <v>283</v>
      </c>
      <c r="R48" s="6" t="s">
        <v>284</v>
      </c>
      <c r="S48" s="6" t="s">
        <v>282</v>
      </c>
      <c r="T48" s="6" t="s">
        <v>280</v>
      </c>
      <c r="U48" s="6" t="s">
        <v>285</v>
      </c>
      <c r="V48" s="6" t="s">
        <v>279</v>
      </c>
      <c r="W48" s="6" t="s">
        <v>286</v>
      </c>
      <c r="X48" s="6" t="s">
        <v>287</v>
      </c>
      <c r="Y48" s="6" t="s">
        <v>151</v>
      </c>
      <c r="Z48" s="6" t="s">
        <v>288</v>
      </c>
      <c r="AA48" s="6" t="s">
        <v>148</v>
      </c>
      <c r="AB48" s="6" t="s">
        <v>280</v>
      </c>
      <c r="AC48" s="6" t="s">
        <v>289</v>
      </c>
      <c r="AD48" s="6" t="s">
        <v>78</v>
      </c>
      <c r="AE48" s="6" t="s">
        <v>112</v>
      </c>
      <c r="AF48" s="6" t="s">
        <v>112</v>
      </c>
      <c r="AG48" s="6" t="s">
        <v>290</v>
      </c>
      <c r="AH48" s="6" t="s">
        <v>280</v>
      </c>
      <c r="AI48" s="6" t="s">
        <v>112</v>
      </c>
      <c r="AJ48" s="6" t="s">
        <v>291</v>
      </c>
      <c r="AK48" s="6" t="s">
        <v>292</v>
      </c>
      <c r="AL48" s="6" t="s">
        <v>132</v>
      </c>
      <c r="AM48" s="6" t="s">
        <v>132</v>
      </c>
      <c r="AN48" s="6" t="s">
        <v>146</v>
      </c>
      <c r="AO48" s="6" t="s">
        <v>136</v>
      </c>
      <c r="AP48" s="6" t="s">
        <v>57</v>
      </c>
      <c r="AQ48" s="6" t="s">
        <v>148</v>
      </c>
      <c r="AR48" s="6" t="s">
        <v>151</v>
      </c>
      <c r="AS48" s="6" t="s">
        <v>155</v>
      </c>
      <c r="AT48" s="6" t="s">
        <v>293</v>
      </c>
      <c r="AU48" s="6" t="s">
        <v>294</v>
      </c>
      <c r="AV48" s="6" t="s">
        <v>57</v>
      </c>
      <c r="AW48" s="6" t="s">
        <v>295</v>
      </c>
      <c r="AX48" s="6" t="s">
        <v>136</v>
      </c>
      <c r="AY48" s="6"/>
    </row>
    <row r="49" spans="1:51" ht="9.9499999999999993" customHeight="1" x14ac:dyDescent="0.15">
      <c r="A49" s="63"/>
      <c r="B49" s="67" t="s">
        <v>262</v>
      </c>
      <c r="C49" s="68" t="s">
        <v>263</v>
      </c>
      <c r="D49" s="69"/>
      <c r="E49" s="70" t="s">
        <v>264</v>
      </c>
      <c r="F49" s="71"/>
      <c r="G49" s="20"/>
      <c r="H49" s="20"/>
      <c r="I49" s="20"/>
      <c r="J49" s="20"/>
      <c r="K49" s="8">
        <v>2005</v>
      </c>
      <c r="L49" s="8">
        <v>1354</v>
      </c>
      <c r="M49" s="8">
        <v>1998</v>
      </c>
      <c r="N49" s="8">
        <v>1620</v>
      </c>
      <c r="O49" s="8">
        <v>2656</v>
      </c>
      <c r="P49" s="8">
        <v>2127</v>
      </c>
      <c r="Q49" s="8">
        <v>1998</v>
      </c>
      <c r="R49" s="8">
        <v>1890</v>
      </c>
      <c r="S49" s="8">
        <v>2116</v>
      </c>
      <c r="T49" s="8">
        <v>1753</v>
      </c>
      <c r="U49" s="8">
        <v>2100</v>
      </c>
      <c r="V49" s="8">
        <v>1285</v>
      </c>
      <c r="W49" s="8">
        <v>1782</v>
      </c>
      <c r="X49" s="8">
        <v>1134</v>
      </c>
      <c r="Y49" s="8">
        <v>1609</v>
      </c>
      <c r="Z49" s="8">
        <v>1944</v>
      </c>
      <c r="AA49" s="8">
        <v>1836</v>
      </c>
      <c r="AB49" s="8">
        <v>1944</v>
      </c>
      <c r="AC49" s="8">
        <v>1663</v>
      </c>
      <c r="AD49" s="8">
        <v>1566</v>
      </c>
      <c r="AE49" s="8">
        <v>1720</v>
      </c>
      <c r="AF49" s="8">
        <v>1566</v>
      </c>
      <c r="AG49" s="8">
        <v>1836</v>
      </c>
      <c r="AH49" s="8">
        <v>1346</v>
      </c>
      <c r="AI49" s="8">
        <v>1642</v>
      </c>
      <c r="AJ49" s="8">
        <v>1944</v>
      </c>
      <c r="AK49" s="8">
        <v>1404</v>
      </c>
      <c r="AL49" s="8">
        <v>2484</v>
      </c>
      <c r="AM49" s="8">
        <v>2484</v>
      </c>
      <c r="AN49" s="8">
        <v>2366</v>
      </c>
      <c r="AO49" s="8">
        <v>1512</v>
      </c>
      <c r="AP49" s="8">
        <v>2106</v>
      </c>
      <c r="AQ49" s="8">
        <v>2160</v>
      </c>
      <c r="AR49" s="8">
        <v>2370</v>
      </c>
      <c r="AS49" s="8">
        <v>2268</v>
      </c>
      <c r="AT49" s="8">
        <v>1849</v>
      </c>
      <c r="AU49" s="8">
        <v>1680</v>
      </c>
      <c r="AV49" s="8">
        <v>1836</v>
      </c>
      <c r="AW49" s="8">
        <v>1998</v>
      </c>
      <c r="AX49" s="8">
        <v>1890</v>
      </c>
      <c r="AY49" s="8"/>
    </row>
    <row r="50" spans="1:51" ht="9.9499999999999993" customHeight="1" x14ac:dyDescent="0.15">
      <c r="A50" s="63"/>
      <c r="B50" s="67"/>
      <c r="C50" s="72" t="s">
        <v>265</v>
      </c>
      <c r="D50" s="73"/>
      <c r="E50" s="70" t="s">
        <v>266</v>
      </c>
      <c r="F50" s="71"/>
      <c r="G50" s="20"/>
      <c r="H50" s="20"/>
      <c r="I50" s="20"/>
      <c r="J50" s="20"/>
      <c r="K50" s="8">
        <v>12901</v>
      </c>
      <c r="L50" s="8">
        <v>8589</v>
      </c>
      <c r="M50" s="8">
        <v>13122</v>
      </c>
      <c r="N50" s="8">
        <v>11340</v>
      </c>
      <c r="O50" s="8">
        <v>15984</v>
      </c>
      <c r="P50" s="8">
        <v>13921</v>
      </c>
      <c r="Q50" s="8">
        <v>13878</v>
      </c>
      <c r="R50" s="8">
        <v>10800</v>
      </c>
      <c r="S50" s="8">
        <v>16318</v>
      </c>
      <c r="T50" s="8">
        <v>9943</v>
      </c>
      <c r="U50" s="8">
        <v>10500</v>
      </c>
      <c r="V50" s="8">
        <v>8413</v>
      </c>
      <c r="W50" s="8">
        <v>12528</v>
      </c>
      <c r="X50" s="8">
        <v>6588</v>
      </c>
      <c r="Y50" s="8">
        <v>10519</v>
      </c>
      <c r="Z50" s="8">
        <v>12744</v>
      </c>
      <c r="AA50" s="8">
        <v>11664</v>
      </c>
      <c r="AB50" s="8">
        <v>12258</v>
      </c>
      <c r="AC50" s="8">
        <v>9223</v>
      </c>
      <c r="AD50" s="8">
        <v>9342</v>
      </c>
      <c r="AE50" s="8">
        <v>9720</v>
      </c>
      <c r="AF50" s="8">
        <v>9180</v>
      </c>
      <c r="AG50" s="8">
        <v>14040</v>
      </c>
      <c r="AH50" s="8">
        <v>8506</v>
      </c>
      <c r="AI50" s="8">
        <v>10174</v>
      </c>
      <c r="AJ50" s="8">
        <v>13608</v>
      </c>
      <c r="AK50" s="8">
        <v>10152</v>
      </c>
      <c r="AL50" s="8">
        <v>18036</v>
      </c>
      <c r="AM50" s="8">
        <v>18036</v>
      </c>
      <c r="AN50" s="8">
        <v>17117</v>
      </c>
      <c r="AO50" s="8">
        <v>9720</v>
      </c>
      <c r="AP50" s="8">
        <v>15282</v>
      </c>
      <c r="AQ50" s="8">
        <v>14904</v>
      </c>
      <c r="AR50" s="8">
        <v>15330</v>
      </c>
      <c r="AS50" s="8">
        <v>14580</v>
      </c>
      <c r="AT50" s="8">
        <v>12579</v>
      </c>
      <c r="AU50" s="8">
        <v>11025</v>
      </c>
      <c r="AV50" s="8">
        <v>14904</v>
      </c>
      <c r="AW50" s="8">
        <v>16254</v>
      </c>
      <c r="AX50" s="8">
        <v>11502</v>
      </c>
      <c r="AY50" s="8"/>
    </row>
    <row r="51" spans="1:51" ht="9.9499999999999993" customHeight="1" x14ac:dyDescent="0.15">
      <c r="A51" s="63"/>
      <c r="B51" s="67"/>
      <c r="C51" s="74"/>
      <c r="D51" s="75"/>
      <c r="E51" s="70" t="s">
        <v>267</v>
      </c>
      <c r="F51" s="71"/>
      <c r="G51" s="20"/>
      <c r="H51" s="20"/>
      <c r="I51" s="20"/>
      <c r="J51" s="20"/>
      <c r="K51" s="8">
        <v>81281</v>
      </c>
      <c r="L51" s="8">
        <v>56364</v>
      </c>
      <c r="M51" s="8">
        <v>81162</v>
      </c>
      <c r="N51" s="8">
        <v>75060</v>
      </c>
      <c r="O51" s="8">
        <v>97200</v>
      </c>
      <c r="P51" s="8">
        <v>97621</v>
      </c>
      <c r="Q51" s="8">
        <v>97038</v>
      </c>
      <c r="R51" s="8">
        <v>70740</v>
      </c>
      <c r="S51" s="8">
        <v>112762</v>
      </c>
      <c r="T51" s="8">
        <v>57193</v>
      </c>
      <c r="U51" s="8">
        <v>52500</v>
      </c>
      <c r="V51" s="8">
        <v>70513</v>
      </c>
      <c r="W51" s="8">
        <v>83268</v>
      </c>
      <c r="X51" s="8">
        <v>36828</v>
      </c>
      <c r="Y51" s="8">
        <v>62359</v>
      </c>
      <c r="Z51" s="8">
        <v>76464</v>
      </c>
      <c r="AA51" s="8">
        <v>73224</v>
      </c>
      <c r="AB51" s="8">
        <v>70578</v>
      </c>
      <c r="AC51" s="8">
        <v>58363</v>
      </c>
      <c r="AD51" s="8">
        <v>59562</v>
      </c>
      <c r="AE51" s="8">
        <v>72360</v>
      </c>
      <c r="AF51" s="8">
        <v>65340</v>
      </c>
      <c r="AG51" s="8">
        <v>109080</v>
      </c>
      <c r="AH51" s="8">
        <v>49306</v>
      </c>
      <c r="AI51" s="8">
        <v>59422</v>
      </c>
      <c r="AJ51" s="8">
        <v>80568</v>
      </c>
      <c r="AK51" s="8">
        <v>66312</v>
      </c>
      <c r="AL51" s="8">
        <v>115236</v>
      </c>
      <c r="AM51" s="8">
        <v>117396</v>
      </c>
      <c r="AN51" s="8">
        <v>111904</v>
      </c>
      <c r="AO51" s="8">
        <v>63720</v>
      </c>
      <c r="AP51" s="8">
        <v>91962</v>
      </c>
      <c r="AQ51" s="8">
        <v>99144</v>
      </c>
      <c r="AR51" s="8">
        <v>99570</v>
      </c>
      <c r="AS51" s="8">
        <v>90720</v>
      </c>
      <c r="AT51" s="8">
        <v>76191</v>
      </c>
      <c r="AU51" s="8">
        <v>72975</v>
      </c>
      <c r="AV51" s="8">
        <v>88344</v>
      </c>
      <c r="AW51" s="8">
        <v>118854</v>
      </c>
      <c r="AX51" s="8">
        <v>78462</v>
      </c>
      <c r="AY51" s="8"/>
    </row>
    <row r="52" spans="1:51" ht="9.9499999999999993" customHeight="1" x14ac:dyDescent="0.15">
      <c r="A52" s="63"/>
      <c r="B52" s="67"/>
      <c r="C52" s="74"/>
      <c r="D52" s="75"/>
      <c r="E52" s="70" t="s">
        <v>268</v>
      </c>
      <c r="F52" s="71"/>
      <c r="G52" s="20"/>
      <c r="H52" s="20"/>
      <c r="I52" s="20"/>
      <c r="J52" s="20"/>
      <c r="K52" s="8">
        <v>178981</v>
      </c>
      <c r="L52" s="8">
        <v>125139</v>
      </c>
      <c r="M52" s="8">
        <v>172962</v>
      </c>
      <c r="N52" s="8">
        <v>161460</v>
      </c>
      <c r="O52" s="8">
        <v>214920</v>
      </c>
      <c r="P52" s="8">
        <v>219121</v>
      </c>
      <c r="Q52" s="8">
        <v>205038</v>
      </c>
      <c r="R52" s="8">
        <v>151740</v>
      </c>
      <c r="S52" s="8">
        <v>252622</v>
      </c>
      <c r="T52" s="8">
        <v>122818</v>
      </c>
      <c r="U52" s="8">
        <v>105000</v>
      </c>
      <c r="V52" s="8">
        <v>159613</v>
      </c>
      <c r="W52" s="8">
        <v>185868</v>
      </c>
      <c r="X52" s="8">
        <v>77328</v>
      </c>
      <c r="Y52" s="8">
        <v>133099</v>
      </c>
      <c r="Z52" s="8">
        <v>162864</v>
      </c>
      <c r="AA52" s="8">
        <v>154224</v>
      </c>
      <c r="AB52" s="8">
        <v>148878</v>
      </c>
      <c r="AC52" s="8">
        <v>128563</v>
      </c>
      <c r="AD52" s="8">
        <v>135162</v>
      </c>
      <c r="AE52" s="8">
        <v>167400</v>
      </c>
      <c r="AF52" s="8">
        <v>140940</v>
      </c>
      <c r="AG52" s="8">
        <v>227880</v>
      </c>
      <c r="AH52" s="8">
        <v>110806</v>
      </c>
      <c r="AI52" s="8">
        <v>120982</v>
      </c>
      <c r="AJ52" s="8">
        <v>166968</v>
      </c>
      <c r="AK52" s="8">
        <v>136512</v>
      </c>
      <c r="AL52" s="8">
        <v>255636</v>
      </c>
      <c r="AM52" s="8">
        <v>261036</v>
      </c>
      <c r="AN52" s="8">
        <v>248708</v>
      </c>
      <c r="AO52" s="8">
        <v>144720</v>
      </c>
      <c r="AP52" s="8">
        <v>194562</v>
      </c>
      <c r="AQ52" s="8">
        <v>217944</v>
      </c>
      <c r="AR52" s="8">
        <v>218370</v>
      </c>
      <c r="AS52" s="8">
        <v>196020</v>
      </c>
      <c r="AT52" s="8">
        <v>168531</v>
      </c>
      <c r="AU52" s="8">
        <v>167475</v>
      </c>
      <c r="AV52" s="8">
        <v>180144</v>
      </c>
      <c r="AW52" s="8">
        <v>280854</v>
      </c>
      <c r="AX52" s="8">
        <v>175662</v>
      </c>
      <c r="AY52" s="8"/>
    </row>
    <row r="53" spans="1:51" ht="9.9499999999999993" customHeight="1" x14ac:dyDescent="0.15">
      <c r="A53" s="63"/>
      <c r="B53" s="67"/>
      <c r="C53" s="74"/>
      <c r="D53" s="75"/>
      <c r="E53" s="70" t="s">
        <v>269</v>
      </c>
      <c r="F53" s="71"/>
      <c r="G53" s="20"/>
      <c r="H53" s="20"/>
      <c r="I53" s="20"/>
      <c r="J53" s="20"/>
      <c r="K53" s="8">
        <v>1042981</v>
      </c>
      <c r="L53" s="8">
        <v>773514</v>
      </c>
      <c r="M53" s="8">
        <v>950562</v>
      </c>
      <c r="N53" s="8">
        <v>852660</v>
      </c>
      <c r="O53" s="8">
        <v>1156680</v>
      </c>
      <c r="P53" s="8">
        <v>1299121</v>
      </c>
      <c r="Q53" s="8">
        <v>1241838</v>
      </c>
      <c r="R53" s="8">
        <v>886140</v>
      </c>
      <c r="S53" s="8">
        <v>1483822</v>
      </c>
      <c r="T53" s="8">
        <v>647818</v>
      </c>
      <c r="U53" s="8">
        <v>525000</v>
      </c>
      <c r="V53" s="8">
        <v>980413</v>
      </c>
      <c r="W53" s="8">
        <v>1006668</v>
      </c>
      <c r="X53" s="8">
        <v>444528</v>
      </c>
      <c r="Y53" s="8">
        <v>746539</v>
      </c>
      <c r="Z53" s="8">
        <v>897264</v>
      </c>
      <c r="AA53" s="8">
        <v>802224</v>
      </c>
      <c r="AB53" s="8">
        <v>775278</v>
      </c>
      <c r="AC53" s="8">
        <v>690163</v>
      </c>
      <c r="AD53" s="8">
        <v>869562</v>
      </c>
      <c r="AE53" s="8">
        <v>1031400</v>
      </c>
      <c r="AF53" s="8">
        <v>745740</v>
      </c>
      <c r="AG53" s="8">
        <v>1178280</v>
      </c>
      <c r="AH53" s="8">
        <v>602806</v>
      </c>
      <c r="AI53" s="8">
        <v>613462</v>
      </c>
      <c r="AJ53" s="8">
        <v>858168</v>
      </c>
      <c r="AK53" s="8">
        <v>698112</v>
      </c>
      <c r="AL53" s="8">
        <v>1378836</v>
      </c>
      <c r="AM53" s="8">
        <v>1427436</v>
      </c>
      <c r="AN53" s="8">
        <v>1359596</v>
      </c>
      <c r="AO53" s="8">
        <v>792720</v>
      </c>
      <c r="AP53" s="8">
        <v>1036962</v>
      </c>
      <c r="AQ53" s="8">
        <v>1211544</v>
      </c>
      <c r="AR53" s="8">
        <v>1255170</v>
      </c>
      <c r="AS53" s="8">
        <v>1103220</v>
      </c>
      <c r="AT53" s="8">
        <v>907251</v>
      </c>
      <c r="AU53" s="8">
        <v>923475</v>
      </c>
      <c r="AV53" s="8">
        <v>914544</v>
      </c>
      <c r="AW53" s="8">
        <v>1576854</v>
      </c>
      <c r="AX53" s="8">
        <v>1039662</v>
      </c>
      <c r="AY53" s="8"/>
    </row>
    <row r="54" spans="1:51" ht="9.9499999999999993" customHeight="1" x14ac:dyDescent="0.15">
      <c r="A54" s="63"/>
      <c r="B54" s="67"/>
      <c r="C54" s="76"/>
      <c r="D54" s="77"/>
      <c r="E54" s="70" t="s">
        <v>270</v>
      </c>
      <c r="F54" s="71"/>
      <c r="G54" s="20"/>
      <c r="H54" s="20"/>
      <c r="I54" s="20"/>
      <c r="J54" s="20"/>
      <c r="K54" s="8">
        <v>2122981</v>
      </c>
      <c r="L54" s="8">
        <v>1613514</v>
      </c>
      <c r="M54" s="8">
        <v>1922562</v>
      </c>
      <c r="N54" s="8">
        <v>1716660</v>
      </c>
      <c r="O54" s="8">
        <v>2333880</v>
      </c>
      <c r="P54" s="8">
        <v>2649121</v>
      </c>
      <c r="Q54" s="8">
        <v>2726838</v>
      </c>
      <c r="R54" s="8">
        <v>1804140</v>
      </c>
      <c r="S54" s="8">
        <v>3022822</v>
      </c>
      <c r="T54" s="8">
        <v>1304068</v>
      </c>
      <c r="U54" s="8">
        <v>1050000</v>
      </c>
      <c r="V54" s="8">
        <v>2006413</v>
      </c>
      <c r="W54" s="8">
        <v>2032668</v>
      </c>
      <c r="X54" s="8">
        <v>903528</v>
      </c>
      <c r="Y54" s="8">
        <v>1513339</v>
      </c>
      <c r="Z54" s="8">
        <v>1815264</v>
      </c>
      <c r="AA54" s="8">
        <v>1612224</v>
      </c>
      <c r="AB54" s="8">
        <v>1558278</v>
      </c>
      <c r="AC54" s="8">
        <v>1392163</v>
      </c>
      <c r="AD54" s="8">
        <v>1787562</v>
      </c>
      <c r="AE54" s="8">
        <v>2111400</v>
      </c>
      <c r="AF54" s="8">
        <v>1501740</v>
      </c>
      <c r="AG54" s="8">
        <v>2366280</v>
      </c>
      <c r="AH54" s="8">
        <v>1217806</v>
      </c>
      <c r="AI54" s="8">
        <v>1229062</v>
      </c>
      <c r="AJ54" s="8">
        <v>1722168</v>
      </c>
      <c r="AK54" s="8">
        <v>1400112</v>
      </c>
      <c r="AL54" s="8">
        <v>2782836</v>
      </c>
      <c r="AM54" s="8">
        <v>2885436</v>
      </c>
      <c r="AN54" s="8">
        <v>2748206</v>
      </c>
      <c r="AO54" s="8">
        <v>1602720</v>
      </c>
      <c r="AP54" s="8">
        <v>2089962</v>
      </c>
      <c r="AQ54" s="8">
        <v>2453544</v>
      </c>
      <c r="AR54" s="8">
        <v>2551170</v>
      </c>
      <c r="AS54" s="8">
        <v>2237220</v>
      </c>
      <c r="AT54" s="8">
        <v>1830651</v>
      </c>
      <c r="AU54" s="8">
        <v>1868475</v>
      </c>
      <c r="AV54" s="8">
        <v>1832544</v>
      </c>
      <c r="AW54" s="8">
        <v>3196854</v>
      </c>
      <c r="AX54" s="8">
        <v>2119662</v>
      </c>
      <c r="AY54" s="8"/>
    </row>
    <row r="55" spans="1:51" ht="9.9499999999999993" customHeight="1" x14ac:dyDescent="0.15">
      <c r="A55" s="63"/>
      <c r="B55" s="65" t="s">
        <v>271</v>
      </c>
      <c r="C55" s="65"/>
      <c r="D55" s="65"/>
      <c r="E55" s="65"/>
      <c r="F55" s="66"/>
      <c r="G55" s="20"/>
      <c r="H55" s="20"/>
      <c r="I55" s="20"/>
      <c r="J55" s="20"/>
      <c r="K55" s="8">
        <v>1378585</v>
      </c>
      <c r="L55" s="8">
        <v>4345302</v>
      </c>
      <c r="M55" s="8">
        <v>562532</v>
      </c>
      <c r="N55" s="8">
        <v>377170</v>
      </c>
      <c r="O55" s="8">
        <v>798113</v>
      </c>
      <c r="P55" s="8">
        <v>528713</v>
      </c>
      <c r="Q55" s="8">
        <v>895412</v>
      </c>
      <c r="R55" s="8">
        <v>217277</v>
      </c>
      <c r="S55" s="8">
        <v>2050637</v>
      </c>
      <c r="T55" s="8">
        <v>2399719</v>
      </c>
      <c r="U55" s="8">
        <v>3058790</v>
      </c>
      <c r="V55" s="8">
        <v>609560</v>
      </c>
      <c r="W55" s="8">
        <v>1307676</v>
      </c>
      <c r="X55" s="8">
        <v>869852</v>
      </c>
      <c r="Y55" s="8">
        <v>1509698</v>
      </c>
      <c r="Z55" s="8">
        <v>607110</v>
      </c>
      <c r="AA55" s="8">
        <v>1368114</v>
      </c>
      <c r="AB55" s="8">
        <v>551658</v>
      </c>
      <c r="AC55" s="8">
        <v>887700</v>
      </c>
      <c r="AD55" s="8">
        <v>884081</v>
      </c>
      <c r="AE55" s="8">
        <v>472645</v>
      </c>
      <c r="AF55" s="8">
        <v>182548</v>
      </c>
      <c r="AG55" s="8">
        <v>568417</v>
      </c>
      <c r="AH55" s="8">
        <v>1039151</v>
      </c>
      <c r="AI55" s="8">
        <v>278513</v>
      </c>
      <c r="AJ55" s="8">
        <v>364092</v>
      </c>
      <c r="AK55" s="8">
        <v>469450</v>
      </c>
      <c r="AL55" s="8">
        <v>176125</v>
      </c>
      <c r="AM55" s="8">
        <v>219837</v>
      </c>
      <c r="AN55" s="8">
        <v>207045</v>
      </c>
      <c r="AO55" s="8">
        <v>156129</v>
      </c>
      <c r="AP55" s="8">
        <v>171572</v>
      </c>
      <c r="AQ55" s="8">
        <v>601</v>
      </c>
      <c r="AR55" s="8">
        <v>14923</v>
      </c>
      <c r="AS55" s="8">
        <v>128945</v>
      </c>
      <c r="AT55" s="8">
        <v>227542</v>
      </c>
      <c r="AU55" s="8">
        <v>264979</v>
      </c>
      <c r="AV55" s="8">
        <v>180509</v>
      </c>
      <c r="AW55" s="8">
        <v>1562849</v>
      </c>
      <c r="AX55" s="8">
        <v>468374</v>
      </c>
      <c r="AY55" s="8">
        <f>SUM($F$55:$AX$55)</f>
        <v>32361945</v>
      </c>
    </row>
    <row r="56" spans="1:51" ht="9.9499999999999993" customHeight="1" x14ac:dyDescent="0.15">
      <c r="A56" s="63"/>
      <c r="B56" s="65" t="s">
        <v>272</v>
      </c>
      <c r="C56" s="65"/>
      <c r="D56" s="65"/>
      <c r="E56" s="65"/>
      <c r="F56" s="66"/>
      <c r="G56" s="20"/>
      <c r="H56" s="20"/>
      <c r="I56" s="20"/>
      <c r="J56" s="20"/>
      <c r="K56" s="8">
        <v>1603520</v>
      </c>
      <c r="L56" s="8">
        <v>6416154</v>
      </c>
      <c r="M56" s="8">
        <v>716735</v>
      </c>
      <c r="N56" s="8">
        <v>501868</v>
      </c>
      <c r="O56" s="8">
        <v>830958</v>
      </c>
      <c r="P56" s="8">
        <v>697818</v>
      </c>
      <c r="Q56" s="8">
        <v>930290</v>
      </c>
      <c r="R56" s="8">
        <v>310375</v>
      </c>
      <c r="S56" s="8">
        <v>2361121</v>
      </c>
      <c r="T56" s="8">
        <v>3573628</v>
      </c>
      <c r="U56" s="8">
        <v>3902331</v>
      </c>
      <c r="V56" s="8">
        <v>649448</v>
      </c>
      <c r="W56" s="8">
        <v>1671209</v>
      </c>
      <c r="X56" s="8">
        <v>1004765</v>
      </c>
      <c r="Y56" s="8">
        <v>2067389</v>
      </c>
      <c r="Z56" s="8">
        <v>820761</v>
      </c>
      <c r="AA56" s="8">
        <v>1763254</v>
      </c>
      <c r="AB56" s="8">
        <v>729557</v>
      </c>
      <c r="AC56" s="8">
        <v>1319636</v>
      </c>
      <c r="AD56" s="8">
        <v>1451956</v>
      </c>
      <c r="AE56" s="8">
        <v>634480</v>
      </c>
      <c r="AF56" s="8">
        <v>315182</v>
      </c>
      <c r="AG56" s="8">
        <v>599455</v>
      </c>
      <c r="AH56" s="8">
        <v>1032290</v>
      </c>
      <c r="AI56" s="8">
        <v>472627</v>
      </c>
      <c r="AJ56" s="8">
        <v>480550</v>
      </c>
      <c r="AK56" s="8">
        <v>176125</v>
      </c>
      <c r="AL56" s="8">
        <v>260564</v>
      </c>
      <c r="AM56" s="8">
        <v>206193</v>
      </c>
      <c r="AN56" s="8">
        <v>220805</v>
      </c>
      <c r="AO56" s="8">
        <v>182784</v>
      </c>
      <c r="AP56" s="8">
        <v>9884</v>
      </c>
      <c r="AQ56" s="8">
        <v>25495</v>
      </c>
      <c r="AR56" s="8">
        <v>131303</v>
      </c>
      <c r="AS56" s="8">
        <v>323928</v>
      </c>
      <c r="AT56" s="8">
        <v>459812</v>
      </c>
      <c r="AU56" s="8">
        <v>394019</v>
      </c>
      <c r="AV56" s="8">
        <v>247231</v>
      </c>
      <c r="AW56" s="8">
        <v>1782456</v>
      </c>
      <c r="AX56" s="8">
        <v>610148</v>
      </c>
      <c r="AY56" s="8">
        <f>SUM($F$56:$AX$56)</f>
        <v>41888104</v>
      </c>
    </row>
    <row r="57" spans="1:51" ht="9.9499999999999993" customHeight="1" x14ac:dyDescent="0.15">
      <c r="A57" s="63"/>
      <c r="B57" s="65" t="s">
        <v>273</v>
      </c>
      <c r="C57" s="65"/>
      <c r="D57" s="65"/>
      <c r="E57" s="65"/>
      <c r="F57" s="66"/>
      <c r="G57" s="21"/>
      <c r="H57" s="21"/>
      <c r="I57" s="21"/>
      <c r="J57" s="21"/>
      <c r="K57" s="10">
        <v>130.30000000000001</v>
      </c>
      <c r="L57" s="10">
        <v>86.5</v>
      </c>
      <c r="M57" s="10">
        <v>117.7</v>
      </c>
      <c r="N57" s="10">
        <v>101.6</v>
      </c>
      <c r="O57" s="10">
        <v>145.5</v>
      </c>
      <c r="P57" s="10">
        <v>113.60000000000001</v>
      </c>
      <c r="Q57" s="10">
        <v>144.9</v>
      </c>
      <c r="R57" s="10">
        <v>105</v>
      </c>
      <c r="S57" s="10">
        <v>120.3</v>
      </c>
      <c r="T57" s="10">
        <v>100.7</v>
      </c>
      <c r="U57" s="10">
        <v>114.1</v>
      </c>
      <c r="V57" s="10">
        <v>83.5</v>
      </c>
      <c r="W57" s="10">
        <v>99.4</v>
      </c>
      <c r="X57" s="10">
        <v>65.900000000000006</v>
      </c>
      <c r="Y57" s="10">
        <v>96.4</v>
      </c>
      <c r="Z57" s="10">
        <v>111</v>
      </c>
      <c r="AA57" s="10">
        <v>116.4</v>
      </c>
      <c r="AB57" s="10">
        <v>107</v>
      </c>
      <c r="AC57" s="10">
        <v>100.9</v>
      </c>
      <c r="AD57" s="10">
        <v>91.300000000000011</v>
      </c>
      <c r="AE57" s="10">
        <v>111.69999999999999</v>
      </c>
      <c r="AF57" s="10">
        <v>86.9</v>
      </c>
      <c r="AG57" s="10">
        <v>112.3</v>
      </c>
      <c r="AH57" s="10">
        <v>84.3</v>
      </c>
      <c r="AI57" s="10">
        <v>90.899999999999991</v>
      </c>
      <c r="AJ57" s="10">
        <v>115.6</v>
      </c>
      <c r="AK57" s="10">
        <v>100</v>
      </c>
      <c r="AL57" s="10">
        <v>183.7</v>
      </c>
      <c r="AM57" s="10">
        <v>175.7</v>
      </c>
      <c r="AN57" s="10">
        <v>150.60000000000002</v>
      </c>
      <c r="AO57" s="10">
        <v>106.1</v>
      </c>
      <c r="AP57" s="10">
        <v>185.9</v>
      </c>
      <c r="AQ57" s="10">
        <v>122</v>
      </c>
      <c r="AR57" s="10">
        <v>314.5</v>
      </c>
      <c r="AS57" s="10">
        <v>158.29999999999998</v>
      </c>
      <c r="AT57" s="10">
        <v>105.39999999999999</v>
      </c>
      <c r="AU57" s="10">
        <v>100.9</v>
      </c>
      <c r="AV57" s="10">
        <v>109.5</v>
      </c>
      <c r="AW57" s="10">
        <v>132.6</v>
      </c>
      <c r="AX57" s="10">
        <v>115.1</v>
      </c>
      <c r="AY57" s="10">
        <f>ROUND(AY55/AY34*1000,1)</f>
        <v>104.6</v>
      </c>
    </row>
    <row r="58" spans="1:51" ht="9.9499999999999993" customHeight="1" x14ac:dyDescent="0.15">
      <c r="A58" s="63"/>
      <c r="B58" s="65" t="s">
        <v>274</v>
      </c>
      <c r="C58" s="65"/>
      <c r="D58" s="65"/>
      <c r="E58" s="65"/>
      <c r="F58" s="66"/>
      <c r="G58" s="21"/>
      <c r="H58" s="21"/>
      <c r="I58" s="21"/>
      <c r="J58" s="21"/>
      <c r="K58" s="10">
        <v>151.60000000000002</v>
      </c>
      <c r="L58" s="10">
        <v>127.7</v>
      </c>
      <c r="M58" s="10">
        <v>150</v>
      </c>
      <c r="N58" s="10">
        <v>135.19999999999999</v>
      </c>
      <c r="O58" s="10">
        <v>151.5</v>
      </c>
      <c r="P58" s="10">
        <v>150</v>
      </c>
      <c r="Q58" s="10">
        <v>150.60000000000002</v>
      </c>
      <c r="R58" s="10">
        <v>150</v>
      </c>
      <c r="S58" s="10">
        <v>138.5</v>
      </c>
      <c r="T58" s="10">
        <v>150</v>
      </c>
      <c r="U58" s="10">
        <v>145.5</v>
      </c>
      <c r="V58" s="10">
        <v>89</v>
      </c>
      <c r="W58" s="10">
        <v>127.1</v>
      </c>
      <c r="X58" s="10">
        <v>76.099999999999994</v>
      </c>
      <c r="Y58" s="10">
        <v>132</v>
      </c>
      <c r="Z58" s="10">
        <v>150</v>
      </c>
      <c r="AA58" s="10">
        <v>150</v>
      </c>
      <c r="AB58" s="10">
        <v>141.5</v>
      </c>
      <c r="AC58" s="10">
        <v>150</v>
      </c>
      <c r="AD58" s="10">
        <v>150</v>
      </c>
      <c r="AE58" s="10">
        <v>150</v>
      </c>
      <c r="AF58" s="10">
        <v>150</v>
      </c>
      <c r="AG58" s="10">
        <v>118.4</v>
      </c>
      <c r="AH58" s="10">
        <v>83.7</v>
      </c>
      <c r="AI58" s="10">
        <v>150</v>
      </c>
      <c r="AJ58" s="10">
        <v>150</v>
      </c>
      <c r="AK58" s="10">
        <v>102.3</v>
      </c>
      <c r="AL58" s="10">
        <v>183.7</v>
      </c>
      <c r="AM58" s="10">
        <v>208.2</v>
      </c>
      <c r="AN58" s="10">
        <v>150</v>
      </c>
      <c r="AO58" s="10">
        <v>150</v>
      </c>
      <c r="AP58" s="10">
        <v>198</v>
      </c>
      <c r="AQ58" s="10">
        <v>2005.7</v>
      </c>
      <c r="AR58" s="10">
        <v>537.20000000000005</v>
      </c>
      <c r="AS58" s="10">
        <v>161.20000000000002</v>
      </c>
      <c r="AT58" s="10">
        <v>150</v>
      </c>
      <c r="AU58" s="10">
        <v>150</v>
      </c>
      <c r="AV58" s="10">
        <v>150</v>
      </c>
      <c r="AW58" s="10">
        <v>151.29999999999998</v>
      </c>
      <c r="AX58" s="10">
        <v>150</v>
      </c>
      <c r="AY58" s="10">
        <f>ROUND(AY56/AY34*1000,1)</f>
        <v>135.4</v>
      </c>
    </row>
    <row r="59" spans="1:51" ht="9.9499999999999993" customHeight="1" x14ac:dyDescent="0.15">
      <c r="A59" s="63"/>
      <c r="B59" s="65" t="s">
        <v>275</v>
      </c>
      <c r="C59" s="65"/>
      <c r="D59" s="65"/>
      <c r="E59" s="65"/>
      <c r="F59" s="66"/>
      <c r="G59" s="21"/>
      <c r="H59" s="21"/>
      <c r="I59" s="21"/>
      <c r="J59" s="21"/>
      <c r="K59" s="10">
        <v>85.9</v>
      </c>
      <c r="L59" s="10">
        <v>67.7</v>
      </c>
      <c r="M59" s="10">
        <v>78.5</v>
      </c>
      <c r="N59" s="10">
        <v>75.099999999999994</v>
      </c>
      <c r="O59" s="10">
        <v>96</v>
      </c>
      <c r="P59" s="10">
        <v>75.7</v>
      </c>
      <c r="Q59" s="10">
        <v>96.2</v>
      </c>
      <c r="R59" s="10">
        <v>70</v>
      </c>
      <c r="S59" s="10">
        <v>86.9</v>
      </c>
      <c r="T59" s="10">
        <v>67.099999999999994</v>
      </c>
      <c r="U59" s="10">
        <v>78.400000000000006</v>
      </c>
      <c r="V59" s="10">
        <v>93.8</v>
      </c>
      <c r="W59" s="10">
        <v>78.2</v>
      </c>
      <c r="X59" s="10">
        <v>86.6</v>
      </c>
      <c r="Y59" s="10">
        <v>73</v>
      </c>
      <c r="Z59" s="10">
        <v>74</v>
      </c>
      <c r="AA59" s="10">
        <v>77.599999999999994</v>
      </c>
      <c r="AB59" s="10">
        <v>75.599999999999994</v>
      </c>
      <c r="AC59" s="10">
        <v>67.3</v>
      </c>
      <c r="AD59" s="10">
        <v>60.9</v>
      </c>
      <c r="AE59" s="10">
        <v>74.5</v>
      </c>
      <c r="AF59" s="10">
        <v>57.9</v>
      </c>
      <c r="AG59" s="10">
        <v>94.8</v>
      </c>
      <c r="AH59" s="10">
        <v>100.7</v>
      </c>
      <c r="AI59" s="10">
        <v>60.6</v>
      </c>
      <c r="AJ59" s="10">
        <v>77.099999999999994</v>
      </c>
      <c r="AK59" s="10">
        <v>97.8</v>
      </c>
      <c r="AL59" s="10">
        <v>100</v>
      </c>
      <c r="AM59" s="10">
        <v>84.4</v>
      </c>
      <c r="AN59" s="10">
        <v>100.4</v>
      </c>
      <c r="AO59" s="10">
        <v>70.7</v>
      </c>
      <c r="AP59" s="10">
        <v>93.9</v>
      </c>
      <c r="AQ59" s="10">
        <v>6.1</v>
      </c>
      <c r="AR59" s="10">
        <v>58.5</v>
      </c>
      <c r="AS59" s="10">
        <v>98.2</v>
      </c>
      <c r="AT59" s="10">
        <v>70.3</v>
      </c>
      <c r="AU59" s="10">
        <v>67.3</v>
      </c>
      <c r="AV59" s="10">
        <v>73</v>
      </c>
      <c r="AW59" s="10">
        <v>87.6</v>
      </c>
      <c r="AX59" s="10">
        <v>76.7</v>
      </c>
      <c r="AY59" s="10">
        <f>ROUND(AY57/AY58*100,1)</f>
        <v>77.3</v>
      </c>
    </row>
    <row r="60" spans="1:51" ht="9.9499999999999993" customHeight="1" x14ac:dyDescent="0.15">
      <c r="A60" s="64"/>
      <c r="B60" s="61" t="s">
        <v>276</v>
      </c>
      <c r="C60" s="61"/>
      <c r="D60" s="61"/>
      <c r="E60" s="61"/>
      <c r="F60" s="62"/>
      <c r="G60" s="21"/>
      <c r="H60" s="21"/>
      <c r="I60" s="21"/>
      <c r="J60" s="21"/>
      <c r="K60" s="30">
        <f>K58-K57</f>
        <v>21.300000000000011</v>
      </c>
      <c r="L60" s="30">
        <f t="shared" ref="L60:AX60" si="0">L58-L57</f>
        <v>41.2</v>
      </c>
      <c r="M60" s="30">
        <f t="shared" si="0"/>
        <v>32.299999999999997</v>
      </c>
      <c r="N60" s="30">
        <f t="shared" si="0"/>
        <v>33.599999999999994</v>
      </c>
      <c r="O60" s="30">
        <f t="shared" si="0"/>
        <v>6</v>
      </c>
      <c r="P60" s="30">
        <f t="shared" si="0"/>
        <v>36.399999999999991</v>
      </c>
      <c r="Q60" s="30">
        <f t="shared" si="0"/>
        <v>5.7000000000000171</v>
      </c>
      <c r="R60" s="30">
        <f t="shared" si="0"/>
        <v>45</v>
      </c>
      <c r="S60" s="30">
        <f t="shared" si="0"/>
        <v>18.200000000000003</v>
      </c>
      <c r="T60" s="30">
        <f t="shared" si="0"/>
        <v>49.3</v>
      </c>
      <c r="U60" s="30">
        <f t="shared" si="0"/>
        <v>31.400000000000006</v>
      </c>
      <c r="V60" s="30">
        <f t="shared" si="0"/>
        <v>5.5</v>
      </c>
      <c r="W60" s="30">
        <f t="shared" si="0"/>
        <v>27.699999999999989</v>
      </c>
      <c r="X60" s="30">
        <f t="shared" si="0"/>
        <v>10.199999999999989</v>
      </c>
      <c r="Y60" s="30">
        <f t="shared" si="0"/>
        <v>35.599999999999994</v>
      </c>
      <c r="Z60" s="30">
        <f t="shared" si="0"/>
        <v>39</v>
      </c>
      <c r="AA60" s="30">
        <f t="shared" si="0"/>
        <v>33.599999999999994</v>
      </c>
      <c r="AB60" s="30">
        <f t="shared" si="0"/>
        <v>34.5</v>
      </c>
      <c r="AC60" s="30">
        <f t="shared" si="0"/>
        <v>49.099999999999994</v>
      </c>
      <c r="AD60" s="30">
        <f t="shared" si="0"/>
        <v>58.699999999999989</v>
      </c>
      <c r="AE60" s="30">
        <f t="shared" si="0"/>
        <v>38.300000000000011</v>
      </c>
      <c r="AF60" s="30">
        <f t="shared" si="0"/>
        <v>63.099999999999994</v>
      </c>
      <c r="AG60" s="30">
        <f t="shared" si="0"/>
        <v>6.1000000000000085</v>
      </c>
      <c r="AH60" s="30"/>
      <c r="AI60" s="30">
        <f t="shared" si="0"/>
        <v>59.100000000000009</v>
      </c>
      <c r="AJ60" s="30">
        <f t="shared" si="0"/>
        <v>34.400000000000006</v>
      </c>
      <c r="AK60" s="30">
        <f t="shared" si="0"/>
        <v>2.2999999999999972</v>
      </c>
      <c r="AL60" s="30">
        <f t="shared" si="0"/>
        <v>0</v>
      </c>
      <c r="AM60" s="30">
        <f t="shared" si="0"/>
        <v>32.5</v>
      </c>
      <c r="AN60" s="30"/>
      <c r="AO60" s="30">
        <f t="shared" si="0"/>
        <v>43.900000000000006</v>
      </c>
      <c r="AP60" s="30">
        <f t="shared" si="0"/>
        <v>12.099999999999994</v>
      </c>
      <c r="AQ60" s="30">
        <f t="shared" si="0"/>
        <v>1883.7</v>
      </c>
      <c r="AR60" s="30">
        <f t="shared" si="0"/>
        <v>222.70000000000005</v>
      </c>
      <c r="AS60" s="30">
        <f t="shared" si="0"/>
        <v>2.9000000000000341</v>
      </c>
      <c r="AT60" s="30">
        <f t="shared" si="0"/>
        <v>44.600000000000009</v>
      </c>
      <c r="AU60" s="30">
        <f t="shared" si="0"/>
        <v>49.099999999999994</v>
      </c>
      <c r="AV60" s="30">
        <f t="shared" si="0"/>
        <v>40.5</v>
      </c>
      <c r="AW60" s="30">
        <f t="shared" si="0"/>
        <v>18.699999999999989</v>
      </c>
      <c r="AX60" s="30">
        <f t="shared" si="0"/>
        <v>34.900000000000006</v>
      </c>
      <c r="AY60" s="30">
        <f>AY58-AY57</f>
        <v>30.800000000000011</v>
      </c>
    </row>
  </sheetData>
  <mergeCells count="68">
    <mergeCell ref="B16:E16"/>
    <mergeCell ref="B18:E18"/>
    <mergeCell ref="C21:E21"/>
    <mergeCell ref="C22:E22"/>
    <mergeCell ref="A1:E3"/>
    <mergeCell ref="B12:E12"/>
    <mergeCell ref="B13:E13"/>
    <mergeCell ref="B14:E14"/>
    <mergeCell ref="B15:E15"/>
    <mergeCell ref="A4:E4"/>
    <mergeCell ref="A5:E5"/>
    <mergeCell ref="A6:E6"/>
    <mergeCell ref="A7:A19"/>
    <mergeCell ref="B7:E7"/>
    <mergeCell ref="B8:E8"/>
    <mergeCell ref="B9:E9"/>
    <mergeCell ref="B10:E10"/>
    <mergeCell ref="B19:E19"/>
    <mergeCell ref="B17:E17"/>
    <mergeCell ref="B11:E11"/>
    <mergeCell ref="A27:A34"/>
    <mergeCell ref="B27:E27"/>
    <mergeCell ref="B28:E28"/>
    <mergeCell ref="B29:D30"/>
    <mergeCell ref="B31:E31"/>
    <mergeCell ref="C32:E32"/>
    <mergeCell ref="C33:E33"/>
    <mergeCell ref="B34:E34"/>
    <mergeCell ref="B24:B26"/>
    <mergeCell ref="C24:E24"/>
    <mergeCell ref="C25:E25"/>
    <mergeCell ref="C26:E26"/>
    <mergeCell ref="A20:E20"/>
    <mergeCell ref="B21:B23"/>
    <mergeCell ref="C23:E23"/>
    <mergeCell ref="B39:E39"/>
    <mergeCell ref="B40:E40"/>
    <mergeCell ref="A41:E41"/>
    <mergeCell ref="A42:E42"/>
    <mergeCell ref="A35:E35"/>
    <mergeCell ref="B36:C37"/>
    <mergeCell ref="D36:E36"/>
    <mergeCell ref="D37:E37"/>
    <mergeCell ref="A38:A40"/>
    <mergeCell ref="B38:E38"/>
    <mergeCell ref="E54:F54"/>
    <mergeCell ref="B43:C47"/>
    <mergeCell ref="D43:F43"/>
    <mergeCell ref="D44:F44"/>
    <mergeCell ref="D45:F45"/>
    <mergeCell ref="D46:F46"/>
    <mergeCell ref="D47:F47"/>
    <mergeCell ref="B60:F60"/>
    <mergeCell ref="A43:A60"/>
    <mergeCell ref="B55:F55"/>
    <mergeCell ref="B56:F56"/>
    <mergeCell ref="B57:F57"/>
    <mergeCell ref="B58:F58"/>
    <mergeCell ref="B59:F59"/>
    <mergeCell ref="B48:F48"/>
    <mergeCell ref="B49:B54"/>
    <mergeCell ref="C49:D49"/>
    <mergeCell ref="E49:F49"/>
    <mergeCell ref="C50:D54"/>
    <mergeCell ref="E50:F50"/>
    <mergeCell ref="E51:F51"/>
    <mergeCell ref="E52:F52"/>
    <mergeCell ref="E53:F53"/>
  </mergeCells>
  <phoneticPr fontId="2"/>
  <conditionalFormatting sqref="K4:AY42 K48:AY60">
    <cfRule type="cellIs" dxfId="2" priority="82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71" orientation="portrait" useFirstPageNumber="1" r:id="rId1"/>
  <headerFooter scaleWithDoc="0">
    <oddHeader>&amp;L&amp;"ＭＳ ゴシック,標準"&amp;12Ⅳ　平成26年度地方公営企業事業別決算状況
　２　法非適用事業
　　（１）下水道事業（公共）&amp;R
&amp;"ＭＳ ゴシック,標準"&amp;12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0"/>
  <sheetViews>
    <sheetView topLeftCell="A52" zoomScale="120" zoomScaleNormal="120" workbookViewId="0">
      <selection activeCell="D65" sqref="D65:E65"/>
    </sheetView>
  </sheetViews>
  <sheetFormatPr defaultColWidth="9.625" defaultRowHeight="9.9499999999999993" customHeight="1" x14ac:dyDescent="0.15"/>
  <cols>
    <col min="1" max="4" width="1.625" style="19" customWidth="1"/>
    <col min="5" max="5" width="15.625" style="19" customWidth="1"/>
    <col min="6" max="10" width="0" style="19" hidden="1" customWidth="1"/>
    <col min="11" max="49" width="9.625" style="19" customWidth="1"/>
    <col min="50" max="50" width="10.625" style="19" customWidth="1"/>
    <col min="51" max="51" width="10.25" style="19" bestFit="1" customWidth="1"/>
    <col min="52" max="16384" width="9.625" style="19"/>
  </cols>
  <sheetData>
    <row r="1" spans="1:51" ht="9.9499999999999993" customHeight="1" x14ac:dyDescent="0.15">
      <c r="A1" s="171" t="s">
        <v>296</v>
      </c>
      <c r="B1" s="172"/>
      <c r="C1" s="172"/>
      <c r="D1" s="172"/>
      <c r="E1" s="173"/>
      <c r="F1" s="31"/>
      <c r="G1" s="31"/>
      <c r="H1" s="31"/>
      <c r="I1" s="31"/>
      <c r="J1" s="31"/>
      <c r="K1" s="32" t="s">
        <v>214</v>
      </c>
      <c r="L1" s="32" t="s">
        <v>215</v>
      </c>
      <c r="M1" s="32" t="s">
        <v>216</v>
      </c>
      <c r="N1" s="32" t="s">
        <v>58</v>
      </c>
      <c r="O1" s="32" t="s">
        <v>217</v>
      </c>
      <c r="P1" s="32" t="s">
        <v>218</v>
      </c>
      <c r="Q1" s="32" t="s">
        <v>219</v>
      </c>
      <c r="R1" s="32" t="s">
        <v>220</v>
      </c>
      <c r="S1" s="32" t="s">
        <v>221</v>
      </c>
      <c r="T1" s="32" t="s">
        <v>80</v>
      </c>
      <c r="U1" s="32" t="s">
        <v>222</v>
      </c>
      <c r="V1" s="32" t="s">
        <v>223</v>
      </c>
      <c r="W1" s="32" t="s">
        <v>224</v>
      </c>
      <c r="X1" s="32" t="s">
        <v>225</v>
      </c>
      <c r="Y1" s="32" t="s">
        <v>226</v>
      </c>
      <c r="Z1" s="32" t="s">
        <v>227</v>
      </c>
      <c r="AA1" s="32" t="s">
        <v>228</v>
      </c>
      <c r="AB1" s="32" t="s">
        <v>229</v>
      </c>
      <c r="AC1" s="32" t="s">
        <v>230</v>
      </c>
      <c r="AD1" s="32" t="s">
        <v>231</v>
      </c>
      <c r="AE1" s="32" t="s">
        <v>232</v>
      </c>
      <c r="AF1" s="32" t="s">
        <v>233</v>
      </c>
      <c r="AG1" s="32" t="s">
        <v>234</v>
      </c>
      <c r="AH1" s="32" t="s">
        <v>235</v>
      </c>
      <c r="AI1" s="32" t="s">
        <v>236</v>
      </c>
      <c r="AJ1" s="32" t="s">
        <v>127</v>
      </c>
      <c r="AK1" s="32" t="s">
        <v>237</v>
      </c>
      <c r="AL1" s="32" t="s">
        <v>238</v>
      </c>
      <c r="AM1" s="32" t="s">
        <v>239</v>
      </c>
      <c r="AN1" s="32" t="s">
        <v>240</v>
      </c>
      <c r="AO1" s="32" t="s">
        <v>241</v>
      </c>
      <c r="AP1" s="32" t="s">
        <v>242</v>
      </c>
      <c r="AQ1" s="32" t="s">
        <v>243</v>
      </c>
      <c r="AR1" s="32" t="s">
        <v>244</v>
      </c>
      <c r="AS1" s="32" t="s">
        <v>245</v>
      </c>
      <c r="AT1" s="32" t="s">
        <v>246</v>
      </c>
      <c r="AU1" s="32" t="s">
        <v>247</v>
      </c>
      <c r="AV1" s="32" t="s">
        <v>248</v>
      </c>
      <c r="AW1" s="32" t="s">
        <v>302</v>
      </c>
      <c r="AX1" s="32" t="s">
        <v>306</v>
      </c>
      <c r="AY1" s="32" t="s">
        <v>297</v>
      </c>
    </row>
    <row r="2" spans="1:51" ht="9.75" customHeight="1" x14ac:dyDescent="0.15">
      <c r="A2" s="174"/>
      <c r="B2" s="175"/>
      <c r="C2" s="175"/>
      <c r="D2" s="175"/>
      <c r="E2" s="176"/>
      <c r="F2" s="31"/>
      <c r="G2" s="31"/>
      <c r="H2" s="31"/>
      <c r="I2" s="31"/>
      <c r="J2" s="31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 t="s">
        <v>304</v>
      </c>
      <c r="AX2" s="33" t="s">
        <v>308</v>
      </c>
      <c r="AY2" s="33"/>
    </row>
    <row r="3" spans="1:51" ht="9.75" customHeight="1" x14ac:dyDescent="0.15">
      <c r="A3" s="177"/>
      <c r="B3" s="178"/>
      <c r="C3" s="178"/>
      <c r="D3" s="178"/>
      <c r="E3" s="179"/>
      <c r="F3" s="34"/>
      <c r="G3" s="34"/>
      <c r="H3" s="34"/>
      <c r="I3" s="34"/>
      <c r="J3" s="34"/>
      <c r="K3" s="35" t="s">
        <v>43</v>
      </c>
      <c r="L3" s="35" t="s">
        <v>43</v>
      </c>
      <c r="M3" s="35" t="s">
        <v>43</v>
      </c>
      <c r="N3" s="35" t="s">
        <v>43</v>
      </c>
      <c r="O3" s="35" t="s">
        <v>43</v>
      </c>
      <c r="P3" s="35" t="s">
        <v>43</v>
      </c>
      <c r="Q3" s="35" t="s">
        <v>43</v>
      </c>
      <c r="R3" s="35" t="s">
        <v>43</v>
      </c>
      <c r="S3" s="35" t="s">
        <v>43</v>
      </c>
      <c r="T3" s="35" t="s">
        <v>43</v>
      </c>
      <c r="U3" s="35" t="s">
        <v>43</v>
      </c>
      <c r="V3" s="35" t="s">
        <v>43</v>
      </c>
      <c r="W3" s="35" t="s">
        <v>43</v>
      </c>
      <c r="X3" s="35" t="s">
        <v>43</v>
      </c>
      <c r="Y3" s="35" t="s">
        <v>43</v>
      </c>
      <c r="Z3" s="35" t="s">
        <v>43</v>
      </c>
      <c r="AA3" s="35" t="s">
        <v>43</v>
      </c>
      <c r="AB3" s="35" t="s">
        <v>43</v>
      </c>
      <c r="AC3" s="35" t="s">
        <v>43</v>
      </c>
      <c r="AD3" s="35" t="s">
        <v>43</v>
      </c>
      <c r="AE3" s="35" t="s">
        <v>43</v>
      </c>
      <c r="AF3" s="35" t="s">
        <v>43</v>
      </c>
      <c r="AG3" s="35" t="s">
        <v>43</v>
      </c>
      <c r="AH3" s="35" t="s">
        <v>43</v>
      </c>
      <c r="AI3" s="35" t="s">
        <v>43</v>
      </c>
      <c r="AJ3" s="35" t="s">
        <v>43</v>
      </c>
      <c r="AK3" s="35" t="s">
        <v>43</v>
      </c>
      <c r="AL3" s="35" t="s">
        <v>43</v>
      </c>
      <c r="AM3" s="35" t="s">
        <v>43</v>
      </c>
      <c r="AN3" s="35" t="s">
        <v>43</v>
      </c>
      <c r="AO3" s="35" t="s">
        <v>43</v>
      </c>
      <c r="AP3" s="35" t="s">
        <v>43</v>
      </c>
      <c r="AQ3" s="35" t="s">
        <v>43</v>
      </c>
      <c r="AR3" s="35" t="s">
        <v>43</v>
      </c>
      <c r="AS3" s="35" t="s">
        <v>43</v>
      </c>
      <c r="AT3" s="35" t="s">
        <v>43</v>
      </c>
      <c r="AU3" s="35" t="s">
        <v>43</v>
      </c>
      <c r="AV3" s="35" t="s">
        <v>43</v>
      </c>
      <c r="AW3" s="35" t="s">
        <v>43</v>
      </c>
      <c r="AX3" s="35" t="s">
        <v>43</v>
      </c>
      <c r="AY3" s="35" t="s">
        <v>299</v>
      </c>
    </row>
    <row r="4" spans="1:51" ht="9.9499999999999993" customHeight="1" x14ac:dyDescent="0.15">
      <c r="A4" s="180" t="s">
        <v>167</v>
      </c>
      <c r="B4" s="183" t="s">
        <v>168</v>
      </c>
      <c r="C4" s="183"/>
      <c r="D4" s="183"/>
      <c r="E4" s="184"/>
      <c r="F4" s="36"/>
      <c r="G4" s="36"/>
      <c r="H4" s="36"/>
      <c r="I4" s="36"/>
      <c r="J4" s="36"/>
      <c r="K4" s="37">
        <v>2616834</v>
      </c>
      <c r="L4" s="37">
        <v>6372648</v>
      </c>
      <c r="M4" s="37">
        <v>1433495</v>
      </c>
      <c r="N4" s="37">
        <v>659116</v>
      </c>
      <c r="O4" s="37">
        <v>1207500</v>
      </c>
      <c r="P4" s="37">
        <v>1002191</v>
      </c>
      <c r="Q4" s="37">
        <v>1205095</v>
      </c>
      <c r="R4" s="37">
        <v>753758</v>
      </c>
      <c r="S4" s="37">
        <v>2342314</v>
      </c>
      <c r="T4" s="37">
        <v>3861280</v>
      </c>
      <c r="U4" s="37">
        <v>4327282</v>
      </c>
      <c r="V4" s="37">
        <v>1087517</v>
      </c>
      <c r="W4" s="37">
        <v>1681845</v>
      </c>
      <c r="X4" s="37">
        <v>1046524</v>
      </c>
      <c r="Y4" s="37">
        <v>1948537</v>
      </c>
      <c r="Z4" s="37">
        <v>856349</v>
      </c>
      <c r="AA4" s="37">
        <v>2583747</v>
      </c>
      <c r="AB4" s="37">
        <v>637308</v>
      </c>
      <c r="AC4" s="37">
        <v>1246008</v>
      </c>
      <c r="AD4" s="37">
        <v>1535044</v>
      </c>
      <c r="AE4" s="37">
        <v>852664</v>
      </c>
      <c r="AF4" s="37">
        <v>373092</v>
      </c>
      <c r="AG4" s="37">
        <v>770575</v>
      </c>
      <c r="AH4" s="37">
        <v>1141149</v>
      </c>
      <c r="AI4" s="37">
        <v>470583</v>
      </c>
      <c r="AJ4" s="37">
        <v>432102</v>
      </c>
      <c r="AK4" s="37">
        <v>489307</v>
      </c>
      <c r="AL4" s="37">
        <v>221963</v>
      </c>
      <c r="AM4" s="37">
        <v>285941</v>
      </c>
      <c r="AN4" s="37">
        <v>377325</v>
      </c>
      <c r="AO4" s="37">
        <v>277459</v>
      </c>
      <c r="AP4" s="37">
        <v>222661</v>
      </c>
      <c r="AQ4" s="37">
        <v>22882</v>
      </c>
      <c r="AR4" s="37">
        <v>30466</v>
      </c>
      <c r="AS4" s="37">
        <v>321139</v>
      </c>
      <c r="AT4" s="37">
        <v>583819</v>
      </c>
      <c r="AU4" s="37">
        <v>406399</v>
      </c>
      <c r="AV4" s="37">
        <v>401716</v>
      </c>
      <c r="AW4" s="37">
        <v>2765811</v>
      </c>
      <c r="AX4" s="37">
        <v>929851</v>
      </c>
      <c r="AY4" s="37">
        <f>SUM($F$4:$AX$4)</f>
        <v>49781296</v>
      </c>
    </row>
    <row r="5" spans="1:51" ht="9.9499999999999993" customHeight="1" x14ac:dyDescent="0.15">
      <c r="A5" s="181"/>
      <c r="B5" s="38"/>
      <c r="C5" s="144" t="s">
        <v>169</v>
      </c>
      <c r="D5" s="127"/>
      <c r="E5" s="164"/>
      <c r="F5" s="39"/>
      <c r="G5" s="39"/>
      <c r="H5" s="39"/>
      <c r="I5" s="39"/>
      <c r="J5" s="39"/>
      <c r="K5" s="37">
        <v>1647933</v>
      </c>
      <c r="L5" s="37">
        <v>6079656</v>
      </c>
      <c r="M5" s="37">
        <v>1052322</v>
      </c>
      <c r="N5" s="37">
        <v>510568</v>
      </c>
      <c r="O5" s="37">
        <v>972256</v>
      </c>
      <c r="P5" s="37">
        <v>633569</v>
      </c>
      <c r="Q5" s="37">
        <v>1145619</v>
      </c>
      <c r="R5" s="37">
        <v>224528</v>
      </c>
      <c r="S5" s="37">
        <v>2218732</v>
      </c>
      <c r="T5" s="37">
        <v>2686396</v>
      </c>
      <c r="U5" s="37">
        <v>4108179</v>
      </c>
      <c r="V5" s="37">
        <v>931585</v>
      </c>
      <c r="W5" s="37">
        <v>1312962</v>
      </c>
      <c r="X5" s="37">
        <v>1023387</v>
      </c>
      <c r="Y5" s="37">
        <v>1898618</v>
      </c>
      <c r="Z5" s="37">
        <v>682848</v>
      </c>
      <c r="AA5" s="37">
        <v>1642101</v>
      </c>
      <c r="AB5" s="37">
        <v>574789</v>
      </c>
      <c r="AC5" s="37">
        <v>1045105</v>
      </c>
      <c r="AD5" s="37">
        <v>940575</v>
      </c>
      <c r="AE5" s="37">
        <v>511395</v>
      </c>
      <c r="AF5" s="37">
        <v>182778</v>
      </c>
      <c r="AG5" s="37">
        <v>730516</v>
      </c>
      <c r="AH5" s="37">
        <v>1109405</v>
      </c>
      <c r="AI5" s="37">
        <v>372981</v>
      </c>
      <c r="AJ5" s="37">
        <v>364092</v>
      </c>
      <c r="AK5" s="37">
        <v>469450</v>
      </c>
      <c r="AL5" s="37">
        <v>176375</v>
      </c>
      <c r="AM5" s="37">
        <v>220208</v>
      </c>
      <c r="AN5" s="37">
        <v>207234</v>
      </c>
      <c r="AO5" s="37">
        <v>196588</v>
      </c>
      <c r="AP5" s="37">
        <v>198040</v>
      </c>
      <c r="AQ5" s="37">
        <v>601</v>
      </c>
      <c r="AR5" s="37">
        <v>14923</v>
      </c>
      <c r="AS5" s="37">
        <v>128991</v>
      </c>
      <c r="AT5" s="37">
        <v>233945</v>
      </c>
      <c r="AU5" s="37">
        <v>280793</v>
      </c>
      <c r="AV5" s="37">
        <v>200160</v>
      </c>
      <c r="AW5" s="37">
        <v>1695367</v>
      </c>
      <c r="AX5" s="37">
        <v>468504</v>
      </c>
      <c r="AY5" s="37">
        <f>SUM($F$5:$AX$5)</f>
        <v>39094074</v>
      </c>
    </row>
    <row r="6" spans="1:51" ht="9.9499999999999993" customHeight="1" x14ac:dyDescent="0.15">
      <c r="A6" s="181"/>
      <c r="B6" s="40"/>
      <c r="C6" s="41"/>
      <c r="D6" s="137" t="s">
        <v>170</v>
      </c>
      <c r="E6" s="150"/>
      <c r="F6" s="39"/>
      <c r="G6" s="39"/>
      <c r="H6" s="39"/>
      <c r="I6" s="39"/>
      <c r="J6" s="39"/>
      <c r="K6" s="37">
        <v>1378585</v>
      </c>
      <c r="L6" s="37">
        <v>4345302</v>
      </c>
      <c r="M6" s="37">
        <v>562532</v>
      </c>
      <c r="N6" s="37">
        <v>377170</v>
      </c>
      <c r="O6" s="37">
        <v>798113</v>
      </c>
      <c r="P6" s="37">
        <v>528713</v>
      </c>
      <c r="Q6" s="37">
        <v>895412</v>
      </c>
      <c r="R6" s="37">
        <v>217277</v>
      </c>
      <c r="S6" s="37">
        <v>2050637</v>
      </c>
      <c r="T6" s="37">
        <v>2399719</v>
      </c>
      <c r="U6" s="37">
        <v>3058790</v>
      </c>
      <c r="V6" s="37">
        <v>609560</v>
      </c>
      <c r="W6" s="37">
        <v>1307676</v>
      </c>
      <c r="X6" s="37">
        <v>869852</v>
      </c>
      <c r="Y6" s="37">
        <v>1509698</v>
      </c>
      <c r="Z6" s="37">
        <v>607110</v>
      </c>
      <c r="AA6" s="37">
        <v>1368114</v>
      </c>
      <c r="AB6" s="37">
        <v>551658</v>
      </c>
      <c r="AC6" s="37">
        <v>887700</v>
      </c>
      <c r="AD6" s="37">
        <v>884081</v>
      </c>
      <c r="AE6" s="37">
        <v>472645</v>
      </c>
      <c r="AF6" s="37">
        <v>182548</v>
      </c>
      <c r="AG6" s="37">
        <v>568417</v>
      </c>
      <c r="AH6" s="37">
        <v>1039151</v>
      </c>
      <c r="AI6" s="37">
        <v>278513</v>
      </c>
      <c r="AJ6" s="37">
        <v>364092</v>
      </c>
      <c r="AK6" s="37">
        <v>469450</v>
      </c>
      <c r="AL6" s="37">
        <v>176125</v>
      </c>
      <c r="AM6" s="37">
        <v>219837</v>
      </c>
      <c r="AN6" s="37">
        <v>207045</v>
      </c>
      <c r="AO6" s="37">
        <v>156129</v>
      </c>
      <c r="AP6" s="37">
        <v>171572</v>
      </c>
      <c r="AQ6" s="37">
        <v>601</v>
      </c>
      <c r="AR6" s="37">
        <v>14923</v>
      </c>
      <c r="AS6" s="37">
        <v>128945</v>
      </c>
      <c r="AT6" s="37">
        <v>227542</v>
      </c>
      <c r="AU6" s="37">
        <v>264979</v>
      </c>
      <c r="AV6" s="37">
        <v>180509</v>
      </c>
      <c r="AW6" s="37">
        <v>1562849</v>
      </c>
      <c r="AX6" s="37">
        <v>468374</v>
      </c>
      <c r="AY6" s="37">
        <f>SUM($F$6:$AX$6)</f>
        <v>32361945</v>
      </c>
    </row>
    <row r="7" spans="1:51" ht="9.9499999999999993" customHeight="1" x14ac:dyDescent="0.15">
      <c r="A7" s="181"/>
      <c r="B7" s="40"/>
      <c r="C7" s="41"/>
      <c r="D7" s="137" t="s">
        <v>171</v>
      </c>
      <c r="E7" s="150"/>
      <c r="F7" s="39"/>
      <c r="G7" s="39"/>
      <c r="H7" s="39"/>
      <c r="I7" s="39"/>
      <c r="J7" s="39"/>
      <c r="K7" s="37">
        <v>268403</v>
      </c>
      <c r="L7" s="37">
        <v>1730991</v>
      </c>
      <c r="M7" s="37">
        <v>488641</v>
      </c>
      <c r="N7" s="37">
        <v>132456</v>
      </c>
      <c r="O7" s="37">
        <v>174143</v>
      </c>
      <c r="P7" s="37">
        <v>104763</v>
      </c>
      <c r="Q7" s="37">
        <v>249962</v>
      </c>
      <c r="R7" s="37">
        <v>7080</v>
      </c>
      <c r="S7" s="37">
        <v>168095</v>
      </c>
      <c r="T7" s="37">
        <v>286074</v>
      </c>
      <c r="U7" s="37">
        <v>1045780</v>
      </c>
      <c r="V7" s="37">
        <v>321870</v>
      </c>
      <c r="W7" s="37">
        <v>5210</v>
      </c>
      <c r="X7" s="37">
        <v>145685</v>
      </c>
      <c r="Y7" s="37">
        <v>388920</v>
      </c>
      <c r="Z7" s="37">
        <v>75738</v>
      </c>
      <c r="AA7" s="37">
        <v>273987</v>
      </c>
      <c r="AB7" s="37">
        <v>23131</v>
      </c>
      <c r="AC7" s="37">
        <v>154894</v>
      </c>
      <c r="AD7" s="37">
        <v>56389</v>
      </c>
      <c r="AE7" s="37">
        <v>38490</v>
      </c>
      <c r="AF7" s="37">
        <v>0</v>
      </c>
      <c r="AG7" s="37">
        <v>162099</v>
      </c>
      <c r="AH7" s="37">
        <v>70245</v>
      </c>
      <c r="AI7" s="37">
        <v>93647</v>
      </c>
      <c r="AJ7" s="37">
        <v>0</v>
      </c>
      <c r="AK7" s="37">
        <v>0</v>
      </c>
      <c r="AL7" s="37">
        <v>0</v>
      </c>
      <c r="AM7" s="37">
        <v>0</v>
      </c>
      <c r="AN7" s="37">
        <v>0</v>
      </c>
      <c r="AO7" s="37">
        <v>40403</v>
      </c>
      <c r="AP7" s="37">
        <v>26398</v>
      </c>
      <c r="AQ7" s="37">
        <v>0</v>
      </c>
      <c r="AR7" s="37">
        <v>0</v>
      </c>
      <c r="AS7" s="37">
        <v>0</v>
      </c>
      <c r="AT7" s="37">
        <v>5837</v>
      </c>
      <c r="AU7" s="37">
        <v>15487</v>
      </c>
      <c r="AV7" s="37">
        <v>19485</v>
      </c>
      <c r="AW7" s="37">
        <v>123230</v>
      </c>
      <c r="AX7" s="37">
        <v>0</v>
      </c>
      <c r="AY7" s="37">
        <f>SUM($F$7:$AX$7)</f>
        <v>6697533</v>
      </c>
    </row>
    <row r="8" spans="1:51" ht="9.9499999999999993" customHeight="1" x14ac:dyDescent="0.15">
      <c r="A8" s="181"/>
      <c r="B8" s="40"/>
      <c r="C8" s="41"/>
      <c r="D8" s="137" t="s">
        <v>172</v>
      </c>
      <c r="E8" s="150"/>
      <c r="F8" s="39"/>
      <c r="G8" s="39"/>
      <c r="H8" s="39"/>
      <c r="I8" s="39"/>
      <c r="J8" s="39"/>
      <c r="K8" s="37">
        <v>0</v>
      </c>
      <c r="L8" s="37">
        <v>0</v>
      </c>
      <c r="M8" s="37">
        <v>0</v>
      </c>
      <c r="N8" s="37">
        <v>626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7">
        <v>0</v>
      </c>
      <c r="AE8" s="37">
        <v>0</v>
      </c>
      <c r="AF8" s="37">
        <v>0</v>
      </c>
      <c r="AG8" s="37">
        <v>0</v>
      </c>
      <c r="AH8" s="37">
        <v>0</v>
      </c>
      <c r="AI8" s="37">
        <v>0</v>
      </c>
      <c r="AJ8" s="37">
        <v>0</v>
      </c>
      <c r="AK8" s="37">
        <v>0</v>
      </c>
      <c r="AL8" s="37">
        <v>0</v>
      </c>
      <c r="AM8" s="37">
        <v>0</v>
      </c>
      <c r="AN8" s="37">
        <v>0</v>
      </c>
      <c r="AO8" s="37">
        <v>0</v>
      </c>
      <c r="AP8" s="37">
        <v>0</v>
      </c>
      <c r="AQ8" s="37">
        <v>0</v>
      </c>
      <c r="AR8" s="37">
        <v>0</v>
      </c>
      <c r="AS8" s="37">
        <v>0</v>
      </c>
      <c r="AT8" s="37">
        <v>0</v>
      </c>
      <c r="AU8" s="37">
        <v>0</v>
      </c>
      <c r="AV8" s="37">
        <v>0</v>
      </c>
      <c r="AW8" s="37">
        <v>9288</v>
      </c>
      <c r="AX8" s="37">
        <v>0</v>
      </c>
      <c r="AY8" s="37">
        <f>SUM($F$8:$AX$8)</f>
        <v>9914</v>
      </c>
    </row>
    <row r="9" spans="1:51" ht="9.9499999999999993" customHeight="1" x14ac:dyDescent="0.15">
      <c r="A9" s="181"/>
      <c r="B9" s="40"/>
      <c r="C9" s="42"/>
      <c r="D9" s="137" t="s">
        <v>18</v>
      </c>
      <c r="E9" s="150"/>
      <c r="F9" s="39"/>
      <c r="G9" s="39"/>
      <c r="H9" s="39"/>
      <c r="I9" s="39"/>
      <c r="J9" s="39"/>
      <c r="K9" s="37">
        <v>945</v>
      </c>
      <c r="L9" s="37">
        <v>3363</v>
      </c>
      <c r="M9" s="37">
        <v>1149</v>
      </c>
      <c r="N9" s="37">
        <v>316</v>
      </c>
      <c r="O9" s="37">
        <v>0</v>
      </c>
      <c r="P9" s="37">
        <v>93</v>
      </c>
      <c r="Q9" s="37">
        <v>245</v>
      </c>
      <c r="R9" s="37">
        <v>171</v>
      </c>
      <c r="S9" s="37">
        <v>0</v>
      </c>
      <c r="T9" s="37">
        <v>603</v>
      </c>
      <c r="U9" s="37">
        <v>3609</v>
      </c>
      <c r="V9" s="37">
        <v>155</v>
      </c>
      <c r="W9" s="37">
        <v>76</v>
      </c>
      <c r="X9" s="37">
        <v>7850</v>
      </c>
      <c r="Y9" s="37">
        <v>0</v>
      </c>
      <c r="Z9" s="37">
        <v>0</v>
      </c>
      <c r="AA9" s="37">
        <v>0</v>
      </c>
      <c r="AB9" s="37">
        <v>0</v>
      </c>
      <c r="AC9" s="37">
        <v>2511</v>
      </c>
      <c r="AD9" s="37">
        <v>105</v>
      </c>
      <c r="AE9" s="37">
        <v>260</v>
      </c>
      <c r="AF9" s="37">
        <v>230</v>
      </c>
      <c r="AG9" s="37">
        <v>0</v>
      </c>
      <c r="AH9" s="37">
        <v>9</v>
      </c>
      <c r="AI9" s="37">
        <v>821</v>
      </c>
      <c r="AJ9" s="37">
        <v>0</v>
      </c>
      <c r="AK9" s="37">
        <v>0</v>
      </c>
      <c r="AL9" s="37">
        <v>250</v>
      </c>
      <c r="AM9" s="37">
        <v>371</v>
      </c>
      <c r="AN9" s="37">
        <v>189</v>
      </c>
      <c r="AO9" s="37">
        <v>56</v>
      </c>
      <c r="AP9" s="37">
        <v>70</v>
      </c>
      <c r="AQ9" s="37">
        <v>0</v>
      </c>
      <c r="AR9" s="37">
        <v>0</v>
      </c>
      <c r="AS9" s="37">
        <v>46</v>
      </c>
      <c r="AT9" s="37">
        <v>566</v>
      </c>
      <c r="AU9" s="37">
        <v>327</v>
      </c>
      <c r="AV9" s="37">
        <v>166</v>
      </c>
      <c r="AW9" s="37">
        <v>0</v>
      </c>
      <c r="AX9" s="37">
        <v>130</v>
      </c>
      <c r="AY9" s="37">
        <f>SUM($F$9:$AX$9)</f>
        <v>24682</v>
      </c>
    </row>
    <row r="10" spans="1:51" ht="9.9499999999999993" customHeight="1" x14ac:dyDescent="0.15">
      <c r="A10" s="181"/>
      <c r="B10" s="43"/>
      <c r="C10" s="165" t="s">
        <v>173</v>
      </c>
      <c r="D10" s="163"/>
      <c r="E10" s="164"/>
      <c r="F10" s="39"/>
      <c r="G10" s="39"/>
      <c r="H10" s="39"/>
      <c r="I10" s="39"/>
      <c r="J10" s="39"/>
      <c r="K10" s="37">
        <v>968901</v>
      </c>
      <c r="L10" s="37">
        <v>292992</v>
      </c>
      <c r="M10" s="37">
        <v>381173</v>
      </c>
      <c r="N10" s="37">
        <v>148548</v>
      </c>
      <c r="O10" s="37">
        <v>235244</v>
      </c>
      <c r="P10" s="37">
        <v>368622</v>
      </c>
      <c r="Q10" s="37">
        <v>59476</v>
      </c>
      <c r="R10" s="37">
        <v>529230</v>
      </c>
      <c r="S10" s="37">
        <v>123582</v>
      </c>
      <c r="T10" s="37">
        <v>1174884</v>
      </c>
      <c r="U10" s="37">
        <v>219103</v>
      </c>
      <c r="V10" s="37">
        <v>155932</v>
      </c>
      <c r="W10" s="37">
        <v>368883</v>
      </c>
      <c r="X10" s="37">
        <v>23137</v>
      </c>
      <c r="Y10" s="37">
        <v>49919</v>
      </c>
      <c r="Z10" s="37">
        <v>173501</v>
      </c>
      <c r="AA10" s="37">
        <v>941646</v>
      </c>
      <c r="AB10" s="37">
        <v>62519</v>
      </c>
      <c r="AC10" s="37">
        <v>200903</v>
      </c>
      <c r="AD10" s="37">
        <v>594469</v>
      </c>
      <c r="AE10" s="37">
        <v>341269</v>
      </c>
      <c r="AF10" s="37">
        <v>190314</v>
      </c>
      <c r="AG10" s="37">
        <v>40059</v>
      </c>
      <c r="AH10" s="37">
        <v>31744</v>
      </c>
      <c r="AI10" s="37">
        <v>97602</v>
      </c>
      <c r="AJ10" s="37">
        <v>68010</v>
      </c>
      <c r="AK10" s="37">
        <v>19857</v>
      </c>
      <c r="AL10" s="37">
        <v>45588</v>
      </c>
      <c r="AM10" s="37">
        <v>65733</v>
      </c>
      <c r="AN10" s="37">
        <v>170091</v>
      </c>
      <c r="AO10" s="37">
        <v>80871</v>
      </c>
      <c r="AP10" s="37">
        <v>24621</v>
      </c>
      <c r="AQ10" s="37">
        <v>22281</v>
      </c>
      <c r="AR10" s="37">
        <v>15543</v>
      </c>
      <c r="AS10" s="37">
        <v>192148</v>
      </c>
      <c r="AT10" s="37">
        <v>349874</v>
      </c>
      <c r="AU10" s="37">
        <v>125606</v>
      </c>
      <c r="AV10" s="37">
        <v>201556</v>
      </c>
      <c r="AW10" s="37">
        <v>1070444</v>
      </c>
      <c r="AX10" s="37">
        <v>461347</v>
      </c>
      <c r="AY10" s="37">
        <f>SUM($F$10:$AX$10)</f>
        <v>10687222</v>
      </c>
    </row>
    <row r="11" spans="1:51" ht="9.9499999999999993" customHeight="1" x14ac:dyDescent="0.15">
      <c r="A11" s="181"/>
      <c r="B11" s="43"/>
      <c r="C11" s="44"/>
      <c r="D11" s="145" t="s">
        <v>17</v>
      </c>
      <c r="E11" s="150"/>
      <c r="F11" s="39"/>
      <c r="G11" s="39"/>
      <c r="H11" s="39"/>
      <c r="I11" s="39"/>
      <c r="J11" s="39"/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v>0</v>
      </c>
      <c r="AM11" s="37">
        <v>0</v>
      </c>
      <c r="AN11" s="37">
        <v>0</v>
      </c>
      <c r="AO11" s="37">
        <v>0</v>
      </c>
      <c r="AP11" s="37">
        <v>0</v>
      </c>
      <c r="AQ11" s="37">
        <v>0</v>
      </c>
      <c r="AR11" s="37">
        <v>0</v>
      </c>
      <c r="AS11" s="37">
        <v>0</v>
      </c>
      <c r="AT11" s="37">
        <v>0</v>
      </c>
      <c r="AU11" s="37">
        <v>0</v>
      </c>
      <c r="AV11" s="37">
        <v>0</v>
      </c>
      <c r="AW11" s="37">
        <v>0</v>
      </c>
      <c r="AX11" s="37">
        <v>0</v>
      </c>
      <c r="AY11" s="37">
        <f>SUM($F$11:$AX$11)</f>
        <v>0</v>
      </c>
    </row>
    <row r="12" spans="1:51" ht="9.9499999999999993" customHeight="1" x14ac:dyDescent="0.15">
      <c r="A12" s="181"/>
      <c r="B12" s="43"/>
      <c r="C12" s="44"/>
      <c r="D12" s="145" t="s">
        <v>174</v>
      </c>
      <c r="E12" s="150"/>
      <c r="F12" s="39"/>
      <c r="G12" s="39"/>
      <c r="H12" s="39"/>
      <c r="I12" s="39"/>
      <c r="J12" s="39"/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f>SUM($F$12:$AX$12)</f>
        <v>0</v>
      </c>
    </row>
    <row r="13" spans="1:51" ht="9.9499999999999993" customHeight="1" x14ac:dyDescent="0.15">
      <c r="A13" s="181"/>
      <c r="B13" s="43"/>
      <c r="C13" s="44"/>
      <c r="D13" s="145" t="s">
        <v>175</v>
      </c>
      <c r="E13" s="150"/>
      <c r="F13" s="39"/>
      <c r="G13" s="39"/>
      <c r="H13" s="39"/>
      <c r="I13" s="39"/>
      <c r="J13" s="39"/>
      <c r="K13" s="37">
        <v>966870</v>
      </c>
      <c r="L13" s="37">
        <v>275611</v>
      </c>
      <c r="M13" s="37">
        <v>381108</v>
      </c>
      <c r="N13" s="37">
        <v>119000</v>
      </c>
      <c r="O13" s="37">
        <v>232617</v>
      </c>
      <c r="P13" s="37">
        <v>368200</v>
      </c>
      <c r="Q13" s="37">
        <v>56565</v>
      </c>
      <c r="R13" s="37">
        <v>527596</v>
      </c>
      <c r="S13" s="37">
        <v>122303</v>
      </c>
      <c r="T13" s="37">
        <v>1174643</v>
      </c>
      <c r="U13" s="37">
        <v>218206</v>
      </c>
      <c r="V13" s="37">
        <v>153189</v>
      </c>
      <c r="W13" s="37">
        <v>206231</v>
      </c>
      <c r="X13" s="37">
        <v>23137</v>
      </c>
      <c r="Y13" s="37">
        <v>49195</v>
      </c>
      <c r="Z13" s="37">
        <v>169489</v>
      </c>
      <c r="AA13" s="37">
        <v>936917</v>
      </c>
      <c r="AB13" s="37">
        <v>57515</v>
      </c>
      <c r="AC13" s="37">
        <v>196686</v>
      </c>
      <c r="AD13" s="37">
        <v>587250</v>
      </c>
      <c r="AE13" s="37">
        <v>341258</v>
      </c>
      <c r="AF13" s="37">
        <v>189103</v>
      </c>
      <c r="AG13" s="37">
        <v>39222</v>
      </c>
      <c r="AH13" s="37">
        <v>31029</v>
      </c>
      <c r="AI13" s="37">
        <v>97065</v>
      </c>
      <c r="AJ13" s="37">
        <v>67281</v>
      </c>
      <c r="AK13" s="37">
        <v>19257</v>
      </c>
      <c r="AL13" s="37">
        <v>45538</v>
      </c>
      <c r="AM13" s="37">
        <v>65733</v>
      </c>
      <c r="AN13" s="37">
        <v>170076</v>
      </c>
      <c r="AO13" s="37">
        <v>77720</v>
      </c>
      <c r="AP13" s="37">
        <v>22064</v>
      </c>
      <c r="AQ13" s="37">
        <v>20982</v>
      </c>
      <c r="AR13" s="37">
        <v>15429</v>
      </c>
      <c r="AS13" s="37">
        <v>191936</v>
      </c>
      <c r="AT13" s="37">
        <v>349857</v>
      </c>
      <c r="AU13" s="37">
        <v>125605</v>
      </c>
      <c r="AV13" s="37">
        <v>201503</v>
      </c>
      <c r="AW13" s="37">
        <v>896720</v>
      </c>
      <c r="AX13" s="37">
        <v>458295</v>
      </c>
      <c r="AY13" s="37">
        <f>SUM($F$13:$AX$13)</f>
        <v>10248001</v>
      </c>
    </row>
    <row r="14" spans="1:51" ht="9.9499999999999993" customHeight="1" x14ac:dyDescent="0.15">
      <c r="A14" s="181"/>
      <c r="B14" s="43"/>
      <c r="C14" s="44"/>
      <c r="D14" s="165" t="s">
        <v>18</v>
      </c>
      <c r="E14" s="164"/>
      <c r="F14" s="39"/>
      <c r="G14" s="39"/>
      <c r="H14" s="39"/>
      <c r="I14" s="39"/>
      <c r="J14" s="39"/>
      <c r="K14" s="37">
        <v>2031</v>
      </c>
      <c r="L14" s="37">
        <v>17381</v>
      </c>
      <c r="M14" s="37">
        <v>65</v>
      </c>
      <c r="N14" s="37">
        <v>29548</v>
      </c>
      <c r="O14" s="37">
        <v>2627</v>
      </c>
      <c r="P14" s="37">
        <v>422</v>
      </c>
      <c r="Q14" s="37">
        <v>2911</v>
      </c>
      <c r="R14" s="37">
        <v>1634</v>
      </c>
      <c r="S14" s="37">
        <v>1279</v>
      </c>
      <c r="T14" s="37">
        <v>241</v>
      </c>
      <c r="U14" s="37">
        <v>897</v>
      </c>
      <c r="V14" s="37">
        <v>2743</v>
      </c>
      <c r="W14" s="37">
        <v>162652</v>
      </c>
      <c r="X14" s="37">
        <v>0</v>
      </c>
      <c r="Y14" s="37">
        <v>724</v>
      </c>
      <c r="Z14" s="37">
        <v>4012</v>
      </c>
      <c r="AA14" s="37">
        <v>4729</v>
      </c>
      <c r="AB14" s="37">
        <v>5004</v>
      </c>
      <c r="AC14" s="37">
        <v>4217</v>
      </c>
      <c r="AD14" s="37">
        <v>7219</v>
      </c>
      <c r="AE14" s="37">
        <v>11</v>
      </c>
      <c r="AF14" s="37">
        <v>1211</v>
      </c>
      <c r="AG14" s="37">
        <v>837</v>
      </c>
      <c r="AH14" s="37">
        <v>715</v>
      </c>
      <c r="AI14" s="37">
        <v>537</v>
      </c>
      <c r="AJ14" s="37">
        <v>729</v>
      </c>
      <c r="AK14" s="37">
        <v>600</v>
      </c>
      <c r="AL14" s="37">
        <v>50</v>
      </c>
      <c r="AM14" s="37">
        <v>0</v>
      </c>
      <c r="AN14" s="37">
        <v>15</v>
      </c>
      <c r="AO14" s="37">
        <v>3151</v>
      </c>
      <c r="AP14" s="37">
        <v>2557</v>
      </c>
      <c r="AQ14" s="37">
        <v>1299</v>
      </c>
      <c r="AR14" s="37">
        <v>114</v>
      </c>
      <c r="AS14" s="37">
        <v>212</v>
      </c>
      <c r="AT14" s="37">
        <v>17</v>
      </c>
      <c r="AU14" s="37">
        <v>1</v>
      </c>
      <c r="AV14" s="37">
        <v>53</v>
      </c>
      <c r="AW14" s="37">
        <v>173724</v>
      </c>
      <c r="AX14" s="37">
        <v>3052</v>
      </c>
      <c r="AY14" s="37">
        <f>SUM($F$14:$AX$14)</f>
        <v>439221</v>
      </c>
    </row>
    <row r="15" spans="1:51" ht="9.9499999999999993" customHeight="1" x14ac:dyDescent="0.15">
      <c r="A15" s="181"/>
      <c r="B15" s="163" t="s">
        <v>176</v>
      </c>
      <c r="C15" s="163"/>
      <c r="D15" s="163"/>
      <c r="E15" s="164"/>
      <c r="F15" s="39"/>
      <c r="G15" s="39"/>
      <c r="H15" s="39"/>
      <c r="I15" s="39"/>
      <c r="J15" s="39"/>
      <c r="K15" s="37">
        <v>1577347</v>
      </c>
      <c r="L15" s="37">
        <v>5082652</v>
      </c>
      <c r="M15" s="37">
        <v>785802</v>
      </c>
      <c r="N15" s="37">
        <v>440924</v>
      </c>
      <c r="O15" s="37">
        <v>771913</v>
      </c>
      <c r="P15" s="37">
        <v>560585</v>
      </c>
      <c r="Q15" s="37">
        <v>896079</v>
      </c>
      <c r="R15" s="37">
        <v>382488</v>
      </c>
      <c r="S15" s="37">
        <v>1533514</v>
      </c>
      <c r="T15" s="37">
        <v>2422398</v>
      </c>
      <c r="U15" s="37">
        <v>2581237</v>
      </c>
      <c r="V15" s="37">
        <v>766881</v>
      </c>
      <c r="W15" s="37">
        <v>951264</v>
      </c>
      <c r="X15" s="37">
        <v>898208</v>
      </c>
      <c r="Y15" s="37">
        <v>1316849</v>
      </c>
      <c r="Z15" s="37">
        <v>616829</v>
      </c>
      <c r="AA15" s="37">
        <v>2051144</v>
      </c>
      <c r="AB15" s="37">
        <v>525164</v>
      </c>
      <c r="AC15" s="37">
        <v>904010</v>
      </c>
      <c r="AD15" s="37">
        <v>1107065</v>
      </c>
      <c r="AE15" s="37">
        <v>449381</v>
      </c>
      <c r="AF15" s="37">
        <v>282320</v>
      </c>
      <c r="AG15" s="37">
        <v>515284</v>
      </c>
      <c r="AH15" s="37">
        <v>744019</v>
      </c>
      <c r="AI15" s="37">
        <v>374898</v>
      </c>
      <c r="AJ15" s="37">
        <v>320726</v>
      </c>
      <c r="AK15" s="37">
        <v>341965</v>
      </c>
      <c r="AL15" s="37">
        <v>170400</v>
      </c>
      <c r="AM15" s="37">
        <v>243898</v>
      </c>
      <c r="AN15" s="37">
        <v>243641</v>
      </c>
      <c r="AO15" s="37">
        <v>147627</v>
      </c>
      <c r="AP15" s="37">
        <v>96743</v>
      </c>
      <c r="AQ15" s="37">
        <v>17042</v>
      </c>
      <c r="AR15" s="37">
        <v>17880</v>
      </c>
      <c r="AS15" s="37">
        <v>164535</v>
      </c>
      <c r="AT15" s="37">
        <v>319057</v>
      </c>
      <c r="AU15" s="37">
        <v>256527</v>
      </c>
      <c r="AV15" s="37">
        <v>233229</v>
      </c>
      <c r="AW15" s="37">
        <v>1910378</v>
      </c>
      <c r="AX15" s="37">
        <v>545187</v>
      </c>
      <c r="AY15" s="37">
        <f>SUM($F$15:$AX$15)</f>
        <v>33567090</v>
      </c>
    </row>
    <row r="16" spans="1:51" ht="9.9499999999999993" customHeight="1" x14ac:dyDescent="0.15">
      <c r="A16" s="181"/>
      <c r="B16" s="45"/>
      <c r="C16" s="165" t="s">
        <v>177</v>
      </c>
      <c r="D16" s="163"/>
      <c r="E16" s="164"/>
      <c r="F16" s="39"/>
      <c r="G16" s="39"/>
      <c r="H16" s="39"/>
      <c r="I16" s="39"/>
      <c r="J16" s="39"/>
      <c r="K16" s="37">
        <v>1149891</v>
      </c>
      <c r="L16" s="37">
        <v>3818602</v>
      </c>
      <c r="M16" s="37">
        <v>495541</v>
      </c>
      <c r="N16" s="37">
        <v>312466</v>
      </c>
      <c r="O16" s="37">
        <v>557512</v>
      </c>
      <c r="P16" s="37">
        <v>388786</v>
      </c>
      <c r="Q16" s="37">
        <v>727177</v>
      </c>
      <c r="R16" s="37">
        <v>239021</v>
      </c>
      <c r="S16" s="37">
        <v>1158482</v>
      </c>
      <c r="T16" s="37">
        <v>1224788</v>
      </c>
      <c r="U16" s="37">
        <v>1528174</v>
      </c>
      <c r="V16" s="37">
        <v>603471</v>
      </c>
      <c r="W16" s="37">
        <v>655461</v>
      </c>
      <c r="X16" s="37">
        <v>819690</v>
      </c>
      <c r="Y16" s="37">
        <v>855879</v>
      </c>
      <c r="Z16" s="37">
        <v>436282</v>
      </c>
      <c r="AA16" s="37">
        <v>1662567</v>
      </c>
      <c r="AB16" s="37">
        <v>372139</v>
      </c>
      <c r="AC16" s="37">
        <v>486142</v>
      </c>
      <c r="AD16" s="37">
        <v>560212</v>
      </c>
      <c r="AE16" s="37">
        <v>292196</v>
      </c>
      <c r="AF16" s="37">
        <v>181523</v>
      </c>
      <c r="AG16" s="37">
        <v>352224</v>
      </c>
      <c r="AH16" s="37">
        <v>641705</v>
      </c>
      <c r="AI16" s="37">
        <v>220907</v>
      </c>
      <c r="AJ16" s="37">
        <v>169262</v>
      </c>
      <c r="AK16" s="37">
        <v>264109</v>
      </c>
      <c r="AL16" s="37">
        <v>124862</v>
      </c>
      <c r="AM16" s="37">
        <v>166771</v>
      </c>
      <c r="AN16" s="37">
        <v>162705</v>
      </c>
      <c r="AO16" s="37">
        <v>86642</v>
      </c>
      <c r="AP16" s="37">
        <v>52955</v>
      </c>
      <c r="AQ16" s="37">
        <v>9884</v>
      </c>
      <c r="AR16" s="37">
        <v>3417</v>
      </c>
      <c r="AS16" s="37">
        <v>112187</v>
      </c>
      <c r="AT16" s="37">
        <v>145642</v>
      </c>
      <c r="AU16" s="37">
        <v>161263</v>
      </c>
      <c r="AV16" s="37">
        <v>136394</v>
      </c>
      <c r="AW16" s="37">
        <v>1464651</v>
      </c>
      <c r="AX16" s="37">
        <v>389249</v>
      </c>
      <c r="AY16" s="37">
        <f>SUM($F$16:$AX$16)</f>
        <v>23190831</v>
      </c>
    </row>
    <row r="17" spans="1:51" ht="9.9499999999999993" customHeight="1" x14ac:dyDescent="0.15">
      <c r="A17" s="181"/>
      <c r="B17" s="43"/>
      <c r="C17" s="44"/>
      <c r="D17" s="145" t="s">
        <v>178</v>
      </c>
      <c r="E17" s="150"/>
      <c r="F17" s="39"/>
      <c r="G17" s="39"/>
      <c r="H17" s="39"/>
      <c r="I17" s="39"/>
      <c r="J17" s="39"/>
      <c r="K17" s="37">
        <v>127128</v>
      </c>
      <c r="L17" s="37">
        <v>463663</v>
      </c>
      <c r="M17" s="37">
        <v>32889</v>
      </c>
      <c r="N17" s="37">
        <v>45178</v>
      </c>
      <c r="O17" s="37">
        <v>65015</v>
      </c>
      <c r="P17" s="37">
        <v>51120</v>
      </c>
      <c r="Q17" s="37">
        <v>90892</v>
      </c>
      <c r="R17" s="37">
        <v>25918</v>
      </c>
      <c r="S17" s="37">
        <v>79390</v>
      </c>
      <c r="T17" s="37">
        <v>57316</v>
      </c>
      <c r="U17" s="37">
        <v>122725</v>
      </c>
      <c r="V17" s="37">
        <v>42138</v>
      </c>
      <c r="W17" s="37">
        <v>61740</v>
      </c>
      <c r="X17" s="37">
        <v>64369</v>
      </c>
      <c r="Y17" s="37">
        <v>59730</v>
      </c>
      <c r="Z17" s="37">
        <v>41549</v>
      </c>
      <c r="AA17" s="37">
        <v>92847</v>
      </c>
      <c r="AB17" s="37">
        <v>10338</v>
      </c>
      <c r="AC17" s="37">
        <v>32723</v>
      </c>
      <c r="AD17" s="37">
        <v>47571</v>
      </c>
      <c r="AE17" s="37">
        <v>22588</v>
      </c>
      <c r="AF17" s="37">
        <v>20326</v>
      </c>
      <c r="AG17" s="37">
        <v>49675</v>
      </c>
      <c r="AH17" s="37">
        <v>38117</v>
      </c>
      <c r="AI17" s="37">
        <v>34164</v>
      </c>
      <c r="AJ17" s="37">
        <v>17345</v>
      </c>
      <c r="AK17" s="37">
        <v>18292</v>
      </c>
      <c r="AL17" s="37">
        <v>6248</v>
      </c>
      <c r="AM17" s="37">
        <v>8484</v>
      </c>
      <c r="AN17" s="37">
        <v>4182</v>
      </c>
      <c r="AO17" s="37">
        <v>10728</v>
      </c>
      <c r="AP17" s="37">
        <v>6213</v>
      </c>
      <c r="AQ17" s="37">
        <v>7151</v>
      </c>
      <c r="AR17" s="37">
        <v>0</v>
      </c>
      <c r="AS17" s="37">
        <v>10087</v>
      </c>
      <c r="AT17" s="37">
        <v>7120</v>
      </c>
      <c r="AU17" s="37">
        <v>21251</v>
      </c>
      <c r="AV17" s="37">
        <v>12319</v>
      </c>
      <c r="AW17" s="37">
        <v>244724</v>
      </c>
      <c r="AX17" s="37">
        <v>60831</v>
      </c>
      <c r="AY17" s="37">
        <f>SUM($F$17:$AX$17)</f>
        <v>2214084</v>
      </c>
    </row>
    <row r="18" spans="1:51" ht="9.9499999999999993" customHeight="1" x14ac:dyDescent="0.15">
      <c r="A18" s="181"/>
      <c r="B18" s="43"/>
      <c r="C18" s="44"/>
      <c r="D18" s="145" t="s">
        <v>179</v>
      </c>
      <c r="E18" s="150"/>
      <c r="F18" s="39"/>
      <c r="G18" s="39"/>
      <c r="H18" s="39"/>
      <c r="I18" s="39"/>
      <c r="J18" s="39"/>
      <c r="K18" s="37">
        <v>0</v>
      </c>
      <c r="L18" s="37">
        <v>0</v>
      </c>
      <c r="M18" s="37">
        <v>0</v>
      </c>
      <c r="N18" s="37">
        <v>626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9288</v>
      </c>
      <c r="AX18" s="37">
        <v>0</v>
      </c>
      <c r="AY18" s="37">
        <f>SUM($F$18:$AX$18)</f>
        <v>9914</v>
      </c>
    </row>
    <row r="19" spans="1:51" ht="9.9499999999999993" customHeight="1" x14ac:dyDescent="0.15">
      <c r="A19" s="181"/>
      <c r="B19" s="43"/>
      <c r="C19" s="46"/>
      <c r="D19" s="145" t="s">
        <v>18</v>
      </c>
      <c r="E19" s="150"/>
      <c r="F19" s="39"/>
      <c r="G19" s="39"/>
      <c r="H19" s="39"/>
      <c r="I19" s="39"/>
      <c r="J19" s="39"/>
      <c r="K19" s="37">
        <v>1022763</v>
      </c>
      <c r="L19" s="37">
        <v>3354939</v>
      </c>
      <c r="M19" s="37">
        <v>462652</v>
      </c>
      <c r="N19" s="37">
        <v>266662</v>
      </c>
      <c r="O19" s="37">
        <v>492497</v>
      </c>
      <c r="P19" s="37">
        <v>337666</v>
      </c>
      <c r="Q19" s="37">
        <v>636285</v>
      </c>
      <c r="R19" s="37">
        <v>213103</v>
      </c>
      <c r="S19" s="37">
        <v>1079092</v>
      </c>
      <c r="T19" s="37">
        <v>1167472</v>
      </c>
      <c r="U19" s="37">
        <v>1405449</v>
      </c>
      <c r="V19" s="37">
        <v>561333</v>
      </c>
      <c r="W19" s="37">
        <v>593721</v>
      </c>
      <c r="X19" s="37">
        <v>755321</v>
      </c>
      <c r="Y19" s="37">
        <v>796149</v>
      </c>
      <c r="Z19" s="37">
        <v>394733</v>
      </c>
      <c r="AA19" s="37">
        <v>1569720</v>
      </c>
      <c r="AB19" s="37">
        <v>361801</v>
      </c>
      <c r="AC19" s="37">
        <v>453419</v>
      </c>
      <c r="AD19" s="37">
        <v>512641</v>
      </c>
      <c r="AE19" s="37">
        <v>269608</v>
      </c>
      <c r="AF19" s="37">
        <v>161197</v>
      </c>
      <c r="AG19" s="37">
        <v>302549</v>
      </c>
      <c r="AH19" s="37">
        <v>603588</v>
      </c>
      <c r="AI19" s="37">
        <v>186743</v>
      </c>
      <c r="AJ19" s="37">
        <v>151917</v>
      </c>
      <c r="AK19" s="37">
        <v>245817</v>
      </c>
      <c r="AL19" s="37">
        <v>118614</v>
      </c>
      <c r="AM19" s="37">
        <v>158287</v>
      </c>
      <c r="AN19" s="37">
        <v>158523</v>
      </c>
      <c r="AO19" s="37">
        <v>75914</v>
      </c>
      <c r="AP19" s="37">
        <v>46742</v>
      </c>
      <c r="AQ19" s="37">
        <v>2733</v>
      </c>
      <c r="AR19" s="37">
        <v>3417</v>
      </c>
      <c r="AS19" s="37">
        <v>102100</v>
      </c>
      <c r="AT19" s="37">
        <v>138522</v>
      </c>
      <c r="AU19" s="37">
        <v>140012</v>
      </c>
      <c r="AV19" s="37">
        <v>124075</v>
      </c>
      <c r="AW19" s="37">
        <v>1210639</v>
      </c>
      <c r="AX19" s="37">
        <v>328418</v>
      </c>
      <c r="AY19" s="37">
        <f>SUM($F$19:$AX$19)</f>
        <v>20966833</v>
      </c>
    </row>
    <row r="20" spans="1:51" ht="9.9499999999999993" customHeight="1" x14ac:dyDescent="0.15">
      <c r="A20" s="181"/>
      <c r="B20" s="43"/>
      <c r="C20" s="165" t="s">
        <v>180</v>
      </c>
      <c r="D20" s="163"/>
      <c r="E20" s="164"/>
      <c r="F20" s="39"/>
      <c r="G20" s="39"/>
      <c r="H20" s="39"/>
      <c r="I20" s="39"/>
      <c r="J20" s="39"/>
      <c r="K20" s="37">
        <v>427456</v>
      </c>
      <c r="L20" s="37">
        <v>1264050</v>
      </c>
      <c r="M20" s="37">
        <v>290261</v>
      </c>
      <c r="N20" s="37">
        <v>128458</v>
      </c>
      <c r="O20" s="37">
        <v>214401</v>
      </c>
      <c r="P20" s="37">
        <v>171799</v>
      </c>
      <c r="Q20" s="37">
        <v>168902</v>
      </c>
      <c r="R20" s="37">
        <v>143467</v>
      </c>
      <c r="S20" s="37">
        <v>375032</v>
      </c>
      <c r="T20" s="37">
        <v>1197610</v>
      </c>
      <c r="U20" s="37">
        <v>1053063</v>
      </c>
      <c r="V20" s="37">
        <v>163410</v>
      </c>
      <c r="W20" s="37">
        <v>295803</v>
      </c>
      <c r="X20" s="37">
        <v>78518</v>
      </c>
      <c r="Y20" s="37">
        <v>460970</v>
      </c>
      <c r="Z20" s="37">
        <v>180547</v>
      </c>
      <c r="AA20" s="37">
        <v>388577</v>
      </c>
      <c r="AB20" s="37">
        <v>153025</v>
      </c>
      <c r="AC20" s="37">
        <v>417868</v>
      </c>
      <c r="AD20" s="37">
        <v>546853</v>
      </c>
      <c r="AE20" s="37">
        <v>157185</v>
      </c>
      <c r="AF20" s="37">
        <v>100797</v>
      </c>
      <c r="AG20" s="37">
        <v>163060</v>
      </c>
      <c r="AH20" s="37">
        <v>102314</v>
      </c>
      <c r="AI20" s="37">
        <v>153991</v>
      </c>
      <c r="AJ20" s="37">
        <v>151464</v>
      </c>
      <c r="AK20" s="37">
        <v>77856</v>
      </c>
      <c r="AL20" s="37">
        <v>45538</v>
      </c>
      <c r="AM20" s="37">
        <v>77127</v>
      </c>
      <c r="AN20" s="37">
        <v>80936</v>
      </c>
      <c r="AO20" s="37">
        <v>60985</v>
      </c>
      <c r="AP20" s="37">
        <v>43788</v>
      </c>
      <c r="AQ20" s="37">
        <v>7158</v>
      </c>
      <c r="AR20" s="37">
        <v>14463</v>
      </c>
      <c r="AS20" s="37">
        <v>52348</v>
      </c>
      <c r="AT20" s="37">
        <v>173415</v>
      </c>
      <c r="AU20" s="37">
        <v>95264</v>
      </c>
      <c r="AV20" s="37">
        <v>96835</v>
      </c>
      <c r="AW20" s="37">
        <v>445727</v>
      </c>
      <c r="AX20" s="37">
        <v>155938</v>
      </c>
      <c r="AY20" s="37">
        <f>SUM($F$20:$AX$20)</f>
        <v>10376259</v>
      </c>
    </row>
    <row r="21" spans="1:51" ht="9.9499999999999993" customHeight="1" x14ac:dyDescent="0.15">
      <c r="A21" s="181"/>
      <c r="B21" s="43"/>
      <c r="C21" s="44"/>
      <c r="D21" s="165" t="s">
        <v>181</v>
      </c>
      <c r="E21" s="164"/>
      <c r="F21" s="39"/>
      <c r="G21" s="39"/>
      <c r="H21" s="39"/>
      <c r="I21" s="39"/>
      <c r="J21" s="39"/>
      <c r="K21" s="37">
        <v>427456</v>
      </c>
      <c r="L21" s="37">
        <v>1205712</v>
      </c>
      <c r="M21" s="37">
        <v>289938</v>
      </c>
      <c r="N21" s="37">
        <v>126408</v>
      </c>
      <c r="O21" s="37">
        <v>214401</v>
      </c>
      <c r="P21" s="37">
        <v>161076</v>
      </c>
      <c r="Q21" s="37">
        <v>161228</v>
      </c>
      <c r="R21" s="37">
        <v>143467</v>
      </c>
      <c r="S21" s="37">
        <v>367212</v>
      </c>
      <c r="T21" s="37">
        <v>1084251</v>
      </c>
      <c r="U21" s="37">
        <v>942820</v>
      </c>
      <c r="V21" s="37">
        <v>159269</v>
      </c>
      <c r="W21" s="37">
        <v>294803</v>
      </c>
      <c r="X21" s="37">
        <v>78518</v>
      </c>
      <c r="Y21" s="37">
        <v>415733</v>
      </c>
      <c r="Z21" s="37">
        <v>175569</v>
      </c>
      <c r="AA21" s="37">
        <v>388577</v>
      </c>
      <c r="AB21" s="37">
        <v>137042</v>
      </c>
      <c r="AC21" s="37">
        <v>417868</v>
      </c>
      <c r="AD21" s="37">
        <v>544951</v>
      </c>
      <c r="AE21" s="37">
        <v>156437</v>
      </c>
      <c r="AF21" s="37">
        <v>100797</v>
      </c>
      <c r="AG21" s="37">
        <v>145119</v>
      </c>
      <c r="AH21" s="37">
        <v>102314</v>
      </c>
      <c r="AI21" s="37">
        <v>153991</v>
      </c>
      <c r="AJ21" s="37">
        <v>135879</v>
      </c>
      <c r="AK21" s="37">
        <v>44033</v>
      </c>
      <c r="AL21" s="37">
        <v>45538</v>
      </c>
      <c r="AM21" s="37">
        <v>77127</v>
      </c>
      <c r="AN21" s="37">
        <v>80936</v>
      </c>
      <c r="AO21" s="37">
        <v>60985</v>
      </c>
      <c r="AP21" s="37">
        <v>43788</v>
      </c>
      <c r="AQ21" s="37">
        <v>7158</v>
      </c>
      <c r="AR21" s="37">
        <v>12797</v>
      </c>
      <c r="AS21" s="37">
        <v>52348</v>
      </c>
      <c r="AT21" s="37">
        <v>157478</v>
      </c>
      <c r="AU21" s="37">
        <v>95264</v>
      </c>
      <c r="AV21" s="37">
        <v>89368</v>
      </c>
      <c r="AW21" s="37">
        <v>445727</v>
      </c>
      <c r="AX21" s="37">
        <v>155938</v>
      </c>
      <c r="AY21" s="37">
        <f>SUM($F$21:$AX$21)</f>
        <v>9899321</v>
      </c>
    </row>
    <row r="22" spans="1:51" ht="9.9499999999999993" customHeight="1" x14ac:dyDescent="0.15">
      <c r="A22" s="181"/>
      <c r="B22" s="43"/>
      <c r="C22" s="44"/>
      <c r="D22" s="44"/>
      <c r="E22" s="47" t="s">
        <v>182</v>
      </c>
      <c r="F22" s="48"/>
      <c r="G22" s="48"/>
      <c r="H22" s="48"/>
      <c r="I22" s="48"/>
      <c r="J22" s="48"/>
      <c r="K22" s="37">
        <v>427456</v>
      </c>
      <c r="L22" s="37">
        <v>1205712</v>
      </c>
      <c r="M22" s="37">
        <v>289938</v>
      </c>
      <c r="N22" s="37">
        <v>126408</v>
      </c>
      <c r="O22" s="37">
        <v>214401</v>
      </c>
      <c r="P22" s="37">
        <v>161076</v>
      </c>
      <c r="Q22" s="37">
        <v>161228</v>
      </c>
      <c r="R22" s="37">
        <v>143467</v>
      </c>
      <c r="S22" s="37">
        <v>367212</v>
      </c>
      <c r="T22" s="37">
        <v>1084251</v>
      </c>
      <c r="U22" s="37">
        <v>942820</v>
      </c>
      <c r="V22" s="37">
        <v>159269</v>
      </c>
      <c r="W22" s="37">
        <v>294803</v>
      </c>
      <c r="X22" s="37">
        <v>78518</v>
      </c>
      <c r="Y22" s="37">
        <v>415240</v>
      </c>
      <c r="Z22" s="37">
        <v>175569</v>
      </c>
      <c r="AA22" s="37">
        <v>388577</v>
      </c>
      <c r="AB22" s="37">
        <v>137042</v>
      </c>
      <c r="AC22" s="37">
        <v>417666</v>
      </c>
      <c r="AD22" s="37">
        <v>544951</v>
      </c>
      <c r="AE22" s="37">
        <v>156437</v>
      </c>
      <c r="AF22" s="37">
        <v>100797</v>
      </c>
      <c r="AG22" s="37">
        <v>145119</v>
      </c>
      <c r="AH22" s="37">
        <v>102314</v>
      </c>
      <c r="AI22" s="37">
        <v>153991</v>
      </c>
      <c r="AJ22" s="37">
        <v>135879</v>
      </c>
      <c r="AK22" s="37">
        <v>44033</v>
      </c>
      <c r="AL22" s="37">
        <v>45538</v>
      </c>
      <c r="AM22" s="37">
        <v>77127</v>
      </c>
      <c r="AN22" s="37">
        <v>80936</v>
      </c>
      <c r="AO22" s="37">
        <v>60985</v>
      </c>
      <c r="AP22" s="37">
        <v>43788</v>
      </c>
      <c r="AQ22" s="37">
        <v>7158</v>
      </c>
      <c r="AR22" s="37">
        <v>12797</v>
      </c>
      <c r="AS22" s="37">
        <v>52348</v>
      </c>
      <c r="AT22" s="37">
        <v>157478</v>
      </c>
      <c r="AU22" s="37">
        <v>95264</v>
      </c>
      <c r="AV22" s="37">
        <v>89206</v>
      </c>
      <c r="AW22" s="37">
        <v>445727</v>
      </c>
      <c r="AX22" s="37">
        <v>155938</v>
      </c>
      <c r="AY22" s="37">
        <f>SUM($F$22:$AX$22)</f>
        <v>9898464</v>
      </c>
    </row>
    <row r="23" spans="1:51" ht="9.9499999999999993" customHeight="1" x14ac:dyDescent="0.15">
      <c r="A23" s="181"/>
      <c r="B23" s="43"/>
      <c r="C23" s="44"/>
      <c r="D23" s="46"/>
      <c r="E23" s="47" t="s">
        <v>310</v>
      </c>
      <c r="F23" s="48"/>
      <c r="G23" s="48"/>
      <c r="H23" s="48"/>
      <c r="I23" s="48"/>
      <c r="J23" s="48"/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493</v>
      </c>
      <c r="Z23" s="37">
        <v>0</v>
      </c>
      <c r="AA23" s="37">
        <v>0</v>
      </c>
      <c r="AB23" s="37">
        <v>0</v>
      </c>
      <c r="AC23" s="37">
        <v>202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162</v>
      </c>
      <c r="AW23" s="37">
        <v>0</v>
      </c>
      <c r="AX23" s="37">
        <v>0</v>
      </c>
      <c r="AY23" s="37">
        <f>SUM($F$23:$AX$23)</f>
        <v>857</v>
      </c>
    </row>
    <row r="24" spans="1:51" ht="9.9499999999999993" customHeight="1" x14ac:dyDescent="0.15">
      <c r="A24" s="181"/>
      <c r="B24" s="49"/>
      <c r="C24" s="46"/>
      <c r="D24" s="145" t="s">
        <v>18</v>
      </c>
      <c r="E24" s="150"/>
      <c r="F24" s="39"/>
      <c r="G24" s="39"/>
      <c r="H24" s="39"/>
      <c r="I24" s="39"/>
      <c r="J24" s="39"/>
      <c r="K24" s="37">
        <v>0</v>
      </c>
      <c r="L24" s="37">
        <v>58338</v>
      </c>
      <c r="M24" s="37">
        <v>323</v>
      </c>
      <c r="N24" s="37">
        <v>2050</v>
      </c>
      <c r="O24" s="37">
        <v>0</v>
      </c>
      <c r="P24" s="37">
        <v>10723</v>
      </c>
      <c r="Q24" s="37">
        <v>7674</v>
      </c>
      <c r="R24" s="37">
        <v>0</v>
      </c>
      <c r="S24" s="37">
        <v>7820</v>
      </c>
      <c r="T24" s="37">
        <v>113359</v>
      </c>
      <c r="U24" s="37">
        <v>110243</v>
      </c>
      <c r="V24" s="37">
        <v>4141</v>
      </c>
      <c r="W24" s="37">
        <v>1000</v>
      </c>
      <c r="X24" s="37">
        <v>0</v>
      </c>
      <c r="Y24" s="37">
        <v>45237</v>
      </c>
      <c r="Z24" s="37">
        <v>4978</v>
      </c>
      <c r="AA24" s="37">
        <v>0</v>
      </c>
      <c r="AB24" s="37">
        <v>15983</v>
      </c>
      <c r="AC24" s="37">
        <v>0</v>
      </c>
      <c r="AD24" s="37">
        <v>1902</v>
      </c>
      <c r="AE24" s="37">
        <v>748</v>
      </c>
      <c r="AF24" s="37">
        <v>0</v>
      </c>
      <c r="AG24" s="37">
        <v>17941</v>
      </c>
      <c r="AH24" s="37">
        <v>0</v>
      </c>
      <c r="AI24" s="37">
        <v>0</v>
      </c>
      <c r="AJ24" s="37">
        <v>15585</v>
      </c>
      <c r="AK24" s="37">
        <v>33823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1666</v>
      </c>
      <c r="AS24" s="37">
        <v>0</v>
      </c>
      <c r="AT24" s="37">
        <v>15937</v>
      </c>
      <c r="AU24" s="37">
        <v>0</v>
      </c>
      <c r="AV24" s="37">
        <v>7467</v>
      </c>
      <c r="AW24" s="37">
        <v>0</v>
      </c>
      <c r="AX24" s="37">
        <v>0</v>
      </c>
      <c r="AY24" s="37">
        <f>SUM($F$24:$AX$24)</f>
        <v>476938</v>
      </c>
    </row>
    <row r="25" spans="1:51" ht="9.9499999999999993" customHeight="1" x14ac:dyDescent="0.15">
      <c r="A25" s="182"/>
      <c r="B25" s="145" t="s">
        <v>183</v>
      </c>
      <c r="C25" s="149"/>
      <c r="D25" s="149"/>
      <c r="E25" s="150"/>
      <c r="F25" s="39"/>
      <c r="G25" s="39"/>
      <c r="H25" s="39"/>
      <c r="I25" s="39"/>
      <c r="J25" s="39"/>
      <c r="K25" s="37">
        <v>1039487</v>
      </c>
      <c r="L25" s="37">
        <v>1289996</v>
      </c>
      <c r="M25" s="37">
        <v>647693</v>
      </c>
      <c r="N25" s="37">
        <v>218192</v>
      </c>
      <c r="O25" s="37">
        <v>435587</v>
      </c>
      <c r="P25" s="37">
        <v>441606</v>
      </c>
      <c r="Q25" s="37">
        <v>309016</v>
      </c>
      <c r="R25" s="37">
        <v>371270</v>
      </c>
      <c r="S25" s="37">
        <v>808800</v>
      </c>
      <c r="T25" s="37">
        <v>1438882</v>
      </c>
      <c r="U25" s="37">
        <v>1746045</v>
      </c>
      <c r="V25" s="37">
        <v>320636</v>
      </c>
      <c r="W25" s="37">
        <v>730581</v>
      </c>
      <c r="X25" s="37">
        <v>148316</v>
      </c>
      <c r="Y25" s="37">
        <v>631688</v>
      </c>
      <c r="Z25" s="37">
        <v>239520</v>
      </c>
      <c r="AA25" s="37">
        <v>532603</v>
      </c>
      <c r="AB25" s="37">
        <v>112144</v>
      </c>
      <c r="AC25" s="37">
        <v>341998</v>
      </c>
      <c r="AD25" s="37">
        <v>427979</v>
      </c>
      <c r="AE25" s="37">
        <v>403283</v>
      </c>
      <c r="AF25" s="37">
        <v>90772</v>
      </c>
      <c r="AG25" s="37">
        <v>255291</v>
      </c>
      <c r="AH25" s="37">
        <v>397130</v>
      </c>
      <c r="AI25" s="37">
        <v>95685</v>
      </c>
      <c r="AJ25" s="37">
        <v>111376</v>
      </c>
      <c r="AK25" s="37">
        <v>147342</v>
      </c>
      <c r="AL25" s="37">
        <v>51563</v>
      </c>
      <c r="AM25" s="37">
        <v>42043</v>
      </c>
      <c r="AN25" s="37">
        <v>133684</v>
      </c>
      <c r="AO25" s="37">
        <v>129832</v>
      </c>
      <c r="AP25" s="37">
        <v>125918</v>
      </c>
      <c r="AQ25" s="37">
        <v>5840</v>
      </c>
      <c r="AR25" s="37">
        <v>12586</v>
      </c>
      <c r="AS25" s="37">
        <v>156604</v>
      </c>
      <c r="AT25" s="37">
        <v>264762</v>
      </c>
      <c r="AU25" s="37">
        <v>149872</v>
      </c>
      <c r="AV25" s="37">
        <v>168487</v>
      </c>
      <c r="AW25" s="37">
        <v>855433</v>
      </c>
      <c r="AX25" s="37">
        <v>384664</v>
      </c>
      <c r="AY25" s="37">
        <f>SUM($F$25:$AX$25)</f>
        <v>16214206</v>
      </c>
    </row>
    <row r="26" spans="1:51" ht="9.9499999999999993" customHeight="1" x14ac:dyDescent="0.15">
      <c r="A26" s="168" t="s">
        <v>184</v>
      </c>
      <c r="B26" s="127" t="s">
        <v>185</v>
      </c>
      <c r="C26" s="127"/>
      <c r="D26" s="127"/>
      <c r="E26" s="128"/>
      <c r="F26" s="39"/>
      <c r="G26" s="39"/>
      <c r="H26" s="39"/>
      <c r="I26" s="39"/>
      <c r="J26" s="39"/>
      <c r="K26" s="37">
        <v>1028637</v>
      </c>
      <c r="L26" s="37">
        <v>4842941</v>
      </c>
      <c r="M26" s="37">
        <v>855195</v>
      </c>
      <c r="N26" s="37">
        <v>374683</v>
      </c>
      <c r="O26" s="37">
        <v>527315</v>
      </c>
      <c r="P26" s="37">
        <v>960043</v>
      </c>
      <c r="Q26" s="37">
        <v>575081</v>
      </c>
      <c r="R26" s="37">
        <v>323736</v>
      </c>
      <c r="S26" s="37">
        <v>1871927</v>
      </c>
      <c r="T26" s="37">
        <v>2556434</v>
      </c>
      <c r="U26" s="37">
        <v>2943498</v>
      </c>
      <c r="V26" s="37">
        <v>265527</v>
      </c>
      <c r="W26" s="37">
        <v>224209</v>
      </c>
      <c r="X26" s="37">
        <v>636111</v>
      </c>
      <c r="Y26" s="37">
        <v>1609341</v>
      </c>
      <c r="Z26" s="37">
        <v>831991</v>
      </c>
      <c r="AA26" s="37">
        <v>1825987</v>
      </c>
      <c r="AB26" s="37">
        <v>668471</v>
      </c>
      <c r="AC26" s="37">
        <v>2032242</v>
      </c>
      <c r="AD26" s="37">
        <v>2573263</v>
      </c>
      <c r="AE26" s="37">
        <v>243704</v>
      </c>
      <c r="AF26" s="37">
        <v>852747</v>
      </c>
      <c r="AG26" s="37">
        <v>406940</v>
      </c>
      <c r="AH26" s="37">
        <v>235834</v>
      </c>
      <c r="AI26" s="37">
        <v>686040</v>
      </c>
      <c r="AJ26" s="37">
        <v>387096</v>
      </c>
      <c r="AK26" s="37">
        <v>76798</v>
      </c>
      <c r="AL26" s="37">
        <v>205560</v>
      </c>
      <c r="AM26" s="37">
        <v>180828</v>
      </c>
      <c r="AN26" s="37">
        <v>284846</v>
      </c>
      <c r="AO26" s="37">
        <v>197977</v>
      </c>
      <c r="AP26" s="37">
        <v>35967</v>
      </c>
      <c r="AQ26" s="37">
        <v>133664</v>
      </c>
      <c r="AR26" s="37">
        <v>111685</v>
      </c>
      <c r="AS26" s="37">
        <v>69555</v>
      </c>
      <c r="AT26" s="37">
        <v>260785</v>
      </c>
      <c r="AU26" s="37">
        <v>349364</v>
      </c>
      <c r="AV26" s="37">
        <v>150423</v>
      </c>
      <c r="AW26" s="37">
        <v>1683299</v>
      </c>
      <c r="AX26" s="37">
        <v>853106</v>
      </c>
      <c r="AY26" s="37">
        <f>SUM($F$26:$AX$26)</f>
        <v>34932850</v>
      </c>
    </row>
    <row r="27" spans="1:51" ht="9.9499999999999993" customHeight="1" x14ac:dyDescent="0.15">
      <c r="A27" s="169"/>
      <c r="B27" s="38"/>
      <c r="C27" s="144" t="s">
        <v>186</v>
      </c>
      <c r="D27" s="163"/>
      <c r="E27" s="164"/>
      <c r="F27" s="39"/>
      <c r="G27" s="39"/>
      <c r="H27" s="39"/>
      <c r="I27" s="39"/>
      <c r="J27" s="39"/>
      <c r="K27" s="37">
        <v>472700</v>
      </c>
      <c r="L27" s="37">
        <v>1889000</v>
      </c>
      <c r="M27" s="37">
        <v>343300</v>
      </c>
      <c r="N27" s="37">
        <v>145600</v>
      </c>
      <c r="O27" s="37">
        <v>223300</v>
      </c>
      <c r="P27" s="37">
        <v>429700</v>
      </c>
      <c r="Q27" s="37">
        <v>254100</v>
      </c>
      <c r="R27" s="37">
        <v>232200</v>
      </c>
      <c r="S27" s="37">
        <v>790300</v>
      </c>
      <c r="T27" s="37">
        <v>535600</v>
      </c>
      <c r="U27" s="37">
        <v>1269800</v>
      </c>
      <c r="V27" s="37">
        <v>132300</v>
      </c>
      <c r="W27" s="37">
        <v>81000</v>
      </c>
      <c r="X27" s="37">
        <v>283800</v>
      </c>
      <c r="Y27" s="37">
        <v>575000</v>
      </c>
      <c r="Z27" s="37">
        <v>286400</v>
      </c>
      <c r="AA27" s="37">
        <v>1328300</v>
      </c>
      <c r="AB27" s="37">
        <v>309400</v>
      </c>
      <c r="AC27" s="37">
        <v>1062000</v>
      </c>
      <c r="AD27" s="37">
        <v>1595500</v>
      </c>
      <c r="AE27" s="37">
        <v>176500</v>
      </c>
      <c r="AF27" s="37">
        <v>390900</v>
      </c>
      <c r="AG27" s="37">
        <v>171800</v>
      </c>
      <c r="AH27" s="37">
        <v>109300</v>
      </c>
      <c r="AI27" s="37">
        <v>322900</v>
      </c>
      <c r="AJ27" s="37">
        <v>213100</v>
      </c>
      <c r="AK27" s="37">
        <v>49400</v>
      </c>
      <c r="AL27" s="37">
        <v>69200</v>
      </c>
      <c r="AM27" s="37">
        <v>14700</v>
      </c>
      <c r="AN27" s="37">
        <v>183400</v>
      </c>
      <c r="AO27" s="37">
        <v>8100</v>
      </c>
      <c r="AP27" s="37">
        <v>9200</v>
      </c>
      <c r="AQ27" s="37">
        <v>64900</v>
      </c>
      <c r="AR27" s="37">
        <v>66300</v>
      </c>
      <c r="AS27" s="37">
        <v>19400</v>
      </c>
      <c r="AT27" s="37">
        <v>42400</v>
      </c>
      <c r="AU27" s="37">
        <v>154000</v>
      </c>
      <c r="AV27" s="37">
        <v>54700</v>
      </c>
      <c r="AW27" s="37">
        <v>712500</v>
      </c>
      <c r="AX27" s="37">
        <v>273200</v>
      </c>
      <c r="AY27" s="37">
        <f>SUM($F$27:$AX$27)</f>
        <v>15345200</v>
      </c>
    </row>
    <row r="28" spans="1:51" ht="9.9499999999999993" customHeight="1" x14ac:dyDescent="0.15">
      <c r="A28" s="169"/>
      <c r="B28" s="38"/>
      <c r="C28" s="42"/>
      <c r="D28" s="145" t="s">
        <v>187</v>
      </c>
      <c r="E28" s="150"/>
      <c r="F28" s="39"/>
      <c r="G28" s="39"/>
      <c r="H28" s="39"/>
      <c r="I28" s="39"/>
      <c r="J28" s="39"/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180000</v>
      </c>
      <c r="S28" s="37">
        <v>0</v>
      </c>
      <c r="T28" s="37">
        <v>0</v>
      </c>
      <c r="U28" s="37">
        <v>800000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550000</v>
      </c>
      <c r="AB28" s="37">
        <v>103800</v>
      </c>
      <c r="AC28" s="37">
        <v>400000</v>
      </c>
      <c r="AD28" s="37">
        <v>420000</v>
      </c>
      <c r="AE28" s="37">
        <v>100000</v>
      </c>
      <c r="AF28" s="37">
        <v>0</v>
      </c>
      <c r="AG28" s="37">
        <v>0</v>
      </c>
      <c r="AH28" s="37">
        <v>0</v>
      </c>
      <c r="AI28" s="37">
        <v>158100</v>
      </c>
      <c r="AJ28" s="37">
        <v>170300</v>
      </c>
      <c r="AK28" s="37">
        <v>0</v>
      </c>
      <c r="AL28" s="37">
        <v>0</v>
      </c>
      <c r="AM28" s="37">
        <v>0</v>
      </c>
      <c r="AN28" s="37">
        <v>42400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50000</v>
      </c>
      <c r="AV28" s="37">
        <v>0</v>
      </c>
      <c r="AW28" s="37">
        <v>0</v>
      </c>
      <c r="AX28" s="37">
        <v>0</v>
      </c>
      <c r="AY28" s="37">
        <f>SUM($F$28:$AX$28)</f>
        <v>2974600</v>
      </c>
    </row>
    <row r="29" spans="1:51" ht="9.9499999999999993" customHeight="1" x14ac:dyDescent="0.15">
      <c r="A29" s="169"/>
      <c r="B29" s="40"/>
      <c r="C29" s="137" t="s">
        <v>188</v>
      </c>
      <c r="D29" s="149"/>
      <c r="E29" s="150"/>
      <c r="F29" s="39"/>
      <c r="G29" s="39"/>
      <c r="H29" s="39"/>
      <c r="I29" s="39"/>
      <c r="J29" s="39"/>
      <c r="K29" s="37">
        <v>317315</v>
      </c>
      <c r="L29" s="37">
        <v>2395614</v>
      </c>
      <c r="M29" s="37">
        <v>320251</v>
      </c>
      <c r="N29" s="37">
        <v>136602</v>
      </c>
      <c r="O29" s="37">
        <v>103543</v>
      </c>
      <c r="P29" s="37">
        <v>261118</v>
      </c>
      <c r="Q29" s="37">
        <v>68021</v>
      </c>
      <c r="R29" s="37">
        <v>51764</v>
      </c>
      <c r="S29" s="37">
        <v>249717</v>
      </c>
      <c r="T29" s="37">
        <v>1629108</v>
      </c>
      <c r="U29" s="37">
        <v>1476014</v>
      </c>
      <c r="V29" s="37">
        <v>94726</v>
      </c>
      <c r="W29" s="37">
        <v>138559</v>
      </c>
      <c r="X29" s="37">
        <v>183066</v>
      </c>
      <c r="Y29" s="37">
        <v>825212</v>
      </c>
      <c r="Z29" s="37">
        <v>301522</v>
      </c>
      <c r="AA29" s="37">
        <v>417447</v>
      </c>
      <c r="AB29" s="37">
        <v>303151</v>
      </c>
      <c r="AC29" s="37">
        <v>598420</v>
      </c>
      <c r="AD29" s="37">
        <v>506361</v>
      </c>
      <c r="AE29" s="37">
        <v>55870</v>
      </c>
      <c r="AF29" s="37">
        <v>308247</v>
      </c>
      <c r="AG29" s="37">
        <v>173676</v>
      </c>
      <c r="AH29" s="37">
        <v>108270</v>
      </c>
      <c r="AI29" s="37">
        <v>244504</v>
      </c>
      <c r="AJ29" s="37">
        <v>153263</v>
      </c>
      <c r="AK29" s="37">
        <v>25319</v>
      </c>
      <c r="AL29" s="37">
        <v>44462</v>
      </c>
      <c r="AM29" s="37">
        <v>156933</v>
      </c>
      <c r="AN29" s="37">
        <v>8722</v>
      </c>
      <c r="AO29" s="37">
        <v>189877</v>
      </c>
      <c r="AP29" s="37">
        <v>24209</v>
      </c>
      <c r="AQ29" s="37">
        <v>20335</v>
      </c>
      <c r="AR29" s="37">
        <v>23557</v>
      </c>
      <c r="AS29" s="37">
        <v>19570</v>
      </c>
      <c r="AT29" s="37">
        <v>209973</v>
      </c>
      <c r="AU29" s="37">
        <v>168095</v>
      </c>
      <c r="AV29" s="37">
        <v>82502</v>
      </c>
      <c r="AW29" s="37">
        <v>362311</v>
      </c>
      <c r="AX29" s="37">
        <v>246635</v>
      </c>
      <c r="AY29" s="37">
        <f>SUM($F$29:$AX$29)</f>
        <v>13003861</v>
      </c>
    </row>
    <row r="30" spans="1:51" ht="9.9499999999999993" customHeight="1" x14ac:dyDescent="0.15">
      <c r="A30" s="169"/>
      <c r="B30" s="40"/>
      <c r="C30" s="137" t="s">
        <v>189</v>
      </c>
      <c r="D30" s="149"/>
      <c r="E30" s="150"/>
      <c r="F30" s="39"/>
      <c r="G30" s="39"/>
      <c r="H30" s="39"/>
      <c r="I30" s="39"/>
      <c r="J30" s="39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f>SUM($F$30:$AX$30)</f>
        <v>0</v>
      </c>
    </row>
    <row r="31" spans="1:51" ht="9.9499999999999993" customHeight="1" x14ac:dyDescent="0.15">
      <c r="A31" s="169"/>
      <c r="B31" s="40"/>
      <c r="C31" s="137" t="s">
        <v>190</v>
      </c>
      <c r="D31" s="149"/>
      <c r="E31" s="150"/>
      <c r="F31" s="39"/>
      <c r="G31" s="39"/>
      <c r="H31" s="39"/>
      <c r="I31" s="39"/>
      <c r="J31" s="39"/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f>SUM($F$31:$AX$31)</f>
        <v>0</v>
      </c>
    </row>
    <row r="32" spans="1:51" ht="9.9499999999999993" customHeight="1" x14ac:dyDescent="0.15">
      <c r="A32" s="169"/>
      <c r="B32" s="43"/>
      <c r="C32" s="145" t="s">
        <v>17</v>
      </c>
      <c r="D32" s="149"/>
      <c r="E32" s="150"/>
      <c r="F32" s="39"/>
      <c r="G32" s="39"/>
      <c r="H32" s="39"/>
      <c r="I32" s="39"/>
      <c r="J32" s="39"/>
      <c r="K32" s="37">
        <v>176230</v>
      </c>
      <c r="L32" s="37">
        <v>550510</v>
      </c>
      <c r="M32" s="37">
        <v>180170</v>
      </c>
      <c r="N32" s="37">
        <v>58910</v>
      </c>
      <c r="O32" s="37">
        <v>129106</v>
      </c>
      <c r="P32" s="37">
        <v>245020</v>
      </c>
      <c r="Q32" s="37">
        <v>207550</v>
      </c>
      <c r="R32" s="37">
        <v>31000</v>
      </c>
      <c r="S32" s="37">
        <v>384460</v>
      </c>
      <c r="T32" s="37">
        <v>113490</v>
      </c>
      <c r="U32" s="37">
        <v>195125</v>
      </c>
      <c r="V32" s="37">
        <v>37010</v>
      </c>
      <c r="W32" s="37">
        <v>0</v>
      </c>
      <c r="X32" s="37">
        <v>146910</v>
      </c>
      <c r="Y32" s="37">
        <v>153527</v>
      </c>
      <c r="Z32" s="37">
        <v>215010</v>
      </c>
      <c r="AA32" s="37">
        <v>54000</v>
      </c>
      <c r="AB32" s="37">
        <v>25350</v>
      </c>
      <c r="AC32" s="37">
        <v>334730</v>
      </c>
      <c r="AD32" s="37">
        <v>305560</v>
      </c>
      <c r="AE32" s="37">
        <v>0</v>
      </c>
      <c r="AF32" s="37">
        <v>138630</v>
      </c>
      <c r="AG32" s="37">
        <v>61022</v>
      </c>
      <c r="AH32" s="37">
        <v>5320</v>
      </c>
      <c r="AI32" s="37">
        <v>111430</v>
      </c>
      <c r="AJ32" s="37">
        <v>4500</v>
      </c>
      <c r="AK32" s="37">
        <v>0</v>
      </c>
      <c r="AL32" s="37">
        <v>45000</v>
      </c>
      <c r="AM32" s="37">
        <v>0</v>
      </c>
      <c r="AN32" s="37">
        <v>59400</v>
      </c>
      <c r="AO32" s="37">
        <v>0</v>
      </c>
      <c r="AP32" s="37">
        <v>0</v>
      </c>
      <c r="AQ32" s="37">
        <v>37500</v>
      </c>
      <c r="AR32" s="37">
        <v>20280</v>
      </c>
      <c r="AS32" s="37">
        <v>12450</v>
      </c>
      <c r="AT32" s="37">
        <v>5100</v>
      </c>
      <c r="AU32" s="37">
        <v>20600</v>
      </c>
      <c r="AV32" s="37">
        <v>5000</v>
      </c>
      <c r="AW32" s="37">
        <v>522050</v>
      </c>
      <c r="AX32" s="37">
        <v>285200</v>
      </c>
      <c r="AY32" s="37">
        <f>SUM($F$32:$AX$32)</f>
        <v>4877150</v>
      </c>
    </row>
    <row r="33" spans="1:51" ht="9.9499999999999993" customHeight="1" x14ac:dyDescent="0.15">
      <c r="A33" s="169"/>
      <c r="B33" s="43"/>
      <c r="C33" s="145" t="s">
        <v>174</v>
      </c>
      <c r="D33" s="149"/>
      <c r="E33" s="150"/>
      <c r="F33" s="39"/>
      <c r="G33" s="39"/>
      <c r="H33" s="39"/>
      <c r="I33" s="39"/>
      <c r="J33" s="39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f>SUM($F$33:$AX$33)</f>
        <v>0</v>
      </c>
    </row>
    <row r="34" spans="1:51" ht="9.9499999999999993" customHeight="1" x14ac:dyDescent="0.15">
      <c r="A34" s="169"/>
      <c r="B34" s="43"/>
      <c r="C34" s="145" t="s">
        <v>191</v>
      </c>
      <c r="D34" s="149"/>
      <c r="E34" s="150"/>
      <c r="F34" s="39"/>
      <c r="G34" s="39"/>
      <c r="H34" s="39"/>
      <c r="I34" s="39"/>
      <c r="J34" s="39"/>
      <c r="K34" s="37">
        <v>62236</v>
      </c>
      <c r="L34" s="37">
        <v>1371</v>
      </c>
      <c r="M34" s="37">
        <v>10554</v>
      </c>
      <c r="N34" s="37">
        <v>33571</v>
      </c>
      <c r="O34" s="37">
        <v>11846</v>
      </c>
      <c r="P34" s="37">
        <v>24205</v>
      </c>
      <c r="Q34" s="37">
        <v>37505</v>
      </c>
      <c r="R34" s="37">
        <v>6972</v>
      </c>
      <c r="S34" s="37">
        <v>98860</v>
      </c>
      <c r="T34" s="37">
        <v>277960</v>
      </c>
      <c r="U34" s="37">
        <v>2044</v>
      </c>
      <c r="V34" s="37">
        <v>1491</v>
      </c>
      <c r="W34" s="37">
        <v>343</v>
      </c>
      <c r="X34" s="37">
        <v>22335</v>
      </c>
      <c r="Y34" s="37">
        <v>55583</v>
      </c>
      <c r="Z34" s="37">
        <v>29059</v>
      </c>
      <c r="AA34" s="37">
        <v>25470</v>
      </c>
      <c r="AB34" s="37">
        <v>25171</v>
      </c>
      <c r="AC34" s="37">
        <v>35442</v>
      </c>
      <c r="AD34" s="37">
        <v>165842</v>
      </c>
      <c r="AE34" s="37">
        <v>10909</v>
      </c>
      <c r="AF34" s="37">
        <v>14970</v>
      </c>
      <c r="AG34" s="37">
        <v>430</v>
      </c>
      <c r="AH34" s="37">
        <v>12005</v>
      </c>
      <c r="AI34" s="37">
        <v>7206</v>
      </c>
      <c r="AJ34" s="37">
        <v>15927</v>
      </c>
      <c r="AK34" s="37">
        <v>2079</v>
      </c>
      <c r="AL34" s="37">
        <v>46883</v>
      </c>
      <c r="AM34" s="37">
        <v>9195</v>
      </c>
      <c r="AN34" s="37">
        <v>33324</v>
      </c>
      <c r="AO34" s="37">
        <v>0</v>
      </c>
      <c r="AP34" s="37">
        <v>0</v>
      </c>
      <c r="AQ34" s="37">
        <v>3633</v>
      </c>
      <c r="AR34" s="37">
        <v>1548</v>
      </c>
      <c r="AS34" s="37">
        <v>18135</v>
      </c>
      <c r="AT34" s="37">
        <v>3312</v>
      </c>
      <c r="AU34" s="37">
        <v>6669</v>
      </c>
      <c r="AV34" s="37">
        <v>8221</v>
      </c>
      <c r="AW34" s="37">
        <v>61805</v>
      </c>
      <c r="AX34" s="37">
        <v>46275</v>
      </c>
      <c r="AY34" s="37">
        <f>SUM($F$34:$AX$34)</f>
        <v>1230386</v>
      </c>
    </row>
    <row r="35" spans="1:51" ht="9.9499999999999993" customHeight="1" x14ac:dyDescent="0.15">
      <c r="A35" s="169"/>
      <c r="B35" s="49"/>
      <c r="C35" s="145" t="s">
        <v>18</v>
      </c>
      <c r="D35" s="149"/>
      <c r="E35" s="150"/>
      <c r="F35" s="39"/>
      <c r="G35" s="39"/>
      <c r="H35" s="39"/>
      <c r="I35" s="39"/>
      <c r="J35" s="39"/>
      <c r="K35" s="37">
        <v>156</v>
      </c>
      <c r="L35" s="37">
        <v>6446</v>
      </c>
      <c r="M35" s="37">
        <v>920</v>
      </c>
      <c r="N35" s="37">
        <v>0</v>
      </c>
      <c r="O35" s="37">
        <v>59520</v>
      </c>
      <c r="P35" s="37">
        <v>0</v>
      </c>
      <c r="Q35" s="37">
        <v>7905</v>
      </c>
      <c r="R35" s="37">
        <v>1800</v>
      </c>
      <c r="S35" s="37">
        <v>348590</v>
      </c>
      <c r="T35" s="37">
        <v>276</v>
      </c>
      <c r="U35" s="37">
        <v>515</v>
      </c>
      <c r="V35" s="37">
        <v>0</v>
      </c>
      <c r="W35" s="37">
        <v>4307</v>
      </c>
      <c r="X35" s="37">
        <v>0</v>
      </c>
      <c r="Y35" s="37">
        <v>19</v>
      </c>
      <c r="Z35" s="37">
        <v>0</v>
      </c>
      <c r="AA35" s="37">
        <v>770</v>
      </c>
      <c r="AB35" s="37">
        <v>5399</v>
      </c>
      <c r="AC35" s="37">
        <v>1650</v>
      </c>
      <c r="AD35" s="37">
        <v>0</v>
      </c>
      <c r="AE35" s="37">
        <v>425</v>
      </c>
      <c r="AF35" s="37">
        <v>0</v>
      </c>
      <c r="AG35" s="37">
        <v>12</v>
      </c>
      <c r="AH35" s="37">
        <v>939</v>
      </c>
      <c r="AI35" s="37">
        <v>0</v>
      </c>
      <c r="AJ35" s="37">
        <v>306</v>
      </c>
      <c r="AK35" s="37">
        <v>0</v>
      </c>
      <c r="AL35" s="37">
        <v>15</v>
      </c>
      <c r="AM35" s="37">
        <v>0</v>
      </c>
      <c r="AN35" s="37">
        <v>0</v>
      </c>
      <c r="AO35" s="37">
        <v>0</v>
      </c>
      <c r="AP35" s="37">
        <v>2558</v>
      </c>
      <c r="AQ35" s="37">
        <v>7296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24633</v>
      </c>
      <c r="AX35" s="37">
        <v>1796</v>
      </c>
      <c r="AY35" s="37">
        <f>SUM($F$35:$AX$35)</f>
        <v>476253</v>
      </c>
    </row>
    <row r="36" spans="1:51" ht="9.9499999999999993" customHeight="1" x14ac:dyDescent="0.15">
      <c r="A36" s="169"/>
      <c r="B36" s="165" t="s">
        <v>192</v>
      </c>
      <c r="C36" s="163"/>
      <c r="D36" s="163"/>
      <c r="E36" s="164"/>
      <c r="F36" s="39"/>
      <c r="G36" s="39"/>
      <c r="H36" s="39"/>
      <c r="I36" s="39"/>
      <c r="J36" s="39"/>
      <c r="K36" s="37">
        <v>2070759</v>
      </c>
      <c r="L36" s="37">
        <v>6315179</v>
      </c>
      <c r="M36" s="37">
        <v>1458074</v>
      </c>
      <c r="N36" s="37">
        <v>602724</v>
      </c>
      <c r="O36" s="37">
        <v>1000196</v>
      </c>
      <c r="P36" s="37">
        <v>1317742</v>
      </c>
      <c r="Q36" s="37">
        <v>1015002</v>
      </c>
      <c r="R36" s="37">
        <v>700426</v>
      </c>
      <c r="S36" s="37">
        <v>2664044</v>
      </c>
      <c r="T36" s="37">
        <v>4049075</v>
      </c>
      <c r="U36" s="37">
        <v>4798894</v>
      </c>
      <c r="V36" s="37">
        <v>591187</v>
      </c>
      <c r="W36" s="37">
        <v>964844</v>
      </c>
      <c r="X36" s="37">
        <v>895378</v>
      </c>
      <c r="Y36" s="37">
        <v>2256962</v>
      </c>
      <c r="Z36" s="37">
        <v>1070200</v>
      </c>
      <c r="AA36" s="37">
        <v>2339061</v>
      </c>
      <c r="AB36" s="37">
        <v>756447</v>
      </c>
      <c r="AC36" s="37">
        <v>2458289</v>
      </c>
      <c r="AD36" s="37">
        <v>3106615</v>
      </c>
      <c r="AE36" s="37">
        <v>645341</v>
      </c>
      <c r="AF36" s="37">
        <v>951419</v>
      </c>
      <c r="AG36" s="37">
        <v>651938</v>
      </c>
      <c r="AH36" s="37">
        <v>617826</v>
      </c>
      <c r="AI36" s="37">
        <v>780160</v>
      </c>
      <c r="AJ36" s="37">
        <v>512265</v>
      </c>
      <c r="AK36" s="37">
        <v>254601</v>
      </c>
      <c r="AL36" s="37">
        <v>258367</v>
      </c>
      <c r="AM36" s="37">
        <v>206577</v>
      </c>
      <c r="AN36" s="37">
        <v>407517</v>
      </c>
      <c r="AO36" s="37">
        <v>330468</v>
      </c>
      <c r="AP36" s="37">
        <v>161885</v>
      </c>
      <c r="AQ36" s="37">
        <v>133664</v>
      </c>
      <c r="AR36" s="37">
        <v>116788</v>
      </c>
      <c r="AS36" s="37">
        <v>226610</v>
      </c>
      <c r="AT36" s="37">
        <v>539646</v>
      </c>
      <c r="AU36" s="37">
        <v>506606</v>
      </c>
      <c r="AV36" s="37">
        <v>342660</v>
      </c>
      <c r="AW36" s="37">
        <v>2443093</v>
      </c>
      <c r="AX36" s="37">
        <v>1234981</v>
      </c>
      <c r="AY36" s="37">
        <f>SUM($F$36:$AX$36)</f>
        <v>51753510</v>
      </c>
    </row>
    <row r="37" spans="1:51" ht="9.9499999999999993" customHeight="1" x14ac:dyDescent="0.15">
      <c r="A37" s="169"/>
      <c r="B37" s="50"/>
      <c r="C37" s="165" t="s">
        <v>193</v>
      </c>
      <c r="D37" s="163"/>
      <c r="E37" s="164"/>
      <c r="F37" s="39"/>
      <c r="G37" s="39"/>
      <c r="H37" s="39"/>
      <c r="I37" s="39"/>
      <c r="J37" s="39"/>
      <c r="K37" s="37">
        <v>758022</v>
      </c>
      <c r="L37" s="37">
        <v>2763056</v>
      </c>
      <c r="M37" s="37">
        <v>583096</v>
      </c>
      <c r="N37" s="37">
        <v>260572</v>
      </c>
      <c r="O37" s="37">
        <v>511874</v>
      </c>
      <c r="P37" s="37">
        <v>685880</v>
      </c>
      <c r="Q37" s="37">
        <v>654996</v>
      </c>
      <c r="R37" s="37">
        <v>100982</v>
      </c>
      <c r="S37" s="37">
        <v>1481655</v>
      </c>
      <c r="T37" s="37">
        <v>860231</v>
      </c>
      <c r="U37" s="37">
        <v>878682</v>
      </c>
      <c r="V37" s="37">
        <v>208780</v>
      </c>
      <c r="W37" s="37">
        <v>128476</v>
      </c>
      <c r="X37" s="37">
        <v>599692</v>
      </c>
      <c r="Y37" s="37">
        <v>927716</v>
      </c>
      <c r="Z37" s="37">
        <v>587855</v>
      </c>
      <c r="AA37" s="37">
        <v>722119</v>
      </c>
      <c r="AB37" s="37">
        <v>286395</v>
      </c>
      <c r="AC37" s="37">
        <v>1225763</v>
      </c>
      <c r="AD37" s="37">
        <v>1682361</v>
      </c>
      <c r="AE37" s="37">
        <v>107409</v>
      </c>
      <c r="AF37" s="37">
        <v>665816</v>
      </c>
      <c r="AG37" s="37">
        <v>277586</v>
      </c>
      <c r="AH37" s="37">
        <v>184879</v>
      </c>
      <c r="AI37" s="37">
        <v>346440</v>
      </c>
      <c r="AJ37" s="37">
        <v>92566</v>
      </c>
      <c r="AK37" s="37">
        <v>78356</v>
      </c>
      <c r="AL37" s="37">
        <v>131739</v>
      </c>
      <c r="AM37" s="37">
        <v>21601</v>
      </c>
      <c r="AN37" s="37">
        <v>233892</v>
      </c>
      <c r="AO37" s="37">
        <v>130330</v>
      </c>
      <c r="AP37" s="37">
        <v>18058</v>
      </c>
      <c r="AQ37" s="37">
        <v>125358</v>
      </c>
      <c r="AR37" s="37">
        <v>95793</v>
      </c>
      <c r="AS37" s="37">
        <v>57602</v>
      </c>
      <c r="AT37" s="37">
        <v>52415</v>
      </c>
      <c r="AU37" s="37">
        <v>151487</v>
      </c>
      <c r="AV37" s="37">
        <v>86202</v>
      </c>
      <c r="AW37" s="37">
        <v>1476660</v>
      </c>
      <c r="AX37" s="37">
        <v>685612</v>
      </c>
      <c r="AY37" s="37">
        <f>SUM($F$37:$AX$37)</f>
        <v>20928004</v>
      </c>
    </row>
    <row r="38" spans="1:51" ht="9.9499999999999993" customHeight="1" x14ac:dyDescent="0.15">
      <c r="A38" s="169"/>
      <c r="B38" s="44"/>
      <c r="C38" s="44"/>
      <c r="D38" s="145" t="s">
        <v>178</v>
      </c>
      <c r="E38" s="150"/>
      <c r="F38" s="39"/>
      <c r="G38" s="39"/>
      <c r="H38" s="39"/>
      <c r="I38" s="39"/>
      <c r="J38" s="39"/>
      <c r="K38" s="37">
        <v>52928</v>
      </c>
      <c r="L38" s="37">
        <v>145147</v>
      </c>
      <c r="M38" s="37">
        <v>42675</v>
      </c>
      <c r="N38" s="37">
        <v>41697</v>
      </c>
      <c r="O38" s="37">
        <v>43662</v>
      </c>
      <c r="P38" s="37">
        <v>31957</v>
      </c>
      <c r="Q38" s="37">
        <v>24234</v>
      </c>
      <c r="R38" s="37">
        <v>13448</v>
      </c>
      <c r="S38" s="37">
        <v>72171</v>
      </c>
      <c r="T38" s="37">
        <v>61220</v>
      </c>
      <c r="U38" s="37">
        <v>44245</v>
      </c>
      <c r="V38" s="37">
        <v>20754</v>
      </c>
      <c r="W38" s="37">
        <v>26567</v>
      </c>
      <c r="X38" s="37">
        <v>22033</v>
      </c>
      <c r="Y38" s="37">
        <v>43940</v>
      </c>
      <c r="Z38" s="37">
        <v>30279</v>
      </c>
      <c r="AA38" s="37">
        <v>44352</v>
      </c>
      <c r="AB38" s="37">
        <v>58844</v>
      </c>
      <c r="AC38" s="37">
        <v>82246</v>
      </c>
      <c r="AD38" s="37">
        <v>35679</v>
      </c>
      <c r="AE38" s="37">
        <v>22586</v>
      </c>
      <c r="AF38" s="37">
        <v>26560</v>
      </c>
      <c r="AG38" s="37">
        <v>12872</v>
      </c>
      <c r="AH38" s="37">
        <v>42455</v>
      </c>
      <c r="AI38" s="37">
        <v>16773</v>
      </c>
      <c r="AJ38" s="37">
        <v>11563</v>
      </c>
      <c r="AK38" s="37">
        <v>11177</v>
      </c>
      <c r="AL38" s="37">
        <v>2831</v>
      </c>
      <c r="AM38" s="37">
        <v>7172</v>
      </c>
      <c r="AN38" s="37">
        <v>23926</v>
      </c>
      <c r="AO38" s="37">
        <v>8483</v>
      </c>
      <c r="AP38" s="37">
        <v>6214</v>
      </c>
      <c r="AQ38" s="37">
        <v>7151</v>
      </c>
      <c r="AR38" s="37">
        <v>6642</v>
      </c>
      <c r="AS38" s="37">
        <v>11868</v>
      </c>
      <c r="AT38" s="37">
        <v>7120</v>
      </c>
      <c r="AU38" s="37">
        <v>23746</v>
      </c>
      <c r="AV38" s="37">
        <v>6633</v>
      </c>
      <c r="AW38" s="37">
        <v>59390</v>
      </c>
      <c r="AX38" s="37">
        <v>62359</v>
      </c>
      <c r="AY38" s="37">
        <f>SUM($F$38:$AX$38)</f>
        <v>1315599</v>
      </c>
    </row>
    <row r="39" spans="1:51" ht="9.9499999999999993" customHeight="1" x14ac:dyDescent="0.15">
      <c r="A39" s="169"/>
      <c r="B39" s="44"/>
      <c r="C39" s="46"/>
      <c r="D39" s="145" t="s">
        <v>194</v>
      </c>
      <c r="E39" s="150"/>
      <c r="F39" s="39"/>
      <c r="G39" s="39"/>
      <c r="H39" s="39"/>
      <c r="I39" s="39"/>
      <c r="J39" s="39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f>SUM($F$39:$AX$39)</f>
        <v>0</v>
      </c>
    </row>
    <row r="40" spans="1:51" ht="9.9499999999999993" customHeight="1" x14ac:dyDescent="0.15">
      <c r="A40" s="169"/>
      <c r="B40" s="44"/>
      <c r="C40" s="165" t="s">
        <v>195</v>
      </c>
      <c r="D40" s="163"/>
      <c r="E40" s="164"/>
      <c r="F40" s="39"/>
      <c r="G40" s="39"/>
      <c r="H40" s="39"/>
      <c r="I40" s="39"/>
      <c r="J40" s="39"/>
      <c r="K40" s="37">
        <v>1312581</v>
      </c>
      <c r="L40" s="37">
        <v>3552123</v>
      </c>
      <c r="M40" s="37">
        <v>874158</v>
      </c>
      <c r="N40" s="37">
        <v>342152</v>
      </c>
      <c r="O40" s="37">
        <v>488322</v>
      </c>
      <c r="P40" s="37">
        <v>631862</v>
      </c>
      <c r="Q40" s="37">
        <v>360006</v>
      </c>
      <c r="R40" s="37">
        <v>596176</v>
      </c>
      <c r="S40" s="37">
        <v>1149658</v>
      </c>
      <c r="T40" s="37">
        <v>3188844</v>
      </c>
      <c r="U40" s="37">
        <v>3919816</v>
      </c>
      <c r="V40" s="37">
        <v>382407</v>
      </c>
      <c r="W40" s="37">
        <v>836368</v>
      </c>
      <c r="X40" s="37">
        <v>295686</v>
      </c>
      <c r="Y40" s="37">
        <v>1257446</v>
      </c>
      <c r="Z40" s="37">
        <v>482345</v>
      </c>
      <c r="AA40" s="37">
        <v>1609857</v>
      </c>
      <c r="AB40" s="37">
        <v>470052</v>
      </c>
      <c r="AC40" s="37">
        <v>1232526</v>
      </c>
      <c r="AD40" s="37">
        <v>1424254</v>
      </c>
      <c r="AE40" s="37">
        <v>537932</v>
      </c>
      <c r="AF40" s="37">
        <v>271410</v>
      </c>
      <c r="AG40" s="37">
        <v>345514</v>
      </c>
      <c r="AH40" s="37">
        <v>432947</v>
      </c>
      <c r="AI40" s="37">
        <v>431841</v>
      </c>
      <c r="AJ40" s="37">
        <v>419699</v>
      </c>
      <c r="AK40" s="37">
        <v>176245</v>
      </c>
      <c r="AL40" s="37">
        <v>126628</v>
      </c>
      <c r="AM40" s="37">
        <v>184976</v>
      </c>
      <c r="AN40" s="37">
        <v>173625</v>
      </c>
      <c r="AO40" s="37">
        <v>200138</v>
      </c>
      <c r="AP40" s="37">
        <v>143827</v>
      </c>
      <c r="AQ40" s="37">
        <v>8306</v>
      </c>
      <c r="AR40" s="37">
        <v>20338</v>
      </c>
      <c r="AS40" s="37">
        <v>169008</v>
      </c>
      <c r="AT40" s="37">
        <v>456492</v>
      </c>
      <c r="AU40" s="37">
        <v>330698</v>
      </c>
      <c r="AV40" s="37">
        <v>256458</v>
      </c>
      <c r="AW40" s="37">
        <v>907397</v>
      </c>
      <c r="AX40" s="37">
        <v>534094</v>
      </c>
      <c r="AY40" s="37">
        <f>SUM($F$40:$AX$40)</f>
        <v>30534212</v>
      </c>
    </row>
    <row r="41" spans="1:51" ht="9.9499999999999993" customHeight="1" x14ac:dyDescent="0.15">
      <c r="A41" s="169"/>
      <c r="B41" s="44"/>
      <c r="C41" s="44"/>
      <c r="D41" s="166" t="s">
        <v>196</v>
      </c>
      <c r="E41" s="161"/>
      <c r="F41" s="39"/>
      <c r="G41" s="39"/>
      <c r="H41" s="39"/>
      <c r="I41" s="39"/>
      <c r="J41" s="39"/>
      <c r="K41" s="37">
        <v>1312581</v>
      </c>
      <c r="L41" s="37">
        <v>0</v>
      </c>
      <c r="M41" s="37">
        <v>874158</v>
      </c>
      <c r="N41" s="37">
        <v>342152</v>
      </c>
      <c r="O41" s="37">
        <v>488322</v>
      </c>
      <c r="P41" s="37">
        <v>0</v>
      </c>
      <c r="Q41" s="37">
        <v>360005</v>
      </c>
      <c r="R41" s="37">
        <v>476119</v>
      </c>
      <c r="S41" s="37">
        <v>1149658</v>
      </c>
      <c r="T41" s="37">
        <v>3188844</v>
      </c>
      <c r="U41" s="37">
        <v>3210996</v>
      </c>
      <c r="V41" s="37">
        <v>382407</v>
      </c>
      <c r="W41" s="37">
        <v>836368</v>
      </c>
      <c r="X41" s="37">
        <v>219661</v>
      </c>
      <c r="Y41" s="37">
        <v>1257446</v>
      </c>
      <c r="Z41" s="37">
        <v>482345</v>
      </c>
      <c r="AA41" s="37">
        <v>1333362</v>
      </c>
      <c r="AB41" s="37">
        <v>355478</v>
      </c>
      <c r="AC41" s="37">
        <v>1109825</v>
      </c>
      <c r="AD41" s="37">
        <v>1424254</v>
      </c>
      <c r="AE41" s="37">
        <v>511248</v>
      </c>
      <c r="AF41" s="37">
        <v>0</v>
      </c>
      <c r="AG41" s="37">
        <v>345514</v>
      </c>
      <c r="AH41" s="37">
        <v>0</v>
      </c>
      <c r="AI41" s="37">
        <v>367395</v>
      </c>
      <c r="AJ41" s="37">
        <v>419699</v>
      </c>
      <c r="AK41" s="37">
        <v>0</v>
      </c>
      <c r="AL41" s="37">
        <v>126628</v>
      </c>
      <c r="AM41" s="37">
        <v>184976</v>
      </c>
      <c r="AN41" s="37">
        <v>163065</v>
      </c>
      <c r="AO41" s="37">
        <v>200138</v>
      </c>
      <c r="AP41" s="37">
        <v>143827</v>
      </c>
      <c r="AQ41" s="37">
        <v>8306</v>
      </c>
      <c r="AR41" s="37">
        <v>0</v>
      </c>
      <c r="AS41" s="37">
        <v>169008</v>
      </c>
      <c r="AT41" s="37">
        <v>456491</v>
      </c>
      <c r="AU41" s="37">
        <v>278947</v>
      </c>
      <c r="AV41" s="37">
        <v>256458</v>
      </c>
      <c r="AW41" s="37">
        <v>907397</v>
      </c>
      <c r="AX41" s="37">
        <v>534094</v>
      </c>
      <c r="AY41" s="37">
        <f>SUM($F$41:$AX$41)</f>
        <v>23877172</v>
      </c>
    </row>
    <row r="42" spans="1:51" ht="9.9499999999999993" customHeight="1" x14ac:dyDescent="0.15">
      <c r="A42" s="169"/>
      <c r="B42" s="44"/>
      <c r="C42" s="46"/>
      <c r="D42" s="145" t="s">
        <v>197</v>
      </c>
      <c r="E42" s="150"/>
      <c r="F42" s="39"/>
      <c r="G42" s="39"/>
      <c r="H42" s="39"/>
      <c r="I42" s="39"/>
      <c r="J42" s="39"/>
      <c r="K42" s="37">
        <v>0</v>
      </c>
      <c r="L42" s="37">
        <v>278433</v>
      </c>
      <c r="M42" s="37">
        <v>0</v>
      </c>
      <c r="N42" s="37">
        <v>0</v>
      </c>
      <c r="O42" s="37">
        <v>0</v>
      </c>
      <c r="P42" s="37">
        <v>32400</v>
      </c>
      <c r="Q42" s="37">
        <v>0</v>
      </c>
      <c r="R42" s="37">
        <v>120056</v>
      </c>
      <c r="S42" s="37">
        <v>112056</v>
      </c>
      <c r="T42" s="37">
        <v>0</v>
      </c>
      <c r="U42" s="37">
        <v>708820</v>
      </c>
      <c r="V42" s="37">
        <v>0</v>
      </c>
      <c r="W42" s="37">
        <v>28686</v>
      </c>
      <c r="X42" s="37">
        <v>0</v>
      </c>
      <c r="Y42" s="37">
        <v>0</v>
      </c>
      <c r="Z42" s="37">
        <v>0</v>
      </c>
      <c r="AA42" s="37">
        <v>76495</v>
      </c>
      <c r="AB42" s="37">
        <v>114574</v>
      </c>
      <c r="AC42" s="37">
        <v>122701</v>
      </c>
      <c r="AD42" s="37">
        <v>142388</v>
      </c>
      <c r="AE42" s="37">
        <v>26684</v>
      </c>
      <c r="AF42" s="37">
        <v>0</v>
      </c>
      <c r="AG42" s="37">
        <v>0</v>
      </c>
      <c r="AH42" s="37">
        <v>4620</v>
      </c>
      <c r="AI42" s="37">
        <v>64446</v>
      </c>
      <c r="AJ42" s="37">
        <v>45370</v>
      </c>
      <c r="AK42" s="37">
        <v>0</v>
      </c>
      <c r="AL42" s="37">
        <v>0</v>
      </c>
      <c r="AM42" s="37">
        <v>0</v>
      </c>
      <c r="AN42" s="37">
        <v>10560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51751</v>
      </c>
      <c r="AV42" s="37">
        <v>0</v>
      </c>
      <c r="AW42" s="37">
        <v>0</v>
      </c>
      <c r="AX42" s="37">
        <v>0</v>
      </c>
      <c r="AY42" s="37">
        <f>SUM($F$42:$AX$42)</f>
        <v>1940040</v>
      </c>
    </row>
    <row r="43" spans="1:51" ht="9.9499999999999993" customHeight="1" x14ac:dyDescent="0.15">
      <c r="A43" s="169"/>
      <c r="B43" s="44"/>
      <c r="C43" s="145" t="s">
        <v>311</v>
      </c>
      <c r="D43" s="149"/>
      <c r="E43" s="150"/>
      <c r="F43" s="39"/>
      <c r="G43" s="39"/>
      <c r="H43" s="39"/>
      <c r="I43" s="39"/>
      <c r="J43" s="39"/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71800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f>SUM($F$43:$AX$43)</f>
        <v>71800</v>
      </c>
    </row>
    <row r="44" spans="1:51" ht="9.9499999999999993" customHeight="1" x14ac:dyDescent="0.15">
      <c r="A44" s="169"/>
      <c r="B44" s="44"/>
      <c r="C44" s="145" t="s">
        <v>198</v>
      </c>
      <c r="D44" s="149"/>
      <c r="E44" s="150"/>
      <c r="F44" s="39"/>
      <c r="G44" s="39"/>
      <c r="H44" s="39"/>
      <c r="I44" s="39"/>
      <c r="J44" s="39"/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10410</v>
      </c>
      <c r="AG44" s="37">
        <v>28826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30739</v>
      </c>
      <c r="AU44" s="37">
        <v>24421</v>
      </c>
      <c r="AV44" s="37">
        <v>0</v>
      </c>
      <c r="AW44" s="37">
        <v>0</v>
      </c>
      <c r="AX44" s="37">
        <v>0</v>
      </c>
      <c r="AY44" s="37">
        <f>SUM($F$44:$AX$44)</f>
        <v>94396</v>
      </c>
    </row>
    <row r="45" spans="1:51" ht="9.9499999999999993" customHeight="1" x14ac:dyDescent="0.15">
      <c r="A45" s="169"/>
      <c r="B45" s="46"/>
      <c r="C45" s="145" t="s">
        <v>18</v>
      </c>
      <c r="D45" s="149"/>
      <c r="E45" s="150"/>
      <c r="F45" s="39"/>
      <c r="G45" s="39"/>
      <c r="H45" s="39"/>
      <c r="I45" s="39"/>
      <c r="J45" s="39"/>
      <c r="K45" s="37">
        <v>156</v>
      </c>
      <c r="L45" s="37">
        <v>0</v>
      </c>
      <c r="M45" s="37">
        <v>820</v>
      </c>
      <c r="N45" s="37">
        <v>0</v>
      </c>
      <c r="O45" s="37">
        <v>0</v>
      </c>
      <c r="P45" s="37">
        <v>0</v>
      </c>
      <c r="Q45" s="37">
        <v>0</v>
      </c>
      <c r="R45" s="37">
        <v>3268</v>
      </c>
      <c r="S45" s="37">
        <v>32731</v>
      </c>
      <c r="T45" s="37">
        <v>0</v>
      </c>
      <c r="U45" s="37">
        <v>396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7085</v>
      </c>
      <c r="AB45" s="37">
        <v>0</v>
      </c>
      <c r="AC45" s="37">
        <v>0</v>
      </c>
      <c r="AD45" s="37">
        <v>0</v>
      </c>
      <c r="AE45" s="37">
        <v>0</v>
      </c>
      <c r="AF45" s="37">
        <v>3783</v>
      </c>
      <c r="AG45" s="37">
        <v>12</v>
      </c>
      <c r="AH45" s="37">
        <v>0</v>
      </c>
      <c r="AI45" s="37">
        <v>1879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657</v>
      </c>
      <c r="AS45" s="37">
        <v>0</v>
      </c>
      <c r="AT45" s="37">
        <v>0</v>
      </c>
      <c r="AU45" s="37">
        <v>0</v>
      </c>
      <c r="AV45" s="37">
        <v>0</v>
      </c>
      <c r="AW45" s="37">
        <v>59036</v>
      </c>
      <c r="AX45" s="37">
        <v>15275</v>
      </c>
      <c r="AY45" s="37">
        <f>SUM($F$45:$AX$45)</f>
        <v>125098</v>
      </c>
    </row>
    <row r="46" spans="1:51" ht="9.9499999999999993" customHeight="1" x14ac:dyDescent="0.15">
      <c r="A46" s="170"/>
      <c r="B46" s="149" t="s">
        <v>199</v>
      </c>
      <c r="C46" s="149"/>
      <c r="D46" s="149"/>
      <c r="E46" s="150"/>
      <c r="F46" s="39"/>
      <c r="G46" s="39"/>
      <c r="H46" s="39"/>
      <c r="I46" s="39"/>
      <c r="J46" s="39"/>
      <c r="K46" s="37">
        <v>-1042122</v>
      </c>
      <c r="L46" s="37">
        <v>-1472238</v>
      </c>
      <c r="M46" s="37">
        <v>-602879</v>
      </c>
      <c r="N46" s="37">
        <v>-228041</v>
      </c>
      <c r="O46" s="37">
        <v>-472881</v>
      </c>
      <c r="P46" s="37">
        <v>-357699</v>
      </c>
      <c r="Q46" s="37">
        <v>-439921</v>
      </c>
      <c r="R46" s="37">
        <v>-376690</v>
      </c>
      <c r="S46" s="37">
        <v>-792117</v>
      </c>
      <c r="T46" s="37">
        <v>-1492641</v>
      </c>
      <c r="U46" s="37">
        <v>-1855396</v>
      </c>
      <c r="V46" s="37">
        <v>-325660</v>
      </c>
      <c r="W46" s="37">
        <v>-740635</v>
      </c>
      <c r="X46" s="37">
        <v>-259267</v>
      </c>
      <c r="Y46" s="37">
        <v>-647621</v>
      </c>
      <c r="Z46" s="37">
        <v>-238209</v>
      </c>
      <c r="AA46" s="37">
        <v>-513074</v>
      </c>
      <c r="AB46" s="37">
        <v>-87976</v>
      </c>
      <c r="AC46" s="37">
        <v>-426047</v>
      </c>
      <c r="AD46" s="37">
        <v>-533352</v>
      </c>
      <c r="AE46" s="37">
        <v>-401637</v>
      </c>
      <c r="AF46" s="37">
        <v>-98672</v>
      </c>
      <c r="AG46" s="37">
        <v>-244998</v>
      </c>
      <c r="AH46" s="37">
        <v>-381992</v>
      </c>
      <c r="AI46" s="37">
        <v>-94120</v>
      </c>
      <c r="AJ46" s="37">
        <v>-125169</v>
      </c>
      <c r="AK46" s="37">
        <v>-177803</v>
      </c>
      <c r="AL46" s="37">
        <v>-52807</v>
      </c>
      <c r="AM46" s="37">
        <v>-25749</v>
      </c>
      <c r="AN46" s="37">
        <v>-122671</v>
      </c>
      <c r="AO46" s="37">
        <v>-132491</v>
      </c>
      <c r="AP46" s="37">
        <v>-125918</v>
      </c>
      <c r="AQ46" s="37">
        <v>0</v>
      </c>
      <c r="AR46" s="37">
        <v>-5103</v>
      </c>
      <c r="AS46" s="37">
        <v>-157055</v>
      </c>
      <c r="AT46" s="37">
        <v>-278861</v>
      </c>
      <c r="AU46" s="37">
        <v>-157242</v>
      </c>
      <c r="AV46" s="37">
        <v>-192237</v>
      </c>
      <c r="AW46" s="37">
        <v>-759794</v>
      </c>
      <c r="AX46" s="37">
        <v>-381875</v>
      </c>
      <c r="AY46" s="37">
        <f>SUM($F$46:$AX$46)</f>
        <v>-16820660</v>
      </c>
    </row>
    <row r="47" spans="1:51" ht="9.9499999999999993" customHeight="1" x14ac:dyDescent="0.15">
      <c r="A47" s="148" t="s">
        <v>200</v>
      </c>
      <c r="B47" s="149"/>
      <c r="C47" s="149"/>
      <c r="D47" s="149"/>
      <c r="E47" s="150"/>
      <c r="F47" s="39"/>
      <c r="G47" s="39"/>
      <c r="H47" s="39"/>
      <c r="I47" s="39"/>
      <c r="J47" s="39"/>
      <c r="K47" s="37">
        <v>-2635</v>
      </c>
      <c r="L47" s="37">
        <v>-182242</v>
      </c>
      <c r="M47" s="37">
        <v>44814</v>
      </c>
      <c r="N47" s="37">
        <v>-9849</v>
      </c>
      <c r="O47" s="37">
        <v>-37294</v>
      </c>
      <c r="P47" s="37">
        <v>83907</v>
      </c>
      <c r="Q47" s="37">
        <v>-130905</v>
      </c>
      <c r="R47" s="37">
        <v>-5420</v>
      </c>
      <c r="S47" s="37">
        <v>16683</v>
      </c>
      <c r="T47" s="37">
        <v>-53759</v>
      </c>
      <c r="U47" s="37">
        <v>-109351</v>
      </c>
      <c r="V47" s="37">
        <v>-5024</v>
      </c>
      <c r="W47" s="37">
        <v>-10054</v>
      </c>
      <c r="X47" s="37">
        <v>-110951</v>
      </c>
      <c r="Y47" s="37">
        <v>-15933</v>
      </c>
      <c r="Z47" s="37">
        <v>1311</v>
      </c>
      <c r="AA47" s="37">
        <v>19529</v>
      </c>
      <c r="AB47" s="37">
        <v>24168</v>
      </c>
      <c r="AC47" s="37">
        <v>-84049</v>
      </c>
      <c r="AD47" s="37">
        <v>-105373</v>
      </c>
      <c r="AE47" s="37">
        <v>1646</v>
      </c>
      <c r="AF47" s="37">
        <v>-7900</v>
      </c>
      <c r="AG47" s="37">
        <v>10293</v>
      </c>
      <c r="AH47" s="37">
        <v>15138</v>
      </c>
      <c r="AI47" s="37">
        <v>1565</v>
      </c>
      <c r="AJ47" s="37">
        <v>-13793</v>
      </c>
      <c r="AK47" s="37">
        <v>-30461</v>
      </c>
      <c r="AL47" s="37">
        <v>-1244</v>
      </c>
      <c r="AM47" s="37">
        <v>16294</v>
      </c>
      <c r="AN47" s="37">
        <v>11013</v>
      </c>
      <c r="AO47" s="37">
        <v>-2659</v>
      </c>
      <c r="AP47" s="37">
        <v>0</v>
      </c>
      <c r="AQ47" s="37">
        <v>5840</v>
      </c>
      <c r="AR47" s="37">
        <v>7483</v>
      </c>
      <c r="AS47" s="37">
        <v>-451</v>
      </c>
      <c r="AT47" s="37">
        <v>-14099</v>
      </c>
      <c r="AU47" s="37">
        <v>-7370</v>
      </c>
      <c r="AV47" s="37">
        <v>-23750</v>
      </c>
      <c r="AW47" s="37">
        <v>95639</v>
      </c>
      <c r="AX47" s="37">
        <v>2789</v>
      </c>
      <c r="AY47" s="37">
        <f>SUM($F$47:$AX$47)</f>
        <v>-606454</v>
      </c>
    </row>
    <row r="48" spans="1:51" ht="9.9499999999999993" customHeight="1" x14ac:dyDescent="0.15">
      <c r="A48" s="148" t="s">
        <v>201</v>
      </c>
      <c r="B48" s="149"/>
      <c r="C48" s="149"/>
      <c r="D48" s="149"/>
      <c r="E48" s="150"/>
      <c r="F48" s="39"/>
      <c r="G48" s="39"/>
      <c r="H48" s="39"/>
      <c r="I48" s="39"/>
      <c r="J48" s="39"/>
      <c r="K48" s="37">
        <v>0</v>
      </c>
      <c r="L48" s="37">
        <v>0</v>
      </c>
      <c r="M48" s="37">
        <v>0</v>
      </c>
      <c r="N48" s="37">
        <v>0</v>
      </c>
      <c r="O48" s="37">
        <v>601</v>
      </c>
      <c r="P48" s="37">
        <v>0</v>
      </c>
      <c r="Q48" s="37">
        <v>0</v>
      </c>
      <c r="R48" s="37">
        <v>0</v>
      </c>
      <c r="S48" s="37">
        <v>627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6</v>
      </c>
      <c r="AA48" s="37">
        <v>0</v>
      </c>
      <c r="AB48" s="37">
        <v>13013</v>
      </c>
      <c r="AC48" s="37">
        <v>0</v>
      </c>
      <c r="AD48" s="37">
        <v>0</v>
      </c>
      <c r="AE48" s="37">
        <v>0</v>
      </c>
      <c r="AF48" s="37">
        <v>1033</v>
      </c>
      <c r="AG48" s="37">
        <v>0</v>
      </c>
      <c r="AH48" s="37">
        <v>715</v>
      </c>
      <c r="AI48" s="37">
        <v>0</v>
      </c>
      <c r="AJ48" s="37">
        <v>0</v>
      </c>
      <c r="AK48" s="37">
        <v>6727</v>
      </c>
      <c r="AL48" s="37">
        <v>15</v>
      </c>
      <c r="AM48" s="37">
        <v>0</v>
      </c>
      <c r="AN48" s="37">
        <v>0</v>
      </c>
      <c r="AO48" s="37">
        <v>0</v>
      </c>
      <c r="AP48" s="37">
        <v>0</v>
      </c>
      <c r="AQ48" s="37">
        <v>12154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54074</v>
      </c>
      <c r="AX48" s="37">
        <v>0</v>
      </c>
      <c r="AY48" s="37">
        <f>SUM($F$48:$AX$48)</f>
        <v>88965</v>
      </c>
    </row>
    <row r="49" spans="1:51" ht="9.9499999999999993" customHeight="1" x14ac:dyDescent="0.15">
      <c r="A49" s="162" t="s">
        <v>202</v>
      </c>
      <c r="B49" s="163"/>
      <c r="C49" s="163"/>
      <c r="D49" s="163"/>
      <c r="E49" s="164"/>
      <c r="F49" s="39"/>
      <c r="G49" s="39"/>
      <c r="H49" s="39"/>
      <c r="I49" s="39"/>
      <c r="J49" s="39"/>
      <c r="K49" s="37">
        <v>2635</v>
      </c>
      <c r="L49" s="37">
        <v>199652</v>
      </c>
      <c r="M49" s="37">
        <v>42742</v>
      </c>
      <c r="N49" s="37">
        <v>353959</v>
      </c>
      <c r="O49" s="37">
        <v>86958</v>
      </c>
      <c r="P49" s="37">
        <v>3300</v>
      </c>
      <c r="Q49" s="37">
        <v>221380</v>
      </c>
      <c r="R49" s="37">
        <v>53303</v>
      </c>
      <c r="S49" s="37">
        <v>116296</v>
      </c>
      <c r="T49" s="37">
        <v>325727</v>
      </c>
      <c r="U49" s="37">
        <v>603255</v>
      </c>
      <c r="V49" s="37">
        <v>6196</v>
      </c>
      <c r="W49" s="37">
        <v>78146</v>
      </c>
      <c r="X49" s="37">
        <v>144924</v>
      </c>
      <c r="Y49" s="37">
        <v>182017</v>
      </c>
      <c r="Z49" s="37">
        <v>56493</v>
      </c>
      <c r="AA49" s="37">
        <v>110547</v>
      </c>
      <c r="AB49" s="37">
        <v>16175</v>
      </c>
      <c r="AC49" s="37">
        <v>273725</v>
      </c>
      <c r="AD49" s="37">
        <v>637885</v>
      </c>
      <c r="AE49" s="37">
        <v>67678</v>
      </c>
      <c r="AF49" s="37">
        <v>55889</v>
      </c>
      <c r="AG49" s="37">
        <v>28826</v>
      </c>
      <c r="AH49" s="37">
        <v>19847</v>
      </c>
      <c r="AI49" s="37">
        <v>27718</v>
      </c>
      <c r="AJ49" s="37">
        <v>42376</v>
      </c>
      <c r="AK49" s="37">
        <v>48576</v>
      </c>
      <c r="AL49" s="37">
        <v>20584</v>
      </c>
      <c r="AM49" s="37">
        <v>10541</v>
      </c>
      <c r="AN49" s="37">
        <v>25550</v>
      </c>
      <c r="AO49" s="37">
        <v>8773</v>
      </c>
      <c r="AP49" s="37">
        <v>0</v>
      </c>
      <c r="AQ49" s="37">
        <v>13152</v>
      </c>
      <c r="AR49" s="37">
        <v>5565</v>
      </c>
      <c r="AS49" s="37">
        <v>18953</v>
      </c>
      <c r="AT49" s="37">
        <v>33656</v>
      </c>
      <c r="AU49" s="37">
        <v>24420</v>
      </c>
      <c r="AV49" s="37">
        <v>44526</v>
      </c>
      <c r="AW49" s="37">
        <v>141149</v>
      </c>
      <c r="AX49" s="37">
        <v>39359</v>
      </c>
      <c r="AY49" s="37">
        <f>SUM($F$49:$AX$49)</f>
        <v>4192453</v>
      </c>
    </row>
    <row r="50" spans="1:51" ht="9.9499999999999993" customHeight="1" x14ac:dyDescent="0.15">
      <c r="A50" s="51"/>
      <c r="B50" s="167" t="s">
        <v>203</v>
      </c>
      <c r="C50" s="146"/>
      <c r="D50" s="146"/>
      <c r="E50" s="147"/>
      <c r="F50" s="48"/>
      <c r="G50" s="48"/>
      <c r="H50" s="48"/>
      <c r="I50" s="48"/>
      <c r="J50" s="48"/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1300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f>SUM($F$50:$AX$50)</f>
        <v>1300</v>
      </c>
    </row>
    <row r="51" spans="1:51" ht="9.9499999999999993" customHeight="1" x14ac:dyDescent="0.15">
      <c r="A51" s="148" t="s">
        <v>204</v>
      </c>
      <c r="B51" s="149"/>
      <c r="C51" s="149"/>
      <c r="D51" s="149"/>
      <c r="E51" s="150"/>
      <c r="F51" s="39"/>
      <c r="G51" s="39"/>
      <c r="H51" s="39"/>
      <c r="I51" s="39"/>
      <c r="J51" s="39"/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f>SUM($F$51:$AX$51)</f>
        <v>0</v>
      </c>
    </row>
    <row r="52" spans="1:51" ht="9.9499999999999993" customHeight="1" x14ac:dyDescent="0.15">
      <c r="A52" s="148" t="s">
        <v>205</v>
      </c>
      <c r="B52" s="157"/>
      <c r="C52" s="157"/>
      <c r="D52" s="157"/>
      <c r="E52" s="158"/>
      <c r="F52" s="39"/>
      <c r="G52" s="39"/>
      <c r="H52" s="39"/>
      <c r="I52" s="39"/>
      <c r="J52" s="39"/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f>SUM($F$52:$AX$52)</f>
        <v>0</v>
      </c>
    </row>
    <row r="53" spans="1:51" ht="9.9499999999999993" customHeight="1" x14ac:dyDescent="0.15">
      <c r="A53" s="148" t="s">
        <v>206</v>
      </c>
      <c r="B53" s="157"/>
      <c r="C53" s="157"/>
      <c r="D53" s="157"/>
      <c r="E53" s="158"/>
      <c r="F53" s="39"/>
      <c r="G53" s="39"/>
      <c r="H53" s="39"/>
      <c r="I53" s="39"/>
      <c r="J53" s="39"/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f>SUM($F$53:$AX$53)</f>
        <v>0</v>
      </c>
    </row>
    <row r="54" spans="1:51" ht="9.9499999999999993" customHeight="1" x14ac:dyDescent="0.15">
      <c r="A54" s="159" t="s">
        <v>207</v>
      </c>
      <c r="B54" s="160"/>
      <c r="C54" s="160"/>
      <c r="D54" s="160"/>
      <c r="E54" s="161"/>
      <c r="F54" s="39"/>
      <c r="G54" s="39"/>
      <c r="H54" s="39"/>
      <c r="I54" s="39"/>
      <c r="J54" s="39"/>
      <c r="K54" s="37">
        <v>0</v>
      </c>
      <c r="L54" s="37">
        <v>17410</v>
      </c>
      <c r="M54" s="37">
        <v>87556</v>
      </c>
      <c r="N54" s="37">
        <v>344110</v>
      </c>
      <c r="O54" s="37">
        <v>49063</v>
      </c>
      <c r="P54" s="37">
        <v>87207</v>
      </c>
      <c r="Q54" s="37">
        <v>90475</v>
      </c>
      <c r="R54" s="37">
        <v>47883</v>
      </c>
      <c r="S54" s="37">
        <v>132352</v>
      </c>
      <c r="T54" s="37">
        <v>271968</v>
      </c>
      <c r="U54" s="37">
        <v>493904</v>
      </c>
      <c r="V54" s="37">
        <v>1172</v>
      </c>
      <c r="W54" s="37">
        <v>68092</v>
      </c>
      <c r="X54" s="37">
        <v>33973</v>
      </c>
      <c r="Y54" s="37">
        <v>166084</v>
      </c>
      <c r="Z54" s="37">
        <v>57798</v>
      </c>
      <c r="AA54" s="37">
        <v>130076</v>
      </c>
      <c r="AB54" s="37">
        <v>27330</v>
      </c>
      <c r="AC54" s="37">
        <v>189676</v>
      </c>
      <c r="AD54" s="37">
        <v>532512</v>
      </c>
      <c r="AE54" s="37">
        <v>69324</v>
      </c>
      <c r="AF54" s="37">
        <v>46956</v>
      </c>
      <c r="AG54" s="37">
        <v>39119</v>
      </c>
      <c r="AH54" s="37">
        <v>34270</v>
      </c>
      <c r="AI54" s="37">
        <v>29283</v>
      </c>
      <c r="AJ54" s="37">
        <v>28583</v>
      </c>
      <c r="AK54" s="37">
        <v>11388</v>
      </c>
      <c r="AL54" s="37">
        <v>19325</v>
      </c>
      <c r="AM54" s="37">
        <v>26835</v>
      </c>
      <c r="AN54" s="37">
        <v>36563</v>
      </c>
      <c r="AO54" s="37">
        <v>6114</v>
      </c>
      <c r="AP54" s="37">
        <v>0</v>
      </c>
      <c r="AQ54" s="37">
        <v>6838</v>
      </c>
      <c r="AR54" s="37">
        <v>13048</v>
      </c>
      <c r="AS54" s="37">
        <v>18502</v>
      </c>
      <c r="AT54" s="37">
        <v>19557</v>
      </c>
      <c r="AU54" s="37">
        <v>17050</v>
      </c>
      <c r="AV54" s="37">
        <v>20776</v>
      </c>
      <c r="AW54" s="37">
        <v>182714</v>
      </c>
      <c r="AX54" s="37">
        <v>42148</v>
      </c>
      <c r="AY54" s="37">
        <f>SUM($F$54:$AX$54)</f>
        <v>3497034</v>
      </c>
    </row>
    <row r="55" spans="1:51" ht="9.9499999999999993" customHeight="1" x14ac:dyDescent="0.15">
      <c r="A55" s="162" t="s">
        <v>208</v>
      </c>
      <c r="B55" s="163"/>
      <c r="C55" s="163"/>
      <c r="D55" s="163"/>
      <c r="E55" s="164"/>
      <c r="F55" s="39"/>
      <c r="G55" s="39"/>
      <c r="H55" s="39"/>
      <c r="I55" s="39"/>
      <c r="J55" s="39"/>
      <c r="K55" s="37">
        <v>0</v>
      </c>
      <c r="L55" s="37">
        <v>209090</v>
      </c>
      <c r="M55" s="37">
        <v>0</v>
      </c>
      <c r="N55" s="37">
        <v>57400</v>
      </c>
      <c r="O55" s="37">
        <v>0</v>
      </c>
      <c r="P55" s="37">
        <v>37880</v>
      </c>
      <c r="Q55" s="37">
        <v>66000</v>
      </c>
      <c r="R55" s="37">
        <v>0</v>
      </c>
      <c r="S55" s="37">
        <v>231300</v>
      </c>
      <c r="T55" s="37">
        <v>98712</v>
      </c>
      <c r="U55" s="37">
        <v>218650</v>
      </c>
      <c r="V55" s="37">
        <v>0</v>
      </c>
      <c r="W55" s="37">
        <v>0</v>
      </c>
      <c r="X55" s="37">
        <v>0</v>
      </c>
      <c r="Y55" s="37">
        <v>196804</v>
      </c>
      <c r="Z55" s="37">
        <v>0</v>
      </c>
      <c r="AA55" s="37">
        <v>0</v>
      </c>
      <c r="AB55" s="37">
        <v>0</v>
      </c>
      <c r="AC55" s="37">
        <v>275681</v>
      </c>
      <c r="AD55" s="37">
        <v>684540</v>
      </c>
      <c r="AE55" s="37">
        <v>0</v>
      </c>
      <c r="AF55" s="37">
        <v>0</v>
      </c>
      <c r="AG55" s="37">
        <v>150278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>
        <v>0</v>
      </c>
      <c r="AT55" s="37">
        <v>0</v>
      </c>
      <c r="AU55" s="37">
        <v>0</v>
      </c>
      <c r="AV55" s="37">
        <v>0</v>
      </c>
      <c r="AW55" s="37">
        <v>124690</v>
      </c>
      <c r="AX55" s="37">
        <v>81760</v>
      </c>
      <c r="AY55" s="37">
        <f>SUM($F$55:$AX$55)</f>
        <v>2432785</v>
      </c>
    </row>
    <row r="56" spans="1:51" ht="9.9499999999999993" customHeight="1" x14ac:dyDescent="0.15">
      <c r="A56" s="52"/>
      <c r="B56" s="145" t="s">
        <v>209</v>
      </c>
      <c r="C56" s="146"/>
      <c r="D56" s="146"/>
      <c r="E56" s="147"/>
      <c r="F56" s="48"/>
      <c r="G56" s="48"/>
      <c r="H56" s="48"/>
      <c r="I56" s="48"/>
      <c r="J56" s="48"/>
      <c r="K56" s="37">
        <v>0</v>
      </c>
      <c r="L56" s="37">
        <v>39190</v>
      </c>
      <c r="M56" s="37">
        <v>0</v>
      </c>
      <c r="N56" s="37">
        <v>0</v>
      </c>
      <c r="O56" s="37">
        <v>0</v>
      </c>
      <c r="P56" s="37">
        <v>25780</v>
      </c>
      <c r="Q56" s="37">
        <v>36300</v>
      </c>
      <c r="R56" s="37">
        <v>0</v>
      </c>
      <c r="S56" s="37">
        <v>99100</v>
      </c>
      <c r="T56" s="37">
        <v>0</v>
      </c>
      <c r="U56" s="37">
        <v>109350</v>
      </c>
      <c r="V56" s="37">
        <v>0</v>
      </c>
      <c r="W56" s="37">
        <v>0</v>
      </c>
      <c r="X56" s="37">
        <v>0</v>
      </c>
      <c r="Y56" s="37">
        <v>65904</v>
      </c>
      <c r="Z56" s="37">
        <v>0</v>
      </c>
      <c r="AA56" s="37">
        <v>0</v>
      </c>
      <c r="AB56" s="37">
        <v>0</v>
      </c>
      <c r="AC56" s="37">
        <v>133350</v>
      </c>
      <c r="AD56" s="37">
        <v>160140</v>
      </c>
      <c r="AE56" s="37">
        <v>0</v>
      </c>
      <c r="AF56" s="37">
        <v>0</v>
      </c>
      <c r="AG56" s="37">
        <v>52978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63690</v>
      </c>
      <c r="AX56" s="37">
        <v>42120</v>
      </c>
      <c r="AY56" s="37">
        <f>SUM($F$56:$AX$56)</f>
        <v>827902</v>
      </c>
    </row>
    <row r="57" spans="1:51" ht="9.9499999999999993" customHeight="1" x14ac:dyDescent="0.15">
      <c r="A57" s="52"/>
      <c r="B57" s="145" t="s">
        <v>186</v>
      </c>
      <c r="C57" s="146"/>
      <c r="D57" s="146"/>
      <c r="E57" s="147"/>
      <c r="F57" s="48"/>
      <c r="G57" s="48"/>
      <c r="H57" s="48"/>
      <c r="I57" s="48"/>
      <c r="J57" s="48"/>
      <c r="K57" s="37">
        <v>0</v>
      </c>
      <c r="L57" s="37">
        <v>169900</v>
      </c>
      <c r="M57" s="37">
        <v>0</v>
      </c>
      <c r="N57" s="37">
        <v>57400</v>
      </c>
      <c r="O57" s="37">
        <v>0</v>
      </c>
      <c r="P57" s="37">
        <v>12100</v>
      </c>
      <c r="Q57" s="37">
        <v>29700</v>
      </c>
      <c r="R57" s="37">
        <v>0</v>
      </c>
      <c r="S57" s="37">
        <v>132200</v>
      </c>
      <c r="T57" s="37">
        <v>0</v>
      </c>
      <c r="U57" s="37">
        <v>109300</v>
      </c>
      <c r="V57" s="37">
        <v>0</v>
      </c>
      <c r="W57" s="37">
        <v>0</v>
      </c>
      <c r="X57" s="37">
        <v>0</v>
      </c>
      <c r="Y57" s="37">
        <v>130900</v>
      </c>
      <c r="Z57" s="37">
        <v>0</v>
      </c>
      <c r="AA57" s="37">
        <v>0</v>
      </c>
      <c r="AB57" s="37">
        <v>0</v>
      </c>
      <c r="AC57" s="37">
        <v>142300</v>
      </c>
      <c r="AD57" s="37">
        <v>512400</v>
      </c>
      <c r="AE57" s="37">
        <v>0</v>
      </c>
      <c r="AF57" s="37">
        <v>0</v>
      </c>
      <c r="AG57" s="37">
        <v>97300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61000</v>
      </c>
      <c r="AX57" s="37">
        <v>39600</v>
      </c>
      <c r="AY57" s="37">
        <f>SUM($F$57:$AX$57)</f>
        <v>1494100</v>
      </c>
    </row>
    <row r="58" spans="1:51" ht="9.9499999999999993" customHeight="1" x14ac:dyDescent="0.15">
      <c r="A58" s="51"/>
      <c r="B58" s="145" t="s">
        <v>18</v>
      </c>
      <c r="C58" s="146"/>
      <c r="D58" s="146"/>
      <c r="E58" s="147"/>
      <c r="F58" s="48"/>
      <c r="G58" s="48"/>
      <c r="H58" s="48"/>
      <c r="I58" s="48"/>
      <c r="J58" s="48"/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98712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31</v>
      </c>
      <c r="AD58" s="37">
        <v>12000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37">
        <v>0</v>
      </c>
      <c r="AK58" s="37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0</v>
      </c>
      <c r="AQ58" s="37">
        <v>0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0</v>
      </c>
      <c r="AX58" s="37">
        <v>40</v>
      </c>
      <c r="AY58" s="37">
        <f>SUM($F$58:$AX$58)</f>
        <v>110783</v>
      </c>
    </row>
    <row r="59" spans="1:51" ht="9.9499999999999993" customHeight="1" x14ac:dyDescent="0.15">
      <c r="A59" s="148" t="s">
        <v>210</v>
      </c>
      <c r="B59" s="149"/>
      <c r="C59" s="149"/>
      <c r="D59" s="149"/>
      <c r="E59" s="150"/>
      <c r="F59" s="39"/>
      <c r="G59" s="39"/>
      <c r="H59" s="39"/>
      <c r="I59" s="39"/>
      <c r="J59" s="39"/>
      <c r="K59" s="37">
        <v>0</v>
      </c>
      <c r="L59" s="37">
        <v>17410</v>
      </c>
      <c r="M59" s="37">
        <v>0</v>
      </c>
      <c r="N59" s="37">
        <v>3200</v>
      </c>
      <c r="O59" s="37">
        <v>0</v>
      </c>
      <c r="P59" s="37">
        <v>120</v>
      </c>
      <c r="Q59" s="37">
        <v>7654</v>
      </c>
      <c r="R59" s="37">
        <v>0</v>
      </c>
      <c r="S59" s="37">
        <v>5594</v>
      </c>
      <c r="T59" s="37">
        <v>98712</v>
      </c>
      <c r="U59" s="37">
        <v>165</v>
      </c>
      <c r="V59" s="37">
        <v>0</v>
      </c>
      <c r="W59" s="37">
        <v>0</v>
      </c>
      <c r="X59" s="37">
        <v>0</v>
      </c>
      <c r="Y59" s="37">
        <v>16499</v>
      </c>
      <c r="Z59" s="37">
        <v>6200</v>
      </c>
      <c r="AA59" s="37">
        <v>32174</v>
      </c>
      <c r="AB59" s="37">
        <v>0</v>
      </c>
      <c r="AC59" s="37">
        <v>14011</v>
      </c>
      <c r="AD59" s="37">
        <v>82360</v>
      </c>
      <c r="AE59" s="37">
        <v>38</v>
      </c>
      <c r="AF59" s="37">
        <v>0</v>
      </c>
      <c r="AG59" s="37">
        <v>11492</v>
      </c>
      <c r="AH59" s="37">
        <v>10000</v>
      </c>
      <c r="AI59" s="37">
        <v>0</v>
      </c>
      <c r="AJ59" s="37">
        <v>0</v>
      </c>
      <c r="AK59" s="37">
        <v>0</v>
      </c>
      <c r="AL59" s="37">
        <v>0</v>
      </c>
      <c r="AM59" s="37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13048</v>
      </c>
      <c r="AS59" s="37">
        <v>0</v>
      </c>
      <c r="AT59" s="37">
        <v>0</v>
      </c>
      <c r="AU59" s="37">
        <v>0</v>
      </c>
      <c r="AV59" s="37">
        <v>0</v>
      </c>
      <c r="AW59" s="37">
        <v>70010</v>
      </c>
      <c r="AX59" s="37">
        <v>0</v>
      </c>
      <c r="AY59" s="37">
        <f>SUM($F$59:$AX$59)</f>
        <v>388687</v>
      </c>
    </row>
    <row r="60" spans="1:51" ht="9.9499999999999993" customHeight="1" x14ac:dyDescent="0.15">
      <c r="A60" s="151" t="s">
        <v>211</v>
      </c>
      <c r="B60" s="152"/>
      <c r="C60" s="152"/>
      <c r="D60" s="153"/>
      <c r="E60" s="47" t="s">
        <v>212</v>
      </c>
      <c r="F60" s="48"/>
      <c r="G60" s="48"/>
      <c r="H60" s="48"/>
      <c r="I60" s="48"/>
      <c r="J60" s="48"/>
      <c r="K60" s="37">
        <v>0</v>
      </c>
      <c r="L60" s="37">
        <v>0</v>
      </c>
      <c r="M60" s="37">
        <v>87556</v>
      </c>
      <c r="N60" s="37">
        <v>340910</v>
      </c>
      <c r="O60" s="37">
        <v>49063</v>
      </c>
      <c r="P60" s="37">
        <v>87087</v>
      </c>
      <c r="Q60" s="37">
        <v>82821</v>
      </c>
      <c r="R60" s="37">
        <v>47883</v>
      </c>
      <c r="S60" s="37">
        <v>126758</v>
      </c>
      <c r="T60" s="37">
        <v>173256</v>
      </c>
      <c r="U60" s="37">
        <v>493739</v>
      </c>
      <c r="V60" s="37">
        <v>1172</v>
      </c>
      <c r="W60" s="37">
        <v>68092</v>
      </c>
      <c r="X60" s="37">
        <v>33973</v>
      </c>
      <c r="Y60" s="37">
        <v>149585</v>
      </c>
      <c r="Z60" s="37">
        <v>51598</v>
      </c>
      <c r="AA60" s="37">
        <v>97902</v>
      </c>
      <c r="AB60" s="37">
        <v>27330</v>
      </c>
      <c r="AC60" s="37">
        <v>175665</v>
      </c>
      <c r="AD60" s="37">
        <v>450152</v>
      </c>
      <c r="AE60" s="37">
        <v>69286</v>
      </c>
      <c r="AF60" s="37">
        <v>46956</v>
      </c>
      <c r="AG60" s="37">
        <v>27627</v>
      </c>
      <c r="AH60" s="37">
        <v>24270</v>
      </c>
      <c r="AI60" s="37">
        <v>29283</v>
      </c>
      <c r="AJ60" s="37">
        <v>28583</v>
      </c>
      <c r="AK60" s="37">
        <v>11388</v>
      </c>
      <c r="AL60" s="37">
        <v>19325</v>
      </c>
      <c r="AM60" s="37">
        <v>26835</v>
      </c>
      <c r="AN60" s="37">
        <v>36563</v>
      </c>
      <c r="AO60" s="37">
        <v>6114</v>
      </c>
      <c r="AP60" s="37">
        <v>0</v>
      </c>
      <c r="AQ60" s="37">
        <v>6838</v>
      </c>
      <c r="AR60" s="37">
        <v>0</v>
      </c>
      <c r="AS60" s="37">
        <v>18502</v>
      </c>
      <c r="AT60" s="37">
        <v>19557</v>
      </c>
      <c r="AU60" s="37">
        <v>17050</v>
      </c>
      <c r="AV60" s="37">
        <v>20776</v>
      </c>
      <c r="AW60" s="37">
        <v>112704</v>
      </c>
      <c r="AX60" s="37">
        <v>42148</v>
      </c>
      <c r="AY60" s="37">
        <f>SUM($F$60:$AX$60)</f>
        <v>3108347</v>
      </c>
    </row>
    <row r="61" spans="1:51" ht="9.9499999999999993" customHeight="1" x14ac:dyDescent="0.15">
      <c r="A61" s="154"/>
      <c r="B61" s="155"/>
      <c r="C61" s="155"/>
      <c r="D61" s="156"/>
      <c r="E61" s="47" t="s">
        <v>313</v>
      </c>
      <c r="F61" s="48"/>
      <c r="G61" s="48"/>
      <c r="H61" s="48"/>
      <c r="I61" s="48"/>
      <c r="J61" s="48"/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37">
        <v>0</v>
      </c>
      <c r="AK61" s="37">
        <v>0</v>
      </c>
      <c r="AL61" s="37">
        <v>0</v>
      </c>
      <c r="AM61" s="37">
        <v>0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7">
        <v>0</v>
      </c>
      <c r="AY61" s="37">
        <f>SUM($F$61:$AX$61)</f>
        <v>0</v>
      </c>
    </row>
    <row r="62" spans="1:51" ht="9.9499999999999993" customHeight="1" x14ac:dyDescent="0.15">
      <c r="A62" s="148" t="s">
        <v>213</v>
      </c>
      <c r="B62" s="157"/>
      <c r="C62" s="157"/>
      <c r="D62" s="157"/>
      <c r="E62" s="158"/>
      <c r="F62" s="53"/>
      <c r="G62" s="53"/>
      <c r="H62" s="53"/>
      <c r="I62" s="53"/>
      <c r="J62" s="53"/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f>SUM($F$62:$AX$62)</f>
        <v>0</v>
      </c>
    </row>
    <row r="63" spans="1:51" ht="9.9499999999999993" customHeight="1" x14ac:dyDescent="0.15">
      <c r="A63" s="129" t="s">
        <v>249</v>
      </c>
      <c r="B63" s="130"/>
      <c r="C63" s="130" t="s">
        <v>186</v>
      </c>
      <c r="D63" s="133" t="s">
        <v>312</v>
      </c>
      <c r="E63" s="134"/>
      <c r="F63" s="39"/>
      <c r="G63" s="39"/>
      <c r="H63" s="39"/>
      <c r="I63" s="39"/>
      <c r="J63" s="39"/>
      <c r="K63" s="54">
        <v>422800</v>
      </c>
      <c r="L63" s="54">
        <v>1761300</v>
      </c>
      <c r="M63" s="54">
        <v>0</v>
      </c>
      <c r="N63" s="54">
        <v>0</v>
      </c>
      <c r="O63" s="54">
        <v>223300</v>
      </c>
      <c r="P63" s="54">
        <v>0</v>
      </c>
      <c r="Q63" s="54">
        <v>0</v>
      </c>
      <c r="R63" s="54">
        <v>0</v>
      </c>
      <c r="S63" s="54">
        <v>729800</v>
      </c>
      <c r="T63" s="54">
        <v>0</v>
      </c>
      <c r="U63" s="54">
        <v>0</v>
      </c>
      <c r="V63" s="54">
        <v>0</v>
      </c>
      <c r="W63" s="54">
        <v>0</v>
      </c>
      <c r="X63" s="54">
        <v>283800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631500</v>
      </c>
      <c r="AE63" s="54">
        <v>0</v>
      </c>
      <c r="AF63" s="54">
        <v>390900</v>
      </c>
      <c r="AG63" s="54">
        <v>43800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14700</v>
      </c>
      <c r="AN63" s="54">
        <v>0</v>
      </c>
      <c r="AO63" s="54">
        <v>0</v>
      </c>
      <c r="AP63" s="54">
        <v>0</v>
      </c>
      <c r="AQ63" s="54">
        <v>64900</v>
      </c>
      <c r="AR63" s="54">
        <v>66300</v>
      </c>
      <c r="AS63" s="54">
        <v>0</v>
      </c>
      <c r="AT63" s="54">
        <v>0</v>
      </c>
      <c r="AU63" s="54">
        <v>0</v>
      </c>
      <c r="AV63" s="54">
        <v>54700</v>
      </c>
      <c r="AW63" s="54">
        <v>712500</v>
      </c>
      <c r="AX63" s="54">
        <v>273200</v>
      </c>
      <c r="AY63" s="54">
        <f>SUM($F$63:$AX$63)</f>
        <v>5673500</v>
      </c>
    </row>
    <row r="64" spans="1:51" ht="9.9499999999999993" customHeight="1" x14ac:dyDescent="0.15">
      <c r="A64" s="131"/>
      <c r="B64" s="132"/>
      <c r="C64" s="132"/>
      <c r="D64" s="135" t="s">
        <v>314</v>
      </c>
      <c r="E64" s="136"/>
      <c r="F64" s="39"/>
      <c r="G64" s="39"/>
      <c r="H64" s="39"/>
      <c r="I64" s="39"/>
      <c r="J64" s="39"/>
      <c r="K64" s="37">
        <v>49900</v>
      </c>
      <c r="L64" s="37">
        <v>0</v>
      </c>
      <c r="M64" s="37">
        <v>343300</v>
      </c>
      <c r="N64" s="37">
        <v>145600</v>
      </c>
      <c r="O64" s="37">
        <v>0</v>
      </c>
      <c r="P64" s="37">
        <v>402789</v>
      </c>
      <c r="Q64" s="37">
        <v>254100</v>
      </c>
      <c r="R64" s="37">
        <v>52200</v>
      </c>
      <c r="S64" s="37">
        <v>60500</v>
      </c>
      <c r="T64" s="37">
        <v>535600</v>
      </c>
      <c r="U64" s="37">
        <v>469800</v>
      </c>
      <c r="V64" s="37">
        <v>132300</v>
      </c>
      <c r="W64" s="37">
        <v>81000</v>
      </c>
      <c r="X64" s="37">
        <v>0</v>
      </c>
      <c r="Y64" s="37">
        <v>575000</v>
      </c>
      <c r="Z64" s="37">
        <v>286400</v>
      </c>
      <c r="AA64" s="37">
        <v>578300</v>
      </c>
      <c r="AB64" s="37">
        <v>175800</v>
      </c>
      <c r="AC64" s="37">
        <v>662000</v>
      </c>
      <c r="AD64" s="37">
        <v>544000</v>
      </c>
      <c r="AE64" s="37">
        <v>76500</v>
      </c>
      <c r="AF64" s="37">
        <v>0</v>
      </c>
      <c r="AG64" s="37">
        <v>128000</v>
      </c>
      <c r="AH64" s="37">
        <v>109300</v>
      </c>
      <c r="AI64" s="37">
        <v>164800</v>
      </c>
      <c r="AJ64" s="37">
        <v>42800</v>
      </c>
      <c r="AK64" s="37">
        <v>49400</v>
      </c>
      <c r="AL64" s="37">
        <v>69200</v>
      </c>
      <c r="AM64" s="37">
        <v>0</v>
      </c>
      <c r="AN64" s="37">
        <v>141000</v>
      </c>
      <c r="AO64" s="37">
        <v>0</v>
      </c>
      <c r="AP64" s="37">
        <v>9200</v>
      </c>
      <c r="AQ64" s="37">
        <v>0</v>
      </c>
      <c r="AR64" s="37">
        <v>0</v>
      </c>
      <c r="AS64" s="37">
        <v>19400</v>
      </c>
      <c r="AT64" s="37">
        <v>42400</v>
      </c>
      <c r="AU64" s="37">
        <v>104000</v>
      </c>
      <c r="AV64" s="37">
        <v>0</v>
      </c>
      <c r="AW64" s="37">
        <v>0</v>
      </c>
      <c r="AX64" s="37">
        <v>0</v>
      </c>
      <c r="AY64" s="37">
        <f>SUM($F$64:$AX$64)</f>
        <v>6304589</v>
      </c>
    </row>
    <row r="65" spans="1:51" ht="9.9499999999999993" customHeight="1" x14ac:dyDescent="0.15">
      <c r="A65" s="131"/>
      <c r="B65" s="132"/>
      <c r="C65" s="132"/>
      <c r="D65" s="135" t="s">
        <v>18</v>
      </c>
      <c r="E65" s="136"/>
      <c r="F65" s="39"/>
      <c r="G65" s="39"/>
      <c r="H65" s="39"/>
      <c r="I65" s="39"/>
      <c r="J65" s="39"/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f>SUM($F$65:$AX$65)</f>
        <v>0</v>
      </c>
    </row>
    <row r="66" spans="1:51" ht="9.9499999999999993" customHeight="1" x14ac:dyDescent="0.15">
      <c r="A66" s="131"/>
      <c r="B66" s="132"/>
      <c r="C66" s="135" t="s">
        <v>17</v>
      </c>
      <c r="D66" s="135"/>
      <c r="E66" s="136"/>
      <c r="F66" s="39"/>
      <c r="G66" s="39"/>
      <c r="H66" s="39"/>
      <c r="I66" s="39"/>
      <c r="J66" s="39"/>
      <c r="K66" s="37">
        <v>176230</v>
      </c>
      <c r="L66" s="37">
        <v>550510</v>
      </c>
      <c r="M66" s="37">
        <v>180170</v>
      </c>
      <c r="N66" s="37">
        <v>58910</v>
      </c>
      <c r="O66" s="37">
        <v>129106</v>
      </c>
      <c r="P66" s="37">
        <v>218109</v>
      </c>
      <c r="Q66" s="37">
        <v>207550</v>
      </c>
      <c r="R66" s="37">
        <v>31000</v>
      </c>
      <c r="S66" s="37">
        <v>384460</v>
      </c>
      <c r="T66" s="37">
        <v>113490</v>
      </c>
      <c r="U66" s="37">
        <v>195125</v>
      </c>
      <c r="V66" s="37">
        <v>37010</v>
      </c>
      <c r="W66" s="37">
        <v>0</v>
      </c>
      <c r="X66" s="37">
        <v>146910</v>
      </c>
      <c r="Y66" s="37">
        <v>153527</v>
      </c>
      <c r="Z66" s="37">
        <v>215010</v>
      </c>
      <c r="AA66" s="37">
        <v>54000</v>
      </c>
      <c r="AB66" s="37">
        <v>25350</v>
      </c>
      <c r="AC66" s="37">
        <v>334730</v>
      </c>
      <c r="AD66" s="37">
        <v>305560</v>
      </c>
      <c r="AE66" s="37">
        <v>0</v>
      </c>
      <c r="AF66" s="37">
        <v>138630</v>
      </c>
      <c r="AG66" s="37">
        <v>61022</v>
      </c>
      <c r="AH66" s="37">
        <v>5320</v>
      </c>
      <c r="AI66" s="37">
        <v>111430</v>
      </c>
      <c r="AJ66" s="37">
        <v>4500</v>
      </c>
      <c r="AK66" s="37">
        <v>0</v>
      </c>
      <c r="AL66" s="37">
        <v>45000</v>
      </c>
      <c r="AM66" s="37">
        <v>0</v>
      </c>
      <c r="AN66" s="37">
        <v>59400</v>
      </c>
      <c r="AO66" s="37">
        <v>0</v>
      </c>
      <c r="AP66" s="37">
        <v>0</v>
      </c>
      <c r="AQ66" s="37">
        <v>37500</v>
      </c>
      <c r="AR66" s="37">
        <v>20280</v>
      </c>
      <c r="AS66" s="37">
        <v>12450</v>
      </c>
      <c r="AT66" s="37">
        <v>5100</v>
      </c>
      <c r="AU66" s="37">
        <v>20600</v>
      </c>
      <c r="AV66" s="37">
        <v>5000</v>
      </c>
      <c r="AW66" s="37">
        <v>522050</v>
      </c>
      <c r="AX66" s="37">
        <v>285200</v>
      </c>
      <c r="AY66" s="37">
        <f>SUM($F$66:$AX$66)</f>
        <v>4850239</v>
      </c>
    </row>
    <row r="67" spans="1:51" ht="9.9499999999999993" customHeight="1" x14ac:dyDescent="0.15">
      <c r="A67" s="131"/>
      <c r="B67" s="132"/>
      <c r="C67" s="135" t="s">
        <v>174</v>
      </c>
      <c r="D67" s="135"/>
      <c r="E67" s="136"/>
      <c r="F67" s="39"/>
      <c r="G67" s="39"/>
      <c r="H67" s="39"/>
      <c r="I67" s="39"/>
      <c r="J67" s="39"/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8204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f>SUM($F$67:$AX$67)</f>
        <v>8204</v>
      </c>
    </row>
    <row r="68" spans="1:51" ht="9.9499999999999993" customHeight="1" x14ac:dyDescent="0.15">
      <c r="A68" s="131"/>
      <c r="B68" s="132"/>
      <c r="C68" s="135" t="s">
        <v>191</v>
      </c>
      <c r="D68" s="135"/>
      <c r="E68" s="136"/>
      <c r="F68" s="39"/>
      <c r="G68" s="39"/>
      <c r="H68" s="39"/>
      <c r="I68" s="39"/>
      <c r="J68" s="39"/>
      <c r="K68" s="37">
        <v>62236</v>
      </c>
      <c r="L68" s="37">
        <v>979</v>
      </c>
      <c r="M68" s="37">
        <v>10554</v>
      </c>
      <c r="N68" s="37">
        <v>33571</v>
      </c>
      <c r="O68" s="37">
        <v>10395</v>
      </c>
      <c r="P68" s="37">
        <v>25157</v>
      </c>
      <c r="Q68" s="37">
        <v>51718</v>
      </c>
      <c r="R68" s="37">
        <v>6972</v>
      </c>
      <c r="S68" s="37">
        <v>98860</v>
      </c>
      <c r="T68" s="37">
        <v>199168</v>
      </c>
      <c r="U68" s="37">
        <v>2044</v>
      </c>
      <c r="V68" s="37">
        <v>1491</v>
      </c>
      <c r="W68" s="37">
        <v>343</v>
      </c>
      <c r="X68" s="37">
        <v>22335</v>
      </c>
      <c r="Y68" s="37">
        <v>55583</v>
      </c>
      <c r="Z68" s="37">
        <v>29059</v>
      </c>
      <c r="AA68" s="37">
        <v>17824</v>
      </c>
      <c r="AB68" s="37">
        <v>12169</v>
      </c>
      <c r="AC68" s="37">
        <v>35442</v>
      </c>
      <c r="AD68" s="37">
        <v>161427</v>
      </c>
      <c r="AE68" s="37">
        <v>10909</v>
      </c>
      <c r="AF68" s="37">
        <v>14970</v>
      </c>
      <c r="AG68" s="37">
        <v>430</v>
      </c>
      <c r="AH68" s="37">
        <v>12005</v>
      </c>
      <c r="AI68" s="37">
        <v>0</v>
      </c>
      <c r="AJ68" s="37">
        <v>15927</v>
      </c>
      <c r="AK68" s="37">
        <v>0</v>
      </c>
      <c r="AL68" s="37">
        <v>17539</v>
      </c>
      <c r="AM68" s="37">
        <v>6901</v>
      </c>
      <c r="AN68" s="37">
        <v>13946</v>
      </c>
      <c r="AO68" s="37">
        <v>0</v>
      </c>
      <c r="AP68" s="37">
        <v>0</v>
      </c>
      <c r="AQ68" s="37">
        <v>0</v>
      </c>
      <c r="AR68" s="37">
        <v>1548</v>
      </c>
      <c r="AS68" s="37">
        <v>5952</v>
      </c>
      <c r="AT68" s="37">
        <v>3312</v>
      </c>
      <c r="AU68" s="37">
        <v>6669</v>
      </c>
      <c r="AV68" s="37">
        <v>8221</v>
      </c>
      <c r="AW68" s="37">
        <v>61805</v>
      </c>
      <c r="AX68" s="37">
        <v>46275</v>
      </c>
      <c r="AY68" s="37">
        <f>SUM($F$68:$AX$68)</f>
        <v>1063736</v>
      </c>
    </row>
    <row r="69" spans="1:51" ht="9.9499999999999993" customHeight="1" x14ac:dyDescent="0.15">
      <c r="A69" s="131"/>
      <c r="B69" s="132"/>
      <c r="C69" s="135" t="s">
        <v>175</v>
      </c>
      <c r="D69" s="135"/>
      <c r="E69" s="136"/>
      <c r="F69" s="39"/>
      <c r="G69" s="39"/>
      <c r="H69" s="39"/>
      <c r="I69" s="39"/>
      <c r="J69" s="39"/>
      <c r="K69" s="37">
        <v>46856</v>
      </c>
      <c r="L69" s="37">
        <v>450267</v>
      </c>
      <c r="M69" s="37">
        <v>49072</v>
      </c>
      <c r="N69" s="37">
        <v>0</v>
      </c>
      <c r="O69" s="37">
        <v>48182</v>
      </c>
      <c r="P69" s="37">
        <v>39825</v>
      </c>
      <c r="Q69" s="37">
        <v>48753</v>
      </c>
      <c r="R69" s="37">
        <v>10810</v>
      </c>
      <c r="S69" s="37">
        <v>0</v>
      </c>
      <c r="T69" s="37">
        <v>3769</v>
      </c>
      <c r="U69" s="37">
        <v>211594</v>
      </c>
      <c r="V69" s="37">
        <v>0</v>
      </c>
      <c r="W69" s="37">
        <v>42826</v>
      </c>
      <c r="X69" s="37">
        <v>146647</v>
      </c>
      <c r="Y69" s="37">
        <v>143606</v>
      </c>
      <c r="Z69" s="37">
        <v>57386</v>
      </c>
      <c r="AA69" s="37">
        <v>66438</v>
      </c>
      <c r="AB69" s="37">
        <v>67688</v>
      </c>
      <c r="AC69" s="37">
        <v>193591</v>
      </c>
      <c r="AD69" s="37">
        <v>39874</v>
      </c>
      <c r="AE69" s="37">
        <v>20000</v>
      </c>
      <c r="AF69" s="37">
        <v>121316</v>
      </c>
      <c r="AG69" s="37">
        <v>44334</v>
      </c>
      <c r="AH69" s="37">
        <v>57315</v>
      </c>
      <c r="AI69" s="37">
        <v>65210</v>
      </c>
      <c r="AJ69" s="37">
        <v>0</v>
      </c>
      <c r="AK69" s="37">
        <v>11177</v>
      </c>
      <c r="AL69" s="37">
        <v>0</v>
      </c>
      <c r="AM69" s="37">
        <v>0</v>
      </c>
      <c r="AN69" s="37">
        <v>19546</v>
      </c>
      <c r="AO69" s="37">
        <v>0</v>
      </c>
      <c r="AP69" s="37">
        <v>8858</v>
      </c>
      <c r="AQ69" s="37">
        <v>3560</v>
      </c>
      <c r="AR69" s="37">
        <v>7665</v>
      </c>
      <c r="AS69" s="37">
        <v>19262</v>
      </c>
      <c r="AT69" s="37">
        <v>1603</v>
      </c>
      <c r="AU69" s="37">
        <v>20218</v>
      </c>
      <c r="AV69" s="37">
        <v>18281</v>
      </c>
      <c r="AW69" s="37">
        <v>168425</v>
      </c>
      <c r="AX69" s="37">
        <v>79141</v>
      </c>
      <c r="AY69" s="37">
        <f>SUM($F$69:$AX$69)</f>
        <v>2333095</v>
      </c>
    </row>
    <row r="70" spans="1:51" ht="9.9499999999999993" customHeight="1" x14ac:dyDescent="0.15">
      <c r="A70" s="131"/>
      <c r="B70" s="132"/>
      <c r="C70" s="135" t="s">
        <v>18</v>
      </c>
      <c r="D70" s="135"/>
      <c r="E70" s="136"/>
      <c r="F70" s="39"/>
      <c r="G70" s="39"/>
      <c r="H70" s="39"/>
      <c r="I70" s="39"/>
      <c r="J70" s="39"/>
      <c r="K70" s="37">
        <v>0</v>
      </c>
      <c r="L70" s="37">
        <v>0</v>
      </c>
      <c r="M70" s="37">
        <v>0</v>
      </c>
      <c r="N70" s="37">
        <v>22491</v>
      </c>
      <c r="O70" s="37">
        <v>100891</v>
      </c>
      <c r="P70" s="37">
        <v>0</v>
      </c>
      <c r="Q70" s="37">
        <v>92875</v>
      </c>
      <c r="R70" s="37">
        <v>0</v>
      </c>
      <c r="S70" s="37">
        <v>208035</v>
      </c>
      <c r="T70" s="37">
        <v>0</v>
      </c>
      <c r="U70" s="37">
        <v>119</v>
      </c>
      <c r="V70" s="37">
        <v>37979</v>
      </c>
      <c r="W70" s="37">
        <v>4307</v>
      </c>
      <c r="X70" s="37">
        <v>0</v>
      </c>
      <c r="Y70" s="37">
        <v>0</v>
      </c>
      <c r="Z70" s="37">
        <v>0</v>
      </c>
      <c r="AA70" s="37">
        <v>5557</v>
      </c>
      <c r="AB70" s="37">
        <v>5388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939</v>
      </c>
      <c r="AI70" s="37">
        <v>5000</v>
      </c>
      <c r="AJ70" s="37">
        <v>29339</v>
      </c>
      <c r="AK70" s="37">
        <v>17779</v>
      </c>
      <c r="AL70" s="37">
        <v>0</v>
      </c>
      <c r="AM70" s="37">
        <v>0</v>
      </c>
      <c r="AN70" s="37">
        <v>0</v>
      </c>
      <c r="AO70" s="37">
        <v>130330</v>
      </c>
      <c r="AP70" s="37">
        <v>0</v>
      </c>
      <c r="AQ70" s="37">
        <v>19398</v>
      </c>
      <c r="AR70" s="37">
        <v>0</v>
      </c>
      <c r="AS70" s="37">
        <v>538</v>
      </c>
      <c r="AT70" s="37">
        <v>0</v>
      </c>
      <c r="AU70" s="37">
        <v>0</v>
      </c>
      <c r="AV70" s="37">
        <v>0</v>
      </c>
      <c r="AW70" s="37">
        <v>11880</v>
      </c>
      <c r="AX70" s="37">
        <v>1796</v>
      </c>
      <c r="AY70" s="37">
        <f>SUM($F$70:$AX$70)</f>
        <v>694641</v>
      </c>
    </row>
    <row r="71" spans="1:51" ht="9.9499999999999993" customHeight="1" x14ac:dyDescent="0.15">
      <c r="A71" s="126" t="s">
        <v>301</v>
      </c>
      <c r="B71" s="127"/>
      <c r="C71" s="127"/>
      <c r="D71" s="127"/>
      <c r="E71" s="128"/>
      <c r="F71" s="55"/>
      <c r="G71" s="56"/>
      <c r="H71" s="56"/>
      <c r="I71" s="56"/>
      <c r="J71" s="56"/>
      <c r="K71" s="37">
        <v>18249371</v>
      </c>
      <c r="L71" s="37">
        <v>57660730</v>
      </c>
      <c r="M71" s="37">
        <v>12590514</v>
      </c>
      <c r="N71" s="37">
        <v>5691292</v>
      </c>
      <c r="O71" s="37">
        <v>9907878</v>
      </c>
      <c r="P71" s="37">
        <v>7379550</v>
      </c>
      <c r="Q71" s="37">
        <v>6228160</v>
      </c>
      <c r="R71" s="37">
        <v>6594111</v>
      </c>
      <c r="S71" s="37">
        <v>17559605</v>
      </c>
      <c r="T71" s="37">
        <v>44485269</v>
      </c>
      <c r="U71" s="37">
        <v>41145280</v>
      </c>
      <c r="V71" s="37">
        <v>6427227</v>
      </c>
      <c r="W71" s="37">
        <v>9651126</v>
      </c>
      <c r="X71" s="37">
        <v>2771443</v>
      </c>
      <c r="Y71" s="37">
        <v>15250239</v>
      </c>
      <c r="Z71" s="37">
        <v>7101673</v>
      </c>
      <c r="AA71" s="37">
        <v>20100420</v>
      </c>
      <c r="AB71" s="37">
        <v>5218099</v>
      </c>
      <c r="AC71" s="37">
        <v>20429559</v>
      </c>
      <c r="AD71" s="37">
        <v>27207982</v>
      </c>
      <c r="AE71" s="37">
        <v>7166092</v>
      </c>
      <c r="AF71" s="37">
        <v>4219260</v>
      </c>
      <c r="AG71" s="37">
        <v>5394947</v>
      </c>
      <c r="AH71" s="37">
        <v>3834601</v>
      </c>
      <c r="AI71" s="37">
        <v>6538622</v>
      </c>
      <c r="AJ71" s="37">
        <v>5727486</v>
      </c>
      <c r="AK71" s="37">
        <v>1236210</v>
      </c>
      <c r="AL71" s="37">
        <v>1981707</v>
      </c>
      <c r="AM71" s="37">
        <v>2805201</v>
      </c>
      <c r="AN71" s="37">
        <v>4078643</v>
      </c>
      <c r="AO71" s="37">
        <v>2532331</v>
      </c>
      <c r="AP71" s="37">
        <v>1364673</v>
      </c>
      <c r="AQ71" s="37">
        <v>431576</v>
      </c>
      <c r="AR71" s="37">
        <v>816956</v>
      </c>
      <c r="AS71" s="37">
        <v>2397539</v>
      </c>
      <c r="AT71" s="37">
        <v>5922546</v>
      </c>
      <c r="AU71" s="37">
        <v>4157064</v>
      </c>
      <c r="AV71" s="37">
        <v>3527996</v>
      </c>
      <c r="AW71" s="37">
        <v>14392071</v>
      </c>
      <c r="AX71" s="37">
        <v>6932705</v>
      </c>
      <c r="AY71" s="37">
        <f>SUM($F$71:$AX$71)</f>
        <v>427107754</v>
      </c>
    </row>
    <row r="72" spans="1:51" ht="9.9499999999999993" customHeight="1" x14ac:dyDescent="0.15">
      <c r="A72" s="143" t="s">
        <v>250</v>
      </c>
      <c r="B72" s="138"/>
      <c r="C72" s="138"/>
      <c r="D72" s="138"/>
      <c r="E72" s="139"/>
      <c r="F72" s="39"/>
      <c r="G72" s="39"/>
      <c r="H72" s="39"/>
      <c r="I72" s="39"/>
      <c r="J72" s="39"/>
      <c r="K72" s="37">
        <v>0</v>
      </c>
      <c r="L72" s="37">
        <v>127706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200000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f>SUM($F$72:$AX$72)</f>
        <v>327706</v>
      </c>
    </row>
    <row r="73" spans="1:51" ht="9.9499999999999993" customHeight="1" x14ac:dyDescent="0.15">
      <c r="A73" s="126" t="s">
        <v>175</v>
      </c>
      <c r="B73" s="127"/>
      <c r="C73" s="127"/>
      <c r="D73" s="127"/>
      <c r="E73" s="128"/>
      <c r="F73" s="55"/>
      <c r="G73" s="56"/>
      <c r="H73" s="56"/>
      <c r="I73" s="56"/>
      <c r="J73" s="56"/>
      <c r="K73" s="37">
        <v>1552588</v>
      </c>
      <c r="L73" s="37">
        <v>4402216</v>
      </c>
      <c r="M73" s="37">
        <v>1190000</v>
      </c>
      <c r="N73" s="37">
        <v>388058</v>
      </c>
      <c r="O73" s="37">
        <v>510303</v>
      </c>
      <c r="P73" s="37">
        <v>734081</v>
      </c>
      <c r="Q73" s="37">
        <v>374548</v>
      </c>
      <c r="R73" s="37">
        <v>586440</v>
      </c>
      <c r="S73" s="37">
        <v>540115</v>
      </c>
      <c r="T73" s="37">
        <v>3089825</v>
      </c>
      <c r="U73" s="37">
        <v>2740000</v>
      </c>
      <c r="V73" s="37">
        <v>569785</v>
      </c>
      <c r="W73" s="37">
        <v>350000</v>
      </c>
      <c r="X73" s="37">
        <v>351888</v>
      </c>
      <c r="Y73" s="37">
        <v>1263327</v>
      </c>
      <c r="Z73" s="37">
        <v>546749</v>
      </c>
      <c r="AA73" s="37">
        <v>1628351</v>
      </c>
      <c r="AB73" s="37">
        <v>383797</v>
      </c>
      <c r="AC73" s="37">
        <v>950000</v>
      </c>
      <c r="AD73" s="37">
        <v>1150000</v>
      </c>
      <c r="AE73" s="37">
        <v>435618</v>
      </c>
      <c r="AF73" s="37">
        <v>497350</v>
      </c>
      <c r="AG73" s="37">
        <v>374997</v>
      </c>
      <c r="AH73" s="37">
        <v>209544</v>
      </c>
      <c r="AI73" s="37">
        <v>435216</v>
      </c>
      <c r="AJ73" s="37">
        <v>220544</v>
      </c>
      <c r="AK73" s="37">
        <v>44576</v>
      </c>
      <c r="AL73" s="37">
        <v>90000</v>
      </c>
      <c r="AM73" s="37">
        <v>222666</v>
      </c>
      <c r="AN73" s="37">
        <v>178798</v>
      </c>
      <c r="AO73" s="37">
        <v>308000</v>
      </c>
      <c r="AP73" s="37">
        <v>72671</v>
      </c>
      <c r="AQ73" s="37">
        <v>41317</v>
      </c>
      <c r="AR73" s="37">
        <v>38986</v>
      </c>
      <c r="AS73" s="37">
        <v>211506</v>
      </c>
      <c r="AT73" s="37">
        <v>565667</v>
      </c>
      <c r="AU73" s="37">
        <v>309187</v>
      </c>
      <c r="AV73" s="37">
        <v>303490</v>
      </c>
      <c r="AW73" s="37">
        <v>1382261</v>
      </c>
      <c r="AX73" s="37">
        <v>704930</v>
      </c>
      <c r="AY73" s="37">
        <f>SUM($F$73:$AX$73)</f>
        <v>29949395</v>
      </c>
    </row>
    <row r="74" spans="1:51" ht="9.9499999999999993" customHeight="1" x14ac:dyDescent="0.15">
      <c r="A74" s="57"/>
      <c r="B74" s="144" t="s">
        <v>251</v>
      </c>
      <c r="C74" s="127"/>
      <c r="D74" s="127"/>
      <c r="E74" s="128"/>
      <c r="F74" s="55"/>
      <c r="G74" s="56"/>
      <c r="H74" s="56"/>
      <c r="I74" s="56"/>
      <c r="J74" s="56"/>
      <c r="K74" s="37">
        <v>1235273</v>
      </c>
      <c r="L74" s="37">
        <v>2006602</v>
      </c>
      <c r="M74" s="37">
        <v>869749</v>
      </c>
      <c r="N74" s="37">
        <v>251456</v>
      </c>
      <c r="O74" s="37">
        <v>406760</v>
      </c>
      <c r="P74" s="37">
        <v>472963</v>
      </c>
      <c r="Q74" s="37">
        <v>306527</v>
      </c>
      <c r="R74" s="37">
        <v>534676</v>
      </c>
      <c r="S74" s="37">
        <v>290398</v>
      </c>
      <c r="T74" s="37">
        <v>1460717</v>
      </c>
      <c r="U74" s="37">
        <v>1263986</v>
      </c>
      <c r="V74" s="37">
        <v>475059</v>
      </c>
      <c r="W74" s="37">
        <v>211441</v>
      </c>
      <c r="X74" s="37">
        <v>168822</v>
      </c>
      <c r="Y74" s="37">
        <v>438115</v>
      </c>
      <c r="Z74" s="37">
        <v>245227</v>
      </c>
      <c r="AA74" s="37">
        <v>1210904</v>
      </c>
      <c r="AB74" s="37">
        <v>80646</v>
      </c>
      <c r="AC74" s="37">
        <v>351580</v>
      </c>
      <c r="AD74" s="37">
        <v>643639</v>
      </c>
      <c r="AE74" s="37">
        <v>379748</v>
      </c>
      <c r="AF74" s="37">
        <v>189103</v>
      </c>
      <c r="AG74" s="37">
        <v>201321</v>
      </c>
      <c r="AH74" s="37">
        <v>101274</v>
      </c>
      <c r="AI74" s="37">
        <v>190712</v>
      </c>
      <c r="AJ74" s="37">
        <v>67281</v>
      </c>
      <c r="AK74" s="37">
        <v>19257</v>
      </c>
      <c r="AL74" s="37">
        <v>45538</v>
      </c>
      <c r="AM74" s="37">
        <v>65733</v>
      </c>
      <c r="AN74" s="37">
        <v>170076</v>
      </c>
      <c r="AO74" s="37">
        <v>118123</v>
      </c>
      <c r="AP74" s="37">
        <v>48462</v>
      </c>
      <c r="AQ74" s="37">
        <v>20982</v>
      </c>
      <c r="AR74" s="37">
        <v>15429</v>
      </c>
      <c r="AS74" s="37">
        <v>191936</v>
      </c>
      <c r="AT74" s="37">
        <v>355694</v>
      </c>
      <c r="AU74" s="37">
        <v>141092</v>
      </c>
      <c r="AV74" s="37">
        <v>220988</v>
      </c>
      <c r="AW74" s="37">
        <v>1019950</v>
      </c>
      <c r="AX74" s="37">
        <v>458295</v>
      </c>
      <c r="AY74" s="37">
        <f>SUM($F$74:$AX$74)</f>
        <v>16945534</v>
      </c>
    </row>
    <row r="75" spans="1:51" ht="9.9499999999999993" customHeight="1" x14ac:dyDescent="0.15">
      <c r="A75" s="57"/>
      <c r="B75" s="41"/>
      <c r="C75" s="137" t="s">
        <v>252</v>
      </c>
      <c r="D75" s="138"/>
      <c r="E75" s="139"/>
      <c r="F75" s="55"/>
      <c r="G75" s="56"/>
      <c r="H75" s="56"/>
      <c r="I75" s="56"/>
      <c r="J75" s="56"/>
      <c r="K75" s="37">
        <v>1235273</v>
      </c>
      <c r="L75" s="37">
        <v>1985651</v>
      </c>
      <c r="M75" s="37">
        <v>774222</v>
      </c>
      <c r="N75" s="37">
        <v>230285</v>
      </c>
      <c r="O75" s="37">
        <v>406760</v>
      </c>
      <c r="P75" s="37">
        <v>439697</v>
      </c>
      <c r="Q75" s="37">
        <v>306527</v>
      </c>
      <c r="R75" s="37">
        <v>469333</v>
      </c>
      <c r="S75" s="37">
        <v>290398</v>
      </c>
      <c r="T75" s="37">
        <v>1460717</v>
      </c>
      <c r="U75" s="37">
        <v>1256502</v>
      </c>
      <c r="V75" s="37">
        <v>475059</v>
      </c>
      <c r="W75" s="37">
        <v>49641</v>
      </c>
      <c r="X75" s="37">
        <v>168822</v>
      </c>
      <c r="Y75" s="37">
        <v>434529</v>
      </c>
      <c r="Z75" s="37">
        <v>245227</v>
      </c>
      <c r="AA75" s="37">
        <v>1071497</v>
      </c>
      <c r="AB75" s="37">
        <v>80646</v>
      </c>
      <c r="AC75" s="37">
        <v>351580</v>
      </c>
      <c r="AD75" s="37">
        <v>590458</v>
      </c>
      <c r="AE75" s="37">
        <v>217913</v>
      </c>
      <c r="AF75" s="37">
        <v>189103</v>
      </c>
      <c r="AG75" s="37">
        <v>191846</v>
      </c>
      <c r="AH75" s="37">
        <v>101274</v>
      </c>
      <c r="AI75" s="37">
        <v>132679</v>
      </c>
      <c r="AJ75" s="37">
        <v>67281</v>
      </c>
      <c r="AK75" s="37">
        <v>11457</v>
      </c>
      <c r="AL75" s="37">
        <v>45538</v>
      </c>
      <c r="AM75" s="37">
        <v>65733</v>
      </c>
      <c r="AN75" s="37">
        <v>159951</v>
      </c>
      <c r="AO75" s="37">
        <v>118123</v>
      </c>
      <c r="AP75" s="37">
        <v>48462</v>
      </c>
      <c r="AQ75" s="37">
        <v>7158</v>
      </c>
      <c r="AR75" s="37">
        <v>12797</v>
      </c>
      <c r="AS75" s="37">
        <v>189328</v>
      </c>
      <c r="AT75" s="37">
        <v>355694</v>
      </c>
      <c r="AU75" s="37">
        <v>90201</v>
      </c>
      <c r="AV75" s="37">
        <v>220988</v>
      </c>
      <c r="AW75" s="37">
        <v>900775</v>
      </c>
      <c r="AX75" s="37">
        <v>458295</v>
      </c>
      <c r="AY75" s="37">
        <f>SUM($F$75:$AX$75)</f>
        <v>15907420</v>
      </c>
    </row>
    <row r="76" spans="1:51" ht="9.9499999999999993" customHeight="1" x14ac:dyDescent="0.15">
      <c r="A76" s="57"/>
      <c r="B76" s="42"/>
      <c r="C76" s="137" t="s">
        <v>253</v>
      </c>
      <c r="D76" s="138"/>
      <c r="E76" s="139"/>
      <c r="F76" s="55"/>
      <c r="G76" s="56"/>
      <c r="H76" s="56"/>
      <c r="I76" s="56"/>
      <c r="J76" s="56"/>
      <c r="K76" s="37">
        <v>0</v>
      </c>
      <c r="L76" s="37">
        <v>20951</v>
      </c>
      <c r="M76" s="37">
        <v>95527</v>
      </c>
      <c r="N76" s="37">
        <v>21171</v>
      </c>
      <c r="O76" s="37">
        <v>0</v>
      </c>
      <c r="P76" s="37">
        <v>33266</v>
      </c>
      <c r="Q76" s="37">
        <v>0</v>
      </c>
      <c r="R76" s="37">
        <v>65343</v>
      </c>
      <c r="S76" s="37">
        <v>0</v>
      </c>
      <c r="T76" s="37">
        <v>0</v>
      </c>
      <c r="U76" s="37">
        <v>7484</v>
      </c>
      <c r="V76" s="37">
        <v>0</v>
      </c>
      <c r="W76" s="37">
        <v>161800</v>
      </c>
      <c r="X76" s="37">
        <v>0</v>
      </c>
      <c r="Y76" s="37">
        <v>3586</v>
      </c>
      <c r="Z76" s="37">
        <v>0</v>
      </c>
      <c r="AA76" s="37">
        <v>139407</v>
      </c>
      <c r="AB76" s="37">
        <v>0</v>
      </c>
      <c r="AC76" s="37">
        <v>0</v>
      </c>
      <c r="AD76" s="37">
        <v>53181</v>
      </c>
      <c r="AE76" s="37">
        <v>161835</v>
      </c>
      <c r="AF76" s="37">
        <v>0</v>
      </c>
      <c r="AG76" s="37">
        <v>9475</v>
      </c>
      <c r="AH76" s="37">
        <v>0</v>
      </c>
      <c r="AI76" s="37">
        <v>58033</v>
      </c>
      <c r="AJ76" s="37">
        <v>0</v>
      </c>
      <c r="AK76" s="37">
        <v>7800</v>
      </c>
      <c r="AL76" s="37">
        <v>0</v>
      </c>
      <c r="AM76" s="37">
        <v>0</v>
      </c>
      <c r="AN76" s="37">
        <v>10125</v>
      </c>
      <c r="AO76" s="37">
        <v>0</v>
      </c>
      <c r="AP76" s="37">
        <v>0</v>
      </c>
      <c r="AQ76" s="37">
        <v>13824</v>
      </c>
      <c r="AR76" s="37">
        <v>2632</v>
      </c>
      <c r="AS76" s="37">
        <v>2608</v>
      </c>
      <c r="AT76" s="37">
        <v>0</v>
      </c>
      <c r="AU76" s="37">
        <v>50891</v>
      </c>
      <c r="AV76" s="37">
        <v>0</v>
      </c>
      <c r="AW76" s="37">
        <v>119175</v>
      </c>
      <c r="AX76" s="37">
        <v>0</v>
      </c>
      <c r="AY76" s="37">
        <f>SUM($F$76:$AX$76)</f>
        <v>1038114</v>
      </c>
    </row>
    <row r="77" spans="1:51" ht="9.9499999999999993" customHeight="1" x14ac:dyDescent="0.15">
      <c r="A77" s="57"/>
      <c r="B77" s="144" t="s">
        <v>254</v>
      </c>
      <c r="C77" s="127"/>
      <c r="D77" s="127"/>
      <c r="E77" s="128"/>
      <c r="F77" s="55"/>
      <c r="G77" s="56"/>
      <c r="H77" s="56"/>
      <c r="I77" s="56"/>
      <c r="J77" s="56"/>
      <c r="K77" s="37">
        <v>317315</v>
      </c>
      <c r="L77" s="37">
        <v>2395614</v>
      </c>
      <c r="M77" s="37">
        <v>320251</v>
      </c>
      <c r="N77" s="37">
        <v>136602</v>
      </c>
      <c r="O77" s="37">
        <v>103543</v>
      </c>
      <c r="P77" s="37">
        <v>261118</v>
      </c>
      <c r="Q77" s="37">
        <v>68021</v>
      </c>
      <c r="R77" s="37">
        <v>51764</v>
      </c>
      <c r="S77" s="37">
        <v>249717</v>
      </c>
      <c r="T77" s="37">
        <v>1629108</v>
      </c>
      <c r="U77" s="37">
        <v>1476014</v>
      </c>
      <c r="V77" s="37">
        <v>94726</v>
      </c>
      <c r="W77" s="37">
        <v>138559</v>
      </c>
      <c r="X77" s="37">
        <v>183066</v>
      </c>
      <c r="Y77" s="37">
        <v>825212</v>
      </c>
      <c r="Z77" s="37">
        <v>301522</v>
      </c>
      <c r="AA77" s="37">
        <v>417447</v>
      </c>
      <c r="AB77" s="37">
        <v>303151</v>
      </c>
      <c r="AC77" s="37">
        <v>598420</v>
      </c>
      <c r="AD77" s="37">
        <v>506361</v>
      </c>
      <c r="AE77" s="37">
        <v>55870</v>
      </c>
      <c r="AF77" s="37">
        <v>308247</v>
      </c>
      <c r="AG77" s="37">
        <v>173676</v>
      </c>
      <c r="AH77" s="37">
        <v>108270</v>
      </c>
      <c r="AI77" s="37">
        <v>244504</v>
      </c>
      <c r="AJ77" s="37">
        <v>153263</v>
      </c>
      <c r="AK77" s="37">
        <v>25319</v>
      </c>
      <c r="AL77" s="37">
        <v>44462</v>
      </c>
      <c r="AM77" s="37">
        <v>156933</v>
      </c>
      <c r="AN77" s="37">
        <v>8722</v>
      </c>
      <c r="AO77" s="37">
        <v>189877</v>
      </c>
      <c r="AP77" s="37">
        <v>24209</v>
      </c>
      <c r="AQ77" s="37">
        <v>20335</v>
      </c>
      <c r="AR77" s="37">
        <v>23557</v>
      </c>
      <c r="AS77" s="37">
        <v>19570</v>
      </c>
      <c r="AT77" s="37">
        <v>209973</v>
      </c>
      <c r="AU77" s="37">
        <v>168095</v>
      </c>
      <c r="AV77" s="37">
        <v>82502</v>
      </c>
      <c r="AW77" s="37">
        <v>362311</v>
      </c>
      <c r="AX77" s="37">
        <v>246635</v>
      </c>
      <c r="AY77" s="37">
        <f>SUM($F$77:$AX$77)</f>
        <v>13003861</v>
      </c>
    </row>
    <row r="78" spans="1:51" ht="9.9499999999999993" customHeight="1" x14ac:dyDescent="0.15">
      <c r="A78" s="57"/>
      <c r="B78" s="41"/>
      <c r="C78" s="137" t="s">
        <v>252</v>
      </c>
      <c r="D78" s="138"/>
      <c r="E78" s="139"/>
      <c r="F78" s="55"/>
      <c r="G78" s="56"/>
      <c r="H78" s="56"/>
      <c r="I78" s="56"/>
      <c r="J78" s="56"/>
      <c r="K78" s="37">
        <v>51135</v>
      </c>
      <c r="L78" s="37">
        <v>137994</v>
      </c>
      <c r="M78" s="37">
        <v>169003</v>
      </c>
      <c r="N78" s="37">
        <v>49982</v>
      </c>
      <c r="O78" s="37">
        <v>22517</v>
      </c>
      <c r="P78" s="37">
        <v>58254</v>
      </c>
      <c r="Q78" s="37">
        <v>19268</v>
      </c>
      <c r="R78" s="37">
        <v>24009</v>
      </c>
      <c r="S78" s="37">
        <v>58608</v>
      </c>
      <c r="T78" s="37">
        <v>540566</v>
      </c>
      <c r="U78" s="37">
        <v>542219</v>
      </c>
      <c r="V78" s="37">
        <v>24780</v>
      </c>
      <c r="W78" s="37">
        <v>66782</v>
      </c>
      <c r="X78" s="37">
        <v>16923</v>
      </c>
      <c r="Y78" s="37">
        <v>68791</v>
      </c>
      <c r="Z78" s="37">
        <v>33186</v>
      </c>
      <c r="AA78" s="37">
        <v>76833</v>
      </c>
      <c r="AB78" s="37">
        <v>39911</v>
      </c>
      <c r="AC78" s="37">
        <v>65320</v>
      </c>
      <c r="AD78" s="37">
        <v>74786</v>
      </c>
      <c r="AE78" s="37">
        <v>34920</v>
      </c>
      <c r="AF78" s="37">
        <v>49444</v>
      </c>
      <c r="AG78" s="37">
        <v>69497</v>
      </c>
      <c r="AH78" s="37">
        <v>108270</v>
      </c>
      <c r="AI78" s="37">
        <v>57846</v>
      </c>
      <c r="AJ78" s="37">
        <v>29967</v>
      </c>
      <c r="AK78" s="37">
        <v>13476</v>
      </c>
      <c r="AL78" s="37">
        <v>44462</v>
      </c>
      <c r="AM78" s="37">
        <v>11515</v>
      </c>
      <c r="AN78" s="37">
        <v>8722</v>
      </c>
      <c r="AO78" s="37">
        <v>7605</v>
      </c>
      <c r="AP78" s="37">
        <v>12689</v>
      </c>
      <c r="AQ78" s="37">
        <v>7136</v>
      </c>
      <c r="AR78" s="37">
        <v>7026</v>
      </c>
      <c r="AS78" s="37">
        <v>13299</v>
      </c>
      <c r="AT78" s="37">
        <v>95926</v>
      </c>
      <c r="AU78" s="37">
        <v>53005</v>
      </c>
      <c r="AV78" s="37">
        <v>24624</v>
      </c>
      <c r="AW78" s="37">
        <v>65249</v>
      </c>
      <c r="AX78" s="37">
        <v>10838</v>
      </c>
      <c r="AY78" s="37">
        <f>SUM($F$78:$AX$78)</f>
        <v>2866383</v>
      </c>
    </row>
    <row r="79" spans="1:51" ht="9.9499999999999993" customHeight="1" x14ac:dyDescent="0.15">
      <c r="A79" s="58"/>
      <c r="B79" s="59"/>
      <c r="C79" s="140" t="s">
        <v>253</v>
      </c>
      <c r="D79" s="141"/>
      <c r="E79" s="142"/>
      <c r="F79" s="55"/>
      <c r="G79" s="56"/>
      <c r="H79" s="56"/>
      <c r="I79" s="56"/>
      <c r="J79" s="56"/>
      <c r="K79" s="60">
        <v>266180</v>
      </c>
      <c r="L79" s="60">
        <v>2257620</v>
      </c>
      <c r="M79" s="60">
        <v>151248</v>
      </c>
      <c r="N79" s="60">
        <v>86620</v>
      </c>
      <c r="O79" s="60">
        <v>81026</v>
      </c>
      <c r="P79" s="60">
        <v>202864</v>
      </c>
      <c r="Q79" s="60">
        <v>48753</v>
      </c>
      <c r="R79" s="60">
        <v>27755</v>
      </c>
      <c r="S79" s="60">
        <v>191109</v>
      </c>
      <c r="T79" s="60">
        <v>1088542</v>
      </c>
      <c r="U79" s="60">
        <v>933795</v>
      </c>
      <c r="V79" s="60">
        <v>69946</v>
      </c>
      <c r="W79" s="60">
        <v>71777</v>
      </c>
      <c r="X79" s="60">
        <v>166143</v>
      </c>
      <c r="Y79" s="60">
        <v>756421</v>
      </c>
      <c r="Z79" s="60">
        <v>268336</v>
      </c>
      <c r="AA79" s="60">
        <v>340614</v>
      </c>
      <c r="AB79" s="60">
        <v>263240</v>
      </c>
      <c r="AC79" s="60">
        <v>533100</v>
      </c>
      <c r="AD79" s="60">
        <v>431575</v>
      </c>
      <c r="AE79" s="60">
        <v>20950</v>
      </c>
      <c r="AF79" s="60">
        <v>258803</v>
      </c>
      <c r="AG79" s="60">
        <v>104179</v>
      </c>
      <c r="AH79" s="60">
        <v>0</v>
      </c>
      <c r="AI79" s="60">
        <v>186658</v>
      </c>
      <c r="AJ79" s="60">
        <v>123296</v>
      </c>
      <c r="AK79" s="60">
        <v>11843</v>
      </c>
      <c r="AL79" s="60">
        <v>0</v>
      </c>
      <c r="AM79" s="60">
        <v>145418</v>
      </c>
      <c r="AN79" s="60">
        <v>0</v>
      </c>
      <c r="AO79" s="60">
        <v>182272</v>
      </c>
      <c r="AP79" s="60">
        <v>11520</v>
      </c>
      <c r="AQ79" s="60">
        <v>13199</v>
      </c>
      <c r="AR79" s="60">
        <v>16531</v>
      </c>
      <c r="AS79" s="60">
        <v>6271</v>
      </c>
      <c r="AT79" s="60">
        <v>114047</v>
      </c>
      <c r="AU79" s="60">
        <v>115090</v>
      </c>
      <c r="AV79" s="60">
        <v>57878</v>
      </c>
      <c r="AW79" s="60">
        <v>297062</v>
      </c>
      <c r="AX79" s="60">
        <v>235797</v>
      </c>
      <c r="AY79" s="60">
        <f>SUM($F$79:$AX$79)</f>
        <v>10137478</v>
      </c>
    </row>
    <row r="80" spans="1:51" ht="9.9499999999999993" customHeight="1" x14ac:dyDescent="0.15">
      <c r="A80" s="24"/>
      <c r="B80" s="24"/>
      <c r="C80" s="24"/>
      <c r="D80" s="24"/>
      <c r="E80" s="24"/>
    </row>
  </sheetData>
  <mergeCells count="78">
    <mergeCell ref="D11:E11"/>
    <mergeCell ref="D6:E6"/>
    <mergeCell ref="D7:E7"/>
    <mergeCell ref="D8:E8"/>
    <mergeCell ref="D9:E9"/>
    <mergeCell ref="C10:E10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C78:E78"/>
    <mergeCell ref="C79:E79"/>
    <mergeCell ref="A72:E72"/>
    <mergeCell ref="A73:E73"/>
    <mergeCell ref="B74:E74"/>
    <mergeCell ref="C75:E75"/>
    <mergeCell ref="C76:E76"/>
    <mergeCell ref="B77:E77"/>
    <mergeCell ref="A71:E71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</mergeCells>
  <phoneticPr fontId="2"/>
  <conditionalFormatting sqref="K4:AY62">
    <cfRule type="cellIs" dxfId="1" priority="42" stopIfTrue="1" operator="equal">
      <formula>0</formula>
    </cfRule>
  </conditionalFormatting>
  <conditionalFormatting sqref="K63:AY79">
    <cfRule type="cellIs" dxfId="0" priority="1" stopIfTrue="1" operator="equal">
      <formula>0</formula>
    </cfRule>
  </conditionalFormatting>
  <pageMargins left="0.78740157480314965" right="0.78740157480314965" top="1.0629921259842521" bottom="0.59055118110236227" header="0.51181102362204722" footer="0.31496062992125984"/>
  <pageSetup paperSize="9" firstPageNumber="178" orientation="portrait" useFirstPageNumber="1" r:id="rId1"/>
  <headerFooter scaleWithDoc="0">
    <oddHeader>&amp;L&amp;"ＭＳ ゴシック,標準"&amp;12Ⅳ　平成26年度地方公営企業事業別決算状況
　２　法非適用事業
　　（１）下水道事業（公共）&amp;R
&amp;"ＭＳ ゴシック,標準"&amp;12&amp;A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イ　決算状況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 </cp:lastModifiedBy>
  <cp:lastPrinted>2016-02-16T04:34:34Z</cp:lastPrinted>
  <dcterms:created xsi:type="dcterms:W3CDTF">2016-01-19T08:25:56Z</dcterms:created>
  <dcterms:modified xsi:type="dcterms:W3CDTF">2016-02-18T01:39:37Z</dcterms:modified>
</cp:coreProperties>
</file>