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2_中学校\"/>
    </mc:Choice>
  </mc:AlternateContent>
  <xr:revisionPtr revIDLastSave="0" documentId="13_ncr:1_{03597E7A-95B0-499A-9469-5641BCB270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2" i="4" l="1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273" i="3"/>
  <c r="P274" i="4" l="1"/>
  <c r="P274" i="3"/>
  <c r="O274" i="3"/>
  <c r="D276" i="3" s="1"/>
  <c r="O274" i="4"/>
  <c r="P273" i="3"/>
  <c r="D277" i="3" l="1"/>
  <c r="D278" i="3" s="1"/>
  <c r="O2" i="3"/>
  <c r="N6" i="3"/>
  <c r="N3" i="4" l="1"/>
  <c r="N6" i="4"/>
  <c r="N201" i="3"/>
  <c r="N3" i="3"/>
  <c r="N272" i="4" l="1"/>
  <c r="N267" i="3"/>
  <c r="N266" i="4" l="1"/>
  <c r="M273" i="4"/>
  <c r="M275" i="4" s="1"/>
  <c r="L273" i="4"/>
  <c r="L275" i="4" s="1"/>
  <c r="K273" i="4"/>
  <c r="K275" i="4" s="1"/>
  <c r="J273" i="4"/>
  <c r="J275" i="4" s="1"/>
  <c r="G273" i="4"/>
  <c r="G275" i="4" s="1"/>
  <c r="F273" i="4"/>
  <c r="F275" i="4" s="1"/>
  <c r="E273" i="4"/>
  <c r="E275" i="4" s="1"/>
  <c r="D273" i="4"/>
  <c r="D275" i="4" s="1"/>
  <c r="C27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7" i="4"/>
  <c r="N268" i="4"/>
  <c r="N269" i="4"/>
  <c r="N270" i="4"/>
  <c r="N27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272" i="3"/>
  <c r="M273" i="3"/>
  <c r="M275" i="3" s="1"/>
  <c r="L273" i="3"/>
  <c r="L275" i="3" s="1"/>
  <c r="K273" i="3"/>
  <c r="K275" i="3" s="1"/>
  <c r="J273" i="3"/>
  <c r="J275" i="3" s="1"/>
  <c r="G273" i="3"/>
  <c r="G275" i="3" s="1"/>
  <c r="F273" i="3"/>
  <c r="F275" i="3" s="1"/>
  <c r="E273" i="3"/>
  <c r="E275" i="3" s="1"/>
  <c r="D273" i="3"/>
  <c r="D275" i="3" s="1"/>
  <c r="C273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8" i="3"/>
  <c r="N269" i="3"/>
  <c r="N270" i="3"/>
  <c r="N271" i="3"/>
  <c r="N273" i="4" l="1"/>
  <c r="N274" i="4" s="1"/>
  <c r="L274" i="4"/>
  <c r="J274" i="4"/>
  <c r="F274" i="4"/>
  <c r="D274" i="4"/>
  <c r="L274" i="3"/>
  <c r="J274" i="3"/>
  <c r="F274" i="3"/>
  <c r="D274" i="3"/>
  <c r="N273" i="3"/>
  <c r="N275" i="3" s="1"/>
  <c r="E274" i="3"/>
  <c r="G274" i="3"/>
  <c r="K274" i="3"/>
  <c r="M274" i="3"/>
  <c r="E274" i="4"/>
  <c r="G274" i="4"/>
  <c r="K274" i="4"/>
  <c r="M274" i="4"/>
  <c r="Q273" i="3"/>
  <c r="O1" i="3" l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50" i="3"/>
  <c r="S250" i="3" s="1"/>
  <c r="R248" i="3"/>
  <c r="S248" i="3" s="1"/>
  <c r="R246" i="3"/>
  <c r="S246" i="3" s="1"/>
  <c r="R244" i="3"/>
  <c r="S244" i="3" s="1"/>
  <c r="R242" i="3"/>
  <c r="S242" i="3" s="1"/>
  <c r="R240" i="3"/>
  <c r="S240" i="3" s="1"/>
  <c r="R238" i="3"/>
  <c r="S238" i="3" s="1"/>
  <c r="R236" i="3"/>
  <c r="S236" i="3" s="1"/>
  <c r="R234" i="3"/>
  <c r="S234" i="3" s="1"/>
  <c r="R232" i="3"/>
  <c r="S23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202" i="3"/>
  <c r="S202" i="3" s="1"/>
  <c r="R200" i="3"/>
  <c r="S200" i="3" s="1"/>
  <c r="R198" i="3"/>
  <c r="S198" i="3" s="1"/>
  <c r="R196" i="3"/>
  <c r="S196" i="3" s="1"/>
  <c r="R194" i="3"/>
  <c r="S194" i="3" s="1"/>
  <c r="R192" i="3"/>
  <c r="S192" i="3" s="1"/>
  <c r="R190" i="3"/>
  <c r="S190" i="3" s="1"/>
  <c r="R188" i="3"/>
  <c r="S188" i="3" s="1"/>
  <c r="R186" i="3"/>
  <c r="S186" i="3" s="1"/>
  <c r="R184" i="3"/>
  <c r="S184" i="3" s="1"/>
  <c r="R182" i="3"/>
  <c r="S182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52" i="3"/>
  <c r="S152" i="3" s="1"/>
  <c r="R150" i="3"/>
  <c r="S150" i="3" s="1"/>
  <c r="R148" i="3"/>
  <c r="S148" i="3" s="1"/>
  <c r="R146" i="3"/>
  <c r="S146" i="3" s="1"/>
  <c r="R144" i="3"/>
  <c r="S144" i="3" s="1"/>
  <c r="R142" i="3"/>
  <c r="S142" i="3" s="1"/>
  <c r="R140" i="3"/>
  <c r="S140" i="3" s="1"/>
  <c r="R138" i="3"/>
  <c r="S138" i="3" s="1"/>
  <c r="R136" i="3"/>
  <c r="S136" i="3" s="1"/>
  <c r="R134" i="3"/>
  <c r="S134" i="3" s="1"/>
  <c r="R132" i="3"/>
  <c r="S132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100" i="3"/>
  <c r="S100" i="3" s="1"/>
  <c r="R98" i="3"/>
  <c r="S98" i="3" s="1"/>
  <c r="R96" i="3"/>
  <c r="S96" i="3" s="1"/>
  <c r="R94" i="3"/>
  <c r="S94" i="3" s="1"/>
  <c r="R92" i="3"/>
  <c r="S92" i="3" s="1"/>
  <c r="R90" i="3"/>
  <c r="S90" i="3" s="1"/>
  <c r="R88" i="3"/>
  <c r="S88" i="3" s="1"/>
  <c r="R86" i="3"/>
  <c r="S86" i="3" s="1"/>
  <c r="R84" i="3"/>
  <c r="S84" i="3" s="1"/>
  <c r="R82" i="3"/>
  <c r="S8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48" i="3"/>
  <c r="S48" i="3" s="1"/>
  <c r="R46" i="3"/>
  <c r="S46" i="3" s="1"/>
  <c r="R44" i="3"/>
  <c r="S44" i="3" s="1"/>
  <c r="R42" i="3"/>
  <c r="S42" i="3" s="1"/>
  <c r="R40" i="3"/>
  <c r="S40" i="3" s="1"/>
  <c r="R38" i="3"/>
  <c r="S38" i="3" s="1"/>
  <c r="R36" i="3"/>
  <c r="S36" i="3" s="1"/>
  <c r="R34" i="3"/>
  <c r="S34" i="3" s="1"/>
  <c r="R32" i="3"/>
  <c r="S32" i="3" s="1"/>
  <c r="R30" i="3"/>
  <c r="S3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49" i="3"/>
  <c r="S249" i="3" s="1"/>
  <c r="R247" i="3"/>
  <c r="S247" i="3" s="1"/>
  <c r="R245" i="3"/>
  <c r="S245" i="3" s="1"/>
  <c r="R243" i="3"/>
  <c r="S243" i="3" s="1"/>
  <c r="R241" i="3"/>
  <c r="S241" i="3" s="1"/>
  <c r="R239" i="3"/>
  <c r="S239" i="3" s="1"/>
  <c r="R237" i="3"/>
  <c r="S237" i="3" s="1"/>
  <c r="R235" i="3"/>
  <c r="S235" i="3" s="1"/>
  <c r="R233" i="3"/>
  <c r="S233" i="3" s="1"/>
  <c r="R231" i="3"/>
  <c r="S23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201" i="3"/>
  <c r="S201" i="3" s="1"/>
  <c r="R199" i="3"/>
  <c r="S199" i="3" s="1"/>
  <c r="R197" i="3"/>
  <c r="S197" i="3" s="1"/>
  <c r="R195" i="3"/>
  <c r="S195" i="3" s="1"/>
  <c r="R193" i="3"/>
  <c r="S193" i="3" s="1"/>
  <c r="R191" i="3"/>
  <c r="S191" i="3" s="1"/>
  <c r="R189" i="3"/>
  <c r="S189" i="3" s="1"/>
  <c r="R187" i="3"/>
  <c r="S187" i="3" s="1"/>
  <c r="R185" i="3"/>
  <c r="S185" i="3" s="1"/>
  <c r="R183" i="3"/>
  <c r="S18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51" i="3"/>
  <c r="S151" i="3" s="1"/>
  <c r="R149" i="3"/>
  <c r="S149" i="3" s="1"/>
  <c r="R147" i="3"/>
  <c r="S147" i="3" s="1"/>
  <c r="R145" i="3"/>
  <c r="S145" i="3" s="1"/>
  <c r="R143" i="3"/>
  <c r="S143" i="3" s="1"/>
  <c r="R141" i="3"/>
  <c r="S141" i="3" s="1"/>
  <c r="R139" i="3"/>
  <c r="S139" i="3" s="1"/>
  <c r="R137" i="3"/>
  <c r="S137" i="3" s="1"/>
  <c r="R135" i="3"/>
  <c r="S135" i="3" s="1"/>
  <c r="R133" i="3"/>
  <c r="S13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101" i="3"/>
  <c r="S101" i="3" s="1"/>
  <c r="R99" i="3"/>
  <c r="S99" i="3" s="1"/>
  <c r="R97" i="3"/>
  <c r="S97" i="3" s="1"/>
  <c r="R95" i="3"/>
  <c r="S95" i="3" s="1"/>
  <c r="R93" i="3"/>
  <c r="S93" i="3" s="1"/>
  <c r="R91" i="3"/>
  <c r="S91" i="3" s="1"/>
  <c r="R89" i="3"/>
  <c r="S89" i="3" s="1"/>
  <c r="R87" i="3"/>
  <c r="S87" i="3" s="1"/>
  <c r="R85" i="3"/>
  <c r="S85" i="3" s="1"/>
  <c r="R83" i="3"/>
  <c r="S8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47" i="3"/>
  <c r="S47" i="3" s="1"/>
  <c r="R45" i="3"/>
  <c r="S45" i="3" s="1"/>
  <c r="R43" i="3"/>
  <c r="S43" i="3" s="1"/>
  <c r="R41" i="3"/>
  <c r="S41" i="3" s="1"/>
  <c r="R39" i="3"/>
  <c r="S39" i="3" s="1"/>
  <c r="R37" i="3"/>
  <c r="S37" i="3" s="1"/>
  <c r="R35" i="3"/>
  <c r="S35" i="3" s="1"/>
  <c r="R33" i="3"/>
  <c r="S33" i="3" s="1"/>
  <c r="R31" i="3"/>
  <c r="S31" i="3" s="1"/>
  <c r="R29" i="3"/>
  <c r="S2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275" i="4"/>
  <c r="N274" i="3"/>
  <c r="R276" i="3" l="1"/>
  <c r="S4" i="3"/>
  <c r="S3" i="3"/>
  <c r="R275" i="3" s="1"/>
  <c r="R274" i="3"/>
  <c r="P273" i="4"/>
  <c r="Q273" i="4"/>
  <c r="O273" i="4"/>
  <c r="D279" i="3" l="1"/>
  <c r="D280" i="3" s="1"/>
  <c r="D276" i="4"/>
  <c r="D277" i="4"/>
  <c r="D278" i="4" s="1"/>
  <c r="R272" i="4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50" i="4"/>
  <c r="S250" i="4" s="1"/>
  <c r="R248" i="4"/>
  <c r="S248" i="4" s="1"/>
  <c r="R246" i="4"/>
  <c r="S246" i="4" s="1"/>
  <c r="R244" i="4"/>
  <c r="S244" i="4" s="1"/>
  <c r="R242" i="4"/>
  <c r="S242" i="4" s="1"/>
  <c r="R240" i="4"/>
  <c r="S240" i="4" s="1"/>
  <c r="R238" i="4"/>
  <c r="S238" i="4" s="1"/>
  <c r="R236" i="4"/>
  <c r="S236" i="4" s="1"/>
  <c r="R234" i="4"/>
  <c r="S234" i="4" s="1"/>
  <c r="R232" i="4"/>
  <c r="S23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200" i="4"/>
  <c r="S200" i="4" s="1"/>
  <c r="R198" i="4"/>
  <c r="S198" i="4" s="1"/>
  <c r="R196" i="4"/>
  <c r="S196" i="4" s="1"/>
  <c r="R194" i="4"/>
  <c r="S194" i="4" s="1"/>
  <c r="R192" i="4"/>
  <c r="S192" i="4" s="1"/>
  <c r="R190" i="4"/>
  <c r="S190" i="4" s="1"/>
  <c r="R188" i="4"/>
  <c r="S188" i="4" s="1"/>
  <c r="R186" i="4"/>
  <c r="S186" i="4" s="1"/>
  <c r="R184" i="4"/>
  <c r="S184" i="4" s="1"/>
  <c r="R182" i="4"/>
  <c r="S18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50" i="4"/>
  <c r="S150" i="4" s="1"/>
  <c r="R148" i="4"/>
  <c r="S148" i="4" s="1"/>
  <c r="R146" i="4"/>
  <c r="S146" i="4" s="1"/>
  <c r="R144" i="4"/>
  <c r="S144" i="4" s="1"/>
  <c r="R142" i="4"/>
  <c r="S142" i="4" s="1"/>
  <c r="R140" i="4"/>
  <c r="S140" i="4" s="1"/>
  <c r="R138" i="4"/>
  <c r="S138" i="4" s="1"/>
  <c r="R136" i="4"/>
  <c r="S136" i="4" s="1"/>
  <c r="R134" i="4"/>
  <c r="S134" i="4" s="1"/>
  <c r="R132" i="4"/>
  <c r="S13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100" i="4"/>
  <c r="S100" i="4" s="1"/>
  <c r="R98" i="4"/>
  <c r="S98" i="4" s="1"/>
  <c r="R96" i="4"/>
  <c r="S96" i="4" s="1"/>
  <c r="R94" i="4"/>
  <c r="S94" i="4" s="1"/>
  <c r="R92" i="4"/>
  <c r="S92" i="4" s="1"/>
  <c r="R90" i="4"/>
  <c r="S90" i="4" s="1"/>
  <c r="R88" i="4"/>
  <c r="S88" i="4" s="1"/>
  <c r="R86" i="4"/>
  <c r="S86" i="4" s="1"/>
  <c r="R84" i="4"/>
  <c r="S84" i="4" s="1"/>
  <c r="R82" i="4"/>
  <c r="S8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50" i="4"/>
  <c r="S50" i="4" s="1"/>
  <c r="R48" i="4"/>
  <c r="S48" i="4" s="1"/>
  <c r="R46" i="4"/>
  <c r="S46" i="4" s="1"/>
  <c r="R44" i="4"/>
  <c r="S44" i="4" s="1"/>
  <c r="R42" i="4"/>
  <c r="S42" i="4" s="1"/>
  <c r="R40" i="4"/>
  <c r="S40" i="4" s="1"/>
  <c r="R38" i="4"/>
  <c r="S38" i="4" s="1"/>
  <c r="R36" i="4"/>
  <c r="S36" i="4" s="1"/>
  <c r="R34" i="4"/>
  <c r="S34" i="4" s="1"/>
  <c r="R32" i="4"/>
  <c r="S3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272" i="4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49" i="4"/>
  <c r="S249" i="4" s="1"/>
  <c r="R247" i="4"/>
  <c r="S247" i="4" s="1"/>
  <c r="R245" i="4"/>
  <c r="S245" i="4" s="1"/>
  <c r="R243" i="4"/>
  <c r="S243" i="4" s="1"/>
  <c r="R241" i="4"/>
  <c r="S241" i="4" s="1"/>
  <c r="R239" i="4"/>
  <c r="S239" i="4" s="1"/>
  <c r="R237" i="4"/>
  <c r="S237" i="4" s="1"/>
  <c r="R235" i="4"/>
  <c r="S235" i="4" s="1"/>
  <c r="R233" i="4"/>
  <c r="S233" i="4" s="1"/>
  <c r="R231" i="4"/>
  <c r="S23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99" i="4"/>
  <c r="S199" i="4" s="1"/>
  <c r="R197" i="4"/>
  <c r="S197" i="4" s="1"/>
  <c r="R195" i="4"/>
  <c r="S195" i="4" s="1"/>
  <c r="R193" i="4"/>
  <c r="S193" i="4" s="1"/>
  <c r="R191" i="4"/>
  <c r="S191" i="4" s="1"/>
  <c r="R189" i="4"/>
  <c r="S189" i="4" s="1"/>
  <c r="R187" i="4"/>
  <c r="S187" i="4" s="1"/>
  <c r="R185" i="4"/>
  <c r="S185" i="4" s="1"/>
  <c r="R183" i="4"/>
  <c r="S183" i="4" s="1"/>
  <c r="R181" i="4"/>
  <c r="S18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49" i="4"/>
  <c r="S149" i="4" s="1"/>
  <c r="R147" i="4"/>
  <c r="S147" i="4" s="1"/>
  <c r="R145" i="4"/>
  <c r="S145" i="4" s="1"/>
  <c r="R143" i="4"/>
  <c r="S143" i="4" s="1"/>
  <c r="R141" i="4"/>
  <c r="S141" i="4" s="1"/>
  <c r="R139" i="4"/>
  <c r="S139" i="4" s="1"/>
  <c r="R137" i="4"/>
  <c r="S137" i="4" s="1"/>
  <c r="R135" i="4"/>
  <c r="S135" i="4" s="1"/>
  <c r="R133" i="4"/>
  <c r="S133" i="4" s="1"/>
  <c r="R131" i="4"/>
  <c r="S13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99" i="4"/>
  <c r="S99" i="4" s="1"/>
  <c r="R97" i="4"/>
  <c r="S97" i="4" s="1"/>
  <c r="R95" i="4"/>
  <c r="S95" i="4" s="1"/>
  <c r="R93" i="4"/>
  <c r="S93" i="4" s="1"/>
  <c r="R91" i="4"/>
  <c r="S91" i="4" s="1"/>
  <c r="R89" i="4"/>
  <c r="S89" i="4" s="1"/>
  <c r="R87" i="4"/>
  <c r="S87" i="4" s="1"/>
  <c r="R85" i="4"/>
  <c r="S85" i="4" s="1"/>
  <c r="R83" i="4"/>
  <c r="S83" i="4" s="1"/>
  <c r="R81" i="4"/>
  <c r="S8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49" i="4"/>
  <c r="S49" i="4" s="1"/>
  <c r="R47" i="4"/>
  <c r="S47" i="4" s="1"/>
  <c r="R45" i="4"/>
  <c r="S45" i="4" s="1"/>
  <c r="R43" i="4"/>
  <c r="S43" i="4" s="1"/>
  <c r="R41" i="4"/>
  <c r="S41" i="4" s="1"/>
  <c r="R39" i="4"/>
  <c r="S39" i="4" s="1"/>
  <c r="R37" i="4"/>
  <c r="S37" i="4" s="1"/>
  <c r="R35" i="4"/>
  <c r="S35" i="4" s="1"/>
  <c r="R33" i="4"/>
  <c r="S33" i="4" s="1"/>
  <c r="R31" i="4"/>
  <c r="S3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274" i="4" l="1"/>
  <c r="D279" i="4" s="1"/>
  <c r="D280" i="4" s="1"/>
  <c r="R275" i="4"/>
  <c r="R276" i="4"/>
</calcChain>
</file>

<file path=xl/sharedStrings.xml><?xml version="1.0" encoding="utf-8"?>
<sst xmlns="http://schemas.openxmlformats.org/spreadsheetml/2006/main" count="82" uniqueCount="31">
  <si>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</si>
  <si>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</si>
  <si>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</si>
  <si>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</si>
  <si>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</si>
  <si>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</si>
  <si>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</si>
  <si>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</si>
  <si>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</si>
  <si>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</si>
  <si>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</si>
  <si>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</si>
  <si>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</si>
  <si>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</si>
  <si>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</si>
  <si>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</si>
  <si>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</si>
  <si>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</si>
  <si>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</si>
  <si>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</si>
  <si>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</si>
  <si>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</si>
  <si>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kg</t>
  </si>
  <si>
    <t>秒</t>
    <rPh sb="0" eb="1">
      <t>ビョウ</t>
    </rPh>
    <phoneticPr fontId="1"/>
  </si>
  <si>
    <t>20ｍｼｬﾄﾙﾗﾝ</t>
  </si>
  <si>
    <t>クラス</t>
    <phoneticPr fontId="1"/>
  </si>
  <si>
    <t>20ｍｼｬﾄﾙﾗﾝ</t>
    <phoneticPr fontId="1"/>
  </si>
  <si>
    <t>　　－</t>
    <phoneticPr fontId="1"/>
  </si>
  <si>
    <t>㎝</t>
    <phoneticPr fontId="1"/>
  </si>
  <si>
    <t>　　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</si>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</sst>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25</v>
      </c>
      <c r="B1" s="87" t="s">
        <v>15</v>
      </c>
      <c r="C1" s="85" t="s">
        <v>17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26</v>
      </c>
      <c r="K1" s="9" t="s">
        <v>5</v>
      </c>
      <c r="L1" s="9" t="s">
        <v>6</v>
      </c>
      <c r="M1" s="9" t="s">
        <v>7</v>
      </c>
      <c r="N1" s="12" t="s">
        <v>16</v>
      </c>
      <c r="O1" s="74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22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IF(OR(COUNTIF(C$3:C$272,C3) = 1,COUNTIF(C$3:C$272,C3) = 0),"",C3)</f>
        <v/>
      </c>
      <c r="R3" s="79" t="str">
        <f ca="1">IF(Q$273 = "","",IF(Q$273 &lt;&gt; Q3,"",COUNTIF(C$3:C3,Q$273)))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16</v>
      </c>
      <c r="AB3">
        <v>16</v>
      </c>
      <c r="AC3">
        <v>26</v>
      </c>
      <c r="AD3">
        <v>36</v>
      </c>
      <c r="AE3">
        <v>5</v>
      </c>
      <c r="AF3">
        <v>315</v>
      </c>
      <c r="AG3">
        <v>41</v>
      </c>
      <c r="AH3">
        <v>6.6</v>
      </c>
      <c r="AI3" s="20">
        <v>145</v>
      </c>
      <c r="AJ3" s="20">
        <v>10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6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IF(OR(COUNTIF(C$3:C$272,C4) = 1,COUNTIF(C$3:C$272,C4) = 0),"",C4)</f>
        <v/>
      </c>
      <c r="R4" s="79" t="str">
        <f ca="1">IF(Q$273 = "","",IF(Q$273 &lt;&gt; Q4,"",COUNTIF(C$3:C4,Q$273)))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42</v>
      </c>
      <c r="AB4">
        <v>38</v>
      </c>
      <c r="AC4">
        <v>66</v>
      </c>
      <c r="AD4">
        <v>64</v>
      </c>
      <c r="AE4">
        <v>8</v>
      </c>
      <c r="AF4">
        <v>510</v>
      </c>
      <c r="AG4">
        <v>106</v>
      </c>
      <c r="AH4">
        <v>9.4</v>
      </c>
      <c r="AI4" s="20">
        <v>240</v>
      </c>
      <c r="AJ4" s="20">
        <v>32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IF(Q$273 = "","",IF(Q$273 &lt;&gt; Q5,"",COUNTIF(C$3:C5,Q$273)))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69" si="5">IF(AND(C6="",COUNT(D6:M6)&gt;0),A6 &amp; "組" &amp; B6 &amp; "番","")</f>
        <v/>
      </c>
      <c r="P6" s="79" t="str">
        <f t="shared" ref="P6:P6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IF(Q$273 = "","",IF(Q$273 &lt;&gt; Q6,"",COUNTIF(C$3:C6,Q$273)))</f>
        <v/>
      </c>
      <c r="S6" s="79" t="str">
        <f t="shared" ref="S6:S6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IF(Q$273 = "","",IF(Q$273 &lt;&gt; Q7,"",COUNTIF(C$3:C7,Q$273)))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IF(Q$273 = "","",IF(Q$273 &lt;&gt; Q8,"",COUNTIF(C$3:C8,Q$273)))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IF(Q$273 = "","",IF(Q$273 &lt;&gt; Q9,"",COUNTIF(C$3:C9,Q$273)))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IF(Q$273 = "","",IF(Q$273 &lt;&gt; Q10,"",COUNTIF(C$3:C10,Q$273)))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IF(Q$273 = "","",IF(Q$273 &lt;&gt; Q11,"",COUNTIF(C$3:C11,Q$273)))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IF(Q$273 = "","",IF(Q$273 &lt;&gt; Q12,"",COUNTIF(C$3:C12,Q$273)))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IF(Q$273 = "","",IF(Q$273 &lt;&gt; Q13,"",COUNTIF(C$3:C13,Q$273)))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IF(Q$273 = "","",IF(Q$273 &lt;&gt; Q14,"",COUNTIF(C$3:C14,Q$273)))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IF(Q$273 = "","",IF(Q$273 &lt;&gt; Q15,"",COUNTIF(C$3:C15,Q$273)))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IF(Q$273 = "","",IF(Q$273 &lt;&gt; Q16,"",COUNTIF(C$3:C16,Q$273)))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IF(Q$273 = "","",IF(Q$273 &lt;&gt; Q17,"",COUNTIF(C$3:C17,Q$273)))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IF(Q$273 = "","",IF(Q$273 &lt;&gt; Q18,"",COUNTIF(C$3:C18,Q$273)))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IF(Q$273 = "","",IF(Q$273 &lt;&gt; Q19,"",COUNTIF(C$3:C19,Q$273)))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IF(Q$273 = "","",IF(Q$273 &lt;&gt; Q20,"",COUNTIF(C$3:C20,Q$273)))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IF(Q$273 = "","",IF(Q$273 &lt;&gt; Q21,"",COUNTIF(C$3:C21,Q$273)))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IF(Q$273 = "","",IF(Q$273 &lt;&gt; Q22,"",COUNTIF(C$3:C22,Q$273)))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IF(Q$273 = "","",IF(Q$273 &lt;&gt; Q23,"",COUNTIF(C$3:C23,Q$273)))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IF(Q$273 = "","",IF(Q$273 &lt;&gt; Q24,"",COUNTIF(C$3:C24,Q$273)))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IF(Q$273 = "","",IF(Q$273 &lt;&gt; Q25,"",COUNTIF(C$3:C25,Q$273)))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IF(Q$273 = "","",IF(Q$273 &lt;&gt; Q26,"",COUNTIF(C$3:C26,Q$273)))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IF(Q$273 = "","",IF(Q$273 &lt;&gt; Q27,"",COUNTIF(C$3:C27,Q$273)))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IF(Q$273 = "","",IF(Q$273 &lt;&gt; Q28,"",COUNTIF(C$3:C28,Q$273)))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si="5"/>
        <v/>
      </c>
      <c r="P29" s="79" t="str">
        <f t="shared" si="6"/>
        <v/>
      </c>
      <c r="Q29" s="79" t="str">
        <f t="shared" si="3"/>
        <v/>
      </c>
      <c r="R29" s="79" t="str">
        <f ca="1">IF(Q$273 = "","",IF(Q$273 &lt;&gt; Q29,"",COUNTIF(C$3:C29,Q$273)))</f>
        <v/>
      </c>
      <c r="S29" s="79" t="str">
        <f t="shared" ca="1" si="7"/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5"/>
        <v/>
      </c>
      <c r="P30" s="79" t="str">
        <f t="shared" si="6"/>
        <v/>
      </c>
      <c r="Q30" s="79" t="str">
        <f t="shared" si="3"/>
        <v/>
      </c>
      <c r="R30" s="79" t="str">
        <f ca="1">IF(Q$273 = "","",IF(Q$273 &lt;&gt; Q30,"",COUNTIF(C$3:C30,Q$273)))</f>
        <v/>
      </c>
      <c r="S30" s="79" t="str">
        <f t="shared" ca="1" si="7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5"/>
        <v/>
      </c>
      <c r="P31" s="79" t="str">
        <f t="shared" si="6"/>
        <v/>
      </c>
      <c r="Q31" s="79" t="str">
        <f t="shared" si="3"/>
        <v/>
      </c>
      <c r="R31" s="79" t="str">
        <f ca="1">IF(Q$273 = "","",IF(Q$273 &lt;&gt; Q31,"",COUNTIF(C$3:C31,Q$273)))</f>
        <v/>
      </c>
      <c r="S31" s="79" t="str">
        <f t="shared" ca="1" si="7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51">
        <v>1</v>
      </c>
      <c r="B32" s="52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2" t="str">
        <f t="shared" si="0"/>
        <v/>
      </c>
      <c r="O32" s="79" t="str">
        <f t="shared" si="5"/>
        <v/>
      </c>
      <c r="P32" s="79" t="str">
        <f t="shared" si="6"/>
        <v/>
      </c>
      <c r="Q32" s="79" t="str">
        <f t="shared" si="3"/>
        <v/>
      </c>
      <c r="R32" s="79" t="str">
        <f ca="1">IF(Q$273 = "","",IF(Q$273 &lt;&gt; Q32,"",COUNTIF(C$3:C32,Q$273)))</f>
        <v/>
      </c>
      <c r="S32" s="79" t="str">
        <f t="shared" ca="1" si="7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7">
        <v>2</v>
      </c>
      <c r="B33" s="50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21" t="str">
        <f t="shared" si="0"/>
        <v/>
      </c>
      <c r="O33" s="79" t="str">
        <f t="shared" si="5"/>
        <v/>
      </c>
      <c r="P33" s="79" t="str">
        <f t="shared" si="6"/>
        <v/>
      </c>
      <c r="Q33" s="79" t="str">
        <f t="shared" si="3"/>
        <v/>
      </c>
      <c r="R33" s="79" t="str">
        <f ca="1">IF(Q$273 = "","",IF(Q$273 &lt;&gt; Q33,"",COUNTIF(C$3:C33,Q$273)))</f>
        <v/>
      </c>
      <c r="S33" s="79" t="str">
        <f t="shared" ca="1" si="7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2</v>
      </c>
      <c r="B34" s="50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5"/>
        <v/>
      </c>
      <c r="P34" s="79" t="str">
        <f t="shared" si="6"/>
        <v/>
      </c>
      <c r="Q34" s="79" t="str">
        <f t="shared" si="3"/>
        <v/>
      </c>
      <c r="R34" s="79" t="str">
        <f ca="1">IF(Q$273 = "","",IF(Q$273 &lt;&gt; Q34,"",COUNTIF(C$3:C34,Q$273)))</f>
        <v/>
      </c>
      <c r="S34" s="79" t="str">
        <f t="shared" ca="1" si="7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7">
        <v>2</v>
      </c>
      <c r="B35" s="50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5"/>
        <v/>
      </c>
      <c r="P35" s="79" t="str">
        <f t="shared" si="6"/>
        <v/>
      </c>
      <c r="Q35" s="79" t="str">
        <f t="shared" si="3"/>
        <v/>
      </c>
      <c r="R35" s="79" t="str">
        <f ca="1">IF(Q$273 = "","",IF(Q$273 &lt;&gt; Q35,"",COUNTIF(C$3:C35,Q$273)))</f>
        <v/>
      </c>
      <c r="S35" s="79" t="str">
        <f t="shared" ca="1" si="7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2</v>
      </c>
      <c r="B36" s="50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5"/>
        <v/>
      </c>
      <c r="P36" s="79" t="str">
        <f t="shared" si="6"/>
        <v/>
      </c>
      <c r="Q36" s="79" t="str">
        <f t="shared" si="3"/>
        <v/>
      </c>
      <c r="R36" s="79" t="str">
        <f ca="1">IF(Q$273 = "","",IF(Q$273 &lt;&gt; Q36,"",COUNTIF(C$3:C36,Q$273)))</f>
        <v/>
      </c>
      <c r="S36" s="79" t="str">
        <f t="shared" ca="1" si="7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7">
        <v>2</v>
      </c>
      <c r="B37" s="50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5"/>
        <v/>
      </c>
      <c r="P37" s="79" t="str">
        <f t="shared" si="6"/>
        <v/>
      </c>
      <c r="Q37" s="79" t="str">
        <f t="shared" si="3"/>
        <v/>
      </c>
      <c r="R37" s="79" t="str">
        <f ca="1">IF(Q$273 = "","",IF(Q$273 &lt;&gt; Q37,"",COUNTIF(C$3:C37,Q$273)))</f>
        <v/>
      </c>
      <c r="S37" s="79" t="str">
        <f t="shared" ca="1" si="7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2</v>
      </c>
      <c r="B38" s="50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5"/>
        <v/>
      </c>
      <c r="P38" s="79" t="str">
        <f t="shared" si="6"/>
        <v/>
      </c>
      <c r="Q38" s="79" t="str">
        <f t="shared" si="3"/>
        <v/>
      </c>
      <c r="R38" s="79" t="str">
        <f ca="1">IF(Q$273 = "","",IF(Q$273 &lt;&gt; Q38,"",COUNTIF(C$3:C38,Q$273)))</f>
        <v/>
      </c>
      <c r="S38" s="79" t="str">
        <f t="shared" ca="1" si="7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7">
        <v>2</v>
      </c>
      <c r="B39" s="50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si="5"/>
        <v/>
      </c>
      <c r="P39" s="79" t="str">
        <f t="shared" si="6"/>
        <v/>
      </c>
      <c r="Q39" s="79" t="str">
        <f t="shared" si="3"/>
        <v/>
      </c>
      <c r="R39" s="79" t="str">
        <f ca="1">IF(Q$273 = "","",IF(Q$273 &lt;&gt; Q39,"",COUNTIF(C$3:C39,Q$273)))</f>
        <v/>
      </c>
      <c r="S39" s="79" t="str">
        <f t="shared" ca="1" si="7"/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2</v>
      </c>
      <c r="B40" s="50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5"/>
        <v/>
      </c>
      <c r="P40" s="79" t="str">
        <f t="shared" si="6"/>
        <v/>
      </c>
      <c r="Q40" s="79" t="str">
        <f t="shared" si="3"/>
        <v/>
      </c>
      <c r="R40" s="79" t="str">
        <f ca="1">IF(Q$273 = "","",IF(Q$273 &lt;&gt; Q40,"",COUNTIF(C$3:C40,Q$273)))</f>
        <v/>
      </c>
      <c r="S40" s="79" t="str">
        <f t="shared" ca="1" si="7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7">
        <v>2</v>
      </c>
      <c r="B41" s="50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5"/>
        <v/>
      </c>
      <c r="P41" s="79" t="str">
        <f t="shared" si="6"/>
        <v/>
      </c>
      <c r="Q41" s="79" t="str">
        <f t="shared" si="3"/>
        <v/>
      </c>
      <c r="R41" s="79" t="str">
        <f ca="1">IF(Q$273 = "","",IF(Q$273 &lt;&gt; Q41,"",COUNTIF(C$3:C41,Q$273)))</f>
        <v/>
      </c>
      <c r="S41" s="79" t="str">
        <f t="shared" ca="1" si="7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2</v>
      </c>
      <c r="B42" s="50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5"/>
        <v/>
      </c>
      <c r="P42" s="79" t="str">
        <f t="shared" si="6"/>
        <v/>
      </c>
      <c r="Q42" s="79" t="str">
        <f t="shared" si="3"/>
        <v/>
      </c>
      <c r="R42" s="79" t="str">
        <f ca="1">IF(Q$273 = "","",IF(Q$273 &lt;&gt; Q42,"",COUNTIF(C$3:C42,Q$273)))</f>
        <v/>
      </c>
      <c r="S42" s="79" t="str">
        <f t="shared" ca="1" si="7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7">
        <v>2</v>
      </c>
      <c r="B43" s="50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5"/>
        <v/>
      </c>
      <c r="P43" s="79" t="str">
        <f t="shared" si="6"/>
        <v/>
      </c>
      <c r="Q43" s="79" t="str">
        <f t="shared" si="3"/>
        <v/>
      </c>
      <c r="R43" s="79" t="str">
        <f ca="1">IF(Q$273 = "","",IF(Q$273 &lt;&gt; Q43,"",COUNTIF(C$3:C43,Q$273)))</f>
        <v/>
      </c>
      <c r="S43" s="79" t="str">
        <f t="shared" ca="1" si="7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2</v>
      </c>
      <c r="B44" s="50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5"/>
        <v/>
      </c>
      <c r="P44" s="79" t="str">
        <f t="shared" si="6"/>
        <v/>
      </c>
      <c r="Q44" s="79" t="str">
        <f t="shared" si="3"/>
        <v/>
      </c>
      <c r="R44" s="79" t="str">
        <f ca="1">IF(Q$273 = "","",IF(Q$273 &lt;&gt; Q44,"",COUNTIF(C$3:C44,Q$273)))</f>
        <v/>
      </c>
      <c r="S44" s="79" t="str">
        <f t="shared" ca="1" si="7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7">
        <v>2</v>
      </c>
      <c r="B45" s="50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5"/>
        <v/>
      </c>
      <c r="P45" s="79" t="str">
        <f t="shared" si="6"/>
        <v/>
      </c>
      <c r="Q45" s="79" t="str">
        <f t="shared" si="3"/>
        <v/>
      </c>
      <c r="R45" s="79" t="str">
        <f ca="1">IF(Q$273 = "","",IF(Q$273 &lt;&gt; Q45,"",COUNTIF(C$3:C45,Q$273)))</f>
        <v/>
      </c>
      <c r="S45" s="79" t="str">
        <f t="shared" ca="1" si="7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2</v>
      </c>
      <c r="B46" s="50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5"/>
        <v/>
      </c>
      <c r="P46" s="79" t="str">
        <f t="shared" si="6"/>
        <v/>
      </c>
      <c r="Q46" s="79" t="str">
        <f t="shared" si="3"/>
        <v/>
      </c>
      <c r="R46" s="79" t="str">
        <f ca="1">IF(Q$273 = "","",IF(Q$273 &lt;&gt; Q46,"",COUNTIF(C$3:C46,Q$273)))</f>
        <v/>
      </c>
      <c r="S46" s="79" t="str">
        <f t="shared" ca="1" si="7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7">
        <v>2</v>
      </c>
      <c r="B47" s="50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5"/>
        <v/>
      </c>
      <c r="P47" s="79" t="str">
        <f t="shared" si="6"/>
        <v/>
      </c>
      <c r="Q47" s="79" t="str">
        <f t="shared" si="3"/>
        <v/>
      </c>
      <c r="R47" s="79" t="str">
        <f ca="1">IF(Q$273 = "","",IF(Q$273 &lt;&gt; Q47,"",COUNTIF(C$3:C47,Q$273)))</f>
        <v/>
      </c>
      <c r="S47" s="79" t="str">
        <f t="shared" ca="1" si="7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2</v>
      </c>
      <c r="B48" s="50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5"/>
        <v/>
      </c>
      <c r="P48" s="79" t="str">
        <f t="shared" si="6"/>
        <v/>
      </c>
      <c r="Q48" s="79" t="str">
        <f t="shared" si="3"/>
        <v/>
      </c>
      <c r="R48" s="79" t="str">
        <f ca="1">IF(Q$273 = "","",IF(Q$273 &lt;&gt; Q48,"",COUNTIF(C$3:C48,Q$273)))</f>
        <v/>
      </c>
      <c r="S48" s="79" t="str">
        <f t="shared" ca="1" si="7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7">
        <v>2</v>
      </c>
      <c r="B49" s="50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IF(Q$273 = "","",IF(Q$273 &lt;&gt; Q49,"",COUNTIF(C$3:C49,Q$273)))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2</v>
      </c>
      <c r="B50" s="50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IF(Q$273 = "","",IF(Q$273 &lt;&gt; Q50,"",COUNTIF(C$3:C50,Q$273)))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7">
        <v>2</v>
      </c>
      <c r="B51" s="50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IF(Q$273 = "","",IF(Q$273 &lt;&gt; Q51,"",COUNTIF(C$3:C51,Q$273)))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49">
        <v>2</v>
      </c>
      <c r="B52" s="50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21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IF(Q$273 = "","",IF(Q$273 &lt;&gt; Q52,"",COUNTIF(C$3:C52,Q$273)))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IF(Q$273 = "","",IF(Q$273 &lt;&gt; Q53,"",COUNTIF(C$3:C53,Q$273)))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IF(Q$273 = "","",IF(Q$273 &lt;&gt; Q54,"",COUNTIF(C$3:C54,Q$273)))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IF(Q$273 = "","",IF(Q$273 &lt;&gt; Q55,"",COUNTIF(C$3:C55,Q$273)))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IF(Q$273 = "","",IF(Q$273 &lt;&gt; Q56,"",COUNTIF(C$3:C56,Q$273)))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IF(Q$273 = "","",IF(Q$273 &lt;&gt; Q57,"",COUNTIF(C$3:C57,Q$273)))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IF(Q$273 = "","",IF(Q$273 &lt;&gt; Q58,"",COUNTIF(C$3:C58,Q$273)))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IF(Q$273 = "","",IF(Q$273 &lt;&gt; Q59,"",COUNTIF(C$3:C59,Q$273)))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IF(Q$273 = "","",IF(Q$273 &lt;&gt; Q60,"",COUNTIF(C$3:C60,Q$273)))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IF(Q$273 = "","",IF(Q$273 &lt;&gt; Q61,"",COUNTIF(C$3:C61,Q$273)))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51">
        <v>2</v>
      </c>
      <c r="B62" s="52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2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IF(Q$273 = "","",IF(Q$273 &lt;&gt; Q62,"",COUNTIF(C$3:C62,Q$273)))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3</v>
      </c>
      <c r="B63" s="50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IF(Q$273 = "","",IF(Q$273 &lt;&gt; Q63,"",COUNTIF(C$3:C63,Q$273)))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7">
        <v>3</v>
      </c>
      <c r="B64" s="50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IF(Q$273 = "","",IF(Q$273 &lt;&gt; Q64,"",COUNTIF(C$3:C64,Q$273)))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3</v>
      </c>
      <c r="B65" s="50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IF(Q$273 = "","",IF(Q$273 &lt;&gt; Q65,"",COUNTIF(C$3:C65,Q$273)))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7">
        <v>3</v>
      </c>
      <c r="B66" s="50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IF(Q$273 = "","",IF(Q$273 &lt;&gt; Q66,"",COUNTIF(C$3:C66,Q$273)))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3</v>
      </c>
      <c r="B67" s="50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IF(Q$273 = "","",IF(Q$273 &lt;&gt; Q67,"",COUNTIF(C$3:C67,Q$273)))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7">
        <v>3</v>
      </c>
      <c r="B68" s="50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ref="N68:N131" si="8">IF(AND($H68=0,$I68=0),"",$H68*60+$I68)</f>
        <v/>
      </c>
      <c r="O68" s="79" t="str">
        <f t="shared" si="5"/>
        <v/>
      </c>
      <c r="P68" s="79" t="str">
        <f t="shared" si="6"/>
        <v/>
      </c>
      <c r="Q68" s="79" t="str">
        <f t="shared" ref="Q68:Q131" si="9">IF(OR(COUNTIF(C$3:C$272,C68) = 1,COUNTIF(C$3:C$272,C68) = 0),"",C68)</f>
        <v/>
      </c>
      <c r="R68" s="79" t="str">
        <f ca="1">IF(Q$273 = "","",IF(Q$273 &lt;&gt; Q68,"",COUNTIF(C$3:C68,Q$273)))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3</v>
      </c>
      <c r="B69" s="50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8"/>
        <v/>
      </c>
      <c r="O69" s="79" t="str">
        <f t="shared" si="5"/>
        <v/>
      </c>
      <c r="P69" s="79" t="str">
        <f t="shared" si="6"/>
        <v/>
      </c>
      <c r="Q69" s="79" t="str">
        <f t="shared" si="9"/>
        <v/>
      </c>
      <c r="R69" s="79" t="str">
        <f ca="1">IF(Q$273 = "","",IF(Q$273 &lt;&gt; Q69,"",COUNTIF(C$3:C69,Q$273)))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7">
        <v>3</v>
      </c>
      <c r="B70" s="50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8"/>
        <v/>
      </c>
      <c r="O70" s="79" t="str">
        <f t="shared" ref="O70:O133" si="10">IF(AND(C70="",COUNT(D70:M70)&gt;0),A70 &amp; "組" &amp; B70 &amp; "番","")</f>
        <v/>
      </c>
      <c r="P70" s="79" t="str">
        <f t="shared" ref="P70:P133" si="11">IF(AND(C70&lt;&gt;"",COUNTIF(D70:M70,"")&gt;0,COUNTIF(D70:K70,"")&lt;8),A70 &amp; "組" &amp; B70 &amp; "番","")</f>
        <v/>
      </c>
      <c r="Q70" s="79" t="str">
        <f t="shared" si="9"/>
        <v/>
      </c>
      <c r="R70" s="79" t="str">
        <f ca="1">IF(Q$273 = "","",IF(Q$273 &lt;&gt; Q70,"",COUNTIF(C$3:C70,Q$273)))</f>
        <v/>
      </c>
      <c r="S70" s="79" t="str">
        <f t="shared" ref="S70:S133" ca="1" si="12">IF(R70 = "","",A70 &amp; "-" &amp; B70)</f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3</v>
      </c>
      <c r="B71" s="50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8"/>
        <v/>
      </c>
      <c r="O71" s="79" t="str">
        <f t="shared" si="10"/>
        <v/>
      </c>
      <c r="P71" s="79" t="str">
        <f t="shared" si="11"/>
        <v/>
      </c>
      <c r="Q71" s="79" t="str">
        <f t="shared" si="9"/>
        <v/>
      </c>
      <c r="R71" s="79" t="str">
        <f ca="1">IF(Q$273 = "","",IF(Q$273 &lt;&gt; Q71,"",COUNTIF(C$3:C71,Q$273)))</f>
        <v/>
      </c>
      <c r="S71" s="79" t="str">
        <f t="shared" ca="1" si="12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7">
        <v>3</v>
      </c>
      <c r="B72" s="50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8"/>
        <v/>
      </c>
      <c r="O72" s="79" t="str">
        <f t="shared" si="10"/>
        <v/>
      </c>
      <c r="P72" s="79" t="str">
        <f t="shared" si="11"/>
        <v/>
      </c>
      <c r="Q72" s="79" t="str">
        <f t="shared" si="9"/>
        <v/>
      </c>
      <c r="R72" s="79" t="str">
        <f ca="1">IF(Q$273 = "","",IF(Q$273 &lt;&gt; Q72,"",COUNTIF(C$3:C72,Q$273)))</f>
        <v/>
      </c>
      <c r="S72" s="79" t="str">
        <f t="shared" ca="1" si="12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3</v>
      </c>
      <c r="B73" s="50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8"/>
        <v/>
      </c>
      <c r="O73" s="79" t="str">
        <f t="shared" si="10"/>
        <v/>
      </c>
      <c r="P73" s="79" t="str">
        <f t="shared" si="11"/>
        <v/>
      </c>
      <c r="Q73" s="79" t="str">
        <f t="shared" si="9"/>
        <v/>
      </c>
      <c r="R73" s="79" t="str">
        <f ca="1">IF(Q$273 = "","",IF(Q$273 &lt;&gt; Q73,"",COUNTIF(C$3:C73,Q$273)))</f>
        <v/>
      </c>
      <c r="S73" s="79" t="str">
        <f t="shared" ca="1" si="12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7">
        <v>3</v>
      </c>
      <c r="B74" s="50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8"/>
        <v/>
      </c>
      <c r="O74" s="79" t="str">
        <f t="shared" si="10"/>
        <v/>
      </c>
      <c r="P74" s="79" t="str">
        <f t="shared" si="11"/>
        <v/>
      </c>
      <c r="Q74" s="79" t="str">
        <f t="shared" si="9"/>
        <v/>
      </c>
      <c r="R74" s="79" t="str">
        <f ca="1">IF(Q$273 = "","",IF(Q$273 &lt;&gt; Q74,"",COUNTIF(C$3:C74,Q$273)))</f>
        <v/>
      </c>
      <c r="S74" s="79" t="str">
        <f t="shared" ca="1" si="12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3</v>
      </c>
      <c r="B75" s="50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8"/>
        <v/>
      </c>
      <c r="O75" s="79" t="str">
        <f t="shared" si="10"/>
        <v/>
      </c>
      <c r="P75" s="79" t="str">
        <f t="shared" si="11"/>
        <v/>
      </c>
      <c r="Q75" s="79" t="str">
        <f t="shared" si="9"/>
        <v/>
      </c>
      <c r="R75" s="79" t="str">
        <f ca="1">IF(Q$273 = "","",IF(Q$273 &lt;&gt; Q75,"",COUNTIF(C$3:C75,Q$273)))</f>
        <v/>
      </c>
      <c r="S75" s="79" t="str">
        <f t="shared" ca="1" si="12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7">
        <v>3</v>
      </c>
      <c r="B76" s="50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8"/>
        <v/>
      </c>
      <c r="O76" s="79" t="str">
        <f t="shared" si="10"/>
        <v/>
      </c>
      <c r="P76" s="79" t="str">
        <f t="shared" si="11"/>
        <v/>
      </c>
      <c r="Q76" s="79" t="str">
        <f t="shared" si="9"/>
        <v/>
      </c>
      <c r="R76" s="79" t="str">
        <f ca="1">IF(Q$273 = "","",IF(Q$273 &lt;&gt; Q76,"",COUNTIF(C$3:C76,Q$273)))</f>
        <v/>
      </c>
      <c r="S76" s="79" t="str">
        <f t="shared" ca="1" si="12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3</v>
      </c>
      <c r="B77" s="50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8"/>
        <v/>
      </c>
      <c r="O77" s="79" t="str">
        <f t="shared" si="10"/>
        <v/>
      </c>
      <c r="P77" s="79" t="str">
        <f t="shared" si="11"/>
        <v/>
      </c>
      <c r="Q77" s="79" t="str">
        <f t="shared" si="9"/>
        <v/>
      </c>
      <c r="R77" s="79" t="str">
        <f ca="1">IF(Q$273 = "","",IF(Q$273 &lt;&gt; Q77,"",COUNTIF(C$3:C77,Q$273)))</f>
        <v/>
      </c>
      <c r="S77" s="79" t="str">
        <f t="shared" ca="1" si="12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7">
        <v>3</v>
      </c>
      <c r="B78" s="50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8"/>
        <v/>
      </c>
      <c r="O78" s="79" t="str">
        <f t="shared" si="10"/>
        <v/>
      </c>
      <c r="P78" s="79" t="str">
        <f t="shared" si="11"/>
        <v/>
      </c>
      <c r="Q78" s="79" t="str">
        <f t="shared" si="9"/>
        <v/>
      </c>
      <c r="R78" s="79" t="str">
        <f ca="1">IF(Q$273 = "","",IF(Q$273 &lt;&gt; Q78,"",COUNTIF(C$3:C78,Q$273)))</f>
        <v/>
      </c>
      <c r="S78" s="79" t="str">
        <f t="shared" ca="1" si="12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3</v>
      </c>
      <c r="B79" s="50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8"/>
        <v/>
      </c>
      <c r="O79" s="79" t="str">
        <f t="shared" si="10"/>
        <v/>
      </c>
      <c r="P79" s="79" t="str">
        <f t="shared" si="11"/>
        <v/>
      </c>
      <c r="Q79" s="79" t="str">
        <f t="shared" si="9"/>
        <v/>
      </c>
      <c r="R79" s="79" t="str">
        <f ca="1">IF(Q$273 = "","",IF(Q$273 &lt;&gt; Q79,"",COUNTIF(C$3:C79,Q$273)))</f>
        <v/>
      </c>
      <c r="S79" s="79" t="str">
        <f t="shared" ca="1" si="12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7">
        <v>3</v>
      </c>
      <c r="B80" s="50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8"/>
        <v/>
      </c>
      <c r="O80" s="79" t="str">
        <f t="shared" si="10"/>
        <v/>
      </c>
      <c r="P80" s="79" t="str">
        <f t="shared" si="11"/>
        <v/>
      </c>
      <c r="Q80" s="79" t="str">
        <f t="shared" si="9"/>
        <v/>
      </c>
      <c r="R80" s="79" t="str">
        <f ca="1">IF(Q$273 = "","",IF(Q$273 &lt;&gt; Q80,"",COUNTIF(C$3:C80,Q$273)))</f>
        <v/>
      </c>
      <c r="S80" s="79" t="str">
        <f t="shared" ca="1" si="12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3</v>
      </c>
      <c r="B81" s="50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8"/>
        <v/>
      </c>
      <c r="O81" s="79" t="str">
        <f t="shared" si="10"/>
        <v/>
      </c>
      <c r="P81" s="79" t="str">
        <f t="shared" si="11"/>
        <v/>
      </c>
      <c r="Q81" s="79" t="str">
        <f t="shared" si="9"/>
        <v/>
      </c>
      <c r="R81" s="79" t="str">
        <f ca="1">IF(Q$273 = "","",IF(Q$273 &lt;&gt; Q81,"",COUNTIF(C$3:C81,Q$273)))</f>
        <v/>
      </c>
      <c r="S81" s="79" t="str">
        <f t="shared" ca="1" si="12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7">
        <v>3</v>
      </c>
      <c r="B82" s="50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8"/>
        <v/>
      </c>
      <c r="O82" s="79" t="str">
        <f t="shared" si="10"/>
        <v/>
      </c>
      <c r="P82" s="79" t="str">
        <f t="shared" si="11"/>
        <v/>
      </c>
      <c r="Q82" s="79" t="str">
        <f t="shared" si="9"/>
        <v/>
      </c>
      <c r="R82" s="79" t="str">
        <f ca="1">IF(Q$273 = "","",IF(Q$273 &lt;&gt; Q82,"",COUNTIF(C$3:C82,Q$273)))</f>
        <v/>
      </c>
      <c r="S82" s="79" t="str">
        <f t="shared" ca="1" si="12"/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3</v>
      </c>
      <c r="B83" s="50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8"/>
        <v/>
      </c>
      <c r="O83" s="79" t="str">
        <f t="shared" si="10"/>
        <v/>
      </c>
      <c r="P83" s="79" t="str">
        <f t="shared" si="11"/>
        <v/>
      </c>
      <c r="Q83" s="79" t="str">
        <f t="shared" si="9"/>
        <v/>
      </c>
      <c r="R83" s="79" t="str">
        <f ca="1">IF(Q$273 = "","",IF(Q$273 &lt;&gt; Q83,"",COUNTIF(C$3:C83,Q$273)))</f>
        <v/>
      </c>
      <c r="S83" s="79" t="str">
        <f t="shared" ca="1" si="12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7">
        <v>3</v>
      </c>
      <c r="B84" s="50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8"/>
        <v/>
      </c>
      <c r="O84" s="79" t="str">
        <f t="shared" si="10"/>
        <v/>
      </c>
      <c r="P84" s="79" t="str">
        <f t="shared" si="11"/>
        <v/>
      </c>
      <c r="Q84" s="79" t="str">
        <f t="shared" si="9"/>
        <v/>
      </c>
      <c r="R84" s="79" t="str">
        <f ca="1">IF(Q$273 = "","",IF(Q$273 &lt;&gt; Q84,"",COUNTIF(C$3:C84,Q$273)))</f>
        <v/>
      </c>
      <c r="S84" s="79" t="str">
        <f t="shared" ca="1" si="12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3</v>
      </c>
      <c r="B85" s="50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8"/>
        <v/>
      </c>
      <c r="O85" s="79" t="str">
        <f t="shared" si="10"/>
        <v/>
      </c>
      <c r="P85" s="79" t="str">
        <f t="shared" si="11"/>
        <v/>
      </c>
      <c r="Q85" s="79" t="str">
        <f t="shared" si="9"/>
        <v/>
      </c>
      <c r="R85" s="79" t="str">
        <f ca="1">IF(Q$273 = "","",IF(Q$273 &lt;&gt; Q85,"",COUNTIF(C$3:C85,Q$273)))</f>
        <v/>
      </c>
      <c r="S85" s="79" t="str">
        <f t="shared" ca="1" si="12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7">
        <v>3</v>
      </c>
      <c r="B86" s="50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8"/>
        <v/>
      </c>
      <c r="O86" s="79" t="str">
        <f t="shared" si="10"/>
        <v/>
      </c>
      <c r="P86" s="79" t="str">
        <f t="shared" si="11"/>
        <v/>
      </c>
      <c r="Q86" s="79" t="str">
        <f t="shared" si="9"/>
        <v/>
      </c>
      <c r="R86" s="79" t="str">
        <f ca="1">IF(Q$273 = "","",IF(Q$273 &lt;&gt; Q86,"",COUNTIF(C$3:C86,Q$273)))</f>
        <v/>
      </c>
      <c r="S86" s="79" t="str">
        <f t="shared" ca="1" si="12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3</v>
      </c>
      <c r="B87" s="50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8"/>
        <v/>
      </c>
      <c r="O87" s="79" t="str">
        <f t="shared" si="10"/>
        <v/>
      </c>
      <c r="P87" s="79" t="str">
        <f t="shared" si="11"/>
        <v/>
      </c>
      <c r="Q87" s="79" t="str">
        <f t="shared" si="9"/>
        <v/>
      </c>
      <c r="R87" s="79" t="str">
        <f ca="1">IF(Q$273 = "","",IF(Q$273 &lt;&gt; Q87,"",COUNTIF(C$3:C87,Q$273)))</f>
        <v/>
      </c>
      <c r="S87" s="79" t="str">
        <f t="shared" ca="1" si="12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7">
        <v>3</v>
      </c>
      <c r="B88" s="50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8"/>
        <v/>
      </c>
      <c r="O88" s="79" t="str">
        <f t="shared" si="10"/>
        <v/>
      </c>
      <c r="P88" s="79" t="str">
        <f t="shared" si="11"/>
        <v/>
      </c>
      <c r="Q88" s="79" t="str">
        <f t="shared" si="9"/>
        <v/>
      </c>
      <c r="R88" s="79" t="str">
        <f ca="1">IF(Q$273 = "","",IF(Q$273 &lt;&gt; Q88,"",COUNTIF(C$3:C88,Q$273)))</f>
        <v/>
      </c>
      <c r="S88" s="79" t="str">
        <f t="shared" ca="1" si="12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3</v>
      </c>
      <c r="B89" s="50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8"/>
        <v/>
      </c>
      <c r="O89" s="79" t="str">
        <f t="shared" si="10"/>
        <v/>
      </c>
      <c r="P89" s="79" t="str">
        <f t="shared" si="11"/>
        <v/>
      </c>
      <c r="Q89" s="79" t="str">
        <f t="shared" si="9"/>
        <v/>
      </c>
      <c r="R89" s="79" t="str">
        <f ca="1">IF(Q$273 = "","",IF(Q$273 &lt;&gt; Q89,"",COUNTIF(C$3:C89,Q$273)))</f>
        <v/>
      </c>
      <c r="S89" s="79" t="str">
        <f t="shared" ca="1" si="12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7">
        <v>3</v>
      </c>
      <c r="B90" s="50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8"/>
        <v/>
      </c>
      <c r="O90" s="79" t="str">
        <f t="shared" si="10"/>
        <v/>
      </c>
      <c r="P90" s="79" t="str">
        <f t="shared" si="11"/>
        <v/>
      </c>
      <c r="Q90" s="79" t="str">
        <f t="shared" si="9"/>
        <v/>
      </c>
      <c r="R90" s="79" t="str">
        <f ca="1">IF(Q$273 = "","",IF(Q$273 &lt;&gt; Q90,"",COUNTIF(C$3:C90,Q$273)))</f>
        <v/>
      </c>
      <c r="S90" s="79" t="str">
        <f t="shared" ca="1" si="12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3</v>
      </c>
      <c r="B91" s="50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8"/>
        <v/>
      </c>
      <c r="O91" s="79" t="str">
        <f t="shared" si="10"/>
        <v/>
      </c>
      <c r="P91" s="79" t="str">
        <f t="shared" si="11"/>
        <v/>
      </c>
      <c r="Q91" s="79" t="str">
        <f t="shared" si="9"/>
        <v/>
      </c>
      <c r="R91" s="79" t="str">
        <f ca="1">IF(Q$273 = "","",IF(Q$273 &lt;&gt; Q91,"",COUNTIF(C$3:C91,Q$273)))</f>
        <v/>
      </c>
      <c r="S91" s="79" t="str">
        <f t="shared" ca="1" si="12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51">
        <v>3</v>
      </c>
      <c r="B92" s="52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2" t="str">
        <f t="shared" si="8"/>
        <v/>
      </c>
      <c r="O92" s="79" t="str">
        <f t="shared" si="10"/>
        <v/>
      </c>
      <c r="P92" s="79" t="str">
        <f t="shared" si="11"/>
        <v/>
      </c>
      <c r="Q92" s="79" t="str">
        <f t="shared" si="9"/>
        <v/>
      </c>
      <c r="R92" s="79" t="str">
        <f ca="1">IF(Q$273 = "","",IF(Q$273 &lt;&gt; Q92,"",COUNTIF(C$3:C92,Q$273)))</f>
        <v/>
      </c>
      <c r="S92" s="79" t="str">
        <f t="shared" ca="1" si="12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4</v>
      </c>
      <c r="B93" s="50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21" t="str">
        <f t="shared" si="8"/>
        <v/>
      </c>
      <c r="O93" s="79" t="str">
        <f t="shared" si="10"/>
        <v/>
      </c>
      <c r="P93" s="79" t="str">
        <f t="shared" si="11"/>
        <v/>
      </c>
      <c r="Q93" s="79" t="str">
        <f t="shared" si="9"/>
        <v/>
      </c>
      <c r="R93" s="79" t="str">
        <f ca="1">IF(Q$273 = "","",IF(Q$273 &lt;&gt; Q93,"",COUNTIF(C$3:C93,Q$273)))</f>
        <v/>
      </c>
      <c r="S93" s="79" t="str">
        <f t="shared" ca="1" si="12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7">
        <v>4</v>
      </c>
      <c r="B94" s="50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8"/>
        <v/>
      </c>
      <c r="O94" s="79" t="str">
        <f t="shared" si="10"/>
        <v/>
      </c>
      <c r="P94" s="79" t="str">
        <f t="shared" si="11"/>
        <v/>
      </c>
      <c r="Q94" s="79" t="str">
        <f t="shared" si="9"/>
        <v/>
      </c>
      <c r="R94" s="79" t="str">
        <f ca="1">IF(Q$273 = "","",IF(Q$273 &lt;&gt; Q94,"",COUNTIF(C$3:C94,Q$273)))</f>
        <v/>
      </c>
      <c r="S94" s="79" t="str">
        <f t="shared" ca="1" si="12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4</v>
      </c>
      <c r="B95" s="50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8"/>
        <v/>
      </c>
      <c r="O95" s="79" t="str">
        <f t="shared" si="10"/>
        <v/>
      </c>
      <c r="P95" s="79" t="str">
        <f t="shared" si="11"/>
        <v/>
      </c>
      <c r="Q95" s="79" t="str">
        <f t="shared" si="9"/>
        <v/>
      </c>
      <c r="R95" s="79" t="str">
        <f ca="1">IF(Q$273 = "","",IF(Q$273 &lt;&gt; Q95,"",COUNTIF(C$3:C95,Q$273)))</f>
        <v/>
      </c>
      <c r="S95" s="79" t="str">
        <f t="shared" ca="1" si="12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7">
        <v>4</v>
      </c>
      <c r="B96" s="50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8"/>
        <v/>
      </c>
      <c r="O96" s="79" t="str">
        <f t="shared" si="10"/>
        <v/>
      </c>
      <c r="P96" s="79" t="str">
        <f t="shared" si="11"/>
        <v/>
      </c>
      <c r="Q96" s="79" t="str">
        <f t="shared" si="9"/>
        <v/>
      </c>
      <c r="R96" s="79" t="str">
        <f ca="1">IF(Q$273 = "","",IF(Q$273 &lt;&gt; Q96,"",COUNTIF(C$3:C96,Q$273)))</f>
        <v/>
      </c>
      <c r="S96" s="79" t="str">
        <f t="shared" ca="1" si="12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4</v>
      </c>
      <c r="B97" s="50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8"/>
        <v/>
      </c>
      <c r="O97" s="79" t="str">
        <f t="shared" si="10"/>
        <v/>
      </c>
      <c r="P97" s="79" t="str">
        <f t="shared" si="11"/>
        <v/>
      </c>
      <c r="Q97" s="79" t="str">
        <f t="shared" si="9"/>
        <v/>
      </c>
      <c r="R97" s="79" t="str">
        <f ca="1">IF(Q$273 = "","",IF(Q$273 &lt;&gt; Q97,"",COUNTIF(C$3:C97,Q$273)))</f>
        <v/>
      </c>
      <c r="S97" s="79" t="str">
        <f t="shared" ca="1" si="12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7">
        <v>4</v>
      </c>
      <c r="B98" s="50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8"/>
        <v/>
      </c>
      <c r="O98" s="79" t="str">
        <f t="shared" si="10"/>
        <v/>
      </c>
      <c r="P98" s="79" t="str">
        <f t="shared" si="11"/>
        <v/>
      </c>
      <c r="Q98" s="79" t="str">
        <f t="shared" si="9"/>
        <v/>
      </c>
      <c r="R98" s="79" t="str">
        <f ca="1">IF(Q$273 = "","",IF(Q$273 &lt;&gt; Q98,"",COUNTIF(C$3:C98,Q$273)))</f>
        <v/>
      </c>
      <c r="S98" s="79" t="str">
        <f t="shared" ca="1" si="12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4</v>
      </c>
      <c r="B99" s="50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8"/>
        <v/>
      </c>
      <c r="O99" s="79" t="str">
        <f t="shared" si="10"/>
        <v/>
      </c>
      <c r="P99" s="79" t="str">
        <f t="shared" si="11"/>
        <v/>
      </c>
      <c r="Q99" s="79" t="str">
        <f t="shared" si="9"/>
        <v/>
      </c>
      <c r="R99" s="79" t="str">
        <f ca="1">IF(Q$273 = "","",IF(Q$273 &lt;&gt; Q99,"",COUNTIF(C$3:C99,Q$273)))</f>
        <v/>
      </c>
      <c r="S99" s="79" t="str">
        <f t="shared" ca="1" si="12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7">
        <v>4</v>
      </c>
      <c r="B100" s="50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8"/>
        <v/>
      </c>
      <c r="O100" s="79" t="str">
        <f t="shared" si="10"/>
        <v/>
      </c>
      <c r="P100" s="79" t="str">
        <f t="shared" si="11"/>
        <v/>
      </c>
      <c r="Q100" s="79" t="str">
        <f t="shared" si="9"/>
        <v/>
      </c>
      <c r="R100" s="79" t="str">
        <f ca="1">IF(Q$273 = "","",IF(Q$273 &lt;&gt; Q100,"",COUNTIF(C$3:C100,Q$273)))</f>
        <v/>
      </c>
      <c r="S100" s="79" t="str">
        <f t="shared" ca="1" si="12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4</v>
      </c>
      <c r="B101" s="50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8"/>
        <v/>
      </c>
      <c r="O101" s="79" t="str">
        <f t="shared" si="10"/>
        <v/>
      </c>
      <c r="P101" s="79" t="str">
        <f t="shared" si="11"/>
        <v/>
      </c>
      <c r="Q101" s="79" t="str">
        <f t="shared" si="9"/>
        <v/>
      </c>
      <c r="R101" s="79" t="str">
        <f ca="1">IF(Q$273 = "","",IF(Q$273 &lt;&gt; Q101,"",COUNTIF(C$3:C101,Q$273)))</f>
        <v/>
      </c>
      <c r="S101" s="79" t="str">
        <f t="shared" ca="1" si="12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47">
        <v>4</v>
      </c>
      <c r="B102" s="50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21" t="str">
        <f t="shared" si="8"/>
        <v/>
      </c>
      <c r="O102" s="79" t="str">
        <f t="shared" si="10"/>
        <v/>
      </c>
      <c r="P102" s="79" t="str">
        <f t="shared" si="11"/>
        <v/>
      </c>
      <c r="Q102" s="79" t="str">
        <f t="shared" si="9"/>
        <v/>
      </c>
      <c r="R102" s="79" t="str">
        <f ca="1">IF(Q$273 = "","",IF(Q$273 &lt;&gt; Q102,"",COUNTIF(C$3:C102,Q$273)))</f>
        <v/>
      </c>
      <c r="S102" s="79" t="str">
        <f t="shared" ca="1" si="12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4</v>
      </c>
      <c r="B103" s="50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21" t="str">
        <f t="shared" si="8"/>
        <v/>
      </c>
      <c r="O103" s="79" t="str">
        <f t="shared" si="10"/>
        <v/>
      </c>
      <c r="P103" s="79" t="str">
        <f t="shared" si="11"/>
        <v/>
      </c>
      <c r="Q103" s="79" t="str">
        <f t="shared" si="9"/>
        <v/>
      </c>
      <c r="R103" s="79" t="str">
        <f ca="1">IF(Q$273 = "","",IF(Q$273 &lt;&gt; Q103,"",COUNTIF(C$3:C103,Q$273)))</f>
        <v/>
      </c>
      <c r="S103" s="79" t="str">
        <f t="shared" ca="1" si="12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4</v>
      </c>
      <c r="B104" s="50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8"/>
        <v/>
      </c>
      <c r="O104" s="79" t="str">
        <f t="shared" si="10"/>
        <v/>
      </c>
      <c r="P104" s="79" t="str">
        <f t="shared" si="11"/>
        <v/>
      </c>
      <c r="Q104" s="79" t="str">
        <f t="shared" si="9"/>
        <v/>
      </c>
      <c r="R104" s="79" t="str">
        <f ca="1">IF(Q$273 = "","",IF(Q$273 &lt;&gt; Q104,"",COUNTIF(C$3:C104,Q$273)))</f>
        <v/>
      </c>
      <c r="S104" s="79" t="str">
        <f t="shared" ca="1" si="12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4</v>
      </c>
      <c r="B105" s="50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8"/>
        <v/>
      </c>
      <c r="O105" s="79" t="str">
        <f t="shared" si="10"/>
        <v/>
      </c>
      <c r="P105" s="79" t="str">
        <f t="shared" si="11"/>
        <v/>
      </c>
      <c r="Q105" s="79" t="str">
        <f t="shared" si="9"/>
        <v/>
      </c>
      <c r="R105" s="79" t="str">
        <f ca="1">IF(Q$273 = "","",IF(Q$273 &lt;&gt; Q105,"",COUNTIF(C$3:C105,Q$273)))</f>
        <v/>
      </c>
      <c r="S105" s="79" t="str">
        <f t="shared" ca="1" si="12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4</v>
      </c>
      <c r="B106" s="50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8"/>
        <v/>
      </c>
      <c r="O106" s="79" t="str">
        <f t="shared" si="10"/>
        <v/>
      </c>
      <c r="P106" s="79" t="str">
        <f t="shared" si="11"/>
        <v/>
      </c>
      <c r="Q106" s="79" t="str">
        <f t="shared" si="9"/>
        <v/>
      </c>
      <c r="R106" s="79" t="str">
        <f ca="1">IF(Q$273 = "","",IF(Q$273 &lt;&gt; Q106,"",COUNTIF(C$3:C106,Q$273)))</f>
        <v/>
      </c>
      <c r="S106" s="79" t="str">
        <f t="shared" ca="1" si="12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4</v>
      </c>
      <c r="B107" s="50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8"/>
        <v/>
      </c>
      <c r="O107" s="79" t="str">
        <f t="shared" si="10"/>
        <v/>
      </c>
      <c r="P107" s="79" t="str">
        <f t="shared" si="11"/>
        <v/>
      </c>
      <c r="Q107" s="79" t="str">
        <f t="shared" si="9"/>
        <v/>
      </c>
      <c r="R107" s="79" t="str">
        <f ca="1">IF(Q$273 = "","",IF(Q$273 &lt;&gt; Q107,"",COUNTIF(C$3:C107,Q$273)))</f>
        <v/>
      </c>
      <c r="S107" s="79" t="str">
        <f t="shared" ca="1" si="12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4</v>
      </c>
      <c r="B108" s="50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si="8"/>
        <v/>
      </c>
      <c r="O108" s="79" t="str">
        <f t="shared" si="10"/>
        <v/>
      </c>
      <c r="P108" s="79" t="str">
        <f t="shared" si="11"/>
        <v/>
      </c>
      <c r="Q108" s="79" t="str">
        <f t="shared" si="9"/>
        <v/>
      </c>
      <c r="R108" s="79" t="str">
        <f ca="1">IF(Q$273 = "","",IF(Q$273 &lt;&gt; Q108,"",COUNTIF(C$3:C108,Q$273)))</f>
        <v/>
      </c>
      <c r="S108" s="79" t="str">
        <f t="shared" ca="1" si="12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4</v>
      </c>
      <c r="B109" s="50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8"/>
        <v/>
      </c>
      <c r="O109" s="79" t="str">
        <f t="shared" si="10"/>
        <v/>
      </c>
      <c r="P109" s="79" t="str">
        <f t="shared" si="11"/>
        <v/>
      </c>
      <c r="Q109" s="79" t="str">
        <f t="shared" si="9"/>
        <v/>
      </c>
      <c r="R109" s="79" t="str">
        <f ca="1">IF(Q$273 = "","",IF(Q$273 &lt;&gt; Q109,"",COUNTIF(C$3:C109,Q$273)))</f>
        <v/>
      </c>
      <c r="S109" s="79" t="str">
        <f t="shared" ca="1" si="12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4</v>
      </c>
      <c r="B110" s="50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8"/>
        <v/>
      </c>
      <c r="O110" s="79" t="str">
        <f t="shared" si="10"/>
        <v/>
      </c>
      <c r="P110" s="79" t="str">
        <f t="shared" si="11"/>
        <v/>
      </c>
      <c r="Q110" s="79" t="str">
        <f t="shared" si="9"/>
        <v/>
      </c>
      <c r="R110" s="79" t="str">
        <f ca="1">IF(Q$273 = "","",IF(Q$273 &lt;&gt; Q110,"",COUNTIF(C$3:C110,Q$273)))</f>
        <v/>
      </c>
      <c r="S110" s="79" t="str">
        <f t="shared" ca="1" si="12"/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4</v>
      </c>
      <c r="B111" s="50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8"/>
        <v/>
      </c>
      <c r="O111" s="79" t="str">
        <f t="shared" si="10"/>
        <v/>
      </c>
      <c r="P111" s="79" t="str">
        <f t="shared" si="11"/>
        <v/>
      </c>
      <c r="Q111" s="79" t="str">
        <f t="shared" si="9"/>
        <v/>
      </c>
      <c r="R111" s="79" t="str">
        <f ca="1">IF(Q$273 = "","",IF(Q$273 &lt;&gt; Q111,"",COUNTIF(C$3:C111,Q$273)))</f>
        <v/>
      </c>
      <c r="S111" s="79" t="str">
        <f t="shared" ca="1" si="12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4</v>
      </c>
      <c r="B112" s="50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8"/>
        <v/>
      </c>
      <c r="O112" s="79" t="str">
        <f t="shared" si="10"/>
        <v/>
      </c>
      <c r="P112" s="79" t="str">
        <f t="shared" si="11"/>
        <v/>
      </c>
      <c r="Q112" s="79" t="str">
        <f t="shared" si="9"/>
        <v/>
      </c>
      <c r="R112" s="79" t="str">
        <f ca="1">IF(Q$273 = "","",IF(Q$273 &lt;&gt; Q112,"",COUNTIF(C$3:C112,Q$273)))</f>
        <v/>
      </c>
      <c r="S112" s="79" t="str">
        <f t="shared" ca="1" si="12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4</v>
      </c>
      <c r="B113" s="50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8"/>
        <v/>
      </c>
      <c r="O113" s="79" t="str">
        <f t="shared" si="10"/>
        <v/>
      </c>
      <c r="P113" s="79" t="str">
        <f t="shared" si="11"/>
        <v/>
      </c>
      <c r="Q113" s="79" t="str">
        <f t="shared" si="9"/>
        <v/>
      </c>
      <c r="R113" s="79" t="str">
        <f ca="1">IF(Q$273 = "","",IF(Q$273 &lt;&gt; Q113,"",COUNTIF(C$3:C113,Q$273)))</f>
        <v/>
      </c>
      <c r="S113" s="79" t="str">
        <f t="shared" ca="1" si="12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4</v>
      </c>
      <c r="B114" s="50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8"/>
        <v/>
      </c>
      <c r="O114" s="79" t="str">
        <f t="shared" si="10"/>
        <v/>
      </c>
      <c r="P114" s="79" t="str">
        <f t="shared" si="11"/>
        <v/>
      </c>
      <c r="Q114" s="79" t="str">
        <f t="shared" si="9"/>
        <v/>
      </c>
      <c r="R114" s="79" t="str">
        <f ca="1">IF(Q$273 = "","",IF(Q$273 &lt;&gt; Q114,"",COUNTIF(C$3:C114,Q$273)))</f>
        <v/>
      </c>
      <c r="S114" s="79" t="str">
        <f t="shared" ca="1" si="12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4</v>
      </c>
      <c r="B115" s="50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8"/>
        <v/>
      </c>
      <c r="O115" s="79" t="str">
        <f t="shared" si="10"/>
        <v/>
      </c>
      <c r="P115" s="79" t="str">
        <f t="shared" si="11"/>
        <v/>
      </c>
      <c r="Q115" s="79" t="str">
        <f t="shared" si="9"/>
        <v/>
      </c>
      <c r="R115" s="79" t="str">
        <f ca="1">IF(Q$273 = "","",IF(Q$273 &lt;&gt; Q115,"",COUNTIF(C$3:C115,Q$273)))</f>
        <v/>
      </c>
      <c r="S115" s="79" t="str">
        <f t="shared" ca="1" si="12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4</v>
      </c>
      <c r="B116" s="50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8"/>
        <v/>
      </c>
      <c r="O116" s="79" t="str">
        <f t="shared" si="10"/>
        <v/>
      </c>
      <c r="P116" s="79" t="str">
        <f t="shared" si="11"/>
        <v/>
      </c>
      <c r="Q116" s="79" t="str">
        <f t="shared" si="9"/>
        <v/>
      </c>
      <c r="R116" s="79" t="str">
        <f ca="1">IF(Q$273 = "","",IF(Q$273 &lt;&gt; Q116,"",COUNTIF(C$3:C116,Q$273)))</f>
        <v/>
      </c>
      <c r="S116" s="79" t="str">
        <f t="shared" ca="1" si="12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4</v>
      </c>
      <c r="B117" s="50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8"/>
        <v/>
      </c>
      <c r="O117" s="79" t="str">
        <f t="shared" si="10"/>
        <v/>
      </c>
      <c r="P117" s="79" t="str">
        <f t="shared" si="11"/>
        <v/>
      </c>
      <c r="Q117" s="79" t="str">
        <f t="shared" si="9"/>
        <v/>
      </c>
      <c r="R117" s="79" t="str">
        <f ca="1">IF(Q$273 = "","",IF(Q$273 &lt;&gt; Q117,"",COUNTIF(C$3:C117,Q$273)))</f>
        <v/>
      </c>
      <c r="S117" s="79" t="str">
        <f t="shared" ca="1" si="12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4</v>
      </c>
      <c r="B118" s="50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8"/>
        <v/>
      </c>
      <c r="O118" s="79" t="str">
        <f t="shared" si="10"/>
        <v/>
      </c>
      <c r="P118" s="79" t="str">
        <f t="shared" si="11"/>
        <v/>
      </c>
      <c r="Q118" s="79" t="str">
        <f t="shared" si="9"/>
        <v/>
      </c>
      <c r="R118" s="79" t="str">
        <f ca="1">IF(Q$273 = "","",IF(Q$273 &lt;&gt; Q118,"",COUNTIF(C$3:C118,Q$273)))</f>
        <v/>
      </c>
      <c r="S118" s="79" t="str">
        <f t="shared" ca="1" si="12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4</v>
      </c>
      <c r="B119" s="50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8"/>
        <v/>
      </c>
      <c r="O119" s="79" t="str">
        <f t="shared" si="10"/>
        <v/>
      </c>
      <c r="P119" s="79" t="str">
        <f t="shared" si="11"/>
        <v/>
      </c>
      <c r="Q119" s="79" t="str">
        <f t="shared" si="9"/>
        <v/>
      </c>
      <c r="R119" s="79" t="str">
        <f ca="1">IF(Q$273 = "","",IF(Q$273 &lt;&gt; Q119,"",COUNTIF(C$3:C119,Q$273)))</f>
        <v/>
      </c>
      <c r="S119" s="79" t="str">
        <f t="shared" ca="1" si="12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4</v>
      </c>
      <c r="B120" s="50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8"/>
        <v/>
      </c>
      <c r="O120" s="79" t="str">
        <f t="shared" si="10"/>
        <v/>
      </c>
      <c r="P120" s="79" t="str">
        <f t="shared" si="11"/>
        <v/>
      </c>
      <c r="Q120" s="79" t="str">
        <f t="shared" si="9"/>
        <v/>
      </c>
      <c r="R120" s="79" t="str">
        <f ca="1">IF(Q$273 = "","",IF(Q$273 &lt;&gt; Q120,"",COUNTIF(C$3:C120,Q$273)))</f>
        <v/>
      </c>
      <c r="S120" s="79" t="str">
        <f t="shared" ca="1" si="12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4</v>
      </c>
      <c r="B121" s="50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8"/>
        <v/>
      </c>
      <c r="O121" s="79" t="str">
        <f t="shared" si="10"/>
        <v/>
      </c>
      <c r="P121" s="79" t="str">
        <f t="shared" si="11"/>
        <v/>
      </c>
      <c r="Q121" s="79" t="str">
        <f t="shared" si="9"/>
        <v/>
      </c>
      <c r="R121" s="79" t="str">
        <f ca="1">IF(Q$273 = "","",IF(Q$273 &lt;&gt; Q121,"",COUNTIF(C$3:C121,Q$273)))</f>
        <v/>
      </c>
      <c r="S121" s="79" t="str">
        <f t="shared" ca="1" si="12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51">
        <v>4</v>
      </c>
      <c r="B122" s="52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2" t="str">
        <f t="shared" si="8"/>
        <v/>
      </c>
      <c r="O122" s="79" t="str">
        <f t="shared" si="10"/>
        <v/>
      </c>
      <c r="P122" s="79" t="str">
        <f t="shared" si="11"/>
        <v/>
      </c>
      <c r="Q122" s="79" t="str">
        <f t="shared" si="9"/>
        <v/>
      </c>
      <c r="R122" s="79" t="str">
        <f ca="1">IF(Q$273 = "","",IF(Q$273 &lt;&gt; Q122,"",COUNTIF(C$3:C122,Q$273)))</f>
        <v/>
      </c>
      <c r="S122" s="79" t="str">
        <f t="shared" ca="1" si="12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5</v>
      </c>
      <c r="B123" s="50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21" t="str">
        <f t="shared" si="8"/>
        <v/>
      </c>
      <c r="O123" s="79" t="str">
        <f t="shared" si="10"/>
        <v/>
      </c>
      <c r="P123" s="79" t="str">
        <f t="shared" si="11"/>
        <v/>
      </c>
      <c r="Q123" s="79" t="str">
        <f t="shared" si="9"/>
        <v/>
      </c>
      <c r="R123" s="79" t="str">
        <f ca="1">IF(Q$273 = "","",IF(Q$273 &lt;&gt; Q123,"",COUNTIF(C$3:C123,Q$273)))</f>
        <v/>
      </c>
      <c r="S123" s="79" t="str">
        <f t="shared" ca="1" si="12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5</v>
      </c>
      <c r="B124" s="50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8"/>
        <v/>
      </c>
      <c r="O124" s="79" t="str">
        <f t="shared" si="10"/>
        <v/>
      </c>
      <c r="P124" s="79" t="str">
        <f t="shared" si="11"/>
        <v/>
      </c>
      <c r="Q124" s="79" t="str">
        <f t="shared" si="9"/>
        <v/>
      </c>
      <c r="R124" s="79" t="str">
        <f ca="1">IF(Q$273 = "","",IF(Q$273 &lt;&gt; Q124,"",COUNTIF(C$3:C124,Q$273)))</f>
        <v/>
      </c>
      <c r="S124" s="79" t="str">
        <f t="shared" ca="1" si="12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5</v>
      </c>
      <c r="B125" s="50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8"/>
        <v/>
      </c>
      <c r="O125" s="79" t="str">
        <f t="shared" si="10"/>
        <v/>
      </c>
      <c r="P125" s="79" t="str">
        <f t="shared" si="11"/>
        <v/>
      </c>
      <c r="Q125" s="79" t="str">
        <f t="shared" si="9"/>
        <v/>
      </c>
      <c r="R125" s="79" t="str">
        <f ca="1">IF(Q$273 = "","",IF(Q$273 &lt;&gt; Q125,"",COUNTIF(C$3:C125,Q$273)))</f>
        <v/>
      </c>
      <c r="S125" s="79" t="str">
        <f t="shared" ca="1" si="12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5</v>
      </c>
      <c r="B126" s="50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8"/>
        <v/>
      </c>
      <c r="O126" s="79" t="str">
        <f t="shared" si="10"/>
        <v/>
      </c>
      <c r="P126" s="79" t="str">
        <f t="shared" si="11"/>
        <v/>
      </c>
      <c r="Q126" s="79" t="str">
        <f t="shared" si="9"/>
        <v/>
      </c>
      <c r="R126" s="79" t="str">
        <f ca="1">IF(Q$273 = "","",IF(Q$273 &lt;&gt; Q126,"",COUNTIF(C$3:C126,Q$273)))</f>
        <v/>
      </c>
      <c r="S126" s="79" t="str">
        <f t="shared" ca="1" si="12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5</v>
      </c>
      <c r="B127" s="50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8"/>
        <v/>
      </c>
      <c r="O127" s="79" t="str">
        <f t="shared" si="10"/>
        <v/>
      </c>
      <c r="P127" s="79" t="str">
        <f t="shared" si="11"/>
        <v/>
      </c>
      <c r="Q127" s="79" t="str">
        <f t="shared" si="9"/>
        <v/>
      </c>
      <c r="R127" s="79" t="str">
        <f ca="1">IF(Q$273 = "","",IF(Q$273 &lt;&gt; Q127,"",COUNTIF(C$3:C127,Q$273)))</f>
        <v/>
      </c>
      <c r="S127" s="79" t="str">
        <f t="shared" ca="1" si="12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5</v>
      </c>
      <c r="B128" s="50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8"/>
        <v/>
      </c>
      <c r="O128" s="79" t="str">
        <f t="shared" si="10"/>
        <v/>
      </c>
      <c r="P128" s="79" t="str">
        <f t="shared" si="11"/>
        <v/>
      </c>
      <c r="Q128" s="79" t="str">
        <f t="shared" si="9"/>
        <v/>
      </c>
      <c r="R128" s="79" t="str">
        <f ca="1">IF(Q$273 = "","",IF(Q$273 &lt;&gt; Q128,"",COUNTIF(C$3:C128,Q$273)))</f>
        <v/>
      </c>
      <c r="S128" s="79" t="str">
        <f t="shared" ca="1" si="12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5</v>
      </c>
      <c r="B129" s="50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8"/>
        <v/>
      </c>
      <c r="O129" s="79" t="str">
        <f t="shared" si="10"/>
        <v/>
      </c>
      <c r="P129" s="79" t="str">
        <f t="shared" si="11"/>
        <v/>
      </c>
      <c r="Q129" s="79" t="str">
        <f t="shared" si="9"/>
        <v/>
      </c>
      <c r="R129" s="79" t="str">
        <f ca="1">IF(Q$273 = "","",IF(Q$273 &lt;&gt; Q129,"",COUNTIF(C$3:C129,Q$273)))</f>
        <v/>
      </c>
      <c r="S129" s="79" t="str">
        <f t="shared" ca="1" si="12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5</v>
      </c>
      <c r="B130" s="50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8"/>
        <v/>
      </c>
      <c r="O130" s="79" t="str">
        <f t="shared" si="10"/>
        <v/>
      </c>
      <c r="P130" s="79" t="str">
        <f t="shared" si="11"/>
        <v/>
      </c>
      <c r="Q130" s="79" t="str">
        <f t="shared" si="9"/>
        <v/>
      </c>
      <c r="R130" s="79" t="str">
        <f ca="1">IF(Q$273 = "","",IF(Q$273 &lt;&gt; Q130,"",COUNTIF(C$3:C130,Q$273)))</f>
        <v/>
      </c>
      <c r="S130" s="79" t="str">
        <f t="shared" ca="1" si="12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5</v>
      </c>
      <c r="B131" s="50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8"/>
        <v/>
      </c>
      <c r="O131" s="79" t="str">
        <f t="shared" si="10"/>
        <v/>
      </c>
      <c r="P131" s="79" t="str">
        <f t="shared" si="11"/>
        <v/>
      </c>
      <c r="Q131" s="79" t="str">
        <f t="shared" si="9"/>
        <v/>
      </c>
      <c r="R131" s="79" t="str">
        <f ca="1">IF(Q$273 = "","",IF(Q$273 &lt;&gt; Q131,"",COUNTIF(C$3:C131,Q$273)))</f>
        <v/>
      </c>
      <c r="S131" s="79" t="str">
        <f t="shared" ca="1" si="12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5</v>
      </c>
      <c r="B132" s="50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ref="N132:N195" si="13">IF(AND($H132=0,$I132=0),"",$H132*60+$I132)</f>
        <v/>
      </c>
      <c r="O132" s="79" t="str">
        <f t="shared" si="10"/>
        <v/>
      </c>
      <c r="P132" s="79" t="str">
        <f t="shared" si="11"/>
        <v/>
      </c>
      <c r="Q132" s="79" t="str">
        <f t="shared" ref="Q132:Q195" si="14">IF(OR(COUNTIF(C$3:C$272,C132) = 1,COUNTIF(C$3:C$272,C132) = 0),"",C132)</f>
        <v/>
      </c>
      <c r="R132" s="79" t="str">
        <f ca="1">IF(Q$273 = "","",IF(Q$273 &lt;&gt; Q132,"",COUNTIF(C$3:C132,Q$273)))</f>
        <v/>
      </c>
      <c r="S132" s="79" t="str">
        <f t="shared" ca="1" si="12"/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5</v>
      </c>
      <c r="B133" s="50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3"/>
        <v/>
      </c>
      <c r="O133" s="79" t="str">
        <f t="shared" si="10"/>
        <v/>
      </c>
      <c r="P133" s="79" t="str">
        <f t="shared" si="11"/>
        <v/>
      </c>
      <c r="Q133" s="79" t="str">
        <f t="shared" si="14"/>
        <v/>
      </c>
      <c r="R133" s="79" t="str">
        <f ca="1">IF(Q$273 = "","",IF(Q$273 &lt;&gt; Q133,"",COUNTIF(C$3:C133,Q$273)))</f>
        <v/>
      </c>
      <c r="S133" s="79" t="str">
        <f t="shared" ca="1" si="12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5</v>
      </c>
      <c r="B134" s="50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3"/>
        <v/>
      </c>
      <c r="O134" s="79" t="str">
        <f t="shared" ref="O134:O197" si="15">IF(AND(C134="",COUNT(D134:M134)&gt;0),A134 &amp; "組" &amp; B134 &amp; "番","")</f>
        <v/>
      </c>
      <c r="P134" s="79" t="str">
        <f t="shared" ref="P134:P197" si="16">IF(AND(C134&lt;&gt;"",COUNTIF(D134:M134,"")&gt;0,COUNTIF(D134:K134,"")&lt;8),A134 &amp; "組" &amp; B134 &amp; "番","")</f>
        <v/>
      </c>
      <c r="Q134" s="79" t="str">
        <f t="shared" si="14"/>
        <v/>
      </c>
      <c r="R134" s="79" t="str">
        <f ca="1">IF(Q$273 = "","",IF(Q$273 &lt;&gt; Q134,"",COUNTIF(C$3:C134,Q$273)))</f>
        <v/>
      </c>
      <c r="S134" s="79" t="str">
        <f t="shared" ref="S134:S197" ca="1" si="17">IF(R134 = "","",A134 &amp; "-" &amp; B134)</f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5</v>
      </c>
      <c r="B135" s="50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3"/>
        <v/>
      </c>
      <c r="O135" s="79" t="str">
        <f t="shared" si="15"/>
        <v/>
      </c>
      <c r="P135" s="79" t="str">
        <f t="shared" si="16"/>
        <v/>
      </c>
      <c r="Q135" s="79" t="str">
        <f t="shared" si="14"/>
        <v/>
      </c>
      <c r="R135" s="79" t="str">
        <f ca="1">IF(Q$273 = "","",IF(Q$273 &lt;&gt; Q135,"",COUNTIF(C$3:C135,Q$273)))</f>
        <v/>
      </c>
      <c r="S135" s="79" t="str">
        <f t="shared" ca="1" si="17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5</v>
      </c>
      <c r="B136" s="50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3"/>
        <v/>
      </c>
      <c r="O136" s="79" t="str">
        <f t="shared" si="15"/>
        <v/>
      </c>
      <c r="P136" s="79" t="str">
        <f t="shared" si="16"/>
        <v/>
      </c>
      <c r="Q136" s="79" t="str">
        <f t="shared" si="14"/>
        <v/>
      </c>
      <c r="R136" s="79" t="str">
        <f ca="1">IF(Q$273 = "","",IF(Q$273 &lt;&gt; Q136,"",COUNTIF(C$3:C136,Q$273)))</f>
        <v/>
      </c>
      <c r="S136" s="79" t="str">
        <f t="shared" ca="1" si="17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5</v>
      </c>
      <c r="B137" s="50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3"/>
        <v/>
      </c>
      <c r="O137" s="79" t="str">
        <f t="shared" si="15"/>
        <v/>
      </c>
      <c r="P137" s="79" t="str">
        <f t="shared" si="16"/>
        <v/>
      </c>
      <c r="Q137" s="79" t="str">
        <f t="shared" si="14"/>
        <v/>
      </c>
      <c r="R137" s="79" t="str">
        <f ca="1">IF(Q$273 = "","",IF(Q$273 &lt;&gt; Q137,"",COUNTIF(C$3:C137,Q$273)))</f>
        <v/>
      </c>
      <c r="S137" s="79" t="str">
        <f t="shared" ca="1" si="17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5</v>
      </c>
      <c r="B138" s="50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3"/>
        <v/>
      </c>
      <c r="O138" s="79" t="str">
        <f t="shared" si="15"/>
        <v/>
      </c>
      <c r="P138" s="79" t="str">
        <f t="shared" si="16"/>
        <v/>
      </c>
      <c r="Q138" s="79" t="str">
        <f t="shared" si="14"/>
        <v/>
      </c>
      <c r="R138" s="79" t="str">
        <f ca="1">IF(Q$273 = "","",IF(Q$273 &lt;&gt; Q138,"",COUNTIF(C$3:C138,Q$273)))</f>
        <v/>
      </c>
      <c r="S138" s="79" t="str">
        <f t="shared" ca="1" si="17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5</v>
      </c>
      <c r="B139" s="50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3"/>
        <v/>
      </c>
      <c r="O139" s="79" t="str">
        <f t="shared" si="15"/>
        <v/>
      </c>
      <c r="P139" s="79" t="str">
        <f t="shared" si="16"/>
        <v/>
      </c>
      <c r="Q139" s="79" t="str">
        <f t="shared" si="14"/>
        <v/>
      </c>
      <c r="R139" s="79" t="str">
        <f ca="1">IF(Q$273 = "","",IF(Q$273 &lt;&gt; Q139,"",COUNTIF(C$3:C139,Q$273)))</f>
        <v/>
      </c>
      <c r="S139" s="79" t="str">
        <f t="shared" ca="1" si="17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5</v>
      </c>
      <c r="B140" s="50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3"/>
        <v/>
      </c>
      <c r="O140" s="79" t="str">
        <f t="shared" si="15"/>
        <v/>
      </c>
      <c r="P140" s="79" t="str">
        <f t="shared" si="16"/>
        <v/>
      </c>
      <c r="Q140" s="79" t="str">
        <f t="shared" si="14"/>
        <v/>
      </c>
      <c r="R140" s="79" t="str">
        <f ca="1">IF(Q$273 = "","",IF(Q$273 &lt;&gt; Q140,"",COUNTIF(C$3:C140,Q$273)))</f>
        <v/>
      </c>
      <c r="S140" s="79" t="str">
        <f t="shared" ca="1" si="17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5</v>
      </c>
      <c r="B141" s="50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3"/>
        <v/>
      </c>
      <c r="O141" s="79" t="str">
        <f t="shared" si="15"/>
        <v/>
      </c>
      <c r="P141" s="79" t="str">
        <f t="shared" si="16"/>
        <v/>
      </c>
      <c r="Q141" s="79" t="str">
        <f t="shared" si="14"/>
        <v/>
      </c>
      <c r="R141" s="79" t="str">
        <f ca="1">IF(Q$273 = "","",IF(Q$273 &lt;&gt; Q141,"",COUNTIF(C$3:C141,Q$273)))</f>
        <v/>
      </c>
      <c r="S141" s="79" t="str">
        <f t="shared" ca="1" si="17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5</v>
      </c>
      <c r="B142" s="50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3"/>
        <v/>
      </c>
      <c r="O142" s="79" t="str">
        <f t="shared" si="15"/>
        <v/>
      </c>
      <c r="P142" s="79" t="str">
        <f t="shared" si="16"/>
        <v/>
      </c>
      <c r="Q142" s="79" t="str">
        <f t="shared" si="14"/>
        <v/>
      </c>
      <c r="R142" s="79" t="str">
        <f ca="1">IF(Q$273 = "","",IF(Q$273 &lt;&gt; Q142,"",COUNTIF(C$3:C142,Q$273)))</f>
        <v/>
      </c>
      <c r="S142" s="79" t="str">
        <f t="shared" ca="1" si="17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5</v>
      </c>
      <c r="B143" s="50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3"/>
        <v/>
      </c>
      <c r="O143" s="79" t="str">
        <f t="shared" si="15"/>
        <v/>
      </c>
      <c r="P143" s="79" t="str">
        <f t="shared" si="16"/>
        <v/>
      </c>
      <c r="Q143" s="79" t="str">
        <f t="shared" si="14"/>
        <v/>
      </c>
      <c r="R143" s="79" t="str">
        <f ca="1">IF(Q$273 = "","",IF(Q$273 &lt;&gt; Q143,"",COUNTIF(C$3:C143,Q$273)))</f>
        <v/>
      </c>
      <c r="S143" s="79" t="str">
        <f t="shared" ca="1" si="17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5</v>
      </c>
      <c r="B144" s="50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3"/>
        <v/>
      </c>
      <c r="O144" s="79" t="str">
        <f t="shared" si="15"/>
        <v/>
      </c>
      <c r="P144" s="79" t="str">
        <f t="shared" si="16"/>
        <v/>
      </c>
      <c r="Q144" s="79" t="str">
        <f t="shared" si="14"/>
        <v/>
      </c>
      <c r="R144" s="79" t="str">
        <f ca="1">IF(Q$273 = "","",IF(Q$273 &lt;&gt; Q144,"",COUNTIF(C$3:C144,Q$273)))</f>
        <v/>
      </c>
      <c r="S144" s="79" t="str">
        <f t="shared" ca="1" si="17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5</v>
      </c>
      <c r="B145" s="50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3"/>
        <v/>
      </c>
      <c r="O145" s="79" t="str">
        <f t="shared" si="15"/>
        <v/>
      </c>
      <c r="P145" s="79" t="str">
        <f t="shared" si="16"/>
        <v/>
      </c>
      <c r="Q145" s="79" t="str">
        <f t="shared" si="14"/>
        <v/>
      </c>
      <c r="R145" s="79" t="str">
        <f ca="1">IF(Q$273 = "","",IF(Q$273 &lt;&gt; Q145,"",COUNTIF(C$3:C145,Q$273)))</f>
        <v/>
      </c>
      <c r="S145" s="79" t="str">
        <f t="shared" ca="1" si="17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5</v>
      </c>
      <c r="B146" s="50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3"/>
        <v/>
      </c>
      <c r="O146" s="79" t="str">
        <f t="shared" si="15"/>
        <v/>
      </c>
      <c r="P146" s="79" t="str">
        <f t="shared" si="16"/>
        <v/>
      </c>
      <c r="Q146" s="79" t="str">
        <f t="shared" si="14"/>
        <v/>
      </c>
      <c r="R146" s="79" t="str">
        <f ca="1">IF(Q$273 = "","",IF(Q$273 &lt;&gt; Q146,"",COUNTIF(C$3:C146,Q$273)))</f>
        <v/>
      </c>
      <c r="S146" s="79" t="str">
        <f t="shared" ca="1" si="17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5</v>
      </c>
      <c r="B147" s="50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3"/>
        <v/>
      </c>
      <c r="O147" s="79" t="str">
        <f t="shared" si="15"/>
        <v/>
      </c>
      <c r="P147" s="79" t="str">
        <f t="shared" si="16"/>
        <v/>
      </c>
      <c r="Q147" s="79" t="str">
        <f t="shared" si="14"/>
        <v/>
      </c>
      <c r="R147" s="79" t="str">
        <f ca="1">IF(Q$273 = "","",IF(Q$273 &lt;&gt; Q147,"",COUNTIF(C$3:C147,Q$273)))</f>
        <v/>
      </c>
      <c r="S147" s="79" t="str">
        <f t="shared" ca="1" si="17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5</v>
      </c>
      <c r="B148" s="50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3"/>
        <v/>
      </c>
      <c r="O148" s="79" t="str">
        <f t="shared" si="15"/>
        <v/>
      </c>
      <c r="P148" s="79" t="str">
        <f t="shared" si="16"/>
        <v/>
      </c>
      <c r="Q148" s="79" t="str">
        <f t="shared" si="14"/>
        <v/>
      </c>
      <c r="R148" s="79" t="str">
        <f ca="1">IF(Q$273 = "","",IF(Q$273 &lt;&gt; Q148,"",COUNTIF(C$3:C148,Q$273)))</f>
        <v/>
      </c>
      <c r="S148" s="79" t="str">
        <f t="shared" ca="1" si="17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5</v>
      </c>
      <c r="B149" s="50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3"/>
        <v/>
      </c>
      <c r="O149" s="79" t="str">
        <f t="shared" si="15"/>
        <v/>
      </c>
      <c r="P149" s="79" t="str">
        <f t="shared" si="16"/>
        <v/>
      </c>
      <c r="Q149" s="79" t="str">
        <f t="shared" si="14"/>
        <v/>
      </c>
      <c r="R149" s="79" t="str">
        <f ca="1">IF(Q$273 = "","",IF(Q$273 &lt;&gt; Q149,"",COUNTIF(C$3:C149,Q$273)))</f>
        <v/>
      </c>
      <c r="S149" s="79" t="str">
        <f t="shared" ca="1" si="17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5</v>
      </c>
      <c r="B150" s="50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3"/>
        <v/>
      </c>
      <c r="O150" s="79" t="str">
        <f t="shared" si="15"/>
        <v/>
      </c>
      <c r="P150" s="79" t="str">
        <f t="shared" si="16"/>
        <v/>
      </c>
      <c r="Q150" s="79" t="str">
        <f t="shared" si="14"/>
        <v/>
      </c>
      <c r="R150" s="79" t="str">
        <f ca="1">IF(Q$273 = "","",IF(Q$273 &lt;&gt; Q150,"",COUNTIF(C$3:C150,Q$273)))</f>
        <v/>
      </c>
      <c r="S150" s="79" t="str">
        <f t="shared" ca="1" si="17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5</v>
      </c>
      <c r="B151" s="50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3"/>
        <v/>
      </c>
      <c r="O151" s="79" t="str">
        <f t="shared" si="15"/>
        <v/>
      </c>
      <c r="P151" s="79" t="str">
        <f t="shared" si="16"/>
        <v/>
      </c>
      <c r="Q151" s="79" t="str">
        <f t="shared" si="14"/>
        <v/>
      </c>
      <c r="R151" s="79" t="str">
        <f ca="1">IF(Q$273 = "","",IF(Q$273 &lt;&gt; Q151,"",COUNTIF(C$3:C151,Q$273)))</f>
        <v/>
      </c>
      <c r="S151" s="79" t="str">
        <f t="shared" ca="1" si="17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5</v>
      </c>
      <c r="B152" s="52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2" t="str">
        <f t="shared" si="13"/>
        <v/>
      </c>
      <c r="O152" s="79" t="str">
        <f t="shared" si="15"/>
        <v/>
      </c>
      <c r="P152" s="79" t="str">
        <f t="shared" si="16"/>
        <v/>
      </c>
      <c r="Q152" s="79" t="str">
        <f t="shared" si="14"/>
        <v/>
      </c>
      <c r="R152" s="79" t="str">
        <f ca="1">IF(Q$273 = "","",IF(Q$273 &lt;&gt; Q152,"",COUNTIF(C$3:C152,Q$273)))</f>
        <v/>
      </c>
      <c r="S152" s="79" t="str">
        <f t="shared" ca="1" si="17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6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3"/>
        <v/>
      </c>
      <c r="O153" s="79" t="str">
        <f t="shared" si="15"/>
        <v/>
      </c>
      <c r="P153" s="79" t="str">
        <f t="shared" si="16"/>
        <v/>
      </c>
      <c r="Q153" s="79" t="str">
        <f t="shared" si="14"/>
        <v/>
      </c>
      <c r="R153" s="79" t="str">
        <f ca="1">IF(Q$273 = "","",IF(Q$273 &lt;&gt; Q153,"",COUNTIF(C$3:C153,Q$273)))</f>
        <v/>
      </c>
      <c r="S153" s="79" t="str">
        <f t="shared" ca="1" si="17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6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3"/>
        <v/>
      </c>
      <c r="O154" s="79" t="str">
        <f t="shared" si="15"/>
        <v/>
      </c>
      <c r="P154" s="79" t="str">
        <f t="shared" si="16"/>
        <v/>
      </c>
      <c r="Q154" s="79" t="str">
        <f t="shared" si="14"/>
        <v/>
      </c>
      <c r="R154" s="79" t="str">
        <f ca="1">IF(Q$273 = "","",IF(Q$273 &lt;&gt; Q154,"",COUNTIF(C$3:C154,Q$273)))</f>
        <v/>
      </c>
      <c r="S154" s="79" t="str">
        <f t="shared" ca="1" si="17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6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3"/>
        <v/>
      </c>
      <c r="O155" s="79" t="str">
        <f t="shared" si="15"/>
        <v/>
      </c>
      <c r="P155" s="79" t="str">
        <f t="shared" si="16"/>
        <v/>
      </c>
      <c r="Q155" s="79" t="str">
        <f t="shared" si="14"/>
        <v/>
      </c>
      <c r="R155" s="79" t="str">
        <f ca="1">IF(Q$273 = "","",IF(Q$273 &lt;&gt; Q155,"",COUNTIF(C$3:C155,Q$273)))</f>
        <v/>
      </c>
      <c r="S155" s="79" t="str">
        <f t="shared" ca="1" si="17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6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3"/>
        <v/>
      </c>
      <c r="O156" s="79" t="str">
        <f t="shared" si="15"/>
        <v/>
      </c>
      <c r="P156" s="79" t="str">
        <f t="shared" si="16"/>
        <v/>
      </c>
      <c r="Q156" s="79" t="str">
        <f t="shared" si="14"/>
        <v/>
      </c>
      <c r="R156" s="79" t="str">
        <f ca="1">IF(Q$273 = "","",IF(Q$273 &lt;&gt; Q156,"",COUNTIF(C$3:C156,Q$273)))</f>
        <v/>
      </c>
      <c r="S156" s="79" t="str">
        <f t="shared" ca="1" si="17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6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3"/>
        <v/>
      </c>
      <c r="O157" s="79" t="str">
        <f t="shared" si="15"/>
        <v/>
      </c>
      <c r="P157" s="79" t="str">
        <f t="shared" si="16"/>
        <v/>
      </c>
      <c r="Q157" s="79" t="str">
        <f t="shared" si="14"/>
        <v/>
      </c>
      <c r="R157" s="79" t="str">
        <f ca="1">IF(Q$273 = "","",IF(Q$273 &lt;&gt; Q157,"",COUNTIF(C$3:C157,Q$273)))</f>
        <v/>
      </c>
      <c r="S157" s="79" t="str">
        <f t="shared" ca="1" si="17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6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3"/>
        <v/>
      </c>
      <c r="O158" s="79" t="str">
        <f t="shared" si="15"/>
        <v/>
      </c>
      <c r="P158" s="79" t="str">
        <f t="shared" si="16"/>
        <v/>
      </c>
      <c r="Q158" s="79" t="str">
        <f t="shared" si="14"/>
        <v/>
      </c>
      <c r="R158" s="79" t="str">
        <f ca="1">IF(Q$273 = "","",IF(Q$273 &lt;&gt; Q158,"",COUNTIF(C$3:C158,Q$273)))</f>
        <v/>
      </c>
      <c r="S158" s="79" t="str">
        <f t="shared" ca="1" si="17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6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3"/>
        <v/>
      </c>
      <c r="O159" s="79" t="str">
        <f t="shared" si="15"/>
        <v/>
      </c>
      <c r="P159" s="79" t="str">
        <f t="shared" si="16"/>
        <v/>
      </c>
      <c r="Q159" s="79" t="str">
        <f t="shared" si="14"/>
        <v/>
      </c>
      <c r="R159" s="79" t="str">
        <f ca="1">IF(Q$273 = "","",IF(Q$273 &lt;&gt; Q159,"",COUNTIF(C$3:C159,Q$273)))</f>
        <v/>
      </c>
      <c r="S159" s="79" t="str">
        <f t="shared" ca="1" si="17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6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3"/>
        <v/>
      </c>
      <c r="O160" s="79" t="str">
        <f t="shared" si="15"/>
        <v/>
      </c>
      <c r="P160" s="79" t="str">
        <f t="shared" si="16"/>
        <v/>
      </c>
      <c r="Q160" s="79" t="str">
        <f t="shared" si="14"/>
        <v/>
      </c>
      <c r="R160" s="79" t="str">
        <f ca="1">IF(Q$273 = "","",IF(Q$273 &lt;&gt; Q160,"",COUNTIF(C$3:C160,Q$273)))</f>
        <v/>
      </c>
      <c r="S160" s="79" t="str">
        <f t="shared" ca="1" si="17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6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3"/>
        <v/>
      </c>
      <c r="O161" s="79" t="str">
        <f t="shared" si="15"/>
        <v/>
      </c>
      <c r="P161" s="79" t="str">
        <f t="shared" si="16"/>
        <v/>
      </c>
      <c r="Q161" s="79" t="str">
        <f t="shared" si="14"/>
        <v/>
      </c>
      <c r="R161" s="79" t="str">
        <f ca="1">IF(Q$273 = "","",IF(Q$273 &lt;&gt; Q161,"",COUNTIF(C$3:C161,Q$273)))</f>
        <v/>
      </c>
      <c r="S161" s="79" t="str">
        <f t="shared" ca="1" si="17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6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3"/>
        <v/>
      </c>
      <c r="O162" s="79" t="str">
        <f t="shared" si="15"/>
        <v/>
      </c>
      <c r="P162" s="79" t="str">
        <f t="shared" si="16"/>
        <v/>
      </c>
      <c r="Q162" s="79" t="str">
        <f t="shared" si="14"/>
        <v/>
      </c>
      <c r="R162" s="79" t="str">
        <f ca="1">IF(Q$273 = "","",IF(Q$273 &lt;&gt; Q162,"",COUNTIF(C$3:C162,Q$273)))</f>
        <v/>
      </c>
      <c r="S162" s="79" t="str">
        <f t="shared" ca="1" si="17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6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3"/>
        <v/>
      </c>
      <c r="O163" s="79" t="str">
        <f t="shared" si="15"/>
        <v/>
      </c>
      <c r="P163" s="79" t="str">
        <f t="shared" si="16"/>
        <v/>
      </c>
      <c r="Q163" s="79" t="str">
        <f t="shared" si="14"/>
        <v/>
      </c>
      <c r="R163" s="79" t="str">
        <f ca="1">IF(Q$273 = "","",IF(Q$273 &lt;&gt; Q163,"",COUNTIF(C$3:C163,Q$273)))</f>
        <v/>
      </c>
      <c r="S163" s="79" t="str">
        <f t="shared" ca="1" si="17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6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3"/>
        <v/>
      </c>
      <c r="O164" s="79" t="str">
        <f t="shared" si="15"/>
        <v/>
      </c>
      <c r="P164" s="79" t="str">
        <f t="shared" si="16"/>
        <v/>
      </c>
      <c r="Q164" s="79" t="str">
        <f t="shared" si="14"/>
        <v/>
      </c>
      <c r="R164" s="79" t="str">
        <f ca="1">IF(Q$273 = "","",IF(Q$273 &lt;&gt; Q164,"",COUNTIF(C$3:C164,Q$273)))</f>
        <v/>
      </c>
      <c r="S164" s="79" t="str">
        <f t="shared" ca="1" si="17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6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3"/>
        <v/>
      </c>
      <c r="O165" s="79" t="str">
        <f t="shared" si="15"/>
        <v/>
      </c>
      <c r="P165" s="79" t="str">
        <f t="shared" si="16"/>
        <v/>
      </c>
      <c r="Q165" s="79" t="str">
        <f t="shared" si="14"/>
        <v/>
      </c>
      <c r="R165" s="79" t="str">
        <f ca="1">IF(Q$273 = "","",IF(Q$273 &lt;&gt; Q165,"",COUNTIF(C$3:C165,Q$273)))</f>
        <v/>
      </c>
      <c r="S165" s="79" t="str">
        <f t="shared" ca="1" si="17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6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3"/>
        <v/>
      </c>
      <c r="O166" s="79" t="str">
        <f t="shared" si="15"/>
        <v/>
      </c>
      <c r="P166" s="79" t="str">
        <f t="shared" si="16"/>
        <v/>
      </c>
      <c r="Q166" s="79" t="str">
        <f t="shared" si="14"/>
        <v/>
      </c>
      <c r="R166" s="79" t="str">
        <f ca="1">IF(Q$273 = "","",IF(Q$273 &lt;&gt; Q166,"",COUNTIF(C$3:C166,Q$273)))</f>
        <v/>
      </c>
      <c r="S166" s="79" t="str">
        <f t="shared" ca="1" si="17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6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3"/>
        <v/>
      </c>
      <c r="O167" s="79" t="str">
        <f t="shared" si="15"/>
        <v/>
      </c>
      <c r="P167" s="79" t="str">
        <f t="shared" si="16"/>
        <v/>
      </c>
      <c r="Q167" s="79" t="str">
        <f t="shared" si="14"/>
        <v/>
      </c>
      <c r="R167" s="79" t="str">
        <f ca="1">IF(Q$273 = "","",IF(Q$273 &lt;&gt; Q167,"",COUNTIF(C$3:C167,Q$273)))</f>
        <v/>
      </c>
      <c r="S167" s="79" t="str">
        <f t="shared" ca="1" si="17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6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3"/>
        <v/>
      </c>
      <c r="O168" s="79" t="str">
        <f t="shared" si="15"/>
        <v/>
      </c>
      <c r="P168" s="79" t="str">
        <f t="shared" si="16"/>
        <v/>
      </c>
      <c r="Q168" s="79" t="str">
        <f t="shared" si="14"/>
        <v/>
      </c>
      <c r="R168" s="79" t="str">
        <f ca="1">IF(Q$273 = "","",IF(Q$273 &lt;&gt; Q168,"",COUNTIF(C$3:C168,Q$273)))</f>
        <v/>
      </c>
      <c r="S168" s="79" t="str">
        <f t="shared" ca="1" si="17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6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3"/>
        <v/>
      </c>
      <c r="O169" s="79" t="str">
        <f t="shared" si="15"/>
        <v/>
      </c>
      <c r="P169" s="79" t="str">
        <f t="shared" si="16"/>
        <v/>
      </c>
      <c r="Q169" s="79" t="str">
        <f t="shared" si="14"/>
        <v/>
      </c>
      <c r="R169" s="79" t="str">
        <f ca="1">IF(Q$273 = "","",IF(Q$273 &lt;&gt; Q169,"",COUNTIF(C$3:C169,Q$273)))</f>
        <v/>
      </c>
      <c r="S169" s="79" t="str">
        <f t="shared" ca="1" si="17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6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3"/>
        <v/>
      </c>
      <c r="O170" s="79" t="str">
        <f t="shared" si="15"/>
        <v/>
      </c>
      <c r="P170" s="79" t="str">
        <f t="shared" si="16"/>
        <v/>
      </c>
      <c r="Q170" s="79" t="str">
        <f t="shared" si="14"/>
        <v/>
      </c>
      <c r="R170" s="79" t="str">
        <f ca="1">IF(Q$273 = "","",IF(Q$273 &lt;&gt; Q170,"",COUNTIF(C$3:C170,Q$273)))</f>
        <v/>
      </c>
      <c r="S170" s="79" t="str">
        <f t="shared" ca="1" si="17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6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3"/>
        <v/>
      </c>
      <c r="O171" s="79" t="str">
        <f t="shared" si="15"/>
        <v/>
      </c>
      <c r="P171" s="79" t="str">
        <f t="shared" si="16"/>
        <v/>
      </c>
      <c r="Q171" s="79" t="str">
        <f t="shared" si="14"/>
        <v/>
      </c>
      <c r="R171" s="79" t="str">
        <f ca="1">IF(Q$273 = "","",IF(Q$273 &lt;&gt; Q171,"",COUNTIF(C$3:C171,Q$273)))</f>
        <v/>
      </c>
      <c r="S171" s="79" t="str">
        <f t="shared" ca="1" si="17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6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3"/>
        <v/>
      </c>
      <c r="O172" s="79" t="str">
        <f t="shared" si="15"/>
        <v/>
      </c>
      <c r="P172" s="79" t="str">
        <f t="shared" si="16"/>
        <v/>
      </c>
      <c r="Q172" s="79" t="str">
        <f t="shared" si="14"/>
        <v/>
      </c>
      <c r="R172" s="79" t="str">
        <f ca="1">IF(Q$273 = "","",IF(Q$273 &lt;&gt; Q172,"",COUNTIF(C$3:C172,Q$273)))</f>
        <v/>
      </c>
      <c r="S172" s="79" t="str">
        <f t="shared" ca="1" si="17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6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3"/>
        <v/>
      </c>
      <c r="O173" s="79" t="str">
        <f t="shared" si="15"/>
        <v/>
      </c>
      <c r="P173" s="79" t="str">
        <f t="shared" si="16"/>
        <v/>
      </c>
      <c r="Q173" s="79" t="str">
        <f t="shared" si="14"/>
        <v/>
      </c>
      <c r="R173" s="79" t="str">
        <f ca="1">IF(Q$273 = "","",IF(Q$273 &lt;&gt; Q173,"",COUNTIF(C$3:C173,Q$273)))</f>
        <v/>
      </c>
      <c r="S173" s="79" t="str">
        <f t="shared" ca="1" si="17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6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3"/>
        <v/>
      </c>
      <c r="O174" s="79" t="str">
        <f t="shared" si="15"/>
        <v/>
      </c>
      <c r="P174" s="79" t="str">
        <f t="shared" si="16"/>
        <v/>
      </c>
      <c r="Q174" s="79" t="str">
        <f t="shared" si="14"/>
        <v/>
      </c>
      <c r="R174" s="79" t="str">
        <f ca="1">IF(Q$273 = "","",IF(Q$273 &lt;&gt; Q174,"",COUNTIF(C$3:C174,Q$273)))</f>
        <v/>
      </c>
      <c r="S174" s="79" t="str">
        <f t="shared" ca="1" si="17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6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3"/>
        <v/>
      </c>
      <c r="O175" s="79" t="str">
        <f t="shared" si="15"/>
        <v/>
      </c>
      <c r="P175" s="79" t="str">
        <f t="shared" si="16"/>
        <v/>
      </c>
      <c r="Q175" s="79" t="str">
        <f t="shared" si="14"/>
        <v/>
      </c>
      <c r="R175" s="79" t="str">
        <f ca="1">IF(Q$273 = "","",IF(Q$273 &lt;&gt; Q175,"",COUNTIF(C$3:C175,Q$273)))</f>
        <v/>
      </c>
      <c r="S175" s="79" t="str">
        <f t="shared" ca="1" si="17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6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3"/>
        <v/>
      </c>
      <c r="O176" s="79" t="str">
        <f t="shared" si="15"/>
        <v/>
      </c>
      <c r="P176" s="79" t="str">
        <f t="shared" si="16"/>
        <v/>
      </c>
      <c r="Q176" s="79" t="str">
        <f t="shared" si="14"/>
        <v/>
      </c>
      <c r="R176" s="79" t="str">
        <f ca="1">IF(Q$273 = "","",IF(Q$273 &lt;&gt; Q176,"",COUNTIF(C$3:C176,Q$273)))</f>
        <v/>
      </c>
      <c r="S176" s="79" t="str">
        <f t="shared" ca="1" si="17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6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3"/>
        <v/>
      </c>
      <c r="O177" s="79" t="str">
        <f t="shared" si="15"/>
        <v/>
      </c>
      <c r="P177" s="79" t="str">
        <f t="shared" si="16"/>
        <v/>
      </c>
      <c r="Q177" s="79" t="str">
        <f t="shared" si="14"/>
        <v/>
      </c>
      <c r="R177" s="79" t="str">
        <f ca="1">IF(Q$273 = "","",IF(Q$273 &lt;&gt; Q177,"",COUNTIF(C$3:C177,Q$273)))</f>
        <v/>
      </c>
      <c r="S177" s="79" t="str">
        <f t="shared" ca="1" si="17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6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3"/>
        <v/>
      </c>
      <c r="O178" s="79" t="str">
        <f t="shared" si="15"/>
        <v/>
      </c>
      <c r="P178" s="79" t="str">
        <f t="shared" si="16"/>
        <v/>
      </c>
      <c r="Q178" s="79" t="str">
        <f t="shared" si="14"/>
        <v/>
      </c>
      <c r="R178" s="79" t="str">
        <f ca="1">IF(Q$273 = "","",IF(Q$273 &lt;&gt; Q178,"",COUNTIF(C$3:C178,Q$273)))</f>
        <v/>
      </c>
      <c r="S178" s="79" t="str">
        <f t="shared" ca="1" si="17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6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3"/>
        <v/>
      </c>
      <c r="O179" s="79" t="str">
        <f t="shared" si="15"/>
        <v/>
      </c>
      <c r="P179" s="79" t="str">
        <f t="shared" si="16"/>
        <v/>
      </c>
      <c r="Q179" s="79" t="str">
        <f t="shared" si="14"/>
        <v/>
      </c>
      <c r="R179" s="79" t="str">
        <f ca="1">IF(Q$273 = "","",IF(Q$273 &lt;&gt; Q179,"",COUNTIF(C$3:C179,Q$273)))</f>
        <v/>
      </c>
      <c r="S179" s="79" t="str">
        <f t="shared" ca="1" si="17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6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3"/>
        <v/>
      </c>
      <c r="O180" s="79" t="str">
        <f t="shared" si="15"/>
        <v/>
      </c>
      <c r="P180" s="79" t="str">
        <f t="shared" si="16"/>
        <v/>
      </c>
      <c r="Q180" s="79" t="str">
        <f t="shared" si="14"/>
        <v/>
      </c>
      <c r="R180" s="79" t="str">
        <f ca="1">IF(Q$273 = "","",IF(Q$273 &lt;&gt; Q180,"",COUNTIF(C$3:C180,Q$273)))</f>
        <v/>
      </c>
      <c r="S180" s="79" t="str">
        <f t="shared" ca="1" si="17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6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3"/>
        <v/>
      </c>
      <c r="O181" s="79" t="str">
        <f t="shared" si="15"/>
        <v/>
      </c>
      <c r="P181" s="79" t="str">
        <f t="shared" si="16"/>
        <v/>
      </c>
      <c r="Q181" s="79" t="str">
        <f t="shared" si="14"/>
        <v/>
      </c>
      <c r="R181" s="79" t="str">
        <f ca="1">IF(Q$273 = "","",IF(Q$273 &lt;&gt; Q181,"",COUNTIF(C$3:C181,Q$273)))</f>
        <v/>
      </c>
      <c r="S181" s="79" t="str">
        <f t="shared" ca="1" si="17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51">
        <v>6</v>
      </c>
      <c r="B182" s="52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2" t="str">
        <f t="shared" si="13"/>
        <v/>
      </c>
      <c r="O182" s="79" t="str">
        <f t="shared" si="15"/>
        <v/>
      </c>
      <c r="P182" s="79" t="str">
        <f t="shared" si="16"/>
        <v/>
      </c>
      <c r="Q182" s="79" t="str">
        <f t="shared" si="14"/>
        <v/>
      </c>
      <c r="R182" s="79" t="str">
        <f ca="1">IF(Q$273 = "","",IF(Q$273 &lt;&gt; Q182,"",COUNTIF(C$3:C182,Q$273)))</f>
        <v/>
      </c>
      <c r="S182" s="79" t="str">
        <f t="shared" ca="1" si="17"/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7</v>
      </c>
      <c r="B183" s="50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21" t="str">
        <f t="shared" si="13"/>
        <v/>
      </c>
      <c r="O183" s="79" t="str">
        <f t="shared" si="15"/>
        <v/>
      </c>
      <c r="P183" s="79" t="str">
        <f t="shared" si="16"/>
        <v/>
      </c>
      <c r="Q183" s="79" t="str">
        <f t="shared" si="14"/>
        <v/>
      </c>
      <c r="R183" s="79" t="str">
        <f ca="1">IF(Q$273 = "","",IF(Q$273 &lt;&gt; Q183,"",COUNTIF(C$3:C183,Q$273)))</f>
        <v/>
      </c>
      <c r="S183" s="79" t="str">
        <f t="shared" ca="1" si="17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7</v>
      </c>
      <c r="B184" s="50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3"/>
        <v/>
      </c>
      <c r="O184" s="79" t="str">
        <f t="shared" si="15"/>
        <v/>
      </c>
      <c r="P184" s="79" t="str">
        <f t="shared" si="16"/>
        <v/>
      </c>
      <c r="Q184" s="79" t="str">
        <f t="shared" si="14"/>
        <v/>
      </c>
      <c r="R184" s="79" t="str">
        <f ca="1">IF(Q$273 = "","",IF(Q$273 &lt;&gt; Q184,"",COUNTIF(C$3:C184,Q$273)))</f>
        <v/>
      </c>
      <c r="S184" s="79" t="str">
        <f t="shared" ca="1" si="17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7</v>
      </c>
      <c r="B185" s="50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3"/>
        <v/>
      </c>
      <c r="O185" s="79" t="str">
        <f t="shared" si="15"/>
        <v/>
      </c>
      <c r="P185" s="79" t="str">
        <f t="shared" si="16"/>
        <v/>
      </c>
      <c r="Q185" s="79" t="str">
        <f t="shared" si="14"/>
        <v/>
      </c>
      <c r="R185" s="79" t="str">
        <f ca="1">IF(Q$273 = "","",IF(Q$273 &lt;&gt; Q185,"",COUNTIF(C$3:C185,Q$273)))</f>
        <v/>
      </c>
      <c r="S185" s="79" t="str">
        <f t="shared" ca="1" si="17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7</v>
      </c>
      <c r="B186" s="50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3"/>
        <v/>
      </c>
      <c r="O186" s="79" t="str">
        <f t="shared" si="15"/>
        <v/>
      </c>
      <c r="P186" s="79" t="str">
        <f t="shared" si="16"/>
        <v/>
      </c>
      <c r="Q186" s="79" t="str">
        <f t="shared" si="14"/>
        <v/>
      </c>
      <c r="R186" s="79" t="str">
        <f ca="1">IF(Q$273 = "","",IF(Q$273 &lt;&gt; Q186,"",COUNTIF(C$3:C186,Q$273)))</f>
        <v/>
      </c>
      <c r="S186" s="79" t="str">
        <f t="shared" ca="1" si="17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7</v>
      </c>
      <c r="B187" s="50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3"/>
        <v/>
      </c>
      <c r="O187" s="79" t="str">
        <f t="shared" si="15"/>
        <v/>
      </c>
      <c r="P187" s="79" t="str">
        <f t="shared" si="16"/>
        <v/>
      </c>
      <c r="Q187" s="79" t="str">
        <f t="shared" si="14"/>
        <v/>
      </c>
      <c r="R187" s="79" t="str">
        <f ca="1">IF(Q$273 = "","",IF(Q$273 &lt;&gt; Q187,"",COUNTIF(C$3:C187,Q$273)))</f>
        <v/>
      </c>
      <c r="S187" s="79" t="str">
        <f t="shared" ca="1" si="17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7</v>
      </c>
      <c r="B188" s="50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3"/>
        <v/>
      </c>
      <c r="O188" s="79" t="str">
        <f t="shared" si="15"/>
        <v/>
      </c>
      <c r="P188" s="79" t="str">
        <f t="shared" si="16"/>
        <v/>
      </c>
      <c r="Q188" s="79" t="str">
        <f t="shared" si="14"/>
        <v/>
      </c>
      <c r="R188" s="79" t="str">
        <f ca="1">IF(Q$273 = "","",IF(Q$273 &lt;&gt; Q188,"",COUNTIF(C$3:C188,Q$273)))</f>
        <v/>
      </c>
      <c r="S188" s="79" t="str">
        <f t="shared" ca="1" si="17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7</v>
      </c>
      <c r="B189" s="50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3"/>
        <v/>
      </c>
      <c r="O189" s="79" t="str">
        <f t="shared" si="15"/>
        <v/>
      </c>
      <c r="P189" s="79" t="str">
        <f t="shared" si="16"/>
        <v/>
      </c>
      <c r="Q189" s="79" t="str">
        <f t="shared" si="14"/>
        <v/>
      </c>
      <c r="R189" s="79" t="str">
        <f ca="1">IF(Q$273 = "","",IF(Q$273 &lt;&gt; Q189,"",COUNTIF(C$3:C189,Q$273)))</f>
        <v/>
      </c>
      <c r="S189" s="79" t="str">
        <f t="shared" ca="1" si="17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7</v>
      </c>
      <c r="B190" s="50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3"/>
        <v/>
      </c>
      <c r="O190" s="79" t="str">
        <f t="shared" si="15"/>
        <v/>
      </c>
      <c r="P190" s="79" t="str">
        <f t="shared" si="16"/>
        <v/>
      </c>
      <c r="Q190" s="79" t="str">
        <f t="shared" si="14"/>
        <v/>
      </c>
      <c r="R190" s="79" t="str">
        <f ca="1">IF(Q$273 = "","",IF(Q$273 &lt;&gt; Q190,"",COUNTIF(C$3:C190,Q$273)))</f>
        <v/>
      </c>
      <c r="S190" s="79" t="str">
        <f t="shared" ca="1" si="17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7</v>
      </c>
      <c r="B191" s="50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3"/>
        <v/>
      </c>
      <c r="O191" s="79" t="str">
        <f t="shared" si="15"/>
        <v/>
      </c>
      <c r="P191" s="79" t="str">
        <f t="shared" si="16"/>
        <v/>
      </c>
      <c r="Q191" s="79" t="str">
        <f t="shared" si="14"/>
        <v/>
      </c>
      <c r="R191" s="79" t="str">
        <f ca="1">IF(Q$273 = "","",IF(Q$273 &lt;&gt; Q191,"",COUNTIF(C$3:C191,Q$273)))</f>
        <v/>
      </c>
      <c r="S191" s="79" t="str">
        <f t="shared" ca="1" si="17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7</v>
      </c>
      <c r="B192" s="50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3"/>
        <v/>
      </c>
      <c r="O192" s="79" t="str">
        <f t="shared" si="15"/>
        <v/>
      </c>
      <c r="P192" s="79" t="str">
        <f t="shared" si="16"/>
        <v/>
      </c>
      <c r="Q192" s="79" t="str">
        <f t="shared" si="14"/>
        <v/>
      </c>
      <c r="R192" s="79" t="str">
        <f ca="1">IF(Q$273 = "","",IF(Q$273 &lt;&gt; Q192,"",COUNTIF(C$3:C192,Q$273)))</f>
        <v/>
      </c>
      <c r="S192" s="79" t="str">
        <f t="shared" ca="1" si="17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7</v>
      </c>
      <c r="B193" s="50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3"/>
        <v/>
      </c>
      <c r="O193" s="79" t="str">
        <f t="shared" si="15"/>
        <v/>
      </c>
      <c r="P193" s="79" t="str">
        <f t="shared" si="16"/>
        <v/>
      </c>
      <c r="Q193" s="79" t="str">
        <f t="shared" si="14"/>
        <v/>
      </c>
      <c r="R193" s="79" t="str">
        <f ca="1">IF(Q$273 = "","",IF(Q$273 &lt;&gt; Q193,"",COUNTIF(C$3:C193,Q$273)))</f>
        <v/>
      </c>
      <c r="S193" s="79" t="str">
        <f t="shared" ca="1" si="17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7</v>
      </c>
      <c r="B194" s="50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3"/>
        <v/>
      </c>
      <c r="O194" s="79" t="str">
        <f t="shared" si="15"/>
        <v/>
      </c>
      <c r="P194" s="79" t="str">
        <f t="shared" si="16"/>
        <v/>
      </c>
      <c r="Q194" s="79" t="str">
        <f t="shared" si="14"/>
        <v/>
      </c>
      <c r="R194" s="79" t="str">
        <f ca="1">IF(Q$273 = "","",IF(Q$273 &lt;&gt; Q194,"",COUNTIF(C$3:C194,Q$273)))</f>
        <v/>
      </c>
      <c r="S194" s="79" t="str">
        <f t="shared" ca="1" si="17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7</v>
      </c>
      <c r="B195" s="50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3"/>
        <v/>
      </c>
      <c r="O195" s="79" t="str">
        <f t="shared" si="15"/>
        <v/>
      </c>
      <c r="P195" s="79" t="str">
        <f t="shared" si="16"/>
        <v/>
      </c>
      <c r="Q195" s="79" t="str">
        <f t="shared" si="14"/>
        <v/>
      </c>
      <c r="R195" s="79" t="str">
        <f ca="1">IF(Q$273 = "","",IF(Q$273 &lt;&gt; Q195,"",COUNTIF(C$3:C195,Q$273)))</f>
        <v/>
      </c>
      <c r="S195" s="79" t="str">
        <f t="shared" ca="1" si="17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7</v>
      </c>
      <c r="B196" s="50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ref="N196:N259" si="18">IF(AND($H196=0,$I196=0),"",$H196*60+$I196)</f>
        <v/>
      </c>
      <c r="O196" s="79" t="str">
        <f t="shared" si="15"/>
        <v/>
      </c>
      <c r="P196" s="79" t="str">
        <f t="shared" si="16"/>
        <v/>
      </c>
      <c r="Q196" s="79" t="str">
        <f t="shared" ref="Q196:Q259" si="19">IF(OR(COUNTIF(C$3:C$272,C196) = 1,COUNTIF(C$3:C$272,C196) = 0),"",C196)</f>
        <v/>
      </c>
      <c r="R196" s="79" t="str">
        <f ca="1">IF(Q$273 = "","",IF(Q$273 &lt;&gt; Q196,"",COUNTIF(C$3:C196,Q$273)))</f>
        <v/>
      </c>
      <c r="S196" s="79" t="str">
        <f t="shared" ca="1" si="17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7</v>
      </c>
      <c r="B197" s="50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15"/>
        <v/>
      </c>
      <c r="P197" s="79" t="str">
        <f t="shared" si="16"/>
        <v/>
      </c>
      <c r="Q197" s="79" t="str">
        <f t="shared" si="19"/>
        <v/>
      </c>
      <c r="R197" s="79" t="str">
        <f ca="1">IF(Q$273 = "","",IF(Q$273 &lt;&gt; Q197,"",COUNTIF(C$3:C197,Q$273)))</f>
        <v/>
      </c>
      <c r="S197" s="79" t="str">
        <f t="shared" ca="1" si="17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7</v>
      </c>
      <c r="B198" s="50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ref="O198:O261" si="20">IF(AND(C198="",COUNT(D198:M198)&gt;0),A198 &amp; "組" &amp; B198 &amp; "番","")</f>
        <v/>
      </c>
      <c r="P198" s="79" t="str">
        <f t="shared" ref="P198:P261" si="21">IF(AND(C198&lt;&gt;"",COUNTIF(D198:M198,"")&gt;0,COUNTIF(D198:K198,"")&lt;8),A198 &amp; "組" &amp; B198 &amp; "番","")</f>
        <v/>
      </c>
      <c r="Q198" s="79" t="str">
        <f t="shared" si="19"/>
        <v/>
      </c>
      <c r="R198" s="79" t="str">
        <f ca="1">IF(Q$273 = "","",IF(Q$273 &lt;&gt; Q198,"",COUNTIF(C$3:C198,Q$273)))</f>
        <v/>
      </c>
      <c r="S198" s="79" t="str">
        <f t="shared" ref="S198:S261" ca="1" si="22">IF(R198 = "","",A198 &amp; "-" &amp; B198)</f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7</v>
      </c>
      <c r="B199" s="50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0"/>
        <v/>
      </c>
      <c r="P199" s="79" t="str">
        <f t="shared" si="21"/>
        <v/>
      </c>
      <c r="Q199" s="79" t="str">
        <f t="shared" si="19"/>
        <v/>
      </c>
      <c r="R199" s="79" t="str">
        <f ca="1">IF(Q$273 = "","",IF(Q$273 &lt;&gt; Q199,"",COUNTIF(C$3:C199,Q$273)))</f>
        <v/>
      </c>
      <c r="S199" s="79" t="str">
        <f t="shared" ca="1" si="22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7</v>
      </c>
      <c r="B200" s="50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0"/>
        <v/>
      </c>
      <c r="P200" s="79" t="str">
        <f t="shared" si="21"/>
        <v/>
      </c>
      <c r="Q200" s="79" t="str">
        <f t="shared" si="19"/>
        <v/>
      </c>
      <c r="R200" s="79" t="str">
        <f ca="1">IF(Q$273 = "","",IF(Q$273 &lt;&gt; Q200,"",COUNTIF(C$3:C200,Q$273)))</f>
        <v/>
      </c>
      <c r="S200" s="79" t="str">
        <f t="shared" ca="1" si="22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7</v>
      </c>
      <c r="B201" s="50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0"/>
        <v/>
      </c>
      <c r="P201" s="79" t="str">
        <f t="shared" si="21"/>
        <v/>
      </c>
      <c r="Q201" s="79" t="str">
        <f t="shared" si="19"/>
        <v/>
      </c>
      <c r="R201" s="79" t="str">
        <f ca="1">IF(Q$273 = "","",IF(Q$273 &lt;&gt; Q201,"",COUNTIF(C$3:C201,Q$273)))</f>
        <v/>
      </c>
      <c r="S201" s="79" t="str">
        <f t="shared" ca="1" si="22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47">
        <v>7</v>
      </c>
      <c r="B202" s="50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0"/>
        <v/>
      </c>
      <c r="P202" s="79" t="str">
        <f t="shared" si="21"/>
        <v/>
      </c>
      <c r="Q202" s="79" t="str">
        <f t="shared" si="19"/>
        <v/>
      </c>
      <c r="R202" s="79" t="str">
        <f ca="1">IF(Q$273 = "","",IF(Q$273 &lt;&gt; Q202,"",COUNTIF(C$3:C202,Q$273)))</f>
        <v/>
      </c>
      <c r="S202" s="79" t="str">
        <f t="shared" ca="1" si="22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7</v>
      </c>
      <c r="B203" s="50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21" t="str">
        <f t="shared" si="18"/>
        <v/>
      </c>
      <c r="O203" s="79" t="str">
        <f t="shared" si="20"/>
        <v/>
      </c>
      <c r="P203" s="79" t="str">
        <f t="shared" si="21"/>
        <v/>
      </c>
      <c r="Q203" s="79" t="str">
        <f t="shared" si="19"/>
        <v/>
      </c>
      <c r="R203" s="79" t="str">
        <f ca="1">IF(Q$273 = "","",IF(Q$273 &lt;&gt; Q203,"",COUNTIF(C$3:C203,Q$273)))</f>
        <v/>
      </c>
      <c r="S203" s="79" t="str">
        <f t="shared" ca="1" si="22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7</v>
      </c>
      <c r="B204" s="50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20"/>
        <v/>
      </c>
      <c r="P204" s="79" t="str">
        <f t="shared" si="21"/>
        <v/>
      </c>
      <c r="Q204" s="79" t="str">
        <f t="shared" si="19"/>
        <v/>
      </c>
      <c r="R204" s="79" t="str">
        <f ca="1">IF(Q$273 = "","",IF(Q$273 &lt;&gt; Q204,"",COUNTIF(C$3:C204,Q$273)))</f>
        <v/>
      </c>
      <c r="S204" s="79" t="str">
        <f t="shared" ca="1" si="22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7</v>
      </c>
      <c r="B205" s="50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20"/>
        <v/>
      </c>
      <c r="P205" s="79" t="str">
        <f t="shared" si="21"/>
        <v/>
      </c>
      <c r="Q205" s="79" t="str">
        <f t="shared" si="19"/>
        <v/>
      </c>
      <c r="R205" s="79" t="str">
        <f ca="1">IF(Q$273 = "","",IF(Q$273 &lt;&gt; Q205,"",COUNTIF(C$3:C205,Q$273)))</f>
        <v/>
      </c>
      <c r="S205" s="79" t="str">
        <f t="shared" ca="1" si="22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7</v>
      </c>
      <c r="B206" s="50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20"/>
        <v/>
      </c>
      <c r="P206" s="79" t="str">
        <f t="shared" si="21"/>
        <v/>
      </c>
      <c r="Q206" s="79" t="str">
        <f t="shared" si="19"/>
        <v/>
      </c>
      <c r="R206" s="79" t="str">
        <f ca="1">IF(Q$273 = "","",IF(Q$273 &lt;&gt; Q206,"",COUNTIF(C$3:C206,Q$273)))</f>
        <v/>
      </c>
      <c r="S206" s="79" t="str">
        <f t="shared" ca="1" si="22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7</v>
      </c>
      <c r="B207" s="50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20"/>
        <v/>
      </c>
      <c r="P207" s="79" t="str">
        <f t="shared" si="21"/>
        <v/>
      </c>
      <c r="Q207" s="79" t="str">
        <f t="shared" si="19"/>
        <v/>
      </c>
      <c r="R207" s="79" t="str">
        <f ca="1">IF(Q$273 = "","",IF(Q$273 &lt;&gt; Q207,"",COUNTIF(C$3:C207,Q$273)))</f>
        <v/>
      </c>
      <c r="S207" s="79" t="str">
        <f t="shared" ca="1" si="22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7</v>
      </c>
      <c r="B208" s="50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20"/>
        <v/>
      </c>
      <c r="P208" s="79" t="str">
        <f t="shared" si="21"/>
        <v/>
      </c>
      <c r="Q208" s="79" t="str">
        <f t="shared" si="19"/>
        <v/>
      </c>
      <c r="R208" s="79" t="str">
        <f ca="1">IF(Q$273 = "","",IF(Q$273 &lt;&gt; Q208,"",COUNTIF(C$3:C208,Q$273)))</f>
        <v/>
      </c>
      <c r="S208" s="79" t="str">
        <f t="shared" ca="1" si="22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7</v>
      </c>
      <c r="B209" s="50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20"/>
        <v/>
      </c>
      <c r="P209" s="79" t="str">
        <f t="shared" si="21"/>
        <v/>
      </c>
      <c r="Q209" s="79" t="str">
        <f t="shared" si="19"/>
        <v/>
      </c>
      <c r="R209" s="79" t="str">
        <f ca="1">IF(Q$273 = "","",IF(Q$273 &lt;&gt; Q209,"",COUNTIF(C$3:C209,Q$273)))</f>
        <v/>
      </c>
      <c r="S209" s="79" t="str">
        <f t="shared" ca="1" si="22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7</v>
      </c>
      <c r="B210" s="50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20"/>
        <v/>
      </c>
      <c r="P210" s="79" t="str">
        <f t="shared" si="21"/>
        <v/>
      </c>
      <c r="Q210" s="79" t="str">
        <f t="shared" si="19"/>
        <v/>
      </c>
      <c r="R210" s="79" t="str">
        <f ca="1">IF(Q$273 = "","",IF(Q$273 &lt;&gt; Q210,"",COUNTIF(C$3:C210,Q$273)))</f>
        <v/>
      </c>
      <c r="S210" s="79" t="str">
        <f t="shared" ca="1" si="22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7</v>
      </c>
      <c r="B211" s="50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20"/>
        <v/>
      </c>
      <c r="P211" s="79" t="str">
        <f t="shared" si="21"/>
        <v/>
      </c>
      <c r="Q211" s="79" t="str">
        <f t="shared" si="19"/>
        <v/>
      </c>
      <c r="R211" s="79" t="str">
        <f ca="1">IF(Q$273 = "","",IF(Q$273 &lt;&gt; Q211,"",COUNTIF(C$3:C211,Q$273)))</f>
        <v/>
      </c>
      <c r="S211" s="79" t="str">
        <f t="shared" ca="1" si="22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51">
        <v>7</v>
      </c>
      <c r="B212" s="52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2" t="str">
        <f t="shared" si="18"/>
        <v/>
      </c>
      <c r="O212" s="79" t="str">
        <f t="shared" si="20"/>
        <v/>
      </c>
      <c r="P212" s="79" t="str">
        <f t="shared" si="21"/>
        <v/>
      </c>
      <c r="Q212" s="79" t="str">
        <f t="shared" si="19"/>
        <v/>
      </c>
      <c r="R212" s="79" t="str">
        <f ca="1">IF(Q$273 = "","",IF(Q$273 &lt;&gt; Q212,"",COUNTIF(C$3:C212,Q$273)))</f>
        <v/>
      </c>
      <c r="S212" s="79" t="str">
        <f t="shared" ca="1" si="22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8</v>
      </c>
      <c r="B213" s="50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21" t="str">
        <f t="shared" si="18"/>
        <v/>
      </c>
      <c r="O213" s="79" t="str">
        <f t="shared" si="20"/>
        <v/>
      </c>
      <c r="P213" s="79" t="str">
        <f t="shared" si="21"/>
        <v/>
      </c>
      <c r="Q213" s="79" t="str">
        <f t="shared" si="19"/>
        <v/>
      </c>
      <c r="R213" s="79" t="str">
        <f ca="1">IF(Q$273 = "","",IF(Q$273 &lt;&gt; Q213,"",COUNTIF(C$3:C213,Q$273)))</f>
        <v/>
      </c>
      <c r="S213" s="79" t="str">
        <f t="shared" ca="1" si="22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8</v>
      </c>
      <c r="B214" s="50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18"/>
        <v/>
      </c>
      <c r="O214" s="79" t="str">
        <f t="shared" si="20"/>
        <v/>
      </c>
      <c r="P214" s="79" t="str">
        <f t="shared" si="21"/>
        <v/>
      </c>
      <c r="Q214" s="79" t="str">
        <f t="shared" si="19"/>
        <v/>
      </c>
      <c r="R214" s="79" t="str">
        <f ca="1">IF(Q$273 = "","",IF(Q$273 &lt;&gt; Q214,"",COUNTIF(C$3:C214,Q$273)))</f>
        <v/>
      </c>
      <c r="S214" s="79" t="str">
        <f t="shared" ca="1" si="22"/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8</v>
      </c>
      <c r="B215" s="50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18"/>
        <v/>
      </c>
      <c r="O215" s="79" t="str">
        <f t="shared" si="20"/>
        <v/>
      </c>
      <c r="P215" s="79" t="str">
        <f t="shared" si="21"/>
        <v/>
      </c>
      <c r="Q215" s="79" t="str">
        <f t="shared" si="19"/>
        <v/>
      </c>
      <c r="R215" s="79" t="str">
        <f ca="1">IF(Q$273 = "","",IF(Q$273 &lt;&gt; Q215,"",COUNTIF(C$3:C215,Q$273)))</f>
        <v/>
      </c>
      <c r="S215" s="79" t="str">
        <f t="shared" ca="1" si="22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8</v>
      </c>
      <c r="B216" s="50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18"/>
        <v/>
      </c>
      <c r="O216" s="79" t="str">
        <f t="shared" si="20"/>
        <v/>
      </c>
      <c r="P216" s="79" t="str">
        <f t="shared" si="21"/>
        <v/>
      </c>
      <c r="Q216" s="79" t="str">
        <f t="shared" si="19"/>
        <v/>
      </c>
      <c r="R216" s="79" t="str">
        <f ca="1">IF(Q$273 = "","",IF(Q$273 &lt;&gt; Q216,"",COUNTIF(C$3:C216,Q$273)))</f>
        <v/>
      </c>
      <c r="S216" s="79" t="str">
        <f t="shared" ca="1" si="22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8</v>
      </c>
      <c r="B217" s="50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18"/>
        <v/>
      </c>
      <c r="O217" s="79" t="str">
        <f t="shared" si="20"/>
        <v/>
      </c>
      <c r="P217" s="79" t="str">
        <f t="shared" si="21"/>
        <v/>
      </c>
      <c r="Q217" s="79" t="str">
        <f t="shared" si="19"/>
        <v/>
      </c>
      <c r="R217" s="79" t="str">
        <f ca="1">IF(Q$273 = "","",IF(Q$273 &lt;&gt; Q217,"",COUNTIF(C$3:C217,Q$273)))</f>
        <v/>
      </c>
      <c r="S217" s="79" t="str">
        <f t="shared" ca="1" si="22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8</v>
      </c>
      <c r="B218" s="50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18"/>
        <v/>
      </c>
      <c r="O218" s="79" t="str">
        <f t="shared" si="20"/>
        <v/>
      </c>
      <c r="P218" s="79" t="str">
        <f t="shared" si="21"/>
        <v/>
      </c>
      <c r="Q218" s="79" t="str">
        <f t="shared" si="19"/>
        <v/>
      </c>
      <c r="R218" s="79" t="str">
        <f ca="1">IF(Q$273 = "","",IF(Q$273 &lt;&gt; Q218,"",COUNTIF(C$3:C218,Q$273)))</f>
        <v/>
      </c>
      <c r="S218" s="79" t="str">
        <f t="shared" ca="1" si="22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8</v>
      </c>
      <c r="B219" s="50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18"/>
        <v/>
      </c>
      <c r="O219" s="79" t="str">
        <f t="shared" si="20"/>
        <v/>
      </c>
      <c r="P219" s="79" t="str">
        <f t="shared" si="21"/>
        <v/>
      </c>
      <c r="Q219" s="79" t="str">
        <f t="shared" si="19"/>
        <v/>
      </c>
      <c r="R219" s="79" t="str">
        <f ca="1">IF(Q$273 = "","",IF(Q$273 &lt;&gt; Q219,"",COUNTIF(C$3:C219,Q$273)))</f>
        <v/>
      </c>
      <c r="S219" s="79" t="str">
        <f t="shared" ca="1" si="22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8</v>
      </c>
      <c r="B220" s="50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18"/>
        <v/>
      </c>
      <c r="O220" s="79" t="str">
        <f t="shared" si="20"/>
        <v/>
      </c>
      <c r="P220" s="79" t="str">
        <f t="shared" si="21"/>
        <v/>
      </c>
      <c r="Q220" s="79" t="str">
        <f t="shared" si="19"/>
        <v/>
      </c>
      <c r="R220" s="79" t="str">
        <f ca="1">IF(Q$273 = "","",IF(Q$273 &lt;&gt; Q220,"",COUNTIF(C$3:C220,Q$273)))</f>
        <v/>
      </c>
      <c r="S220" s="79" t="str">
        <f t="shared" ca="1" si="22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8</v>
      </c>
      <c r="B221" s="50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18"/>
        <v/>
      </c>
      <c r="O221" s="79" t="str">
        <f t="shared" si="20"/>
        <v/>
      </c>
      <c r="P221" s="79" t="str">
        <f t="shared" si="21"/>
        <v/>
      </c>
      <c r="Q221" s="79" t="str">
        <f t="shared" si="19"/>
        <v/>
      </c>
      <c r="R221" s="79" t="str">
        <f ca="1">IF(Q$273 = "","",IF(Q$273 &lt;&gt; Q221,"",COUNTIF(C$3:C221,Q$273)))</f>
        <v/>
      </c>
      <c r="S221" s="79" t="str">
        <f t="shared" ca="1" si="22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8</v>
      </c>
      <c r="B222" s="50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18"/>
        <v/>
      </c>
      <c r="O222" s="79" t="str">
        <f t="shared" si="20"/>
        <v/>
      </c>
      <c r="P222" s="79" t="str">
        <f t="shared" si="21"/>
        <v/>
      </c>
      <c r="Q222" s="79" t="str">
        <f t="shared" si="19"/>
        <v/>
      </c>
      <c r="R222" s="79" t="str">
        <f ca="1">IF(Q$273 = "","",IF(Q$273 &lt;&gt; Q222,"",COUNTIF(C$3:C222,Q$273)))</f>
        <v/>
      </c>
      <c r="S222" s="79" t="str">
        <f t="shared" ca="1" si="22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8</v>
      </c>
      <c r="B223" s="50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18"/>
        <v/>
      </c>
      <c r="O223" s="79" t="str">
        <f t="shared" si="20"/>
        <v/>
      </c>
      <c r="P223" s="79" t="str">
        <f t="shared" si="21"/>
        <v/>
      </c>
      <c r="Q223" s="79" t="str">
        <f t="shared" si="19"/>
        <v/>
      </c>
      <c r="R223" s="79" t="str">
        <f ca="1">IF(Q$273 = "","",IF(Q$273 &lt;&gt; Q223,"",COUNTIF(C$3:C223,Q$273)))</f>
        <v/>
      </c>
      <c r="S223" s="79" t="str">
        <f t="shared" ca="1" si="22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8</v>
      </c>
      <c r="B224" s="50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18"/>
        <v/>
      </c>
      <c r="O224" s="79" t="str">
        <f t="shared" si="20"/>
        <v/>
      </c>
      <c r="P224" s="79" t="str">
        <f t="shared" si="21"/>
        <v/>
      </c>
      <c r="Q224" s="79" t="str">
        <f t="shared" si="19"/>
        <v/>
      </c>
      <c r="R224" s="79" t="str">
        <f ca="1">IF(Q$273 = "","",IF(Q$273 &lt;&gt; Q224,"",COUNTIF(C$3:C224,Q$273)))</f>
        <v/>
      </c>
      <c r="S224" s="79" t="str">
        <f t="shared" ca="1" si="22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8</v>
      </c>
      <c r="B225" s="50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18"/>
        <v/>
      </c>
      <c r="O225" s="79" t="str">
        <f t="shared" si="20"/>
        <v/>
      </c>
      <c r="P225" s="79" t="str">
        <f t="shared" si="21"/>
        <v/>
      </c>
      <c r="Q225" s="79" t="str">
        <f t="shared" si="19"/>
        <v/>
      </c>
      <c r="R225" s="79" t="str">
        <f ca="1">IF(Q$273 = "","",IF(Q$273 &lt;&gt; Q225,"",COUNTIF(C$3:C225,Q$273)))</f>
        <v/>
      </c>
      <c r="S225" s="79" t="str">
        <f t="shared" ca="1" si="22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8</v>
      </c>
      <c r="B226" s="50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18"/>
        <v/>
      </c>
      <c r="O226" s="79" t="str">
        <f t="shared" si="20"/>
        <v/>
      </c>
      <c r="P226" s="79" t="str">
        <f t="shared" si="21"/>
        <v/>
      </c>
      <c r="Q226" s="79" t="str">
        <f t="shared" si="19"/>
        <v/>
      </c>
      <c r="R226" s="79" t="str">
        <f ca="1">IF(Q$273 = "","",IF(Q$273 &lt;&gt; Q226,"",COUNTIF(C$3:C226,Q$273)))</f>
        <v/>
      </c>
      <c r="S226" s="79" t="str">
        <f t="shared" ca="1" si="22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8</v>
      </c>
      <c r="B227" s="50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18"/>
        <v/>
      </c>
      <c r="O227" s="79" t="str">
        <f t="shared" si="20"/>
        <v/>
      </c>
      <c r="P227" s="79" t="str">
        <f t="shared" si="21"/>
        <v/>
      </c>
      <c r="Q227" s="79" t="str">
        <f t="shared" si="19"/>
        <v/>
      </c>
      <c r="R227" s="79" t="str">
        <f ca="1">IF(Q$273 = "","",IF(Q$273 &lt;&gt; Q227,"",COUNTIF(C$3:C227,Q$273)))</f>
        <v/>
      </c>
      <c r="S227" s="79" t="str">
        <f t="shared" ca="1" si="22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8</v>
      </c>
      <c r="B228" s="50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18"/>
        <v/>
      </c>
      <c r="O228" s="79" t="str">
        <f t="shared" si="20"/>
        <v/>
      </c>
      <c r="P228" s="79" t="str">
        <f t="shared" si="21"/>
        <v/>
      </c>
      <c r="Q228" s="79" t="str">
        <f t="shared" si="19"/>
        <v/>
      </c>
      <c r="R228" s="79" t="str">
        <f ca="1">IF(Q$273 = "","",IF(Q$273 &lt;&gt; Q228,"",COUNTIF(C$3:C228,Q$273)))</f>
        <v/>
      </c>
      <c r="S228" s="79" t="str">
        <f t="shared" ca="1" si="22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8</v>
      </c>
      <c r="B229" s="50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18"/>
        <v/>
      </c>
      <c r="O229" s="79" t="str">
        <f t="shared" si="20"/>
        <v/>
      </c>
      <c r="P229" s="79" t="str">
        <f t="shared" si="21"/>
        <v/>
      </c>
      <c r="Q229" s="79" t="str">
        <f t="shared" si="19"/>
        <v/>
      </c>
      <c r="R229" s="79" t="str">
        <f ca="1">IF(Q$273 = "","",IF(Q$273 &lt;&gt; Q229,"",COUNTIF(C$3:C229,Q$273)))</f>
        <v/>
      </c>
      <c r="S229" s="79" t="str">
        <f t="shared" ca="1" si="22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8</v>
      </c>
      <c r="B230" s="50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18"/>
        <v/>
      </c>
      <c r="O230" s="79" t="str">
        <f t="shared" si="20"/>
        <v/>
      </c>
      <c r="P230" s="79" t="str">
        <f t="shared" si="21"/>
        <v/>
      </c>
      <c r="Q230" s="79" t="str">
        <f t="shared" si="19"/>
        <v/>
      </c>
      <c r="R230" s="79" t="str">
        <f ca="1">IF(Q$273 = "","",IF(Q$273 &lt;&gt; Q230,"",COUNTIF(C$3:C230,Q$273)))</f>
        <v/>
      </c>
      <c r="S230" s="79" t="str">
        <f t="shared" ca="1" si="22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8</v>
      </c>
      <c r="B231" s="50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18"/>
        <v/>
      </c>
      <c r="O231" s="79" t="str">
        <f t="shared" si="20"/>
        <v/>
      </c>
      <c r="P231" s="79" t="str">
        <f t="shared" si="21"/>
        <v/>
      </c>
      <c r="Q231" s="79" t="str">
        <f t="shared" si="19"/>
        <v/>
      </c>
      <c r="R231" s="79" t="str">
        <f ca="1">IF(Q$273 = "","",IF(Q$273 &lt;&gt; Q231,"",COUNTIF(C$3:C231,Q$273)))</f>
        <v/>
      </c>
      <c r="S231" s="79" t="str">
        <f t="shared" ca="1" si="22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8</v>
      </c>
      <c r="B232" s="50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18"/>
        <v/>
      </c>
      <c r="O232" s="79" t="str">
        <f t="shared" si="20"/>
        <v/>
      </c>
      <c r="P232" s="79" t="str">
        <f t="shared" si="21"/>
        <v/>
      </c>
      <c r="Q232" s="79" t="str">
        <f t="shared" si="19"/>
        <v/>
      </c>
      <c r="R232" s="79" t="str">
        <f ca="1">IF(Q$273 = "","",IF(Q$273 &lt;&gt; Q232,"",COUNTIF(C$3:C232,Q$273)))</f>
        <v/>
      </c>
      <c r="S232" s="79" t="str">
        <f t="shared" ca="1" si="22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8</v>
      </c>
      <c r="B233" s="50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18"/>
        <v/>
      </c>
      <c r="O233" s="79" t="str">
        <f t="shared" si="20"/>
        <v/>
      </c>
      <c r="P233" s="79" t="str">
        <f t="shared" si="21"/>
        <v/>
      </c>
      <c r="Q233" s="79" t="str">
        <f t="shared" si="19"/>
        <v/>
      </c>
      <c r="R233" s="79" t="str">
        <f ca="1">IF(Q$273 = "","",IF(Q$273 &lt;&gt; Q233,"",COUNTIF(C$3:C233,Q$273)))</f>
        <v/>
      </c>
      <c r="S233" s="79" t="str">
        <f t="shared" ca="1" si="22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8</v>
      </c>
      <c r="B234" s="50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18"/>
        <v/>
      </c>
      <c r="O234" s="79" t="str">
        <f t="shared" si="20"/>
        <v/>
      </c>
      <c r="P234" s="79" t="str">
        <f t="shared" si="21"/>
        <v/>
      </c>
      <c r="Q234" s="79" t="str">
        <f t="shared" si="19"/>
        <v/>
      </c>
      <c r="R234" s="79" t="str">
        <f ca="1">IF(Q$273 = "","",IF(Q$273 &lt;&gt; Q234,"",COUNTIF(C$3:C234,Q$273)))</f>
        <v/>
      </c>
      <c r="S234" s="79" t="str">
        <f t="shared" ca="1" si="22"/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8</v>
      </c>
      <c r="B235" s="50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18"/>
        <v/>
      </c>
      <c r="O235" s="79" t="str">
        <f t="shared" si="20"/>
        <v/>
      </c>
      <c r="P235" s="79" t="str">
        <f t="shared" si="21"/>
        <v/>
      </c>
      <c r="Q235" s="79" t="str">
        <f t="shared" si="19"/>
        <v/>
      </c>
      <c r="R235" s="79" t="str">
        <f ca="1">IF(Q$273 = "","",IF(Q$273 &lt;&gt; Q235,"",COUNTIF(C$3:C235,Q$273)))</f>
        <v/>
      </c>
      <c r="S235" s="79" t="str">
        <f t="shared" ca="1" si="22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8</v>
      </c>
      <c r="B236" s="50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18"/>
        <v/>
      </c>
      <c r="O236" s="79" t="str">
        <f t="shared" si="20"/>
        <v/>
      </c>
      <c r="P236" s="79" t="str">
        <f t="shared" si="21"/>
        <v/>
      </c>
      <c r="Q236" s="79" t="str">
        <f t="shared" si="19"/>
        <v/>
      </c>
      <c r="R236" s="79" t="str">
        <f ca="1">IF(Q$273 = "","",IF(Q$273 &lt;&gt; Q236,"",COUNTIF(C$3:C236,Q$273)))</f>
        <v/>
      </c>
      <c r="S236" s="79" t="str">
        <f t="shared" ca="1" si="22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8</v>
      </c>
      <c r="B237" s="50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18"/>
        <v/>
      </c>
      <c r="O237" s="79" t="str">
        <f t="shared" si="20"/>
        <v/>
      </c>
      <c r="P237" s="79" t="str">
        <f t="shared" si="21"/>
        <v/>
      </c>
      <c r="Q237" s="79" t="str">
        <f t="shared" si="19"/>
        <v/>
      </c>
      <c r="R237" s="79" t="str">
        <f ca="1">IF(Q$273 = "","",IF(Q$273 &lt;&gt; Q237,"",COUNTIF(C$3:C237,Q$273)))</f>
        <v/>
      </c>
      <c r="S237" s="79" t="str">
        <f t="shared" ca="1" si="22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8</v>
      </c>
      <c r="B238" s="50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18"/>
        <v/>
      </c>
      <c r="O238" s="79" t="str">
        <f t="shared" si="20"/>
        <v/>
      </c>
      <c r="P238" s="79" t="str">
        <f t="shared" si="21"/>
        <v/>
      </c>
      <c r="Q238" s="79" t="str">
        <f t="shared" si="19"/>
        <v/>
      </c>
      <c r="R238" s="79" t="str">
        <f ca="1">IF(Q$273 = "","",IF(Q$273 &lt;&gt; Q238,"",COUNTIF(C$3:C238,Q$273)))</f>
        <v/>
      </c>
      <c r="S238" s="79" t="str">
        <f t="shared" ca="1" si="22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8</v>
      </c>
      <c r="B239" s="50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18"/>
        <v/>
      </c>
      <c r="O239" s="79" t="str">
        <f t="shared" si="20"/>
        <v/>
      </c>
      <c r="P239" s="79" t="str">
        <f t="shared" si="21"/>
        <v/>
      </c>
      <c r="Q239" s="79" t="str">
        <f t="shared" si="19"/>
        <v/>
      </c>
      <c r="R239" s="79" t="str">
        <f ca="1">IF(Q$273 = "","",IF(Q$273 &lt;&gt; Q239,"",COUNTIF(C$3:C239,Q$273)))</f>
        <v/>
      </c>
      <c r="S239" s="79" t="str">
        <f t="shared" ca="1" si="22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8</v>
      </c>
      <c r="B240" s="50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18"/>
        <v/>
      </c>
      <c r="O240" s="79" t="str">
        <f t="shared" si="20"/>
        <v/>
      </c>
      <c r="P240" s="79" t="str">
        <f t="shared" si="21"/>
        <v/>
      </c>
      <c r="Q240" s="79" t="str">
        <f t="shared" si="19"/>
        <v/>
      </c>
      <c r="R240" s="79" t="str">
        <f ca="1">IF(Q$273 = "","",IF(Q$273 &lt;&gt; Q240,"",COUNTIF(C$3:C240,Q$273)))</f>
        <v/>
      </c>
      <c r="S240" s="79" t="str">
        <f t="shared" ca="1" si="22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8</v>
      </c>
      <c r="B241" s="50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18"/>
        <v/>
      </c>
      <c r="O241" s="79" t="str">
        <f t="shared" si="20"/>
        <v/>
      </c>
      <c r="P241" s="79" t="str">
        <f t="shared" si="21"/>
        <v/>
      </c>
      <c r="Q241" s="79" t="str">
        <f t="shared" si="19"/>
        <v/>
      </c>
      <c r="R241" s="79" t="str">
        <f ca="1">IF(Q$273 = "","",IF(Q$273 &lt;&gt; Q241,"",COUNTIF(C$3:C241,Q$273)))</f>
        <v/>
      </c>
      <c r="S241" s="79" t="str">
        <f t="shared" ca="1" si="22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51">
        <v>8</v>
      </c>
      <c r="B242" s="52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2" t="str">
        <f t="shared" si="18"/>
        <v/>
      </c>
      <c r="O242" s="79" t="str">
        <f t="shared" si="20"/>
        <v/>
      </c>
      <c r="P242" s="79" t="str">
        <f t="shared" si="21"/>
        <v/>
      </c>
      <c r="Q242" s="79" t="str">
        <f t="shared" si="19"/>
        <v/>
      </c>
      <c r="R242" s="79" t="str">
        <f ca="1">IF(Q$273 = "","",IF(Q$273 &lt;&gt; Q242,"",COUNTIF(C$3:C242,Q$273)))</f>
        <v/>
      </c>
      <c r="S242" s="79" t="str">
        <f t="shared" ca="1" si="22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9</v>
      </c>
      <c r="B243" s="50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21" t="str">
        <f t="shared" si="18"/>
        <v/>
      </c>
      <c r="O243" s="79" t="str">
        <f t="shared" si="20"/>
        <v/>
      </c>
      <c r="P243" s="79" t="str">
        <f t="shared" si="21"/>
        <v/>
      </c>
      <c r="Q243" s="79" t="str">
        <f t="shared" si="19"/>
        <v/>
      </c>
      <c r="R243" s="79" t="str">
        <f ca="1">IF(Q$273 = "","",IF(Q$273 &lt;&gt; Q243,"",COUNTIF(C$3:C243,Q$273)))</f>
        <v/>
      </c>
      <c r="S243" s="79" t="str">
        <f t="shared" ca="1" si="22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9</v>
      </c>
      <c r="B244" s="50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18"/>
        <v/>
      </c>
      <c r="O244" s="79" t="str">
        <f t="shared" si="20"/>
        <v/>
      </c>
      <c r="P244" s="79" t="str">
        <f t="shared" si="21"/>
        <v/>
      </c>
      <c r="Q244" s="79" t="str">
        <f t="shared" si="19"/>
        <v/>
      </c>
      <c r="R244" s="79" t="str">
        <f ca="1">IF(Q$273 = "","",IF(Q$273 &lt;&gt; Q244,"",COUNTIF(C$3:C244,Q$273)))</f>
        <v/>
      </c>
      <c r="S244" s="79" t="str">
        <f t="shared" ca="1" si="22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9</v>
      </c>
      <c r="B245" s="50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18"/>
        <v/>
      </c>
      <c r="O245" s="79" t="str">
        <f t="shared" si="20"/>
        <v/>
      </c>
      <c r="P245" s="79" t="str">
        <f t="shared" si="21"/>
        <v/>
      </c>
      <c r="Q245" s="79" t="str">
        <f t="shared" si="19"/>
        <v/>
      </c>
      <c r="R245" s="79" t="str">
        <f ca="1">IF(Q$273 = "","",IF(Q$273 &lt;&gt; Q245,"",COUNTIF(C$3:C245,Q$273)))</f>
        <v/>
      </c>
      <c r="S245" s="79" t="str">
        <f t="shared" ca="1" si="22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9</v>
      </c>
      <c r="B246" s="50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18"/>
        <v/>
      </c>
      <c r="O246" s="79" t="str">
        <f t="shared" si="20"/>
        <v/>
      </c>
      <c r="P246" s="79" t="str">
        <f t="shared" si="21"/>
        <v/>
      </c>
      <c r="Q246" s="79" t="str">
        <f t="shared" si="19"/>
        <v/>
      </c>
      <c r="R246" s="79" t="str">
        <f ca="1">IF(Q$273 = "","",IF(Q$273 &lt;&gt; Q246,"",COUNTIF(C$3:C246,Q$273)))</f>
        <v/>
      </c>
      <c r="S246" s="79" t="str">
        <f t="shared" ca="1" si="22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9</v>
      </c>
      <c r="B247" s="50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18"/>
        <v/>
      </c>
      <c r="O247" s="79" t="str">
        <f t="shared" si="20"/>
        <v/>
      </c>
      <c r="P247" s="79" t="str">
        <f t="shared" si="21"/>
        <v/>
      </c>
      <c r="Q247" s="79" t="str">
        <f t="shared" si="19"/>
        <v/>
      </c>
      <c r="R247" s="79" t="str">
        <f ca="1">IF(Q$273 = "","",IF(Q$273 &lt;&gt; Q247,"",COUNTIF(C$3:C247,Q$273)))</f>
        <v/>
      </c>
      <c r="S247" s="79" t="str">
        <f t="shared" ca="1" si="22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9</v>
      </c>
      <c r="B248" s="50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18"/>
        <v/>
      </c>
      <c r="O248" s="79" t="str">
        <f t="shared" si="20"/>
        <v/>
      </c>
      <c r="P248" s="79" t="str">
        <f t="shared" si="21"/>
        <v/>
      </c>
      <c r="Q248" s="79" t="str">
        <f t="shared" si="19"/>
        <v/>
      </c>
      <c r="R248" s="79" t="str">
        <f ca="1">IF(Q$273 = "","",IF(Q$273 &lt;&gt; Q248,"",COUNTIF(C$3:C248,Q$273)))</f>
        <v/>
      </c>
      <c r="S248" s="79" t="str">
        <f t="shared" ca="1" si="22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9</v>
      </c>
      <c r="B249" s="50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18"/>
        <v/>
      </c>
      <c r="O249" s="79" t="str">
        <f t="shared" si="20"/>
        <v/>
      </c>
      <c r="P249" s="79" t="str">
        <f t="shared" si="21"/>
        <v/>
      </c>
      <c r="Q249" s="79" t="str">
        <f t="shared" si="19"/>
        <v/>
      </c>
      <c r="R249" s="79" t="str">
        <f ca="1">IF(Q$273 = "","",IF(Q$273 &lt;&gt; Q249,"",COUNTIF(C$3:C249,Q$273)))</f>
        <v/>
      </c>
      <c r="S249" s="79" t="str">
        <f t="shared" ca="1" si="22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9</v>
      </c>
      <c r="B250" s="50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18"/>
        <v/>
      </c>
      <c r="O250" s="79" t="str">
        <f t="shared" si="20"/>
        <v/>
      </c>
      <c r="P250" s="79" t="str">
        <f t="shared" si="21"/>
        <v/>
      </c>
      <c r="Q250" s="79" t="str">
        <f t="shared" si="19"/>
        <v/>
      </c>
      <c r="R250" s="79" t="str">
        <f ca="1">IF(Q$273 = "","",IF(Q$273 &lt;&gt; Q250,"",COUNTIF(C$3:C250,Q$273)))</f>
        <v/>
      </c>
      <c r="S250" s="79" t="str">
        <f t="shared" ca="1" si="22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9</v>
      </c>
      <c r="B251" s="50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18"/>
        <v/>
      </c>
      <c r="O251" s="79" t="str">
        <f t="shared" si="20"/>
        <v/>
      </c>
      <c r="P251" s="79" t="str">
        <f t="shared" si="21"/>
        <v/>
      </c>
      <c r="Q251" s="79" t="str">
        <f t="shared" si="19"/>
        <v/>
      </c>
      <c r="R251" s="79" t="str">
        <f ca="1">IF(Q$273 = "","",IF(Q$273 &lt;&gt; Q251,"",COUNTIF(C$3:C251,Q$273)))</f>
        <v/>
      </c>
      <c r="S251" s="79" t="str">
        <f t="shared" ca="1" si="22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47">
        <v>9</v>
      </c>
      <c r="B252" s="50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21" t="str">
        <f t="shared" si="18"/>
        <v/>
      </c>
      <c r="O252" s="79" t="str">
        <f t="shared" si="20"/>
        <v/>
      </c>
      <c r="P252" s="79" t="str">
        <f t="shared" si="21"/>
        <v/>
      </c>
      <c r="Q252" s="79" t="str">
        <f t="shared" si="19"/>
        <v/>
      </c>
      <c r="R252" s="79" t="str">
        <f ca="1">IF(Q$273 = "","",IF(Q$273 &lt;&gt; Q252,"",COUNTIF(C$3:C252,Q$273)))</f>
        <v/>
      </c>
      <c r="S252" s="79" t="str">
        <f t="shared" ca="1" si="22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9</v>
      </c>
      <c r="B253" s="50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21" t="str">
        <f t="shared" si="18"/>
        <v/>
      </c>
      <c r="O253" s="79" t="str">
        <f t="shared" si="20"/>
        <v/>
      </c>
      <c r="P253" s="79" t="str">
        <f t="shared" si="21"/>
        <v/>
      </c>
      <c r="Q253" s="79" t="str">
        <f t="shared" si="19"/>
        <v/>
      </c>
      <c r="R253" s="79" t="str">
        <f ca="1">IF(Q$273 = "","",IF(Q$273 &lt;&gt; Q253,"",COUNTIF(C$3:C253,Q$273)))</f>
        <v/>
      </c>
      <c r="S253" s="79" t="str">
        <f t="shared" ca="1" si="22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9</v>
      </c>
      <c r="B254" s="50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18"/>
        <v/>
      </c>
      <c r="O254" s="79" t="str">
        <f t="shared" si="20"/>
        <v/>
      </c>
      <c r="P254" s="79" t="str">
        <f t="shared" si="21"/>
        <v/>
      </c>
      <c r="Q254" s="79" t="str">
        <f t="shared" si="19"/>
        <v/>
      </c>
      <c r="R254" s="79" t="str">
        <f ca="1">IF(Q$273 = "","",IF(Q$273 &lt;&gt; Q254,"",COUNTIF(C$3:C254,Q$273)))</f>
        <v/>
      </c>
      <c r="S254" s="79" t="str">
        <f t="shared" ca="1" si="22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9</v>
      </c>
      <c r="B255" s="50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18"/>
        <v/>
      </c>
      <c r="O255" s="79" t="str">
        <f t="shared" si="20"/>
        <v/>
      </c>
      <c r="P255" s="79" t="str">
        <f t="shared" si="21"/>
        <v/>
      </c>
      <c r="Q255" s="79" t="str">
        <f t="shared" si="19"/>
        <v/>
      </c>
      <c r="R255" s="79" t="str">
        <f ca="1">IF(Q$273 = "","",IF(Q$273 &lt;&gt; Q255,"",COUNTIF(C$3:C255,Q$273)))</f>
        <v/>
      </c>
      <c r="S255" s="79" t="str">
        <f t="shared" ca="1" si="22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9</v>
      </c>
      <c r="B256" s="50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18"/>
        <v/>
      </c>
      <c r="O256" s="79" t="str">
        <f t="shared" si="20"/>
        <v/>
      </c>
      <c r="P256" s="79" t="str">
        <f t="shared" si="21"/>
        <v/>
      </c>
      <c r="Q256" s="79" t="str">
        <f t="shared" si="19"/>
        <v/>
      </c>
      <c r="R256" s="79" t="str">
        <f ca="1">IF(Q$273 = "","",IF(Q$273 &lt;&gt; Q256,"",COUNTIF(C$3:C256,Q$273)))</f>
        <v/>
      </c>
      <c r="S256" s="79" t="str">
        <f t="shared" ca="1" si="22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9</v>
      </c>
      <c r="B257" s="50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18"/>
        <v/>
      </c>
      <c r="O257" s="79" t="str">
        <f t="shared" si="20"/>
        <v/>
      </c>
      <c r="P257" s="79" t="str">
        <f t="shared" si="21"/>
        <v/>
      </c>
      <c r="Q257" s="79" t="str">
        <f t="shared" si="19"/>
        <v/>
      </c>
      <c r="R257" s="79" t="str">
        <f ca="1">IF(Q$273 = "","",IF(Q$273 &lt;&gt; Q257,"",COUNTIF(C$3:C257,Q$273)))</f>
        <v/>
      </c>
      <c r="S257" s="79" t="str">
        <f t="shared" ca="1" si="22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9</v>
      </c>
      <c r="B258" s="50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18"/>
        <v/>
      </c>
      <c r="O258" s="79" t="str">
        <f t="shared" si="20"/>
        <v/>
      </c>
      <c r="P258" s="79" t="str">
        <f t="shared" si="21"/>
        <v/>
      </c>
      <c r="Q258" s="79" t="str">
        <f t="shared" si="19"/>
        <v/>
      </c>
      <c r="R258" s="79" t="str">
        <f ca="1">IF(Q$273 = "","",IF(Q$273 &lt;&gt; Q258,"",COUNTIF(C$3:C258,Q$273)))</f>
        <v/>
      </c>
      <c r="S258" s="79" t="str">
        <f t="shared" ca="1" si="22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9</v>
      </c>
      <c r="B259" s="50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18"/>
        <v/>
      </c>
      <c r="O259" s="79" t="str">
        <f t="shared" si="20"/>
        <v/>
      </c>
      <c r="P259" s="79" t="str">
        <f t="shared" si="21"/>
        <v/>
      </c>
      <c r="Q259" s="79" t="str">
        <f t="shared" si="19"/>
        <v/>
      </c>
      <c r="R259" s="79" t="str">
        <f ca="1">IF(Q$273 = "","",IF(Q$273 &lt;&gt; Q259,"",COUNTIF(C$3:C259,Q$273)))</f>
        <v/>
      </c>
      <c r="S259" s="79" t="str">
        <f t="shared" ca="1" si="22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9</v>
      </c>
      <c r="B260" s="50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ref="N260:N272" si="23">IF(AND($H260=0,$I260=0),"",$H260*60+$I260)</f>
        <v/>
      </c>
      <c r="O260" s="79" t="str">
        <f t="shared" si="20"/>
        <v/>
      </c>
      <c r="P260" s="79" t="str">
        <f t="shared" si="21"/>
        <v/>
      </c>
      <c r="Q260" s="79" t="str">
        <f t="shared" ref="Q260:Q272" si="24">IF(OR(COUNTIF(C$3:C$272,C260) = 1,COUNTIF(C$3:C$272,C260) = 0),"",C260)</f>
        <v/>
      </c>
      <c r="R260" s="79" t="str">
        <f ca="1">IF(Q$273 = "","",IF(Q$273 &lt;&gt; Q260,"",COUNTIF(C$3:C260,Q$273)))</f>
        <v/>
      </c>
      <c r="S260" s="79" t="str">
        <f t="shared" ca="1" si="22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9</v>
      </c>
      <c r="B261" s="50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23"/>
        <v/>
      </c>
      <c r="O261" s="79" t="str">
        <f t="shared" si="20"/>
        <v/>
      </c>
      <c r="P261" s="79" t="str">
        <f t="shared" si="21"/>
        <v/>
      </c>
      <c r="Q261" s="79" t="str">
        <f t="shared" si="24"/>
        <v/>
      </c>
      <c r="R261" s="79" t="str">
        <f ca="1">IF(Q$273 = "","",IF(Q$273 &lt;&gt; Q261,"",COUNTIF(C$3:C261,Q$273)))</f>
        <v/>
      </c>
      <c r="S261" s="79" t="str">
        <f t="shared" ca="1" si="22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9</v>
      </c>
      <c r="B262" s="50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23"/>
        <v/>
      </c>
      <c r="O262" s="79" t="str">
        <f t="shared" ref="O262:O272" si="25">IF(AND(C262="",COUNT(D262:M262)&gt;0),A262 &amp; "組" &amp; B262 &amp; "番","")</f>
        <v/>
      </c>
      <c r="P262" s="79" t="str">
        <f t="shared" ref="P262:P272" si="26">IF(AND(C262&lt;&gt;"",COUNTIF(D262:M262,"")&gt;0,COUNTIF(D262:K262,"")&lt;8),A262 &amp; "組" &amp; B262 &amp; "番","")</f>
        <v/>
      </c>
      <c r="Q262" s="79" t="str">
        <f t="shared" si="24"/>
        <v/>
      </c>
      <c r="R262" s="79" t="str">
        <f ca="1">IF(Q$273 = "","",IF(Q$273 &lt;&gt; Q262,"",COUNTIF(C$3:C262,Q$273)))</f>
        <v/>
      </c>
      <c r="S262" s="79" t="str">
        <f t="shared" ref="S262:S272" ca="1" si="27">IF(R262 = "","",A262 &amp; "-" &amp; B262)</f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9</v>
      </c>
      <c r="B263" s="50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23"/>
        <v/>
      </c>
      <c r="O263" s="79" t="str">
        <f t="shared" si="25"/>
        <v/>
      </c>
      <c r="P263" s="79" t="str">
        <f t="shared" si="26"/>
        <v/>
      </c>
      <c r="Q263" s="79" t="str">
        <f t="shared" si="24"/>
        <v/>
      </c>
      <c r="R263" s="79" t="str">
        <f ca="1">IF(Q$273 = "","",IF(Q$273 &lt;&gt; Q263,"",COUNTIF(C$3:C263,Q$273)))</f>
        <v/>
      </c>
      <c r="S263" s="79" t="str">
        <f t="shared" ca="1" si="27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9</v>
      </c>
      <c r="B264" s="50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23"/>
        <v/>
      </c>
      <c r="O264" s="79" t="str">
        <f t="shared" si="25"/>
        <v/>
      </c>
      <c r="P264" s="79" t="str">
        <f t="shared" si="26"/>
        <v/>
      </c>
      <c r="Q264" s="79" t="str">
        <f t="shared" si="24"/>
        <v/>
      </c>
      <c r="R264" s="79" t="str">
        <f ca="1">IF(Q$273 = "","",IF(Q$273 &lt;&gt; Q264,"",COUNTIF(C$3:C264,Q$273)))</f>
        <v/>
      </c>
      <c r="S264" s="79" t="str">
        <f t="shared" ca="1" si="27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9</v>
      </c>
      <c r="B265" s="50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23"/>
        <v/>
      </c>
      <c r="O265" s="79" t="str">
        <f t="shared" si="25"/>
        <v/>
      </c>
      <c r="P265" s="79" t="str">
        <f t="shared" si="26"/>
        <v/>
      </c>
      <c r="Q265" s="79" t="str">
        <f t="shared" si="24"/>
        <v/>
      </c>
      <c r="R265" s="79" t="str">
        <f ca="1">IF(Q$273 = "","",IF(Q$273 &lt;&gt; Q265,"",COUNTIF(C$3:C265,Q$273)))</f>
        <v/>
      </c>
      <c r="S265" s="79" t="str">
        <f t="shared" ca="1" si="27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9</v>
      </c>
      <c r="B266" s="50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23"/>
        <v/>
      </c>
      <c r="O266" s="79" t="str">
        <f t="shared" si="25"/>
        <v/>
      </c>
      <c r="P266" s="79" t="str">
        <f t="shared" si="26"/>
        <v/>
      </c>
      <c r="Q266" s="79" t="str">
        <f t="shared" si="24"/>
        <v/>
      </c>
      <c r="R266" s="79" t="str">
        <f ca="1">IF(Q$273 = "","",IF(Q$273 &lt;&gt; Q266,"",COUNTIF(C$3:C266,Q$273)))</f>
        <v/>
      </c>
      <c r="S266" s="79" t="str">
        <f t="shared" ca="1" si="27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9</v>
      </c>
      <c r="B267" s="50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23"/>
        <v/>
      </c>
      <c r="O267" s="79" t="str">
        <f t="shared" si="25"/>
        <v/>
      </c>
      <c r="P267" s="79" t="str">
        <f t="shared" si="26"/>
        <v/>
      </c>
      <c r="Q267" s="79" t="str">
        <f t="shared" si="24"/>
        <v/>
      </c>
      <c r="R267" s="79" t="str">
        <f ca="1">IF(Q$273 = "","",IF(Q$273 &lt;&gt; Q267,"",COUNTIF(C$3:C267,Q$273)))</f>
        <v/>
      </c>
      <c r="S267" s="79" t="str">
        <f t="shared" ca="1" si="27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9</v>
      </c>
      <c r="B268" s="50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23"/>
        <v/>
      </c>
      <c r="O268" s="79" t="str">
        <f t="shared" si="25"/>
        <v/>
      </c>
      <c r="P268" s="79" t="str">
        <f t="shared" si="26"/>
        <v/>
      </c>
      <c r="Q268" s="79" t="str">
        <f t="shared" si="24"/>
        <v/>
      </c>
      <c r="R268" s="79" t="str">
        <f ca="1">IF(Q$273 = "","",IF(Q$273 &lt;&gt; Q268,"",COUNTIF(C$3:C268,Q$273)))</f>
        <v/>
      </c>
      <c r="S268" s="79" t="str">
        <f t="shared" ca="1" si="27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9</v>
      </c>
      <c r="B269" s="50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23"/>
        <v/>
      </c>
      <c r="O269" s="79" t="str">
        <f t="shared" si="25"/>
        <v/>
      </c>
      <c r="P269" s="79" t="str">
        <f t="shared" si="26"/>
        <v/>
      </c>
      <c r="Q269" s="79" t="str">
        <f t="shared" si="24"/>
        <v/>
      </c>
      <c r="R269" s="79" t="str">
        <f ca="1">IF(Q$273 = "","",IF(Q$273 &lt;&gt; Q269,"",COUNTIF(C$3:C269,Q$273)))</f>
        <v/>
      </c>
      <c r="S269" s="79" t="str">
        <f t="shared" ca="1" si="27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9</v>
      </c>
      <c r="B270" s="50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23"/>
        <v/>
      </c>
      <c r="O270" s="79" t="str">
        <f t="shared" si="25"/>
        <v/>
      </c>
      <c r="P270" s="79" t="str">
        <f t="shared" si="26"/>
        <v/>
      </c>
      <c r="Q270" s="79" t="str">
        <f t="shared" si="24"/>
        <v/>
      </c>
      <c r="R270" s="79" t="str">
        <f ca="1">IF(Q$273 = "","",IF(Q$273 &lt;&gt; Q270,"",COUNTIF(C$3:C270,Q$273)))</f>
        <v/>
      </c>
      <c r="S270" s="79" t="str">
        <f t="shared" ca="1" si="27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9</v>
      </c>
      <c r="B271" s="50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23"/>
        <v/>
      </c>
      <c r="O271" s="79" t="str">
        <f t="shared" si="25"/>
        <v/>
      </c>
      <c r="P271" s="79" t="str">
        <f t="shared" si="26"/>
        <v/>
      </c>
      <c r="Q271" s="79" t="str">
        <f t="shared" si="24"/>
        <v/>
      </c>
      <c r="R271" s="79" t="str">
        <f ca="1">IF(Q$273 = "","",IF(Q$273 &lt;&gt; Q271,"",COUNTIF(C$3:C271,Q$273)))</f>
        <v/>
      </c>
      <c r="S271" s="79" t="str">
        <f t="shared" ca="1" si="27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51">
        <v>9</v>
      </c>
      <c r="B272" s="52">
        <v>30</v>
      </c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2" t="str">
        <f t="shared" si="23"/>
        <v/>
      </c>
      <c r="O272" s="79" t="str">
        <f t="shared" si="25"/>
        <v/>
      </c>
      <c r="P272" s="79" t="str">
        <f t="shared" si="26"/>
        <v/>
      </c>
      <c r="Q272" s="79" t="str">
        <f t="shared" si="24"/>
        <v/>
      </c>
      <c r="R272" s="79" t="str">
        <f ca="1">IF(Q$273 = "","",IF(Q$273 &lt;&gt; Q272,"",COUNTIF(C$3:C272,Q$273)))</f>
        <v/>
      </c>
      <c r="S272" s="79" t="str">
        <f t="shared" ca="1" si="27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53" t="s">
        <v>18</v>
      </c>
      <c r="B273" s="54"/>
      <c r="C273" s="3">
        <f>COUNTA(C3:C272)</f>
        <v>0</v>
      </c>
      <c r="D273" s="3">
        <f>COUNT(D3:D272)</f>
        <v>0</v>
      </c>
      <c r="E273" s="3">
        <f t="shared" ref="E273:N273" si="28">COUNT(E3:E272)</f>
        <v>0</v>
      </c>
      <c r="F273" s="3">
        <f t="shared" si="28"/>
        <v>0</v>
      </c>
      <c r="G273" s="3">
        <f t="shared" si="28"/>
        <v>0</v>
      </c>
      <c r="H273" s="4" t="s">
        <v>27</v>
      </c>
      <c r="I273" s="5"/>
      <c r="J273" s="3">
        <f t="shared" si="28"/>
        <v>0</v>
      </c>
      <c r="K273" s="3">
        <f t="shared" si="28"/>
        <v>0</v>
      </c>
      <c r="L273" s="3">
        <f t="shared" si="28"/>
        <v>0</v>
      </c>
      <c r="M273" s="3">
        <f t="shared" si="28"/>
        <v>0</v>
      </c>
      <c r="N273" s="3">
        <f t="shared" si="28"/>
        <v>0</v>
      </c>
      <c r="O273" s="79" t="str">
        <f ca="1">IFERROR(INDIRECT("O"&amp;MATCH(0,INDEX(0/(O$3:O$272&lt;&gt;""),),0)+2),"")</f>
        <v/>
      </c>
      <c r="P273" s="79" t="str">
        <f ca="1">IFERROR(INDIRECT("P"&amp;MATCH(0,INDEX(0/(P$3:P$272&lt;&gt;""),),0)+2),"")</f>
        <v/>
      </c>
      <c r="Q273" s="79" t="str">
        <f ca="1">IFERROR(INDIRECT("Q"&amp;MATCH(0,INDEX(0/(Q$3:Q$272&lt;&gt;""),),0)+2),"")</f>
        <v/>
      </c>
      <c r="R273" s="79"/>
      <c r="S273" s="79"/>
      <c r="T273" s="80"/>
      <c r="U273" s="80"/>
      <c r="V273" s="19"/>
      <c r="W273" s="19"/>
      <c r="X273" s="19"/>
      <c r="Y273" s="19"/>
      <c r="Z273" s="19"/>
    </row>
    <row r="274" spans="1:26" x14ac:dyDescent="0.15">
      <c r="A274" s="53" t="s">
        <v>19</v>
      </c>
      <c r="B274" s="54"/>
      <c r="C274" s="6" t="s">
        <v>20</v>
      </c>
      <c r="D274" s="7">
        <f>IF(D273&lt;&gt;0,AVERAGE(D3:D272),0)</f>
        <v>0</v>
      </c>
      <c r="E274" s="7">
        <f>IF(E273&lt;&gt;0,AVERAGE(E3:E272),0)</f>
        <v>0</v>
      </c>
      <c r="F274" s="7">
        <f>IF(F273&lt;&gt;0,AVERAGE(F3:F272),0)</f>
        <v>0</v>
      </c>
      <c r="G274" s="7">
        <f>IF(G273&lt;&gt;0,AVERAGE(G3:G272),0)</f>
        <v>0</v>
      </c>
      <c r="H274" s="4" t="s">
        <v>27</v>
      </c>
      <c r="I274" s="8"/>
      <c r="J274" s="7">
        <f>IF(J273&lt;&gt;0,AVERAGE(J3:J272),0)</f>
        <v>0</v>
      </c>
      <c r="K274" s="7">
        <f>IF(K273&lt;&gt;0,AVERAGE(K3:K272),0)</f>
        <v>0</v>
      </c>
      <c r="L274" s="7">
        <f>IF(L273&lt;&gt;0,AVERAGE(L3:L272),0)</f>
        <v>0</v>
      </c>
      <c r="M274" s="7">
        <f>IF(M273&lt;&gt;0,AVERAGE(M3:M272),0)</f>
        <v>0</v>
      </c>
      <c r="N274" s="7">
        <f>IF(N273&lt;&gt;0,AVERAGE(N3:N272),0)</f>
        <v>0</v>
      </c>
      <c r="O274" s="81">
        <f>COUNTA(O3:O272) -COUNTBLANK(O3:O272)</f>
        <v>0</v>
      </c>
      <c r="P274" s="81">
        <f>COUNTA(P3:P272) -COUNTBLANK(P3:P272)</f>
        <v>0</v>
      </c>
      <c r="Q274" s="81"/>
      <c r="R274" s="81">
        <f ca="1">MAX(R3:R272)</f>
        <v>0</v>
      </c>
      <c r="S274" s="79"/>
      <c r="T274" s="80"/>
      <c r="U274" s="80"/>
      <c r="V274" s="19"/>
      <c r="W274" s="19"/>
      <c r="X274" s="19"/>
      <c r="Y274" s="19"/>
      <c r="Z274" s="19"/>
    </row>
    <row r="275" spans="1:26" x14ac:dyDescent="0.15">
      <c r="A275" s="55" t="s">
        <v>21</v>
      </c>
      <c r="B275" s="56"/>
      <c r="C275" s="6" t="s">
        <v>20</v>
      </c>
      <c r="D275" s="7">
        <f>IF(D273&gt;=2,STDEV(D3:D272),0)</f>
        <v>0</v>
      </c>
      <c r="E275" s="7">
        <f t="shared" ref="E275:N275" si="29">IF(E273&gt;=2,STDEV(E3:E272),0)</f>
        <v>0</v>
      </c>
      <c r="F275" s="7">
        <f t="shared" si="29"/>
        <v>0</v>
      </c>
      <c r="G275" s="7">
        <f t="shared" si="29"/>
        <v>0</v>
      </c>
      <c r="H275" s="4" t="s">
        <v>27</v>
      </c>
      <c r="I275" s="8"/>
      <c r="J275" s="7">
        <f t="shared" si="29"/>
        <v>0</v>
      </c>
      <c r="K275" s="7">
        <f t="shared" si="29"/>
        <v>0</v>
      </c>
      <c r="L275" s="7">
        <f t="shared" si="29"/>
        <v>0</v>
      </c>
      <c r="M275" s="7">
        <f t="shared" si="29"/>
        <v>0</v>
      </c>
      <c r="N275" s="7">
        <f t="shared" si="29"/>
        <v>0</v>
      </c>
      <c r="O275" s="80"/>
      <c r="P275" s="80"/>
      <c r="Q275" s="80"/>
      <c r="R275" s="80" t="e">
        <f ca="1">INDEX(S3:S272,MATCH(1,R3:R272,0))</f>
        <v>#N/A</v>
      </c>
      <c r="S275" s="80"/>
      <c r="T275" s="80"/>
      <c r="U275" s="80"/>
      <c r="V275" s="19"/>
      <c r="W275" s="19"/>
      <c r="X275" s="19"/>
      <c r="Y275" s="19"/>
      <c r="Z275" s="19"/>
    </row>
    <row r="276" spans="1:26" x14ac:dyDescent="0.15">
      <c r="A276" s="57"/>
      <c r="B276" s="57"/>
      <c r="C276" s="23"/>
      <c r="D276" s="75" t="str">
        <f ca="1">IF(O273="","","※"&amp;O273&amp;"に名前の入力がありません。(名前未入力" &amp; O274 &amp; "件あり)")</f>
        <v/>
      </c>
      <c r="E276" s="23"/>
      <c r="F276" s="23"/>
      <c r="G276" s="23"/>
      <c r="H276" s="23"/>
      <c r="I276" s="23"/>
      <c r="J276" s="23"/>
      <c r="K276" s="23"/>
      <c r="L276" s="23"/>
      <c r="M276" s="23"/>
      <c r="N276" s="24"/>
      <c r="O276" s="80"/>
      <c r="P276" s="80"/>
      <c r="Q276" s="80"/>
      <c r="R276" s="80" t="e">
        <f ca="1">INDEX(S3:S272,MATCH(2,R3:R272,0))</f>
        <v>#N/A</v>
      </c>
      <c r="S276" s="80"/>
      <c r="T276" s="80"/>
      <c r="U276" s="80"/>
      <c r="V276" s="19"/>
      <c r="W276" s="19"/>
      <c r="X276" s="19"/>
      <c r="Y276" s="19"/>
      <c r="Z276" s="19"/>
    </row>
    <row r="277" spans="1:26" x14ac:dyDescent="0.15">
      <c r="A277" s="57"/>
      <c r="B277" s="57"/>
      <c r="C277" s="23"/>
      <c r="D277" s="75" t="str">
        <f ca="1">IF(P273="","","※" &amp; P273 &amp; "に未入力の種目があります。(" &amp; P274 &amp; "人に未入力種目あり。１種目も行っていない生徒は除く)")</f>
        <v/>
      </c>
      <c r="E277" s="23"/>
      <c r="F277" s="23"/>
      <c r="G277" s="23"/>
      <c r="H277" s="23"/>
      <c r="I277" s="23"/>
      <c r="J277" s="23"/>
      <c r="K277" s="23"/>
      <c r="L277" s="23"/>
      <c r="M277" s="23"/>
      <c r="N277" s="24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x14ac:dyDescent="0.15">
      <c r="A278" s="57"/>
      <c r="B278" s="57"/>
      <c r="C278" s="23"/>
      <c r="D278" s="76" t="str">
        <f ca="1">IF(D277="","","　空欄：実施していない。　　0：実施した結果、記録が0。")</f>
        <v/>
      </c>
      <c r="E278" s="23"/>
      <c r="F278" s="23"/>
      <c r="G278" s="23"/>
      <c r="H278" s="23"/>
      <c r="I278" s="23"/>
      <c r="J278" s="23"/>
      <c r="K278" s="23"/>
      <c r="L278" s="23"/>
      <c r="M278" s="23"/>
      <c r="N278" s="24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x14ac:dyDescent="0.15">
      <c r="A279" s="57"/>
      <c r="B279" s="57"/>
      <c r="C279" s="23"/>
      <c r="D279" s="75" t="str">
        <f ca="1">IF(Q273="","","※"&amp;Q273&amp;"さんと同じ名前の生徒が"&amp; R274 &amp; "名います。（一人目" &amp; R275 &amp; "・二人目" &amp; R276 &amp; ")")</f>
        <v/>
      </c>
      <c r="E279" s="23"/>
      <c r="F279" s="23"/>
      <c r="G279" s="23"/>
      <c r="H279" s="23"/>
      <c r="I279" s="23"/>
      <c r="J279" s="23"/>
      <c r="K279" s="23"/>
      <c r="L279" s="23"/>
      <c r="M279" s="23"/>
      <c r="N279" s="24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x14ac:dyDescent="0.15">
      <c r="A280" s="57"/>
      <c r="B280" s="57"/>
      <c r="C280" s="23"/>
      <c r="D280" s="76" t="str">
        <f ca="1">IF(D279="","","　前年の名前を確認し同じ名前に変更してください。半角全角に注意してください。")</f>
        <v/>
      </c>
      <c r="E280" s="23"/>
      <c r="F280" s="23"/>
      <c r="G280" s="23"/>
      <c r="H280" s="23"/>
      <c r="I280" s="23"/>
      <c r="J280" s="23"/>
      <c r="K280" s="23"/>
      <c r="L280" s="23"/>
      <c r="M280" s="23"/>
      <c r="N280" s="24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x14ac:dyDescent="0.15">
      <c r="A281" s="57"/>
      <c r="B281" s="5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4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x14ac:dyDescent="0.15">
      <c r="A282" s="57"/>
      <c r="B282" s="5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4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x14ac:dyDescent="0.15">
      <c r="A283" s="57"/>
      <c r="B283" s="5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4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x14ac:dyDescent="0.15">
      <c r="A284" s="57"/>
      <c r="B284" s="5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4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x14ac:dyDescent="0.15">
      <c r="A285" s="57"/>
      <c r="B285" s="5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4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x14ac:dyDescent="0.15">
      <c r="A286" s="57"/>
      <c r="B286" s="5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4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x14ac:dyDescent="0.15">
      <c r="A287" s="57"/>
      <c r="B287" s="5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4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x14ac:dyDescent="0.15">
      <c r="A288" s="57"/>
      <c r="B288" s="5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4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x14ac:dyDescent="0.15">
      <c r="A289" s="57"/>
      <c r="B289" s="5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4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x14ac:dyDescent="0.15">
      <c r="A290" s="57"/>
      <c r="B290" s="5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4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x14ac:dyDescent="0.15">
      <c r="A291" s="57"/>
      <c r="B291" s="5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4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x14ac:dyDescent="0.15">
      <c r="A292" s="57"/>
      <c r="B292" s="5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4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x14ac:dyDescent="0.15">
      <c r="A293" s="57"/>
      <c r="B293" s="5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4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x14ac:dyDescent="0.15">
      <c r="A294" s="57"/>
      <c r="B294" s="5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4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x14ac:dyDescent="0.15">
      <c r="A295" s="57"/>
      <c r="B295" s="5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4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x14ac:dyDescent="0.15">
      <c r="A296" s="57"/>
      <c r="B296" s="5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4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x14ac:dyDescent="0.15">
      <c r="A297" s="57"/>
      <c r="B297" s="5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4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x14ac:dyDescent="0.15">
      <c r="A298" s="57"/>
      <c r="B298" s="5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4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x14ac:dyDescent="0.15">
      <c r="A299" s="57"/>
      <c r="B299" s="5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4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x14ac:dyDescent="0.15">
      <c r="A300" s="57"/>
      <c r="B300" s="5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4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x14ac:dyDescent="0.15">
      <c r="A301" s="57"/>
      <c r="B301" s="5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4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x14ac:dyDescent="0.15">
      <c r="A302" s="57"/>
      <c r="B302" s="5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4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x14ac:dyDescent="0.15">
      <c r="A303" s="57"/>
      <c r="B303" s="5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4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x14ac:dyDescent="0.15">
      <c r="A304" s="57"/>
      <c r="B304" s="5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4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x14ac:dyDescent="0.15">
      <c r="A305" s="57"/>
      <c r="B305" s="5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4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x14ac:dyDescent="0.15">
      <c r="A306" s="57"/>
      <c r="B306" s="5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4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x14ac:dyDescent="0.15">
      <c r="A307" s="57"/>
      <c r="B307" s="5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4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x14ac:dyDescent="0.15">
      <c r="A308" s="57"/>
      <c r="B308" s="5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4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x14ac:dyDescent="0.15">
      <c r="A309" s="57"/>
      <c r="B309" s="5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4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x14ac:dyDescent="0.15">
      <c r="A310" s="57"/>
      <c r="B310" s="5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4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</sheetData>
  <sheetProtection algorithmName="SHA-512" hashValue="zi96rR0bbbR2SNZ+On4ftlf4qQgt+woGBJkpKzRYzLVHbyQy0Z1Qtg7iJBmkPCZA9E9/JHBO+0xTEdYKNWyIYw==" saltValue="VYPAQEU9k7q6So0iZqi3n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272">
    <cfRule type="containsBlanks" dxfId="39" priority="2">
      <formula>LEN(TRIM(D3))=0</formula>
    </cfRule>
  </conditionalFormatting>
  <conditionalFormatting sqref="E3:E27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27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27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27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27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27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27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27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27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whole" operator="notBetween" allowBlank="1" showInputMessage="1" showErrorMessage="1" error="この欄には入力できません。" sqref="N3:N200" xr:uid="{00000000-0002-0000-0000-000000000000}">
      <formula1>0</formula1>
      <formula2>1000000</formula2>
    </dataValidation>
    <dataValidation type="decimal" operator="notBetween" allowBlank="1" showInputMessage="1" showErrorMessage="1" sqref="A1:B2 A273:B1048576" xr:uid="{00000000-0002-0000-0000-000001000000}">
      <formula1>-1000000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27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31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25</v>
      </c>
      <c r="B1" s="93" t="s">
        <v>15</v>
      </c>
      <c r="C1" s="91" t="s">
        <v>17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26</v>
      </c>
      <c r="K1" s="26" t="s">
        <v>5</v>
      </c>
      <c r="L1" s="26" t="s">
        <v>6</v>
      </c>
      <c r="M1" s="26" t="s">
        <v>7</v>
      </c>
      <c r="N1" s="29" t="s">
        <v>16</v>
      </c>
      <c r="O1" s="77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23</v>
      </c>
      <c r="L2" s="32" t="s">
        <v>28</v>
      </c>
      <c r="M2" s="32" t="s">
        <v>14</v>
      </c>
      <c r="N2" s="33" t="s">
        <v>13</v>
      </c>
      <c r="O2" s="77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6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IF(OR(COUNTIF(C$3:C$272,C3) = 1,COUNTIF(C$3:C$272,C3) = 0),"",C3)</f>
        <v/>
      </c>
      <c r="R3" s="82" t="str">
        <f ca="1">IF(Q$273 = "","",IF(Q$273 &lt;&gt; Q3,"",COUNTIF(C$3:C3,Q$273)))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14</v>
      </c>
      <c r="AB3">
        <v>12</v>
      </c>
      <c r="AC3">
        <v>30</v>
      </c>
      <c r="AD3">
        <v>32</v>
      </c>
      <c r="AE3">
        <v>3</v>
      </c>
      <c r="AF3">
        <v>230</v>
      </c>
      <c r="AG3">
        <v>27</v>
      </c>
      <c r="AH3">
        <v>7.4</v>
      </c>
      <c r="AI3" s="20">
        <v>125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67" si="1">IF(AND(C4="",COUNT(D4:M4)&gt;0),A4 &amp; "組" &amp; B4 &amp; "番","")</f>
        <v/>
      </c>
      <c r="P4" s="82" t="str">
        <f t="shared" ref="P4:P67" si="2">IF(AND(C4&lt;&gt;"",COUNTIF(D4:M4,"")&gt;0,COUNTIF(D4:K4,"")&lt;8),A4 &amp; "組" &amp; B4 &amp; "番","")</f>
        <v/>
      </c>
      <c r="Q4" s="82" t="str">
        <f t="shared" ref="Q4:Q67" si="3">IF(OR(COUNTIF(C$3:C$272,C4) = 1,COUNTIF(C$3:C$272,C4) = 0),"",C4)</f>
        <v/>
      </c>
      <c r="R4" s="82" t="str">
        <f ca="1">IF(Q$273 = "","",IF(Q$273 &lt;&gt; Q4,"",COUNTIF(C$3:C4,Q$273)))</f>
        <v/>
      </c>
      <c r="S4" s="82" t="str">
        <f t="shared" ref="S4:S6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34</v>
      </c>
      <c r="AC4">
        <v>68</v>
      </c>
      <c r="AD4">
        <v>56</v>
      </c>
      <c r="AE4">
        <v>6</v>
      </c>
      <c r="AF4">
        <v>365</v>
      </c>
      <c r="AG4">
        <v>91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IF(Q$273 = "","",IF(Q$273 &lt;&gt; Q5,"",COUNTIF(C$3:C5,Q$273)))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IF(Q$273 = "","",IF(Q$273 &lt;&gt; Q6,"",COUNTIF(C$3:C6,Q$273)))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IF(Q$273 = "","",IF(Q$273 &lt;&gt; Q7,"",COUNTIF(C$3:C7,Q$273)))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IF(Q$273 = "","",IF(Q$273 &lt;&gt; Q8,"",COUNTIF(C$3:C8,Q$273)))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IF(Q$273 = "","",IF(Q$273 &lt;&gt; Q9,"",COUNTIF(C$3:C9,Q$273)))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IF(Q$273 = "","",IF(Q$273 &lt;&gt; Q10,"",COUNTIF(C$3:C10,Q$273)))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IF(Q$273 = "","",IF(Q$273 &lt;&gt; Q11,"",COUNTIF(C$3:C11,Q$273)))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IF(Q$273 = "","",IF(Q$273 &lt;&gt; Q12,"",COUNTIF(C$3:C12,Q$273)))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IF(Q$273 = "","",IF(Q$273 &lt;&gt; Q13,"",COUNTIF(C$3:C13,Q$273)))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IF(Q$273 = "","",IF(Q$273 &lt;&gt; Q14,"",COUNTIF(C$3:C14,Q$273)))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IF(Q$273 = "","",IF(Q$273 &lt;&gt; Q15,"",COUNTIF(C$3:C15,Q$273)))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IF(Q$273 = "","",IF(Q$273 &lt;&gt; Q16,"",COUNTIF(C$3:C16,Q$273)))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IF(Q$273 = "","",IF(Q$273 &lt;&gt; Q17,"",COUNTIF(C$3:C17,Q$273)))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IF(Q$273 = "","",IF(Q$273 &lt;&gt; Q18,"",COUNTIF(C$3:C18,Q$273)))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IF(Q$273 = "","",IF(Q$273 &lt;&gt; Q19,"",COUNTIF(C$3:C19,Q$273)))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IF(Q$273 = "","",IF(Q$273 &lt;&gt; Q20,"",COUNTIF(C$3:C20,Q$273)))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IF(Q$273 = "","",IF(Q$273 &lt;&gt; Q21,"",COUNTIF(C$3:C21,Q$273)))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IF(Q$273 = "","",IF(Q$273 &lt;&gt; Q22,"",COUNTIF(C$3:C22,Q$273)))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IF(Q$273 = "","",IF(Q$273 &lt;&gt; Q23,"",COUNTIF(C$3:C23,Q$273)))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IF(Q$273 = "","",IF(Q$273 &lt;&gt; Q24,"",COUNTIF(C$3:C24,Q$273)))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IF(Q$273 = "","",IF(Q$273 &lt;&gt; Q25,"",COUNTIF(C$3:C25,Q$273)))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IF(Q$273 = "","",IF(Q$273 &lt;&gt; Q26,"",COUNTIF(C$3:C26,Q$273)))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IF(Q$273 = "","",IF(Q$273 &lt;&gt; Q27,"",COUNTIF(C$3:C27,Q$273)))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IF(Q$273 = "","",IF(Q$273 &lt;&gt; Q28,"",COUNTIF(C$3:C28,Q$273)))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IF(Q$273 = "","",IF(Q$273 &lt;&gt; Q29,"",COUNTIF(C$3:C29,Q$273)))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IF(Q$273 = "","",IF(Q$273 &lt;&gt; Q30,"",COUNTIF(C$3:C30,Q$273)))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si="1"/>
        <v/>
      </c>
      <c r="P31" s="82" t="str">
        <f t="shared" si="2"/>
        <v/>
      </c>
      <c r="Q31" s="82" t="str">
        <f t="shared" si="3"/>
        <v/>
      </c>
      <c r="R31" s="82" t="str">
        <f ca="1">IF(Q$273 = "","",IF(Q$273 &lt;&gt; Q31,"",COUNTIF(C$3:C31,Q$273)))</f>
        <v/>
      </c>
      <c r="S31" s="82" t="str">
        <f t="shared" ca="1" si="4"/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3">
        <v>1</v>
      </c>
      <c r="B32" s="64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37" t="str">
        <f t="shared" si="0"/>
        <v/>
      </c>
      <c r="O32" s="82" t="str">
        <f t="shared" si="1"/>
        <v/>
      </c>
      <c r="P32" s="82" t="str">
        <f t="shared" si="2"/>
        <v/>
      </c>
      <c r="Q32" s="82" t="str">
        <f t="shared" si="3"/>
        <v/>
      </c>
      <c r="R32" s="82" t="str">
        <f ca="1">IF(Q$273 = "","",IF(Q$273 &lt;&gt; Q32,"",COUNTIF(C$3:C32,Q$273)))</f>
        <v/>
      </c>
      <c r="S32" s="82" t="str">
        <f t="shared" ca="1" si="4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59">
        <v>2</v>
      </c>
      <c r="B33" s="62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36" t="str">
        <f t="shared" si="0"/>
        <v/>
      </c>
      <c r="O33" s="82" t="str">
        <f t="shared" si="1"/>
        <v/>
      </c>
      <c r="P33" s="82" t="str">
        <f t="shared" si="2"/>
        <v/>
      </c>
      <c r="Q33" s="82" t="str">
        <f t="shared" si="3"/>
        <v/>
      </c>
      <c r="R33" s="82" t="str">
        <f ca="1">IF(Q$273 = "","",IF(Q$273 &lt;&gt; Q33,"",COUNTIF(C$3:C33,Q$273)))</f>
        <v/>
      </c>
      <c r="S33" s="82" t="str">
        <f t="shared" ca="1" si="4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2</v>
      </c>
      <c r="B34" s="62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1"/>
        <v/>
      </c>
      <c r="P34" s="82" t="str">
        <f t="shared" si="2"/>
        <v/>
      </c>
      <c r="Q34" s="82" t="str">
        <f t="shared" si="3"/>
        <v/>
      </c>
      <c r="R34" s="82" t="str">
        <f ca="1">IF(Q$273 = "","",IF(Q$273 &lt;&gt; Q34,"",COUNTIF(C$3:C34,Q$273)))</f>
        <v/>
      </c>
      <c r="S34" s="82" t="str">
        <f t="shared" ca="1" si="4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59">
        <v>2</v>
      </c>
      <c r="B35" s="62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1"/>
        <v/>
      </c>
      <c r="P35" s="82" t="str">
        <f t="shared" si="2"/>
        <v/>
      </c>
      <c r="Q35" s="82" t="str">
        <f t="shared" si="3"/>
        <v/>
      </c>
      <c r="R35" s="82" t="str">
        <f ca="1">IF(Q$273 = "","",IF(Q$273 &lt;&gt; Q35,"",COUNTIF(C$3:C35,Q$273)))</f>
        <v/>
      </c>
      <c r="S35" s="82" t="str">
        <f t="shared" ca="1" si="4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2</v>
      </c>
      <c r="B36" s="62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1"/>
        <v/>
      </c>
      <c r="P36" s="82" t="str">
        <f t="shared" si="2"/>
        <v/>
      </c>
      <c r="Q36" s="82" t="str">
        <f t="shared" si="3"/>
        <v/>
      </c>
      <c r="R36" s="82" t="str">
        <f ca="1">IF(Q$273 = "","",IF(Q$273 &lt;&gt; Q36,"",COUNTIF(C$3:C36,Q$273)))</f>
        <v/>
      </c>
      <c r="S36" s="82" t="str">
        <f t="shared" ca="1" si="4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59">
        <v>2</v>
      </c>
      <c r="B37" s="62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1"/>
        <v/>
      </c>
      <c r="P37" s="82" t="str">
        <f t="shared" si="2"/>
        <v/>
      </c>
      <c r="Q37" s="82" t="str">
        <f t="shared" si="3"/>
        <v/>
      </c>
      <c r="R37" s="82" t="str">
        <f ca="1">IF(Q$273 = "","",IF(Q$273 &lt;&gt; Q37,"",COUNTIF(C$3:C37,Q$273)))</f>
        <v/>
      </c>
      <c r="S37" s="82" t="str">
        <f t="shared" ca="1" si="4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2</v>
      </c>
      <c r="B38" s="62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1"/>
        <v/>
      </c>
      <c r="P38" s="82" t="str">
        <f t="shared" si="2"/>
        <v/>
      </c>
      <c r="Q38" s="82" t="str">
        <f t="shared" si="3"/>
        <v/>
      </c>
      <c r="R38" s="82" t="str">
        <f ca="1">IF(Q$273 = "","",IF(Q$273 &lt;&gt; Q38,"",COUNTIF(C$3:C38,Q$273)))</f>
        <v/>
      </c>
      <c r="S38" s="82" t="str">
        <f t="shared" ca="1" si="4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59">
        <v>2</v>
      </c>
      <c r="B39" s="62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1"/>
        <v/>
      </c>
      <c r="P39" s="82" t="str">
        <f t="shared" si="2"/>
        <v/>
      </c>
      <c r="Q39" s="82" t="str">
        <f t="shared" si="3"/>
        <v/>
      </c>
      <c r="R39" s="82" t="str">
        <f ca="1">IF(Q$273 = "","",IF(Q$273 &lt;&gt; Q39,"",COUNTIF(C$3:C39,Q$273)))</f>
        <v/>
      </c>
      <c r="S39" s="82" t="str">
        <f t="shared" ca="1" si="4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2</v>
      </c>
      <c r="B40" s="62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1"/>
        <v/>
      </c>
      <c r="P40" s="82" t="str">
        <f t="shared" si="2"/>
        <v/>
      </c>
      <c r="Q40" s="82" t="str">
        <f t="shared" si="3"/>
        <v/>
      </c>
      <c r="R40" s="82" t="str">
        <f ca="1">IF(Q$273 = "","",IF(Q$273 &lt;&gt; Q40,"",COUNTIF(C$3:C40,Q$273)))</f>
        <v/>
      </c>
      <c r="S40" s="82" t="str">
        <f t="shared" ca="1" si="4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59">
        <v>2</v>
      </c>
      <c r="B41" s="62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1"/>
        <v/>
      </c>
      <c r="P41" s="82" t="str">
        <f t="shared" si="2"/>
        <v/>
      </c>
      <c r="Q41" s="82" t="str">
        <f t="shared" si="3"/>
        <v/>
      </c>
      <c r="R41" s="82" t="str">
        <f ca="1">IF(Q$273 = "","",IF(Q$273 &lt;&gt; Q41,"",COUNTIF(C$3:C41,Q$273)))</f>
        <v/>
      </c>
      <c r="S41" s="82" t="str">
        <f t="shared" ca="1" si="4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2</v>
      </c>
      <c r="B42" s="62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1"/>
        <v/>
      </c>
      <c r="P42" s="82" t="str">
        <f t="shared" si="2"/>
        <v/>
      </c>
      <c r="Q42" s="82" t="str">
        <f t="shared" si="3"/>
        <v/>
      </c>
      <c r="R42" s="82" t="str">
        <f ca="1">IF(Q$273 = "","",IF(Q$273 &lt;&gt; Q42,"",COUNTIF(C$3:C42,Q$273)))</f>
        <v/>
      </c>
      <c r="S42" s="82" t="str">
        <f t="shared" ca="1" si="4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59">
        <v>2</v>
      </c>
      <c r="B43" s="62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1"/>
        <v/>
      </c>
      <c r="P43" s="82" t="str">
        <f t="shared" si="2"/>
        <v/>
      </c>
      <c r="Q43" s="82" t="str">
        <f t="shared" si="3"/>
        <v/>
      </c>
      <c r="R43" s="82" t="str">
        <f ca="1">IF(Q$273 = "","",IF(Q$273 &lt;&gt; Q43,"",COUNTIF(C$3:C43,Q$273)))</f>
        <v/>
      </c>
      <c r="S43" s="82" t="str">
        <f t="shared" ca="1" si="4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2</v>
      </c>
      <c r="B44" s="62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1"/>
        <v/>
      </c>
      <c r="P44" s="82" t="str">
        <f t="shared" si="2"/>
        <v/>
      </c>
      <c r="Q44" s="82" t="str">
        <f t="shared" si="3"/>
        <v/>
      </c>
      <c r="R44" s="82" t="str">
        <f ca="1">IF(Q$273 = "","",IF(Q$273 &lt;&gt; Q44,"",COUNTIF(C$3:C44,Q$273)))</f>
        <v/>
      </c>
      <c r="S44" s="82" t="str">
        <f t="shared" ca="1" si="4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59">
        <v>2</v>
      </c>
      <c r="B45" s="62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1"/>
        <v/>
      </c>
      <c r="P45" s="82" t="str">
        <f t="shared" si="2"/>
        <v/>
      </c>
      <c r="Q45" s="82" t="str">
        <f t="shared" si="3"/>
        <v/>
      </c>
      <c r="R45" s="82" t="str">
        <f ca="1">IF(Q$273 = "","",IF(Q$273 &lt;&gt; Q45,"",COUNTIF(C$3:C45,Q$273)))</f>
        <v/>
      </c>
      <c r="S45" s="82" t="str">
        <f t="shared" ca="1" si="4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2</v>
      </c>
      <c r="B46" s="62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1"/>
        <v/>
      </c>
      <c r="P46" s="82" t="str">
        <f t="shared" si="2"/>
        <v/>
      </c>
      <c r="Q46" s="82" t="str">
        <f t="shared" si="3"/>
        <v/>
      </c>
      <c r="R46" s="82" t="str">
        <f ca="1">IF(Q$273 = "","",IF(Q$273 &lt;&gt; Q46,"",COUNTIF(C$3:C46,Q$273)))</f>
        <v/>
      </c>
      <c r="S46" s="82" t="str">
        <f t="shared" ca="1" si="4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59">
        <v>2</v>
      </c>
      <c r="B47" s="62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1"/>
        <v/>
      </c>
      <c r="P47" s="82" t="str">
        <f t="shared" si="2"/>
        <v/>
      </c>
      <c r="Q47" s="82" t="str">
        <f t="shared" si="3"/>
        <v/>
      </c>
      <c r="R47" s="82" t="str">
        <f ca="1">IF(Q$273 = "","",IF(Q$273 &lt;&gt; Q47,"",COUNTIF(C$3:C47,Q$273)))</f>
        <v/>
      </c>
      <c r="S47" s="82" t="str">
        <f t="shared" ca="1" si="4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2</v>
      </c>
      <c r="B48" s="62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1"/>
        <v/>
      </c>
      <c r="P48" s="82" t="str">
        <f t="shared" si="2"/>
        <v/>
      </c>
      <c r="Q48" s="82" t="str">
        <f t="shared" si="3"/>
        <v/>
      </c>
      <c r="R48" s="82" t="str">
        <f ca="1">IF(Q$273 = "","",IF(Q$273 &lt;&gt; Q48,"",COUNTIF(C$3:C48,Q$273)))</f>
        <v/>
      </c>
      <c r="S48" s="82" t="str">
        <f t="shared" ca="1" si="4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59">
        <v>2</v>
      </c>
      <c r="B49" s="62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1"/>
        <v/>
      </c>
      <c r="P49" s="82" t="str">
        <f t="shared" si="2"/>
        <v/>
      </c>
      <c r="Q49" s="82" t="str">
        <f t="shared" si="3"/>
        <v/>
      </c>
      <c r="R49" s="82" t="str">
        <f ca="1">IF(Q$273 = "","",IF(Q$273 &lt;&gt; Q49,"",COUNTIF(C$3:C49,Q$273)))</f>
        <v/>
      </c>
      <c r="S49" s="82" t="str">
        <f t="shared" ca="1" si="4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2</v>
      </c>
      <c r="B50" s="62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1"/>
        <v/>
      </c>
      <c r="P50" s="82" t="str">
        <f t="shared" si="2"/>
        <v/>
      </c>
      <c r="Q50" s="82" t="str">
        <f t="shared" si="3"/>
        <v/>
      </c>
      <c r="R50" s="82" t="str">
        <f ca="1">IF(Q$273 = "","",IF(Q$273 &lt;&gt; Q50,"",COUNTIF(C$3:C50,Q$273)))</f>
        <v/>
      </c>
      <c r="S50" s="82" t="str">
        <f t="shared" ca="1" si="4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59">
        <v>2</v>
      </c>
      <c r="B51" s="62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IF(Q$273 = "","",IF(Q$273 &lt;&gt; Q51,"",COUNTIF(C$3:C51,Q$273)))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1">
        <v>2</v>
      </c>
      <c r="B52" s="62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36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IF(Q$273 = "","",IF(Q$273 &lt;&gt; Q52,"",COUNTIF(C$3:C52,Q$273)))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IF(Q$273 = "","",IF(Q$273 &lt;&gt; Q53,"",COUNTIF(C$3:C53,Q$273)))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IF(Q$273 = "","",IF(Q$273 &lt;&gt; Q54,"",COUNTIF(C$3:C54,Q$273)))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IF(Q$273 = "","",IF(Q$273 &lt;&gt; Q55,"",COUNTIF(C$3:C55,Q$273)))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IF(Q$273 = "","",IF(Q$273 &lt;&gt; Q56,"",COUNTIF(C$3:C56,Q$273)))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IF(Q$273 = "","",IF(Q$273 &lt;&gt; Q57,"",COUNTIF(C$3:C57,Q$273)))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IF(Q$273 = "","",IF(Q$273 &lt;&gt; Q58,"",COUNTIF(C$3:C58,Q$273)))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IF(Q$273 = "","",IF(Q$273 &lt;&gt; Q59,"",COUNTIF(C$3:C59,Q$273)))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IF(Q$273 = "","",IF(Q$273 &lt;&gt; Q60,"",COUNTIF(C$3:C60,Q$273)))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IF(Q$273 = "","",IF(Q$273 &lt;&gt; Q61,"",COUNTIF(C$3:C61,Q$273)))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3">
        <v>2</v>
      </c>
      <c r="B62" s="64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7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IF(Q$273 = "","",IF(Q$273 &lt;&gt; Q62,"",COUNTIF(C$3:C62,Q$273)))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3</v>
      </c>
      <c r="B63" s="62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IF(Q$273 = "","",IF(Q$273 &lt;&gt; Q63,"",COUNTIF(C$3:C63,Q$273)))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59">
        <v>3</v>
      </c>
      <c r="B64" s="62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IF(Q$273 = "","",IF(Q$273 &lt;&gt; Q64,"",COUNTIF(C$3:C64,Q$273)))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3</v>
      </c>
      <c r="B65" s="62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IF(Q$273 = "","",IF(Q$273 &lt;&gt; Q65,"",COUNTIF(C$3:C65,Q$273)))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59">
        <v>3</v>
      </c>
      <c r="B66" s="62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IF(Q$273 = "","",IF(Q$273 &lt;&gt; Q66,"",COUNTIF(C$3:C66,Q$273)))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3</v>
      </c>
      <c r="B67" s="62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ref="N67:N130" si="5">IF(AND($H67=0,$I67=0),"",$H67*60+$I67)</f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IF(Q$273 = "","",IF(Q$273 &lt;&gt; Q67,"",COUNTIF(C$3:C67,Q$273)))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59">
        <v>3</v>
      </c>
      <c r="B68" s="62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5"/>
        <v/>
      </c>
      <c r="O68" s="82" t="str">
        <f t="shared" ref="O68:O131" si="6">IF(AND(C68="",COUNT(D68:M68)&gt;0),A68 &amp; "組" &amp; B68 &amp; "番","")</f>
        <v/>
      </c>
      <c r="P68" s="82" t="str">
        <f t="shared" ref="P68:P131" si="7">IF(AND(C68&lt;&gt;"",COUNTIF(D68:M68,"")&gt;0,COUNTIF(D68:K68,"")&lt;8),A68 &amp; "組" &amp; B68 &amp; "番","")</f>
        <v/>
      </c>
      <c r="Q68" s="82" t="str">
        <f t="shared" ref="Q68:Q131" si="8">IF(OR(COUNTIF(C$3:C$272,C68) = 1,COUNTIF(C$3:C$272,C68) = 0),"",C68)</f>
        <v/>
      </c>
      <c r="R68" s="82" t="str">
        <f ca="1">IF(Q$273 = "","",IF(Q$273 &lt;&gt; Q68,"",COUNTIF(C$3:C68,Q$273)))</f>
        <v/>
      </c>
      <c r="S68" s="82" t="str">
        <f t="shared" ref="S68:S131" ca="1" si="9">IF(R68 = "","",A68 &amp; "-" &amp; B68)</f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3</v>
      </c>
      <c r="B69" s="62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5"/>
        <v/>
      </c>
      <c r="O69" s="82" t="str">
        <f t="shared" si="6"/>
        <v/>
      </c>
      <c r="P69" s="82" t="str">
        <f t="shared" si="7"/>
        <v/>
      </c>
      <c r="Q69" s="82" t="str">
        <f t="shared" si="8"/>
        <v/>
      </c>
      <c r="R69" s="82" t="str">
        <f ca="1">IF(Q$273 = "","",IF(Q$273 &lt;&gt; Q69,"",COUNTIF(C$3:C69,Q$273)))</f>
        <v/>
      </c>
      <c r="S69" s="82" t="str">
        <f t="shared" ca="1" si="9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59">
        <v>3</v>
      </c>
      <c r="B70" s="62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5"/>
        <v/>
      </c>
      <c r="O70" s="82" t="str">
        <f t="shared" si="6"/>
        <v/>
      </c>
      <c r="P70" s="82" t="str">
        <f t="shared" si="7"/>
        <v/>
      </c>
      <c r="Q70" s="82" t="str">
        <f t="shared" si="8"/>
        <v/>
      </c>
      <c r="R70" s="82" t="str">
        <f ca="1">IF(Q$273 = "","",IF(Q$273 &lt;&gt; Q70,"",COUNTIF(C$3:C70,Q$273)))</f>
        <v/>
      </c>
      <c r="S70" s="82" t="str">
        <f t="shared" ca="1" si="9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3</v>
      </c>
      <c r="B71" s="62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5"/>
        <v/>
      </c>
      <c r="O71" s="82" t="str">
        <f t="shared" si="6"/>
        <v/>
      </c>
      <c r="P71" s="82" t="str">
        <f t="shared" si="7"/>
        <v/>
      </c>
      <c r="Q71" s="82" t="str">
        <f t="shared" si="8"/>
        <v/>
      </c>
      <c r="R71" s="82" t="str">
        <f ca="1">IF(Q$273 = "","",IF(Q$273 &lt;&gt; Q71,"",COUNTIF(C$3:C71,Q$273)))</f>
        <v/>
      </c>
      <c r="S71" s="82" t="str">
        <f t="shared" ca="1" si="9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59">
        <v>3</v>
      </c>
      <c r="B72" s="62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5"/>
        <v/>
      </c>
      <c r="O72" s="82" t="str">
        <f t="shared" si="6"/>
        <v/>
      </c>
      <c r="P72" s="82" t="str">
        <f t="shared" si="7"/>
        <v/>
      </c>
      <c r="Q72" s="82" t="str">
        <f t="shared" si="8"/>
        <v/>
      </c>
      <c r="R72" s="82" t="str">
        <f ca="1">IF(Q$273 = "","",IF(Q$273 &lt;&gt; Q72,"",COUNTIF(C$3:C72,Q$273)))</f>
        <v/>
      </c>
      <c r="S72" s="82" t="str">
        <f t="shared" ca="1" si="9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3</v>
      </c>
      <c r="B73" s="62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5"/>
        <v/>
      </c>
      <c r="O73" s="82" t="str">
        <f t="shared" si="6"/>
        <v/>
      </c>
      <c r="P73" s="82" t="str">
        <f t="shared" si="7"/>
        <v/>
      </c>
      <c r="Q73" s="82" t="str">
        <f t="shared" si="8"/>
        <v/>
      </c>
      <c r="R73" s="82" t="str">
        <f ca="1">IF(Q$273 = "","",IF(Q$273 &lt;&gt; Q73,"",COUNTIF(C$3:C73,Q$273)))</f>
        <v/>
      </c>
      <c r="S73" s="82" t="str">
        <f t="shared" ca="1" si="9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59">
        <v>3</v>
      </c>
      <c r="B74" s="62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5"/>
        <v/>
      </c>
      <c r="O74" s="82" t="str">
        <f t="shared" si="6"/>
        <v/>
      </c>
      <c r="P74" s="82" t="str">
        <f t="shared" si="7"/>
        <v/>
      </c>
      <c r="Q74" s="82" t="str">
        <f t="shared" si="8"/>
        <v/>
      </c>
      <c r="R74" s="82" t="str">
        <f ca="1">IF(Q$273 = "","",IF(Q$273 &lt;&gt; Q74,"",COUNTIF(C$3:C74,Q$273)))</f>
        <v/>
      </c>
      <c r="S74" s="82" t="str">
        <f t="shared" ca="1" si="9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3</v>
      </c>
      <c r="B75" s="62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5"/>
        <v/>
      </c>
      <c r="O75" s="82" t="str">
        <f t="shared" si="6"/>
        <v/>
      </c>
      <c r="P75" s="82" t="str">
        <f t="shared" si="7"/>
        <v/>
      </c>
      <c r="Q75" s="82" t="str">
        <f t="shared" si="8"/>
        <v/>
      </c>
      <c r="R75" s="82" t="str">
        <f ca="1">IF(Q$273 = "","",IF(Q$273 &lt;&gt; Q75,"",COUNTIF(C$3:C75,Q$273)))</f>
        <v/>
      </c>
      <c r="S75" s="82" t="str">
        <f t="shared" ca="1" si="9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59">
        <v>3</v>
      </c>
      <c r="B76" s="62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5"/>
        <v/>
      </c>
      <c r="O76" s="82" t="str">
        <f t="shared" si="6"/>
        <v/>
      </c>
      <c r="P76" s="82" t="str">
        <f t="shared" si="7"/>
        <v/>
      </c>
      <c r="Q76" s="82" t="str">
        <f t="shared" si="8"/>
        <v/>
      </c>
      <c r="R76" s="82" t="str">
        <f ca="1">IF(Q$273 = "","",IF(Q$273 &lt;&gt; Q76,"",COUNTIF(C$3:C76,Q$273)))</f>
        <v/>
      </c>
      <c r="S76" s="82" t="str">
        <f t="shared" ca="1" si="9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3</v>
      </c>
      <c r="B77" s="62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5"/>
        <v/>
      </c>
      <c r="O77" s="82" t="str">
        <f t="shared" si="6"/>
        <v/>
      </c>
      <c r="P77" s="82" t="str">
        <f t="shared" si="7"/>
        <v/>
      </c>
      <c r="Q77" s="82" t="str">
        <f t="shared" si="8"/>
        <v/>
      </c>
      <c r="R77" s="82" t="str">
        <f ca="1">IF(Q$273 = "","",IF(Q$273 &lt;&gt; Q77,"",COUNTIF(C$3:C77,Q$273)))</f>
        <v/>
      </c>
      <c r="S77" s="82" t="str">
        <f t="shared" ca="1" si="9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59">
        <v>3</v>
      </c>
      <c r="B78" s="62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5"/>
        <v/>
      </c>
      <c r="O78" s="82" t="str">
        <f t="shared" si="6"/>
        <v/>
      </c>
      <c r="P78" s="82" t="str">
        <f t="shared" si="7"/>
        <v/>
      </c>
      <c r="Q78" s="82" t="str">
        <f t="shared" si="8"/>
        <v/>
      </c>
      <c r="R78" s="82" t="str">
        <f ca="1">IF(Q$273 = "","",IF(Q$273 &lt;&gt; Q78,"",COUNTIF(C$3:C78,Q$273)))</f>
        <v/>
      </c>
      <c r="S78" s="82" t="str">
        <f t="shared" ca="1" si="9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3</v>
      </c>
      <c r="B79" s="62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5"/>
        <v/>
      </c>
      <c r="O79" s="82" t="str">
        <f t="shared" si="6"/>
        <v/>
      </c>
      <c r="P79" s="82" t="str">
        <f t="shared" si="7"/>
        <v/>
      </c>
      <c r="Q79" s="82" t="str">
        <f t="shared" si="8"/>
        <v/>
      </c>
      <c r="R79" s="82" t="str">
        <f ca="1">IF(Q$273 = "","",IF(Q$273 &lt;&gt; Q79,"",COUNTIF(C$3:C79,Q$273)))</f>
        <v/>
      </c>
      <c r="S79" s="82" t="str">
        <f t="shared" ca="1" si="9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59">
        <v>3</v>
      </c>
      <c r="B80" s="62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5"/>
        <v/>
      </c>
      <c r="O80" s="82" t="str">
        <f t="shared" si="6"/>
        <v/>
      </c>
      <c r="P80" s="82" t="str">
        <f t="shared" si="7"/>
        <v/>
      </c>
      <c r="Q80" s="82" t="str">
        <f t="shared" si="8"/>
        <v/>
      </c>
      <c r="R80" s="82" t="str">
        <f ca="1">IF(Q$273 = "","",IF(Q$273 &lt;&gt; Q80,"",COUNTIF(C$3:C80,Q$273)))</f>
        <v/>
      </c>
      <c r="S80" s="82" t="str">
        <f t="shared" ca="1" si="9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3</v>
      </c>
      <c r="B81" s="62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5"/>
        <v/>
      </c>
      <c r="O81" s="82" t="str">
        <f t="shared" si="6"/>
        <v/>
      </c>
      <c r="P81" s="82" t="str">
        <f t="shared" si="7"/>
        <v/>
      </c>
      <c r="Q81" s="82" t="str">
        <f t="shared" si="8"/>
        <v/>
      </c>
      <c r="R81" s="82" t="str">
        <f ca="1">IF(Q$273 = "","",IF(Q$273 &lt;&gt; Q81,"",COUNTIF(C$3:C81,Q$273)))</f>
        <v/>
      </c>
      <c r="S81" s="82" t="str">
        <f t="shared" ca="1" si="9"/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59">
        <v>3</v>
      </c>
      <c r="B82" s="62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5"/>
        <v/>
      </c>
      <c r="O82" s="82" t="str">
        <f t="shared" si="6"/>
        <v/>
      </c>
      <c r="P82" s="82" t="str">
        <f t="shared" si="7"/>
        <v/>
      </c>
      <c r="Q82" s="82" t="str">
        <f t="shared" si="8"/>
        <v/>
      </c>
      <c r="R82" s="82" t="str">
        <f ca="1">IF(Q$273 = "","",IF(Q$273 &lt;&gt; Q82,"",COUNTIF(C$3:C82,Q$273)))</f>
        <v/>
      </c>
      <c r="S82" s="82" t="str">
        <f t="shared" ca="1" si="9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3</v>
      </c>
      <c r="B83" s="62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5"/>
        <v/>
      </c>
      <c r="O83" s="82" t="str">
        <f t="shared" si="6"/>
        <v/>
      </c>
      <c r="P83" s="82" t="str">
        <f t="shared" si="7"/>
        <v/>
      </c>
      <c r="Q83" s="82" t="str">
        <f t="shared" si="8"/>
        <v/>
      </c>
      <c r="R83" s="82" t="str">
        <f ca="1">IF(Q$273 = "","",IF(Q$273 &lt;&gt; Q83,"",COUNTIF(C$3:C83,Q$273)))</f>
        <v/>
      </c>
      <c r="S83" s="82" t="str">
        <f t="shared" ca="1" si="9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59">
        <v>3</v>
      </c>
      <c r="B84" s="62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5"/>
        <v/>
      </c>
      <c r="O84" s="82" t="str">
        <f t="shared" si="6"/>
        <v/>
      </c>
      <c r="P84" s="82" t="str">
        <f t="shared" si="7"/>
        <v/>
      </c>
      <c r="Q84" s="82" t="str">
        <f t="shared" si="8"/>
        <v/>
      </c>
      <c r="R84" s="82" t="str">
        <f ca="1">IF(Q$273 = "","",IF(Q$273 &lt;&gt; Q84,"",COUNTIF(C$3:C84,Q$273)))</f>
        <v/>
      </c>
      <c r="S84" s="82" t="str">
        <f t="shared" ca="1" si="9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3</v>
      </c>
      <c r="B85" s="62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5"/>
        <v/>
      </c>
      <c r="O85" s="82" t="str">
        <f t="shared" si="6"/>
        <v/>
      </c>
      <c r="P85" s="82" t="str">
        <f t="shared" si="7"/>
        <v/>
      </c>
      <c r="Q85" s="82" t="str">
        <f t="shared" si="8"/>
        <v/>
      </c>
      <c r="R85" s="82" t="str">
        <f ca="1">IF(Q$273 = "","",IF(Q$273 &lt;&gt; Q85,"",COUNTIF(C$3:C85,Q$273)))</f>
        <v/>
      </c>
      <c r="S85" s="82" t="str">
        <f t="shared" ca="1" si="9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59">
        <v>3</v>
      </c>
      <c r="B86" s="62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5"/>
        <v/>
      </c>
      <c r="O86" s="82" t="str">
        <f t="shared" si="6"/>
        <v/>
      </c>
      <c r="P86" s="82" t="str">
        <f t="shared" si="7"/>
        <v/>
      </c>
      <c r="Q86" s="82" t="str">
        <f t="shared" si="8"/>
        <v/>
      </c>
      <c r="R86" s="82" t="str">
        <f ca="1">IF(Q$273 = "","",IF(Q$273 &lt;&gt; Q86,"",COUNTIF(C$3:C86,Q$273)))</f>
        <v/>
      </c>
      <c r="S86" s="82" t="str">
        <f t="shared" ca="1" si="9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3</v>
      </c>
      <c r="B87" s="62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5"/>
        <v/>
      </c>
      <c r="O87" s="82" t="str">
        <f t="shared" si="6"/>
        <v/>
      </c>
      <c r="P87" s="82" t="str">
        <f t="shared" si="7"/>
        <v/>
      </c>
      <c r="Q87" s="82" t="str">
        <f t="shared" si="8"/>
        <v/>
      </c>
      <c r="R87" s="82" t="str">
        <f ca="1">IF(Q$273 = "","",IF(Q$273 &lt;&gt; Q87,"",COUNTIF(C$3:C87,Q$273)))</f>
        <v/>
      </c>
      <c r="S87" s="82" t="str">
        <f t="shared" ca="1" si="9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59">
        <v>3</v>
      </c>
      <c r="B88" s="62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5"/>
        <v/>
      </c>
      <c r="O88" s="82" t="str">
        <f t="shared" si="6"/>
        <v/>
      </c>
      <c r="P88" s="82" t="str">
        <f t="shared" si="7"/>
        <v/>
      </c>
      <c r="Q88" s="82" t="str">
        <f t="shared" si="8"/>
        <v/>
      </c>
      <c r="R88" s="82" t="str">
        <f ca="1">IF(Q$273 = "","",IF(Q$273 &lt;&gt; Q88,"",COUNTIF(C$3:C88,Q$273)))</f>
        <v/>
      </c>
      <c r="S88" s="82" t="str">
        <f t="shared" ca="1" si="9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3</v>
      </c>
      <c r="B89" s="62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5"/>
        <v/>
      </c>
      <c r="O89" s="82" t="str">
        <f t="shared" si="6"/>
        <v/>
      </c>
      <c r="P89" s="82" t="str">
        <f t="shared" si="7"/>
        <v/>
      </c>
      <c r="Q89" s="82" t="str">
        <f t="shared" si="8"/>
        <v/>
      </c>
      <c r="R89" s="82" t="str">
        <f ca="1">IF(Q$273 = "","",IF(Q$273 &lt;&gt; Q89,"",COUNTIF(C$3:C89,Q$273)))</f>
        <v/>
      </c>
      <c r="S89" s="82" t="str">
        <f t="shared" ca="1" si="9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59">
        <v>3</v>
      </c>
      <c r="B90" s="62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5"/>
        <v/>
      </c>
      <c r="O90" s="82" t="str">
        <f t="shared" si="6"/>
        <v/>
      </c>
      <c r="P90" s="82" t="str">
        <f t="shared" si="7"/>
        <v/>
      </c>
      <c r="Q90" s="82" t="str">
        <f t="shared" si="8"/>
        <v/>
      </c>
      <c r="R90" s="82" t="str">
        <f ca="1">IF(Q$273 = "","",IF(Q$273 &lt;&gt; Q90,"",COUNTIF(C$3:C90,Q$273)))</f>
        <v/>
      </c>
      <c r="S90" s="82" t="str">
        <f t="shared" ca="1" si="9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3</v>
      </c>
      <c r="B91" s="62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5"/>
        <v/>
      </c>
      <c r="O91" s="82" t="str">
        <f t="shared" si="6"/>
        <v/>
      </c>
      <c r="P91" s="82" t="str">
        <f t="shared" si="7"/>
        <v/>
      </c>
      <c r="Q91" s="82" t="str">
        <f t="shared" si="8"/>
        <v/>
      </c>
      <c r="R91" s="82" t="str">
        <f ca="1">IF(Q$273 = "","",IF(Q$273 &lt;&gt; Q91,"",COUNTIF(C$3:C91,Q$273)))</f>
        <v/>
      </c>
      <c r="S91" s="82" t="str">
        <f t="shared" ca="1" si="9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3">
        <v>3</v>
      </c>
      <c r="B92" s="64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7" t="str">
        <f t="shared" si="5"/>
        <v/>
      </c>
      <c r="O92" s="82" t="str">
        <f t="shared" si="6"/>
        <v/>
      </c>
      <c r="P92" s="82" t="str">
        <f t="shared" si="7"/>
        <v/>
      </c>
      <c r="Q92" s="82" t="str">
        <f t="shared" si="8"/>
        <v/>
      </c>
      <c r="R92" s="82" t="str">
        <f ca="1">IF(Q$273 = "","",IF(Q$273 &lt;&gt; Q92,"",COUNTIF(C$3:C92,Q$273)))</f>
        <v/>
      </c>
      <c r="S92" s="82" t="str">
        <f t="shared" ca="1" si="9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4</v>
      </c>
      <c r="B93" s="62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36" t="str">
        <f t="shared" si="5"/>
        <v/>
      </c>
      <c r="O93" s="82" t="str">
        <f t="shared" si="6"/>
        <v/>
      </c>
      <c r="P93" s="82" t="str">
        <f t="shared" si="7"/>
        <v/>
      </c>
      <c r="Q93" s="82" t="str">
        <f t="shared" si="8"/>
        <v/>
      </c>
      <c r="R93" s="82" t="str">
        <f ca="1">IF(Q$273 = "","",IF(Q$273 &lt;&gt; Q93,"",COUNTIF(C$3:C93,Q$273)))</f>
        <v/>
      </c>
      <c r="S93" s="82" t="str">
        <f t="shared" ca="1" si="9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59">
        <v>4</v>
      </c>
      <c r="B94" s="62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5"/>
        <v/>
      </c>
      <c r="O94" s="82" t="str">
        <f t="shared" si="6"/>
        <v/>
      </c>
      <c r="P94" s="82" t="str">
        <f t="shared" si="7"/>
        <v/>
      </c>
      <c r="Q94" s="82" t="str">
        <f t="shared" si="8"/>
        <v/>
      </c>
      <c r="R94" s="82" t="str">
        <f ca="1">IF(Q$273 = "","",IF(Q$273 &lt;&gt; Q94,"",COUNTIF(C$3:C94,Q$273)))</f>
        <v/>
      </c>
      <c r="S94" s="82" t="str">
        <f t="shared" ca="1" si="9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4</v>
      </c>
      <c r="B95" s="62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5"/>
        <v/>
      </c>
      <c r="O95" s="82" t="str">
        <f t="shared" si="6"/>
        <v/>
      </c>
      <c r="P95" s="82" t="str">
        <f t="shared" si="7"/>
        <v/>
      </c>
      <c r="Q95" s="82" t="str">
        <f t="shared" si="8"/>
        <v/>
      </c>
      <c r="R95" s="82" t="str">
        <f ca="1">IF(Q$273 = "","",IF(Q$273 &lt;&gt; Q95,"",COUNTIF(C$3:C95,Q$273)))</f>
        <v/>
      </c>
      <c r="S95" s="82" t="str">
        <f t="shared" ca="1" si="9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59">
        <v>4</v>
      </c>
      <c r="B96" s="62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5"/>
        <v/>
      </c>
      <c r="O96" s="82" t="str">
        <f t="shared" si="6"/>
        <v/>
      </c>
      <c r="P96" s="82" t="str">
        <f t="shared" si="7"/>
        <v/>
      </c>
      <c r="Q96" s="82" t="str">
        <f t="shared" si="8"/>
        <v/>
      </c>
      <c r="R96" s="82" t="str">
        <f ca="1">IF(Q$273 = "","",IF(Q$273 &lt;&gt; Q96,"",COUNTIF(C$3:C96,Q$273)))</f>
        <v/>
      </c>
      <c r="S96" s="82" t="str">
        <f t="shared" ca="1" si="9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4</v>
      </c>
      <c r="B97" s="62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5"/>
        <v/>
      </c>
      <c r="O97" s="82" t="str">
        <f t="shared" si="6"/>
        <v/>
      </c>
      <c r="P97" s="82" t="str">
        <f t="shared" si="7"/>
        <v/>
      </c>
      <c r="Q97" s="82" t="str">
        <f t="shared" si="8"/>
        <v/>
      </c>
      <c r="R97" s="82" t="str">
        <f ca="1">IF(Q$273 = "","",IF(Q$273 &lt;&gt; Q97,"",COUNTIF(C$3:C97,Q$273)))</f>
        <v/>
      </c>
      <c r="S97" s="82" t="str">
        <f t="shared" ca="1" si="9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59">
        <v>4</v>
      </c>
      <c r="B98" s="62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5"/>
        <v/>
      </c>
      <c r="O98" s="82" t="str">
        <f t="shared" si="6"/>
        <v/>
      </c>
      <c r="P98" s="82" t="str">
        <f t="shared" si="7"/>
        <v/>
      </c>
      <c r="Q98" s="82" t="str">
        <f t="shared" si="8"/>
        <v/>
      </c>
      <c r="R98" s="82" t="str">
        <f ca="1">IF(Q$273 = "","",IF(Q$273 &lt;&gt; Q98,"",COUNTIF(C$3:C98,Q$273)))</f>
        <v/>
      </c>
      <c r="S98" s="82" t="str">
        <f t="shared" ca="1" si="9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4</v>
      </c>
      <c r="B99" s="62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5"/>
        <v/>
      </c>
      <c r="O99" s="82" t="str">
        <f t="shared" si="6"/>
        <v/>
      </c>
      <c r="P99" s="82" t="str">
        <f t="shared" si="7"/>
        <v/>
      </c>
      <c r="Q99" s="82" t="str">
        <f t="shared" si="8"/>
        <v/>
      </c>
      <c r="R99" s="82" t="str">
        <f ca="1">IF(Q$273 = "","",IF(Q$273 &lt;&gt; Q99,"",COUNTIF(C$3:C99,Q$273)))</f>
        <v/>
      </c>
      <c r="S99" s="82" t="str">
        <f t="shared" ca="1" si="9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59">
        <v>4</v>
      </c>
      <c r="B100" s="62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5"/>
        <v/>
      </c>
      <c r="O100" s="82" t="str">
        <f t="shared" si="6"/>
        <v/>
      </c>
      <c r="P100" s="82" t="str">
        <f t="shared" si="7"/>
        <v/>
      </c>
      <c r="Q100" s="82" t="str">
        <f t="shared" si="8"/>
        <v/>
      </c>
      <c r="R100" s="82" t="str">
        <f ca="1">IF(Q$273 = "","",IF(Q$273 &lt;&gt; Q100,"",COUNTIF(C$3:C100,Q$273)))</f>
        <v/>
      </c>
      <c r="S100" s="82" t="str">
        <f t="shared" ca="1" si="9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4</v>
      </c>
      <c r="B101" s="62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5"/>
        <v/>
      </c>
      <c r="O101" s="82" t="str">
        <f t="shared" si="6"/>
        <v/>
      </c>
      <c r="P101" s="82" t="str">
        <f t="shared" si="7"/>
        <v/>
      </c>
      <c r="Q101" s="82" t="str">
        <f t="shared" si="8"/>
        <v/>
      </c>
      <c r="R101" s="82" t="str">
        <f ca="1">IF(Q$273 = "","",IF(Q$273 &lt;&gt; Q101,"",COUNTIF(C$3:C101,Q$273)))</f>
        <v/>
      </c>
      <c r="S101" s="82" t="str">
        <f t="shared" ca="1" si="9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59">
        <v>4</v>
      </c>
      <c r="B102" s="62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36" t="str">
        <f t="shared" si="5"/>
        <v/>
      </c>
      <c r="O102" s="82" t="str">
        <f t="shared" si="6"/>
        <v/>
      </c>
      <c r="P102" s="82" t="str">
        <f t="shared" si="7"/>
        <v/>
      </c>
      <c r="Q102" s="82" t="str">
        <f t="shared" si="8"/>
        <v/>
      </c>
      <c r="R102" s="82" t="str">
        <f ca="1">IF(Q$273 = "","",IF(Q$273 &lt;&gt; Q102,"",COUNTIF(C$3:C102,Q$273)))</f>
        <v/>
      </c>
      <c r="S102" s="82" t="str">
        <f t="shared" ca="1" si="9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4</v>
      </c>
      <c r="B103" s="62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36" t="str">
        <f t="shared" si="5"/>
        <v/>
      </c>
      <c r="O103" s="82" t="str">
        <f t="shared" si="6"/>
        <v/>
      </c>
      <c r="P103" s="82" t="str">
        <f t="shared" si="7"/>
        <v/>
      </c>
      <c r="Q103" s="82" t="str">
        <f t="shared" si="8"/>
        <v/>
      </c>
      <c r="R103" s="82" t="str">
        <f ca="1">IF(Q$273 = "","",IF(Q$273 &lt;&gt; Q103,"",COUNTIF(C$3:C103,Q$273)))</f>
        <v/>
      </c>
      <c r="S103" s="82" t="str">
        <f t="shared" ca="1" si="9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4</v>
      </c>
      <c r="B104" s="62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5"/>
        <v/>
      </c>
      <c r="O104" s="82" t="str">
        <f t="shared" si="6"/>
        <v/>
      </c>
      <c r="P104" s="82" t="str">
        <f t="shared" si="7"/>
        <v/>
      </c>
      <c r="Q104" s="82" t="str">
        <f t="shared" si="8"/>
        <v/>
      </c>
      <c r="R104" s="82" t="str">
        <f ca="1">IF(Q$273 = "","",IF(Q$273 &lt;&gt; Q104,"",COUNTIF(C$3:C104,Q$273)))</f>
        <v/>
      </c>
      <c r="S104" s="82" t="str">
        <f t="shared" ca="1" si="9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4</v>
      </c>
      <c r="B105" s="62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5"/>
        <v/>
      </c>
      <c r="O105" s="82" t="str">
        <f t="shared" si="6"/>
        <v/>
      </c>
      <c r="P105" s="82" t="str">
        <f t="shared" si="7"/>
        <v/>
      </c>
      <c r="Q105" s="82" t="str">
        <f t="shared" si="8"/>
        <v/>
      </c>
      <c r="R105" s="82" t="str">
        <f ca="1">IF(Q$273 = "","",IF(Q$273 &lt;&gt; Q105,"",COUNTIF(C$3:C105,Q$273)))</f>
        <v/>
      </c>
      <c r="S105" s="82" t="str">
        <f t="shared" ca="1" si="9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4</v>
      </c>
      <c r="B106" s="62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5"/>
        <v/>
      </c>
      <c r="O106" s="82" t="str">
        <f t="shared" si="6"/>
        <v/>
      </c>
      <c r="P106" s="82" t="str">
        <f t="shared" si="7"/>
        <v/>
      </c>
      <c r="Q106" s="82" t="str">
        <f t="shared" si="8"/>
        <v/>
      </c>
      <c r="R106" s="82" t="str">
        <f ca="1">IF(Q$273 = "","",IF(Q$273 &lt;&gt; Q106,"",COUNTIF(C$3:C106,Q$273)))</f>
        <v/>
      </c>
      <c r="S106" s="82" t="str">
        <f t="shared" ca="1" si="9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4</v>
      </c>
      <c r="B107" s="62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si="5"/>
        <v/>
      </c>
      <c r="O107" s="82" t="str">
        <f t="shared" si="6"/>
        <v/>
      </c>
      <c r="P107" s="82" t="str">
        <f t="shared" si="7"/>
        <v/>
      </c>
      <c r="Q107" s="82" t="str">
        <f t="shared" si="8"/>
        <v/>
      </c>
      <c r="R107" s="82" t="str">
        <f ca="1">IF(Q$273 = "","",IF(Q$273 &lt;&gt; Q107,"",COUNTIF(C$3:C107,Q$273)))</f>
        <v/>
      </c>
      <c r="S107" s="82" t="str">
        <f t="shared" ca="1" si="9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4</v>
      </c>
      <c r="B108" s="62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5"/>
        <v/>
      </c>
      <c r="O108" s="82" t="str">
        <f t="shared" si="6"/>
        <v/>
      </c>
      <c r="P108" s="82" t="str">
        <f t="shared" si="7"/>
        <v/>
      </c>
      <c r="Q108" s="82" t="str">
        <f t="shared" si="8"/>
        <v/>
      </c>
      <c r="R108" s="82" t="str">
        <f ca="1">IF(Q$273 = "","",IF(Q$273 &lt;&gt; Q108,"",COUNTIF(C$3:C108,Q$273)))</f>
        <v/>
      </c>
      <c r="S108" s="82" t="str">
        <f t="shared" ca="1" si="9"/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4</v>
      </c>
      <c r="B109" s="62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5"/>
        <v/>
      </c>
      <c r="O109" s="82" t="str">
        <f t="shared" si="6"/>
        <v/>
      </c>
      <c r="P109" s="82" t="str">
        <f t="shared" si="7"/>
        <v/>
      </c>
      <c r="Q109" s="82" t="str">
        <f t="shared" si="8"/>
        <v/>
      </c>
      <c r="R109" s="82" t="str">
        <f ca="1">IF(Q$273 = "","",IF(Q$273 &lt;&gt; Q109,"",COUNTIF(C$3:C109,Q$273)))</f>
        <v/>
      </c>
      <c r="S109" s="82" t="str">
        <f t="shared" ca="1" si="9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4</v>
      </c>
      <c r="B110" s="62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5"/>
        <v/>
      </c>
      <c r="O110" s="82" t="str">
        <f t="shared" si="6"/>
        <v/>
      </c>
      <c r="P110" s="82" t="str">
        <f t="shared" si="7"/>
        <v/>
      </c>
      <c r="Q110" s="82" t="str">
        <f t="shared" si="8"/>
        <v/>
      </c>
      <c r="R110" s="82" t="str">
        <f ca="1">IF(Q$273 = "","",IF(Q$273 &lt;&gt; Q110,"",COUNTIF(C$3:C110,Q$273)))</f>
        <v/>
      </c>
      <c r="S110" s="82" t="str">
        <f t="shared" ca="1" si="9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4</v>
      </c>
      <c r="B111" s="62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5"/>
        <v/>
      </c>
      <c r="O111" s="82" t="str">
        <f t="shared" si="6"/>
        <v/>
      </c>
      <c r="P111" s="82" t="str">
        <f t="shared" si="7"/>
        <v/>
      </c>
      <c r="Q111" s="82" t="str">
        <f t="shared" si="8"/>
        <v/>
      </c>
      <c r="R111" s="82" t="str">
        <f ca="1">IF(Q$273 = "","",IF(Q$273 &lt;&gt; Q111,"",COUNTIF(C$3:C111,Q$273)))</f>
        <v/>
      </c>
      <c r="S111" s="82" t="str">
        <f t="shared" ca="1" si="9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4</v>
      </c>
      <c r="B112" s="62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5"/>
        <v/>
      </c>
      <c r="O112" s="82" t="str">
        <f t="shared" si="6"/>
        <v/>
      </c>
      <c r="P112" s="82" t="str">
        <f t="shared" si="7"/>
        <v/>
      </c>
      <c r="Q112" s="82" t="str">
        <f t="shared" si="8"/>
        <v/>
      </c>
      <c r="R112" s="82" t="str">
        <f ca="1">IF(Q$273 = "","",IF(Q$273 &lt;&gt; Q112,"",COUNTIF(C$3:C112,Q$273)))</f>
        <v/>
      </c>
      <c r="S112" s="82" t="str">
        <f t="shared" ca="1" si="9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4</v>
      </c>
      <c r="B113" s="62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5"/>
        <v/>
      </c>
      <c r="O113" s="82" t="str">
        <f t="shared" si="6"/>
        <v/>
      </c>
      <c r="P113" s="82" t="str">
        <f t="shared" si="7"/>
        <v/>
      </c>
      <c r="Q113" s="82" t="str">
        <f t="shared" si="8"/>
        <v/>
      </c>
      <c r="R113" s="82" t="str">
        <f ca="1">IF(Q$273 = "","",IF(Q$273 &lt;&gt; Q113,"",COUNTIF(C$3:C113,Q$273)))</f>
        <v/>
      </c>
      <c r="S113" s="82" t="str">
        <f t="shared" ca="1" si="9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4</v>
      </c>
      <c r="B114" s="62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5"/>
        <v/>
      </c>
      <c r="O114" s="82" t="str">
        <f t="shared" si="6"/>
        <v/>
      </c>
      <c r="P114" s="82" t="str">
        <f t="shared" si="7"/>
        <v/>
      </c>
      <c r="Q114" s="82" t="str">
        <f t="shared" si="8"/>
        <v/>
      </c>
      <c r="R114" s="82" t="str">
        <f ca="1">IF(Q$273 = "","",IF(Q$273 &lt;&gt; Q114,"",COUNTIF(C$3:C114,Q$273)))</f>
        <v/>
      </c>
      <c r="S114" s="82" t="str">
        <f t="shared" ca="1" si="9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4</v>
      </c>
      <c r="B115" s="62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5"/>
        <v/>
      </c>
      <c r="O115" s="82" t="str">
        <f t="shared" si="6"/>
        <v/>
      </c>
      <c r="P115" s="82" t="str">
        <f t="shared" si="7"/>
        <v/>
      </c>
      <c r="Q115" s="82" t="str">
        <f t="shared" si="8"/>
        <v/>
      </c>
      <c r="R115" s="82" t="str">
        <f ca="1">IF(Q$273 = "","",IF(Q$273 &lt;&gt; Q115,"",COUNTIF(C$3:C115,Q$273)))</f>
        <v/>
      </c>
      <c r="S115" s="82" t="str">
        <f t="shared" ca="1" si="9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4</v>
      </c>
      <c r="B116" s="62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5"/>
        <v/>
      </c>
      <c r="O116" s="82" t="str">
        <f t="shared" si="6"/>
        <v/>
      </c>
      <c r="P116" s="82" t="str">
        <f t="shared" si="7"/>
        <v/>
      </c>
      <c r="Q116" s="82" t="str">
        <f t="shared" si="8"/>
        <v/>
      </c>
      <c r="R116" s="82" t="str">
        <f ca="1">IF(Q$273 = "","",IF(Q$273 &lt;&gt; Q116,"",COUNTIF(C$3:C116,Q$273)))</f>
        <v/>
      </c>
      <c r="S116" s="82" t="str">
        <f t="shared" ca="1" si="9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4</v>
      </c>
      <c r="B117" s="62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5"/>
        <v/>
      </c>
      <c r="O117" s="82" t="str">
        <f t="shared" si="6"/>
        <v/>
      </c>
      <c r="P117" s="82" t="str">
        <f t="shared" si="7"/>
        <v/>
      </c>
      <c r="Q117" s="82" t="str">
        <f t="shared" si="8"/>
        <v/>
      </c>
      <c r="R117" s="82" t="str">
        <f ca="1">IF(Q$273 = "","",IF(Q$273 &lt;&gt; Q117,"",COUNTIF(C$3:C117,Q$273)))</f>
        <v/>
      </c>
      <c r="S117" s="82" t="str">
        <f t="shared" ca="1" si="9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4</v>
      </c>
      <c r="B118" s="62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5"/>
        <v/>
      </c>
      <c r="O118" s="82" t="str">
        <f t="shared" si="6"/>
        <v/>
      </c>
      <c r="P118" s="82" t="str">
        <f t="shared" si="7"/>
        <v/>
      </c>
      <c r="Q118" s="82" t="str">
        <f t="shared" si="8"/>
        <v/>
      </c>
      <c r="R118" s="82" t="str">
        <f ca="1">IF(Q$273 = "","",IF(Q$273 &lt;&gt; Q118,"",COUNTIF(C$3:C118,Q$273)))</f>
        <v/>
      </c>
      <c r="S118" s="82" t="str">
        <f t="shared" ca="1" si="9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4</v>
      </c>
      <c r="B119" s="62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5"/>
        <v/>
      </c>
      <c r="O119" s="82" t="str">
        <f t="shared" si="6"/>
        <v/>
      </c>
      <c r="P119" s="82" t="str">
        <f t="shared" si="7"/>
        <v/>
      </c>
      <c r="Q119" s="82" t="str">
        <f t="shared" si="8"/>
        <v/>
      </c>
      <c r="R119" s="82" t="str">
        <f ca="1">IF(Q$273 = "","",IF(Q$273 &lt;&gt; Q119,"",COUNTIF(C$3:C119,Q$273)))</f>
        <v/>
      </c>
      <c r="S119" s="82" t="str">
        <f t="shared" ca="1" si="9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4</v>
      </c>
      <c r="B120" s="62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5"/>
        <v/>
      </c>
      <c r="O120" s="82" t="str">
        <f t="shared" si="6"/>
        <v/>
      </c>
      <c r="P120" s="82" t="str">
        <f t="shared" si="7"/>
        <v/>
      </c>
      <c r="Q120" s="82" t="str">
        <f t="shared" si="8"/>
        <v/>
      </c>
      <c r="R120" s="82" t="str">
        <f ca="1">IF(Q$273 = "","",IF(Q$273 &lt;&gt; Q120,"",COUNTIF(C$3:C120,Q$273)))</f>
        <v/>
      </c>
      <c r="S120" s="82" t="str">
        <f t="shared" ca="1" si="9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4</v>
      </c>
      <c r="B121" s="62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5"/>
        <v/>
      </c>
      <c r="O121" s="82" t="str">
        <f t="shared" si="6"/>
        <v/>
      </c>
      <c r="P121" s="82" t="str">
        <f t="shared" si="7"/>
        <v/>
      </c>
      <c r="Q121" s="82" t="str">
        <f t="shared" si="8"/>
        <v/>
      </c>
      <c r="R121" s="82" t="str">
        <f ca="1">IF(Q$273 = "","",IF(Q$273 &lt;&gt; Q121,"",COUNTIF(C$3:C121,Q$273)))</f>
        <v/>
      </c>
      <c r="S121" s="82" t="str">
        <f t="shared" ca="1" si="9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63">
        <v>4</v>
      </c>
      <c r="B122" s="64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7" t="str">
        <f t="shared" si="5"/>
        <v/>
      </c>
      <c r="O122" s="82" t="str">
        <f t="shared" si="6"/>
        <v/>
      </c>
      <c r="P122" s="82" t="str">
        <f t="shared" si="7"/>
        <v/>
      </c>
      <c r="Q122" s="82" t="str">
        <f t="shared" si="8"/>
        <v/>
      </c>
      <c r="R122" s="82" t="str">
        <f ca="1">IF(Q$273 = "","",IF(Q$273 &lt;&gt; Q122,"",COUNTIF(C$3:C122,Q$273)))</f>
        <v/>
      </c>
      <c r="S122" s="82" t="str">
        <f t="shared" ca="1" si="9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5</v>
      </c>
      <c r="B123" s="62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36" t="str">
        <f t="shared" si="5"/>
        <v/>
      </c>
      <c r="O123" s="82" t="str">
        <f t="shared" si="6"/>
        <v/>
      </c>
      <c r="P123" s="82" t="str">
        <f t="shared" si="7"/>
        <v/>
      </c>
      <c r="Q123" s="82" t="str">
        <f t="shared" si="8"/>
        <v/>
      </c>
      <c r="R123" s="82" t="str">
        <f ca="1">IF(Q$273 = "","",IF(Q$273 &lt;&gt; Q123,"",COUNTIF(C$3:C123,Q$273)))</f>
        <v/>
      </c>
      <c r="S123" s="82" t="str">
        <f t="shared" ca="1" si="9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5</v>
      </c>
      <c r="B124" s="62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5"/>
        <v/>
      </c>
      <c r="O124" s="82" t="str">
        <f t="shared" si="6"/>
        <v/>
      </c>
      <c r="P124" s="82" t="str">
        <f t="shared" si="7"/>
        <v/>
      </c>
      <c r="Q124" s="82" t="str">
        <f t="shared" si="8"/>
        <v/>
      </c>
      <c r="R124" s="82" t="str">
        <f ca="1">IF(Q$273 = "","",IF(Q$273 &lt;&gt; Q124,"",COUNTIF(C$3:C124,Q$273)))</f>
        <v/>
      </c>
      <c r="S124" s="82" t="str">
        <f t="shared" ca="1" si="9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5</v>
      </c>
      <c r="B125" s="62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5"/>
        <v/>
      </c>
      <c r="O125" s="82" t="str">
        <f t="shared" si="6"/>
        <v/>
      </c>
      <c r="P125" s="82" t="str">
        <f t="shared" si="7"/>
        <v/>
      </c>
      <c r="Q125" s="82" t="str">
        <f t="shared" si="8"/>
        <v/>
      </c>
      <c r="R125" s="82" t="str">
        <f ca="1">IF(Q$273 = "","",IF(Q$273 &lt;&gt; Q125,"",COUNTIF(C$3:C125,Q$273)))</f>
        <v/>
      </c>
      <c r="S125" s="82" t="str">
        <f t="shared" ca="1" si="9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5</v>
      </c>
      <c r="B126" s="62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5"/>
        <v/>
      </c>
      <c r="O126" s="82" t="str">
        <f t="shared" si="6"/>
        <v/>
      </c>
      <c r="P126" s="82" t="str">
        <f t="shared" si="7"/>
        <v/>
      </c>
      <c r="Q126" s="82" t="str">
        <f t="shared" si="8"/>
        <v/>
      </c>
      <c r="R126" s="82" t="str">
        <f ca="1">IF(Q$273 = "","",IF(Q$273 &lt;&gt; Q126,"",COUNTIF(C$3:C126,Q$273)))</f>
        <v/>
      </c>
      <c r="S126" s="82" t="str">
        <f t="shared" ca="1" si="9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5</v>
      </c>
      <c r="B127" s="62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5"/>
        <v/>
      </c>
      <c r="O127" s="82" t="str">
        <f t="shared" si="6"/>
        <v/>
      </c>
      <c r="P127" s="82" t="str">
        <f t="shared" si="7"/>
        <v/>
      </c>
      <c r="Q127" s="82" t="str">
        <f t="shared" si="8"/>
        <v/>
      </c>
      <c r="R127" s="82" t="str">
        <f ca="1">IF(Q$273 = "","",IF(Q$273 &lt;&gt; Q127,"",COUNTIF(C$3:C127,Q$273)))</f>
        <v/>
      </c>
      <c r="S127" s="82" t="str">
        <f t="shared" ca="1" si="9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5</v>
      </c>
      <c r="B128" s="62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5"/>
        <v/>
      </c>
      <c r="O128" s="82" t="str">
        <f t="shared" si="6"/>
        <v/>
      </c>
      <c r="P128" s="82" t="str">
        <f t="shared" si="7"/>
        <v/>
      </c>
      <c r="Q128" s="82" t="str">
        <f t="shared" si="8"/>
        <v/>
      </c>
      <c r="R128" s="82" t="str">
        <f ca="1">IF(Q$273 = "","",IF(Q$273 &lt;&gt; Q128,"",COUNTIF(C$3:C128,Q$273)))</f>
        <v/>
      </c>
      <c r="S128" s="82" t="str">
        <f t="shared" ca="1" si="9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5</v>
      </c>
      <c r="B129" s="62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5"/>
        <v/>
      </c>
      <c r="O129" s="82" t="str">
        <f t="shared" si="6"/>
        <v/>
      </c>
      <c r="P129" s="82" t="str">
        <f t="shared" si="7"/>
        <v/>
      </c>
      <c r="Q129" s="82" t="str">
        <f t="shared" si="8"/>
        <v/>
      </c>
      <c r="R129" s="82" t="str">
        <f ca="1">IF(Q$273 = "","",IF(Q$273 &lt;&gt; Q129,"",COUNTIF(C$3:C129,Q$273)))</f>
        <v/>
      </c>
      <c r="S129" s="82" t="str">
        <f t="shared" ca="1" si="9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5</v>
      </c>
      <c r="B130" s="62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5"/>
        <v/>
      </c>
      <c r="O130" s="82" t="str">
        <f t="shared" si="6"/>
        <v/>
      </c>
      <c r="P130" s="82" t="str">
        <f t="shared" si="7"/>
        <v/>
      </c>
      <c r="Q130" s="82" t="str">
        <f t="shared" si="8"/>
        <v/>
      </c>
      <c r="R130" s="82" t="str">
        <f ca="1">IF(Q$273 = "","",IF(Q$273 &lt;&gt; Q130,"",COUNTIF(C$3:C130,Q$273)))</f>
        <v/>
      </c>
      <c r="S130" s="82" t="str">
        <f t="shared" ca="1" si="9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5</v>
      </c>
      <c r="B131" s="62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ref="N131:N194" si="10">IF(AND($H131=0,$I131=0),"",$H131*60+$I131)</f>
        <v/>
      </c>
      <c r="O131" s="82" t="str">
        <f t="shared" si="6"/>
        <v/>
      </c>
      <c r="P131" s="82" t="str">
        <f t="shared" si="7"/>
        <v/>
      </c>
      <c r="Q131" s="82" t="str">
        <f t="shared" si="8"/>
        <v/>
      </c>
      <c r="R131" s="82" t="str">
        <f ca="1">IF(Q$273 = "","",IF(Q$273 &lt;&gt; Q131,"",COUNTIF(C$3:C131,Q$273)))</f>
        <v/>
      </c>
      <c r="S131" s="82" t="str">
        <f t="shared" ca="1" si="9"/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5</v>
      </c>
      <c r="B132" s="62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0"/>
        <v/>
      </c>
      <c r="O132" s="82" t="str">
        <f t="shared" ref="O132:O195" si="11">IF(AND(C132="",COUNT(D132:M132)&gt;0),A132 &amp; "組" &amp; B132 &amp; "番","")</f>
        <v/>
      </c>
      <c r="P132" s="82" t="str">
        <f t="shared" ref="P132:P195" si="12">IF(AND(C132&lt;&gt;"",COUNTIF(D132:M132,"")&gt;0,COUNTIF(D132:K132,"")&lt;8),A132 &amp; "組" &amp; B132 &amp; "番","")</f>
        <v/>
      </c>
      <c r="Q132" s="82" t="str">
        <f t="shared" ref="Q132:Q195" si="13">IF(OR(COUNTIF(C$3:C$272,C132) = 1,COUNTIF(C$3:C$272,C132) = 0),"",C132)</f>
        <v/>
      </c>
      <c r="R132" s="82" t="str">
        <f ca="1">IF(Q$273 = "","",IF(Q$273 &lt;&gt; Q132,"",COUNTIF(C$3:C132,Q$273)))</f>
        <v/>
      </c>
      <c r="S132" s="82" t="str">
        <f t="shared" ref="S132:S195" ca="1" si="14">IF(R132 = "","",A132 &amp; "-" &amp; B132)</f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5</v>
      </c>
      <c r="B133" s="62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0"/>
        <v/>
      </c>
      <c r="O133" s="82" t="str">
        <f t="shared" si="11"/>
        <v/>
      </c>
      <c r="P133" s="82" t="str">
        <f t="shared" si="12"/>
        <v/>
      </c>
      <c r="Q133" s="82" t="str">
        <f t="shared" si="13"/>
        <v/>
      </c>
      <c r="R133" s="82" t="str">
        <f ca="1">IF(Q$273 = "","",IF(Q$273 &lt;&gt; Q133,"",COUNTIF(C$3:C133,Q$273)))</f>
        <v/>
      </c>
      <c r="S133" s="82" t="str">
        <f t="shared" ca="1" si="14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5</v>
      </c>
      <c r="B134" s="62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0"/>
        <v/>
      </c>
      <c r="O134" s="82" t="str">
        <f t="shared" si="11"/>
        <v/>
      </c>
      <c r="P134" s="82" t="str">
        <f t="shared" si="12"/>
        <v/>
      </c>
      <c r="Q134" s="82" t="str">
        <f t="shared" si="13"/>
        <v/>
      </c>
      <c r="R134" s="82" t="str">
        <f ca="1">IF(Q$273 = "","",IF(Q$273 &lt;&gt; Q134,"",COUNTIF(C$3:C134,Q$273)))</f>
        <v/>
      </c>
      <c r="S134" s="82" t="str">
        <f t="shared" ca="1" si="14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5</v>
      </c>
      <c r="B135" s="62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0"/>
        <v/>
      </c>
      <c r="O135" s="82" t="str">
        <f t="shared" si="11"/>
        <v/>
      </c>
      <c r="P135" s="82" t="str">
        <f t="shared" si="12"/>
        <v/>
      </c>
      <c r="Q135" s="82" t="str">
        <f t="shared" si="13"/>
        <v/>
      </c>
      <c r="R135" s="82" t="str">
        <f ca="1">IF(Q$273 = "","",IF(Q$273 &lt;&gt; Q135,"",COUNTIF(C$3:C135,Q$273)))</f>
        <v/>
      </c>
      <c r="S135" s="82" t="str">
        <f t="shared" ca="1" si="14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5</v>
      </c>
      <c r="B136" s="62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0"/>
        <v/>
      </c>
      <c r="O136" s="82" t="str">
        <f t="shared" si="11"/>
        <v/>
      </c>
      <c r="P136" s="82" t="str">
        <f t="shared" si="12"/>
        <v/>
      </c>
      <c r="Q136" s="82" t="str">
        <f t="shared" si="13"/>
        <v/>
      </c>
      <c r="R136" s="82" t="str">
        <f ca="1">IF(Q$273 = "","",IF(Q$273 &lt;&gt; Q136,"",COUNTIF(C$3:C136,Q$273)))</f>
        <v/>
      </c>
      <c r="S136" s="82" t="str">
        <f t="shared" ca="1" si="14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5</v>
      </c>
      <c r="B137" s="62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0"/>
        <v/>
      </c>
      <c r="O137" s="82" t="str">
        <f t="shared" si="11"/>
        <v/>
      </c>
      <c r="P137" s="82" t="str">
        <f t="shared" si="12"/>
        <v/>
      </c>
      <c r="Q137" s="82" t="str">
        <f t="shared" si="13"/>
        <v/>
      </c>
      <c r="R137" s="82" t="str">
        <f ca="1">IF(Q$273 = "","",IF(Q$273 &lt;&gt; Q137,"",COUNTIF(C$3:C137,Q$273)))</f>
        <v/>
      </c>
      <c r="S137" s="82" t="str">
        <f t="shared" ca="1" si="14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5</v>
      </c>
      <c r="B138" s="62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0"/>
        <v/>
      </c>
      <c r="O138" s="82" t="str">
        <f t="shared" si="11"/>
        <v/>
      </c>
      <c r="P138" s="82" t="str">
        <f t="shared" si="12"/>
        <v/>
      </c>
      <c r="Q138" s="82" t="str">
        <f t="shared" si="13"/>
        <v/>
      </c>
      <c r="R138" s="82" t="str">
        <f ca="1">IF(Q$273 = "","",IF(Q$273 &lt;&gt; Q138,"",COUNTIF(C$3:C138,Q$273)))</f>
        <v/>
      </c>
      <c r="S138" s="82" t="str">
        <f t="shared" ca="1" si="14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5</v>
      </c>
      <c r="B139" s="62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0"/>
        <v/>
      </c>
      <c r="O139" s="82" t="str">
        <f t="shared" si="11"/>
        <v/>
      </c>
      <c r="P139" s="82" t="str">
        <f t="shared" si="12"/>
        <v/>
      </c>
      <c r="Q139" s="82" t="str">
        <f t="shared" si="13"/>
        <v/>
      </c>
      <c r="R139" s="82" t="str">
        <f ca="1">IF(Q$273 = "","",IF(Q$273 &lt;&gt; Q139,"",COUNTIF(C$3:C139,Q$273)))</f>
        <v/>
      </c>
      <c r="S139" s="82" t="str">
        <f t="shared" ca="1" si="14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5</v>
      </c>
      <c r="B140" s="62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0"/>
        <v/>
      </c>
      <c r="O140" s="82" t="str">
        <f t="shared" si="11"/>
        <v/>
      </c>
      <c r="P140" s="82" t="str">
        <f t="shared" si="12"/>
        <v/>
      </c>
      <c r="Q140" s="82" t="str">
        <f t="shared" si="13"/>
        <v/>
      </c>
      <c r="R140" s="82" t="str">
        <f ca="1">IF(Q$273 = "","",IF(Q$273 &lt;&gt; Q140,"",COUNTIF(C$3:C140,Q$273)))</f>
        <v/>
      </c>
      <c r="S140" s="82" t="str">
        <f t="shared" ca="1" si="14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5</v>
      </c>
      <c r="B141" s="62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0"/>
        <v/>
      </c>
      <c r="O141" s="82" t="str">
        <f t="shared" si="11"/>
        <v/>
      </c>
      <c r="P141" s="82" t="str">
        <f t="shared" si="12"/>
        <v/>
      </c>
      <c r="Q141" s="82" t="str">
        <f t="shared" si="13"/>
        <v/>
      </c>
      <c r="R141" s="82" t="str">
        <f ca="1">IF(Q$273 = "","",IF(Q$273 &lt;&gt; Q141,"",COUNTIF(C$3:C141,Q$273)))</f>
        <v/>
      </c>
      <c r="S141" s="82" t="str">
        <f t="shared" ca="1" si="14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5</v>
      </c>
      <c r="B142" s="62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0"/>
        <v/>
      </c>
      <c r="O142" s="82" t="str">
        <f t="shared" si="11"/>
        <v/>
      </c>
      <c r="P142" s="82" t="str">
        <f t="shared" si="12"/>
        <v/>
      </c>
      <c r="Q142" s="82" t="str">
        <f t="shared" si="13"/>
        <v/>
      </c>
      <c r="R142" s="82" t="str">
        <f ca="1">IF(Q$273 = "","",IF(Q$273 &lt;&gt; Q142,"",COUNTIF(C$3:C142,Q$273)))</f>
        <v/>
      </c>
      <c r="S142" s="82" t="str">
        <f t="shared" ca="1" si="14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5</v>
      </c>
      <c r="B143" s="62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0"/>
        <v/>
      </c>
      <c r="O143" s="82" t="str">
        <f t="shared" si="11"/>
        <v/>
      </c>
      <c r="P143" s="82" t="str">
        <f t="shared" si="12"/>
        <v/>
      </c>
      <c r="Q143" s="82" t="str">
        <f t="shared" si="13"/>
        <v/>
      </c>
      <c r="R143" s="82" t="str">
        <f ca="1">IF(Q$273 = "","",IF(Q$273 &lt;&gt; Q143,"",COUNTIF(C$3:C143,Q$273)))</f>
        <v/>
      </c>
      <c r="S143" s="82" t="str">
        <f t="shared" ca="1" si="14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5</v>
      </c>
      <c r="B144" s="62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0"/>
        <v/>
      </c>
      <c r="O144" s="82" t="str">
        <f t="shared" si="11"/>
        <v/>
      </c>
      <c r="P144" s="82" t="str">
        <f t="shared" si="12"/>
        <v/>
      </c>
      <c r="Q144" s="82" t="str">
        <f t="shared" si="13"/>
        <v/>
      </c>
      <c r="R144" s="82" t="str">
        <f ca="1">IF(Q$273 = "","",IF(Q$273 &lt;&gt; Q144,"",COUNTIF(C$3:C144,Q$273)))</f>
        <v/>
      </c>
      <c r="S144" s="82" t="str">
        <f t="shared" ca="1" si="14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5</v>
      </c>
      <c r="B145" s="62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0"/>
        <v/>
      </c>
      <c r="O145" s="82" t="str">
        <f t="shared" si="11"/>
        <v/>
      </c>
      <c r="P145" s="82" t="str">
        <f t="shared" si="12"/>
        <v/>
      </c>
      <c r="Q145" s="82" t="str">
        <f t="shared" si="13"/>
        <v/>
      </c>
      <c r="R145" s="82" t="str">
        <f ca="1">IF(Q$273 = "","",IF(Q$273 &lt;&gt; Q145,"",COUNTIF(C$3:C145,Q$273)))</f>
        <v/>
      </c>
      <c r="S145" s="82" t="str">
        <f t="shared" ca="1" si="14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5</v>
      </c>
      <c r="B146" s="62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0"/>
        <v/>
      </c>
      <c r="O146" s="82" t="str">
        <f t="shared" si="11"/>
        <v/>
      </c>
      <c r="P146" s="82" t="str">
        <f t="shared" si="12"/>
        <v/>
      </c>
      <c r="Q146" s="82" t="str">
        <f t="shared" si="13"/>
        <v/>
      </c>
      <c r="R146" s="82" t="str">
        <f ca="1">IF(Q$273 = "","",IF(Q$273 &lt;&gt; Q146,"",COUNTIF(C$3:C146,Q$273)))</f>
        <v/>
      </c>
      <c r="S146" s="82" t="str">
        <f t="shared" ca="1" si="14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5</v>
      </c>
      <c r="B147" s="62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0"/>
        <v/>
      </c>
      <c r="O147" s="82" t="str">
        <f t="shared" si="11"/>
        <v/>
      </c>
      <c r="P147" s="82" t="str">
        <f t="shared" si="12"/>
        <v/>
      </c>
      <c r="Q147" s="82" t="str">
        <f t="shared" si="13"/>
        <v/>
      </c>
      <c r="R147" s="82" t="str">
        <f ca="1">IF(Q$273 = "","",IF(Q$273 &lt;&gt; Q147,"",COUNTIF(C$3:C147,Q$273)))</f>
        <v/>
      </c>
      <c r="S147" s="82" t="str">
        <f t="shared" ca="1" si="14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5</v>
      </c>
      <c r="B148" s="62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0"/>
        <v/>
      </c>
      <c r="O148" s="82" t="str">
        <f t="shared" si="11"/>
        <v/>
      </c>
      <c r="P148" s="82" t="str">
        <f t="shared" si="12"/>
        <v/>
      </c>
      <c r="Q148" s="82" t="str">
        <f t="shared" si="13"/>
        <v/>
      </c>
      <c r="R148" s="82" t="str">
        <f ca="1">IF(Q$273 = "","",IF(Q$273 &lt;&gt; Q148,"",COUNTIF(C$3:C148,Q$273)))</f>
        <v/>
      </c>
      <c r="S148" s="82" t="str">
        <f t="shared" ca="1" si="14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5</v>
      </c>
      <c r="B149" s="62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0"/>
        <v/>
      </c>
      <c r="O149" s="82" t="str">
        <f t="shared" si="11"/>
        <v/>
      </c>
      <c r="P149" s="82" t="str">
        <f t="shared" si="12"/>
        <v/>
      </c>
      <c r="Q149" s="82" t="str">
        <f t="shared" si="13"/>
        <v/>
      </c>
      <c r="R149" s="82" t="str">
        <f ca="1">IF(Q$273 = "","",IF(Q$273 &lt;&gt; Q149,"",COUNTIF(C$3:C149,Q$273)))</f>
        <v/>
      </c>
      <c r="S149" s="82" t="str">
        <f t="shared" ca="1" si="14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5</v>
      </c>
      <c r="B150" s="62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0"/>
        <v/>
      </c>
      <c r="O150" s="82" t="str">
        <f t="shared" si="11"/>
        <v/>
      </c>
      <c r="P150" s="82" t="str">
        <f t="shared" si="12"/>
        <v/>
      </c>
      <c r="Q150" s="82" t="str">
        <f t="shared" si="13"/>
        <v/>
      </c>
      <c r="R150" s="82" t="str">
        <f ca="1">IF(Q$273 = "","",IF(Q$273 &lt;&gt; Q150,"",COUNTIF(C$3:C150,Q$273)))</f>
        <v/>
      </c>
      <c r="S150" s="82" t="str">
        <f t="shared" ca="1" si="14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5</v>
      </c>
      <c r="B151" s="62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0"/>
        <v/>
      </c>
      <c r="O151" s="82" t="str">
        <f t="shared" si="11"/>
        <v/>
      </c>
      <c r="P151" s="82" t="str">
        <f t="shared" si="12"/>
        <v/>
      </c>
      <c r="Q151" s="82" t="str">
        <f t="shared" si="13"/>
        <v/>
      </c>
      <c r="R151" s="82" t="str">
        <f ca="1">IF(Q$273 = "","",IF(Q$273 &lt;&gt; Q151,"",COUNTIF(C$3:C151,Q$273)))</f>
        <v/>
      </c>
      <c r="S151" s="82" t="str">
        <f t="shared" ca="1" si="14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5</v>
      </c>
      <c r="B152" s="64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0"/>
        <v/>
      </c>
      <c r="O152" s="82" t="str">
        <f t="shared" si="11"/>
        <v/>
      </c>
      <c r="P152" s="82" t="str">
        <f t="shared" si="12"/>
        <v/>
      </c>
      <c r="Q152" s="82" t="str">
        <f t="shared" si="13"/>
        <v/>
      </c>
      <c r="R152" s="82" t="str">
        <f ca="1">IF(Q$273 = "","",IF(Q$273 &lt;&gt; Q152,"",COUNTIF(C$3:C152,Q$273)))</f>
        <v/>
      </c>
      <c r="S152" s="82" t="str">
        <f t="shared" ca="1" si="14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6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0"/>
        <v/>
      </c>
      <c r="O153" s="82" t="str">
        <f t="shared" si="11"/>
        <v/>
      </c>
      <c r="P153" s="82" t="str">
        <f t="shared" si="12"/>
        <v/>
      </c>
      <c r="Q153" s="82" t="str">
        <f t="shared" si="13"/>
        <v/>
      </c>
      <c r="R153" s="82" t="str">
        <f ca="1">IF(Q$273 = "","",IF(Q$273 &lt;&gt; Q153,"",COUNTIF(C$3:C153,Q$273)))</f>
        <v/>
      </c>
      <c r="S153" s="82" t="str">
        <f t="shared" ca="1" si="14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6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0"/>
        <v/>
      </c>
      <c r="O154" s="82" t="str">
        <f t="shared" si="11"/>
        <v/>
      </c>
      <c r="P154" s="82" t="str">
        <f t="shared" si="12"/>
        <v/>
      </c>
      <c r="Q154" s="82" t="str">
        <f t="shared" si="13"/>
        <v/>
      </c>
      <c r="R154" s="82" t="str">
        <f ca="1">IF(Q$273 = "","",IF(Q$273 &lt;&gt; Q154,"",COUNTIF(C$3:C154,Q$273)))</f>
        <v/>
      </c>
      <c r="S154" s="82" t="str">
        <f t="shared" ca="1" si="14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6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0"/>
        <v/>
      </c>
      <c r="O155" s="82" t="str">
        <f t="shared" si="11"/>
        <v/>
      </c>
      <c r="P155" s="82" t="str">
        <f t="shared" si="12"/>
        <v/>
      </c>
      <c r="Q155" s="82" t="str">
        <f t="shared" si="13"/>
        <v/>
      </c>
      <c r="R155" s="82" t="str">
        <f ca="1">IF(Q$273 = "","",IF(Q$273 &lt;&gt; Q155,"",COUNTIF(C$3:C155,Q$273)))</f>
        <v/>
      </c>
      <c r="S155" s="82" t="str">
        <f t="shared" ca="1" si="14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6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0"/>
        <v/>
      </c>
      <c r="O156" s="82" t="str">
        <f t="shared" si="11"/>
        <v/>
      </c>
      <c r="P156" s="82" t="str">
        <f t="shared" si="12"/>
        <v/>
      </c>
      <c r="Q156" s="82" t="str">
        <f t="shared" si="13"/>
        <v/>
      </c>
      <c r="R156" s="82" t="str">
        <f ca="1">IF(Q$273 = "","",IF(Q$273 &lt;&gt; Q156,"",COUNTIF(C$3:C156,Q$273)))</f>
        <v/>
      </c>
      <c r="S156" s="82" t="str">
        <f t="shared" ca="1" si="14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6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0"/>
        <v/>
      </c>
      <c r="O157" s="82" t="str">
        <f t="shared" si="11"/>
        <v/>
      </c>
      <c r="P157" s="82" t="str">
        <f t="shared" si="12"/>
        <v/>
      </c>
      <c r="Q157" s="82" t="str">
        <f t="shared" si="13"/>
        <v/>
      </c>
      <c r="R157" s="82" t="str">
        <f ca="1">IF(Q$273 = "","",IF(Q$273 &lt;&gt; Q157,"",COUNTIF(C$3:C157,Q$273)))</f>
        <v/>
      </c>
      <c r="S157" s="82" t="str">
        <f t="shared" ca="1" si="14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6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0"/>
        <v/>
      </c>
      <c r="O158" s="82" t="str">
        <f t="shared" si="11"/>
        <v/>
      </c>
      <c r="P158" s="82" t="str">
        <f t="shared" si="12"/>
        <v/>
      </c>
      <c r="Q158" s="82" t="str">
        <f t="shared" si="13"/>
        <v/>
      </c>
      <c r="R158" s="82" t="str">
        <f ca="1">IF(Q$273 = "","",IF(Q$273 &lt;&gt; Q158,"",COUNTIF(C$3:C158,Q$273)))</f>
        <v/>
      </c>
      <c r="S158" s="82" t="str">
        <f t="shared" ca="1" si="14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6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0"/>
        <v/>
      </c>
      <c r="O159" s="82" t="str">
        <f t="shared" si="11"/>
        <v/>
      </c>
      <c r="P159" s="82" t="str">
        <f t="shared" si="12"/>
        <v/>
      </c>
      <c r="Q159" s="82" t="str">
        <f t="shared" si="13"/>
        <v/>
      </c>
      <c r="R159" s="82" t="str">
        <f ca="1">IF(Q$273 = "","",IF(Q$273 &lt;&gt; Q159,"",COUNTIF(C$3:C159,Q$273)))</f>
        <v/>
      </c>
      <c r="S159" s="82" t="str">
        <f t="shared" ca="1" si="14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6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0"/>
        <v/>
      </c>
      <c r="O160" s="82" t="str">
        <f t="shared" si="11"/>
        <v/>
      </c>
      <c r="P160" s="82" t="str">
        <f t="shared" si="12"/>
        <v/>
      </c>
      <c r="Q160" s="82" t="str">
        <f t="shared" si="13"/>
        <v/>
      </c>
      <c r="R160" s="82" t="str">
        <f ca="1">IF(Q$273 = "","",IF(Q$273 &lt;&gt; Q160,"",COUNTIF(C$3:C160,Q$273)))</f>
        <v/>
      </c>
      <c r="S160" s="82" t="str">
        <f t="shared" ca="1" si="14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6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0"/>
        <v/>
      </c>
      <c r="O161" s="82" t="str">
        <f t="shared" si="11"/>
        <v/>
      </c>
      <c r="P161" s="82" t="str">
        <f t="shared" si="12"/>
        <v/>
      </c>
      <c r="Q161" s="82" t="str">
        <f t="shared" si="13"/>
        <v/>
      </c>
      <c r="R161" s="82" t="str">
        <f ca="1">IF(Q$273 = "","",IF(Q$273 &lt;&gt; Q161,"",COUNTIF(C$3:C161,Q$273)))</f>
        <v/>
      </c>
      <c r="S161" s="82" t="str">
        <f t="shared" ca="1" si="14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6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0"/>
        <v/>
      </c>
      <c r="O162" s="82" t="str">
        <f t="shared" si="11"/>
        <v/>
      </c>
      <c r="P162" s="82" t="str">
        <f t="shared" si="12"/>
        <v/>
      </c>
      <c r="Q162" s="82" t="str">
        <f t="shared" si="13"/>
        <v/>
      </c>
      <c r="R162" s="82" t="str">
        <f ca="1">IF(Q$273 = "","",IF(Q$273 &lt;&gt; Q162,"",COUNTIF(C$3:C162,Q$273)))</f>
        <v/>
      </c>
      <c r="S162" s="82" t="str">
        <f t="shared" ca="1" si="14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6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0"/>
        <v/>
      </c>
      <c r="O163" s="82" t="str">
        <f t="shared" si="11"/>
        <v/>
      </c>
      <c r="P163" s="82" t="str">
        <f t="shared" si="12"/>
        <v/>
      </c>
      <c r="Q163" s="82" t="str">
        <f t="shared" si="13"/>
        <v/>
      </c>
      <c r="R163" s="82" t="str">
        <f ca="1">IF(Q$273 = "","",IF(Q$273 &lt;&gt; Q163,"",COUNTIF(C$3:C163,Q$273)))</f>
        <v/>
      </c>
      <c r="S163" s="82" t="str">
        <f t="shared" ca="1" si="14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6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0"/>
        <v/>
      </c>
      <c r="O164" s="82" t="str">
        <f t="shared" si="11"/>
        <v/>
      </c>
      <c r="P164" s="82" t="str">
        <f t="shared" si="12"/>
        <v/>
      </c>
      <c r="Q164" s="82" t="str">
        <f t="shared" si="13"/>
        <v/>
      </c>
      <c r="R164" s="82" t="str">
        <f ca="1">IF(Q$273 = "","",IF(Q$273 &lt;&gt; Q164,"",COUNTIF(C$3:C164,Q$273)))</f>
        <v/>
      </c>
      <c r="S164" s="82" t="str">
        <f t="shared" ca="1" si="14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6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0"/>
        <v/>
      </c>
      <c r="O165" s="82" t="str">
        <f t="shared" si="11"/>
        <v/>
      </c>
      <c r="P165" s="82" t="str">
        <f t="shared" si="12"/>
        <v/>
      </c>
      <c r="Q165" s="82" t="str">
        <f t="shared" si="13"/>
        <v/>
      </c>
      <c r="R165" s="82" t="str">
        <f ca="1">IF(Q$273 = "","",IF(Q$273 &lt;&gt; Q165,"",COUNTIF(C$3:C165,Q$273)))</f>
        <v/>
      </c>
      <c r="S165" s="82" t="str">
        <f t="shared" ca="1" si="14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6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0"/>
        <v/>
      </c>
      <c r="O166" s="82" t="str">
        <f t="shared" si="11"/>
        <v/>
      </c>
      <c r="P166" s="82" t="str">
        <f t="shared" si="12"/>
        <v/>
      </c>
      <c r="Q166" s="82" t="str">
        <f t="shared" si="13"/>
        <v/>
      </c>
      <c r="R166" s="82" t="str">
        <f ca="1">IF(Q$273 = "","",IF(Q$273 &lt;&gt; Q166,"",COUNTIF(C$3:C166,Q$273)))</f>
        <v/>
      </c>
      <c r="S166" s="82" t="str">
        <f t="shared" ca="1" si="14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6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0"/>
        <v/>
      </c>
      <c r="O167" s="82" t="str">
        <f t="shared" si="11"/>
        <v/>
      </c>
      <c r="P167" s="82" t="str">
        <f t="shared" si="12"/>
        <v/>
      </c>
      <c r="Q167" s="82" t="str">
        <f t="shared" si="13"/>
        <v/>
      </c>
      <c r="R167" s="82" t="str">
        <f ca="1">IF(Q$273 = "","",IF(Q$273 &lt;&gt; Q167,"",COUNTIF(C$3:C167,Q$273)))</f>
        <v/>
      </c>
      <c r="S167" s="82" t="str">
        <f t="shared" ca="1" si="14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6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0"/>
        <v/>
      </c>
      <c r="O168" s="82" t="str">
        <f t="shared" si="11"/>
        <v/>
      </c>
      <c r="P168" s="82" t="str">
        <f t="shared" si="12"/>
        <v/>
      </c>
      <c r="Q168" s="82" t="str">
        <f t="shared" si="13"/>
        <v/>
      </c>
      <c r="R168" s="82" t="str">
        <f ca="1">IF(Q$273 = "","",IF(Q$273 &lt;&gt; Q168,"",COUNTIF(C$3:C168,Q$273)))</f>
        <v/>
      </c>
      <c r="S168" s="82" t="str">
        <f t="shared" ca="1" si="14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6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0"/>
        <v/>
      </c>
      <c r="O169" s="82" t="str">
        <f t="shared" si="11"/>
        <v/>
      </c>
      <c r="P169" s="82" t="str">
        <f t="shared" si="12"/>
        <v/>
      </c>
      <c r="Q169" s="82" t="str">
        <f t="shared" si="13"/>
        <v/>
      </c>
      <c r="R169" s="82" t="str">
        <f ca="1">IF(Q$273 = "","",IF(Q$273 &lt;&gt; Q169,"",COUNTIF(C$3:C169,Q$273)))</f>
        <v/>
      </c>
      <c r="S169" s="82" t="str">
        <f t="shared" ca="1" si="14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6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0"/>
        <v/>
      </c>
      <c r="O170" s="82" t="str">
        <f t="shared" si="11"/>
        <v/>
      </c>
      <c r="P170" s="82" t="str">
        <f t="shared" si="12"/>
        <v/>
      </c>
      <c r="Q170" s="82" t="str">
        <f t="shared" si="13"/>
        <v/>
      </c>
      <c r="R170" s="82" t="str">
        <f ca="1">IF(Q$273 = "","",IF(Q$273 &lt;&gt; Q170,"",COUNTIF(C$3:C170,Q$273)))</f>
        <v/>
      </c>
      <c r="S170" s="82" t="str">
        <f t="shared" ca="1" si="14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6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0"/>
        <v/>
      </c>
      <c r="O171" s="82" t="str">
        <f t="shared" si="11"/>
        <v/>
      </c>
      <c r="P171" s="82" t="str">
        <f t="shared" si="12"/>
        <v/>
      </c>
      <c r="Q171" s="82" t="str">
        <f t="shared" si="13"/>
        <v/>
      </c>
      <c r="R171" s="82" t="str">
        <f ca="1">IF(Q$273 = "","",IF(Q$273 &lt;&gt; Q171,"",COUNTIF(C$3:C171,Q$273)))</f>
        <v/>
      </c>
      <c r="S171" s="82" t="str">
        <f t="shared" ca="1" si="14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6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0"/>
        <v/>
      </c>
      <c r="O172" s="82" t="str">
        <f t="shared" si="11"/>
        <v/>
      </c>
      <c r="P172" s="82" t="str">
        <f t="shared" si="12"/>
        <v/>
      </c>
      <c r="Q172" s="82" t="str">
        <f t="shared" si="13"/>
        <v/>
      </c>
      <c r="R172" s="82" t="str">
        <f ca="1">IF(Q$273 = "","",IF(Q$273 &lt;&gt; Q172,"",COUNTIF(C$3:C172,Q$273)))</f>
        <v/>
      </c>
      <c r="S172" s="82" t="str">
        <f t="shared" ca="1" si="14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6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0"/>
        <v/>
      </c>
      <c r="O173" s="82" t="str">
        <f t="shared" si="11"/>
        <v/>
      </c>
      <c r="P173" s="82" t="str">
        <f t="shared" si="12"/>
        <v/>
      </c>
      <c r="Q173" s="82" t="str">
        <f t="shared" si="13"/>
        <v/>
      </c>
      <c r="R173" s="82" t="str">
        <f ca="1">IF(Q$273 = "","",IF(Q$273 &lt;&gt; Q173,"",COUNTIF(C$3:C173,Q$273)))</f>
        <v/>
      </c>
      <c r="S173" s="82" t="str">
        <f t="shared" ca="1" si="14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6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0"/>
        <v/>
      </c>
      <c r="O174" s="82" t="str">
        <f t="shared" si="11"/>
        <v/>
      </c>
      <c r="P174" s="82" t="str">
        <f t="shared" si="12"/>
        <v/>
      </c>
      <c r="Q174" s="82" t="str">
        <f t="shared" si="13"/>
        <v/>
      </c>
      <c r="R174" s="82" t="str">
        <f ca="1">IF(Q$273 = "","",IF(Q$273 &lt;&gt; Q174,"",COUNTIF(C$3:C174,Q$273)))</f>
        <v/>
      </c>
      <c r="S174" s="82" t="str">
        <f t="shared" ca="1" si="14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6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0"/>
        <v/>
      </c>
      <c r="O175" s="82" t="str">
        <f t="shared" si="11"/>
        <v/>
      </c>
      <c r="P175" s="82" t="str">
        <f t="shared" si="12"/>
        <v/>
      </c>
      <c r="Q175" s="82" t="str">
        <f t="shared" si="13"/>
        <v/>
      </c>
      <c r="R175" s="82" t="str">
        <f ca="1">IF(Q$273 = "","",IF(Q$273 &lt;&gt; Q175,"",COUNTIF(C$3:C175,Q$273)))</f>
        <v/>
      </c>
      <c r="S175" s="82" t="str">
        <f t="shared" ca="1" si="14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6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0"/>
        <v/>
      </c>
      <c r="O176" s="82" t="str">
        <f t="shared" si="11"/>
        <v/>
      </c>
      <c r="P176" s="82" t="str">
        <f t="shared" si="12"/>
        <v/>
      </c>
      <c r="Q176" s="82" t="str">
        <f t="shared" si="13"/>
        <v/>
      </c>
      <c r="R176" s="82" t="str">
        <f ca="1">IF(Q$273 = "","",IF(Q$273 &lt;&gt; Q176,"",COUNTIF(C$3:C176,Q$273)))</f>
        <v/>
      </c>
      <c r="S176" s="82" t="str">
        <f t="shared" ca="1" si="14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6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0"/>
        <v/>
      </c>
      <c r="O177" s="82" t="str">
        <f t="shared" si="11"/>
        <v/>
      </c>
      <c r="P177" s="82" t="str">
        <f t="shared" si="12"/>
        <v/>
      </c>
      <c r="Q177" s="82" t="str">
        <f t="shared" si="13"/>
        <v/>
      </c>
      <c r="R177" s="82" t="str">
        <f ca="1">IF(Q$273 = "","",IF(Q$273 &lt;&gt; Q177,"",COUNTIF(C$3:C177,Q$273)))</f>
        <v/>
      </c>
      <c r="S177" s="82" t="str">
        <f t="shared" ca="1" si="14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6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0"/>
        <v/>
      </c>
      <c r="O178" s="82" t="str">
        <f t="shared" si="11"/>
        <v/>
      </c>
      <c r="P178" s="82" t="str">
        <f t="shared" si="12"/>
        <v/>
      </c>
      <c r="Q178" s="82" t="str">
        <f t="shared" si="13"/>
        <v/>
      </c>
      <c r="R178" s="82" t="str">
        <f ca="1">IF(Q$273 = "","",IF(Q$273 &lt;&gt; Q178,"",COUNTIF(C$3:C178,Q$273)))</f>
        <v/>
      </c>
      <c r="S178" s="82" t="str">
        <f t="shared" ca="1" si="14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6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0"/>
        <v/>
      </c>
      <c r="O179" s="82" t="str">
        <f t="shared" si="11"/>
        <v/>
      </c>
      <c r="P179" s="82" t="str">
        <f t="shared" si="12"/>
        <v/>
      </c>
      <c r="Q179" s="82" t="str">
        <f t="shared" si="13"/>
        <v/>
      </c>
      <c r="R179" s="82" t="str">
        <f ca="1">IF(Q$273 = "","",IF(Q$273 &lt;&gt; Q179,"",COUNTIF(C$3:C179,Q$273)))</f>
        <v/>
      </c>
      <c r="S179" s="82" t="str">
        <f t="shared" ca="1" si="14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6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0"/>
        <v/>
      </c>
      <c r="O180" s="82" t="str">
        <f t="shared" si="11"/>
        <v/>
      </c>
      <c r="P180" s="82" t="str">
        <f t="shared" si="12"/>
        <v/>
      </c>
      <c r="Q180" s="82" t="str">
        <f t="shared" si="13"/>
        <v/>
      </c>
      <c r="R180" s="82" t="str">
        <f ca="1">IF(Q$273 = "","",IF(Q$273 &lt;&gt; Q180,"",COUNTIF(C$3:C180,Q$273)))</f>
        <v/>
      </c>
      <c r="S180" s="82" t="str">
        <f t="shared" ca="1" si="14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6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0"/>
        <v/>
      </c>
      <c r="O181" s="82" t="str">
        <f t="shared" si="11"/>
        <v/>
      </c>
      <c r="P181" s="82" t="str">
        <f t="shared" si="12"/>
        <v/>
      </c>
      <c r="Q181" s="82" t="str">
        <f t="shared" si="13"/>
        <v/>
      </c>
      <c r="R181" s="82" t="str">
        <f ca="1">IF(Q$273 = "","",IF(Q$273 &lt;&gt; Q181,"",COUNTIF(C$3:C181,Q$273)))</f>
        <v/>
      </c>
      <c r="S181" s="82" t="str">
        <f t="shared" ca="1" si="14"/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63">
        <v>6</v>
      </c>
      <c r="B182" s="64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7" t="str">
        <f t="shared" si="10"/>
        <v/>
      </c>
      <c r="O182" s="82" t="str">
        <f t="shared" si="11"/>
        <v/>
      </c>
      <c r="P182" s="82" t="str">
        <f t="shared" si="12"/>
        <v/>
      </c>
      <c r="Q182" s="82" t="str">
        <f t="shared" si="13"/>
        <v/>
      </c>
      <c r="R182" s="82" t="str">
        <f ca="1">IF(Q$273 = "","",IF(Q$273 &lt;&gt; Q182,"",COUNTIF(C$3:C182,Q$273)))</f>
        <v/>
      </c>
      <c r="S182" s="82" t="str">
        <f t="shared" ca="1" si="14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7</v>
      </c>
      <c r="B183" s="62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36" t="str">
        <f t="shared" si="10"/>
        <v/>
      </c>
      <c r="O183" s="82" t="str">
        <f t="shared" si="11"/>
        <v/>
      </c>
      <c r="P183" s="82" t="str">
        <f t="shared" si="12"/>
        <v/>
      </c>
      <c r="Q183" s="82" t="str">
        <f t="shared" si="13"/>
        <v/>
      </c>
      <c r="R183" s="82" t="str">
        <f ca="1">IF(Q$273 = "","",IF(Q$273 &lt;&gt; Q183,"",COUNTIF(C$3:C183,Q$273)))</f>
        <v/>
      </c>
      <c r="S183" s="82" t="str">
        <f t="shared" ca="1" si="14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7</v>
      </c>
      <c r="B184" s="62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0"/>
        <v/>
      </c>
      <c r="O184" s="82" t="str">
        <f t="shared" si="11"/>
        <v/>
      </c>
      <c r="P184" s="82" t="str">
        <f t="shared" si="12"/>
        <v/>
      </c>
      <c r="Q184" s="82" t="str">
        <f t="shared" si="13"/>
        <v/>
      </c>
      <c r="R184" s="82" t="str">
        <f ca="1">IF(Q$273 = "","",IF(Q$273 &lt;&gt; Q184,"",COUNTIF(C$3:C184,Q$273)))</f>
        <v/>
      </c>
      <c r="S184" s="82" t="str">
        <f t="shared" ca="1" si="14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7</v>
      </c>
      <c r="B185" s="62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0"/>
        <v/>
      </c>
      <c r="O185" s="82" t="str">
        <f t="shared" si="11"/>
        <v/>
      </c>
      <c r="P185" s="82" t="str">
        <f t="shared" si="12"/>
        <v/>
      </c>
      <c r="Q185" s="82" t="str">
        <f t="shared" si="13"/>
        <v/>
      </c>
      <c r="R185" s="82" t="str">
        <f ca="1">IF(Q$273 = "","",IF(Q$273 &lt;&gt; Q185,"",COUNTIF(C$3:C185,Q$273)))</f>
        <v/>
      </c>
      <c r="S185" s="82" t="str">
        <f t="shared" ca="1" si="14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7</v>
      </c>
      <c r="B186" s="62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0"/>
        <v/>
      </c>
      <c r="O186" s="82" t="str">
        <f t="shared" si="11"/>
        <v/>
      </c>
      <c r="P186" s="82" t="str">
        <f t="shared" si="12"/>
        <v/>
      </c>
      <c r="Q186" s="82" t="str">
        <f t="shared" si="13"/>
        <v/>
      </c>
      <c r="R186" s="82" t="str">
        <f ca="1">IF(Q$273 = "","",IF(Q$273 &lt;&gt; Q186,"",COUNTIF(C$3:C186,Q$273)))</f>
        <v/>
      </c>
      <c r="S186" s="82" t="str">
        <f t="shared" ca="1" si="14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7</v>
      </c>
      <c r="B187" s="62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0"/>
        <v/>
      </c>
      <c r="O187" s="82" t="str">
        <f t="shared" si="11"/>
        <v/>
      </c>
      <c r="P187" s="82" t="str">
        <f t="shared" si="12"/>
        <v/>
      </c>
      <c r="Q187" s="82" t="str">
        <f t="shared" si="13"/>
        <v/>
      </c>
      <c r="R187" s="82" t="str">
        <f ca="1">IF(Q$273 = "","",IF(Q$273 &lt;&gt; Q187,"",COUNTIF(C$3:C187,Q$273)))</f>
        <v/>
      </c>
      <c r="S187" s="82" t="str">
        <f t="shared" ca="1" si="14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7</v>
      </c>
      <c r="B188" s="62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0"/>
        <v/>
      </c>
      <c r="O188" s="82" t="str">
        <f t="shared" si="11"/>
        <v/>
      </c>
      <c r="P188" s="82" t="str">
        <f t="shared" si="12"/>
        <v/>
      </c>
      <c r="Q188" s="82" t="str">
        <f t="shared" si="13"/>
        <v/>
      </c>
      <c r="R188" s="82" t="str">
        <f ca="1">IF(Q$273 = "","",IF(Q$273 &lt;&gt; Q188,"",COUNTIF(C$3:C188,Q$273)))</f>
        <v/>
      </c>
      <c r="S188" s="82" t="str">
        <f t="shared" ca="1" si="14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7</v>
      </c>
      <c r="B189" s="62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0"/>
        <v/>
      </c>
      <c r="O189" s="82" t="str">
        <f t="shared" si="11"/>
        <v/>
      </c>
      <c r="P189" s="82" t="str">
        <f t="shared" si="12"/>
        <v/>
      </c>
      <c r="Q189" s="82" t="str">
        <f t="shared" si="13"/>
        <v/>
      </c>
      <c r="R189" s="82" t="str">
        <f ca="1">IF(Q$273 = "","",IF(Q$273 &lt;&gt; Q189,"",COUNTIF(C$3:C189,Q$273)))</f>
        <v/>
      </c>
      <c r="S189" s="82" t="str">
        <f t="shared" ca="1" si="14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7</v>
      </c>
      <c r="B190" s="62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0"/>
        <v/>
      </c>
      <c r="O190" s="82" t="str">
        <f t="shared" si="11"/>
        <v/>
      </c>
      <c r="P190" s="82" t="str">
        <f t="shared" si="12"/>
        <v/>
      </c>
      <c r="Q190" s="82" t="str">
        <f t="shared" si="13"/>
        <v/>
      </c>
      <c r="R190" s="82" t="str">
        <f ca="1">IF(Q$273 = "","",IF(Q$273 &lt;&gt; Q190,"",COUNTIF(C$3:C190,Q$273)))</f>
        <v/>
      </c>
      <c r="S190" s="82" t="str">
        <f t="shared" ca="1" si="14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7</v>
      </c>
      <c r="B191" s="62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0"/>
        <v/>
      </c>
      <c r="O191" s="82" t="str">
        <f t="shared" si="11"/>
        <v/>
      </c>
      <c r="P191" s="82" t="str">
        <f t="shared" si="12"/>
        <v/>
      </c>
      <c r="Q191" s="82" t="str">
        <f t="shared" si="13"/>
        <v/>
      </c>
      <c r="R191" s="82" t="str">
        <f ca="1">IF(Q$273 = "","",IF(Q$273 &lt;&gt; Q191,"",COUNTIF(C$3:C191,Q$273)))</f>
        <v/>
      </c>
      <c r="S191" s="82" t="str">
        <f t="shared" ca="1" si="14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7</v>
      </c>
      <c r="B192" s="62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0"/>
        <v/>
      </c>
      <c r="O192" s="82" t="str">
        <f t="shared" si="11"/>
        <v/>
      </c>
      <c r="P192" s="82" t="str">
        <f t="shared" si="12"/>
        <v/>
      </c>
      <c r="Q192" s="82" t="str">
        <f t="shared" si="13"/>
        <v/>
      </c>
      <c r="R192" s="82" t="str">
        <f ca="1">IF(Q$273 = "","",IF(Q$273 &lt;&gt; Q192,"",COUNTIF(C$3:C192,Q$273)))</f>
        <v/>
      </c>
      <c r="S192" s="82" t="str">
        <f t="shared" ca="1" si="14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7</v>
      </c>
      <c r="B193" s="62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0"/>
        <v/>
      </c>
      <c r="O193" s="82" t="str">
        <f t="shared" si="11"/>
        <v/>
      </c>
      <c r="P193" s="82" t="str">
        <f t="shared" si="12"/>
        <v/>
      </c>
      <c r="Q193" s="82" t="str">
        <f t="shared" si="13"/>
        <v/>
      </c>
      <c r="R193" s="82" t="str">
        <f ca="1">IF(Q$273 = "","",IF(Q$273 &lt;&gt; Q193,"",COUNTIF(C$3:C193,Q$273)))</f>
        <v/>
      </c>
      <c r="S193" s="82" t="str">
        <f t="shared" ca="1" si="14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7</v>
      </c>
      <c r="B194" s="62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0"/>
        <v/>
      </c>
      <c r="O194" s="82" t="str">
        <f t="shared" si="11"/>
        <v/>
      </c>
      <c r="P194" s="82" t="str">
        <f t="shared" si="12"/>
        <v/>
      </c>
      <c r="Q194" s="82" t="str">
        <f t="shared" si="13"/>
        <v/>
      </c>
      <c r="R194" s="82" t="str">
        <f ca="1">IF(Q$273 = "","",IF(Q$273 &lt;&gt; Q194,"",COUNTIF(C$3:C194,Q$273)))</f>
        <v/>
      </c>
      <c r="S194" s="82" t="str">
        <f t="shared" ca="1" si="14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7</v>
      </c>
      <c r="B195" s="62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ref="N195:N258" si="15">IF(AND($H195=0,$I195=0),"",$H195*60+$I195)</f>
        <v/>
      </c>
      <c r="O195" s="82" t="str">
        <f t="shared" si="11"/>
        <v/>
      </c>
      <c r="P195" s="82" t="str">
        <f t="shared" si="12"/>
        <v/>
      </c>
      <c r="Q195" s="82" t="str">
        <f t="shared" si="13"/>
        <v/>
      </c>
      <c r="R195" s="82" t="str">
        <f ca="1">IF(Q$273 = "","",IF(Q$273 &lt;&gt; Q195,"",COUNTIF(C$3:C195,Q$273)))</f>
        <v/>
      </c>
      <c r="S195" s="82" t="str">
        <f t="shared" ca="1" si="14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7</v>
      </c>
      <c r="B196" s="62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5"/>
        <v/>
      </c>
      <c r="O196" s="82" t="str">
        <f t="shared" ref="O196:O259" si="16">IF(AND(C196="",COUNT(D196:M196)&gt;0),A196 &amp; "組" &amp; B196 &amp; "番","")</f>
        <v/>
      </c>
      <c r="P196" s="82" t="str">
        <f t="shared" ref="P196:P259" si="17">IF(AND(C196&lt;&gt;"",COUNTIF(D196:M196,"")&gt;0,COUNTIF(D196:K196,"")&lt;8),A196 &amp; "組" &amp; B196 &amp; "番","")</f>
        <v/>
      </c>
      <c r="Q196" s="82" t="str">
        <f t="shared" ref="Q196:Q259" si="18">IF(OR(COUNTIF(C$3:C$272,C196) = 1,COUNTIF(C$3:C$272,C196) = 0),"",C196)</f>
        <v/>
      </c>
      <c r="R196" s="82" t="str">
        <f ca="1">IF(Q$273 = "","",IF(Q$273 &lt;&gt; Q196,"",COUNTIF(C$3:C196,Q$273)))</f>
        <v/>
      </c>
      <c r="S196" s="82" t="str">
        <f t="shared" ref="S196:S259" ca="1" si="19">IF(R196 = "","",A196 &amp; "-" &amp; B196)</f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7</v>
      </c>
      <c r="B197" s="62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5"/>
        <v/>
      </c>
      <c r="O197" s="82" t="str">
        <f t="shared" si="16"/>
        <v/>
      </c>
      <c r="P197" s="82" t="str">
        <f t="shared" si="17"/>
        <v/>
      </c>
      <c r="Q197" s="82" t="str">
        <f t="shared" si="18"/>
        <v/>
      </c>
      <c r="R197" s="82" t="str">
        <f ca="1">IF(Q$273 = "","",IF(Q$273 &lt;&gt; Q197,"",COUNTIF(C$3:C197,Q$273)))</f>
        <v/>
      </c>
      <c r="S197" s="82" t="str">
        <f t="shared" ca="1" si="19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7</v>
      </c>
      <c r="B198" s="62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5"/>
        <v/>
      </c>
      <c r="O198" s="82" t="str">
        <f t="shared" si="16"/>
        <v/>
      </c>
      <c r="P198" s="82" t="str">
        <f t="shared" si="17"/>
        <v/>
      </c>
      <c r="Q198" s="82" t="str">
        <f t="shared" si="18"/>
        <v/>
      </c>
      <c r="R198" s="82" t="str">
        <f ca="1">IF(Q$273 = "","",IF(Q$273 &lt;&gt; Q198,"",COUNTIF(C$3:C198,Q$273)))</f>
        <v/>
      </c>
      <c r="S198" s="82" t="str">
        <f t="shared" ca="1" si="19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7</v>
      </c>
      <c r="B199" s="62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5"/>
        <v/>
      </c>
      <c r="O199" s="82" t="str">
        <f t="shared" si="16"/>
        <v/>
      </c>
      <c r="P199" s="82" t="str">
        <f t="shared" si="17"/>
        <v/>
      </c>
      <c r="Q199" s="82" t="str">
        <f t="shared" si="18"/>
        <v/>
      </c>
      <c r="R199" s="82" t="str">
        <f ca="1">IF(Q$273 = "","",IF(Q$273 &lt;&gt; Q199,"",COUNTIF(C$3:C199,Q$273)))</f>
        <v/>
      </c>
      <c r="S199" s="82" t="str">
        <f t="shared" ca="1" si="19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7</v>
      </c>
      <c r="B200" s="62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5"/>
        <v/>
      </c>
      <c r="O200" s="82" t="str">
        <f t="shared" si="16"/>
        <v/>
      </c>
      <c r="P200" s="82" t="str">
        <f t="shared" si="17"/>
        <v/>
      </c>
      <c r="Q200" s="82" t="str">
        <f t="shared" si="18"/>
        <v/>
      </c>
      <c r="R200" s="82" t="str">
        <f ca="1">IF(Q$273 = "","",IF(Q$273 &lt;&gt; Q200,"",COUNTIF(C$3:C200,Q$273)))</f>
        <v/>
      </c>
      <c r="S200" s="82" t="str">
        <f t="shared" ca="1" si="19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7</v>
      </c>
      <c r="B201" s="62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5"/>
        <v/>
      </c>
      <c r="O201" s="82" t="str">
        <f t="shared" si="16"/>
        <v/>
      </c>
      <c r="P201" s="82" t="str">
        <f t="shared" si="17"/>
        <v/>
      </c>
      <c r="Q201" s="82" t="str">
        <f t="shared" si="18"/>
        <v/>
      </c>
      <c r="R201" s="82" t="str">
        <f ca="1">IF(Q$273 = "","",IF(Q$273 &lt;&gt; Q201,"",COUNTIF(C$3:C201,Q$273)))</f>
        <v/>
      </c>
      <c r="S201" s="82" t="str">
        <f t="shared" ca="1" si="19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59">
        <v>7</v>
      </c>
      <c r="B202" s="62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36" t="str">
        <f t="shared" si="15"/>
        <v/>
      </c>
      <c r="O202" s="82" t="str">
        <f t="shared" si="16"/>
        <v/>
      </c>
      <c r="P202" s="82" t="str">
        <f t="shared" si="17"/>
        <v/>
      </c>
      <c r="Q202" s="82" t="str">
        <f t="shared" si="18"/>
        <v/>
      </c>
      <c r="R202" s="82" t="str">
        <f ca="1">IF(Q$273 = "","",IF(Q$273 &lt;&gt; Q202,"",COUNTIF(C$3:C202,Q$273)))</f>
        <v/>
      </c>
      <c r="S202" s="82" t="str">
        <f t="shared" ca="1" si="19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7</v>
      </c>
      <c r="B203" s="62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6" t="str">
        <f t="shared" si="15"/>
        <v/>
      </c>
      <c r="O203" s="82" t="str">
        <f t="shared" si="16"/>
        <v/>
      </c>
      <c r="P203" s="82" t="str">
        <f t="shared" si="17"/>
        <v/>
      </c>
      <c r="Q203" s="82" t="str">
        <f t="shared" si="18"/>
        <v/>
      </c>
      <c r="R203" s="82" t="str">
        <f ca="1">IF(Q$273 = "","",IF(Q$273 &lt;&gt; Q203,"",COUNTIF(C$3:C203,Q$273)))</f>
        <v/>
      </c>
      <c r="S203" s="82" t="str">
        <f t="shared" ca="1" si="19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7</v>
      </c>
      <c r="B204" s="62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5"/>
        <v/>
      </c>
      <c r="O204" s="82" t="str">
        <f t="shared" si="16"/>
        <v/>
      </c>
      <c r="P204" s="82" t="str">
        <f t="shared" si="17"/>
        <v/>
      </c>
      <c r="Q204" s="82" t="str">
        <f t="shared" si="18"/>
        <v/>
      </c>
      <c r="R204" s="82" t="str">
        <f ca="1">IF(Q$273 = "","",IF(Q$273 &lt;&gt; Q204,"",COUNTIF(C$3:C204,Q$273)))</f>
        <v/>
      </c>
      <c r="S204" s="82" t="str">
        <f t="shared" ca="1" si="19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7</v>
      </c>
      <c r="B205" s="62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5"/>
        <v/>
      </c>
      <c r="O205" s="82" t="str">
        <f t="shared" si="16"/>
        <v/>
      </c>
      <c r="P205" s="82" t="str">
        <f t="shared" si="17"/>
        <v/>
      </c>
      <c r="Q205" s="82" t="str">
        <f t="shared" si="18"/>
        <v/>
      </c>
      <c r="R205" s="82" t="str">
        <f ca="1">IF(Q$273 = "","",IF(Q$273 &lt;&gt; Q205,"",COUNTIF(C$3:C205,Q$273)))</f>
        <v/>
      </c>
      <c r="S205" s="82" t="str">
        <f t="shared" ca="1" si="19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7</v>
      </c>
      <c r="B206" s="62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5"/>
        <v/>
      </c>
      <c r="O206" s="82" t="str">
        <f t="shared" si="16"/>
        <v/>
      </c>
      <c r="P206" s="82" t="str">
        <f t="shared" si="17"/>
        <v/>
      </c>
      <c r="Q206" s="82" t="str">
        <f t="shared" si="18"/>
        <v/>
      </c>
      <c r="R206" s="82" t="str">
        <f ca="1">IF(Q$273 = "","",IF(Q$273 &lt;&gt; Q206,"",COUNTIF(C$3:C206,Q$273)))</f>
        <v/>
      </c>
      <c r="S206" s="82" t="str">
        <f t="shared" ca="1" si="19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7</v>
      </c>
      <c r="B207" s="62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5"/>
        <v/>
      </c>
      <c r="O207" s="82" t="str">
        <f t="shared" si="16"/>
        <v/>
      </c>
      <c r="P207" s="82" t="str">
        <f t="shared" si="17"/>
        <v/>
      </c>
      <c r="Q207" s="82" t="str">
        <f t="shared" si="18"/>
        <v/>
      </c>
      <c r="R207" s="82" t="str">
        <f ca="1">IF(Q$273 = "","",IF(Q$273 &lt;&gt; Q207,"",COUNTIF(C$3:C207,Q$273)))</f>
        <v/>
      </c>
      <c r="S207" s="82" t="str">
        <f t="shared" ca="1" si="19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7</v>
      </c>
      <c r="B208" s="62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5"/>
        <v/>
      </c>
      <c r="O208" s="82" t="str">
        <f t="shared" si="16"/>
        <v/>
      </c>
      <c r="P208" s="82" t="str">
        <f t="shared" si="17"/>
        <v/>
      </c>
      <c r="Q208" s="82" t="str">
        <f t="shared" si="18"/>
        <v/>
      </c>
      <c r="R208" s="82" t="str">
        <f ca="1">IF(Q$273 = "","",IF(Q$273 &lt;&gt; Q208,"",COUNTIF(C$3:C208,Q$273)))</f>
        <v/>
      </c>
      <c r="S208" s="82" t="str">
        <f t="shared" ca="1" si="19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7</v>
      </c>
      <c r="B209" s="62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5"/>
        <v/>
      </c>
      <c r="O209" s="82" t="str">
        <f t="shared" si="16"/>
        <v/>
      </c>
      <c r="P209" s="82" t="str">
        <f t="shared" si="17"/>
        <v/>
      </c>
      <c r="Q209" s="82" t="str">
        <f t="shared" si="18"/>
        <v/>
      </c>
      <c r="R209" s="82" t="str">
        <f ca="1">IF(Q$273 = "","",IF(Q$273 &lt;&gt; Q209,"",COUNTIF(C$3:C209,Q$273)))</f>
        <v/>
      </c>
      <c r="S209" s="82" t="str">
        <f t="shared" ca="1" si="19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7</v>
      </c>
      <c r="B210" s="62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5"/>
        <v/>
      </c>
      <c r="O210" s="82" t="str">
        <f t="shared" si="16"/>
        <v/>
      </c>
      <c r="P210" s="82" t="str">
        <f t="shared" si="17"/>
        <v/>
      </c>
      <c r="Q210" s="82" t="str">
        <f t="shared" si="18"/>
        <v/>
      </c>
      <c r="R210" s="82" t="str">
        <f ca="1">IF(Q$273 = "","",IF(Q$273 &lt;&gt; Q210,"",COUNTIF(C$3:C210,Q$273)))</f>
        <v/>
      </c>
      <c r="S210" s="82" t="str">
        <f t="shared" ca="1" si="19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7</v>
      </c>
      <c r="B211" s="62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si="15"/>
        <v/>
      </c>
      <c r="O211" s="82" t="str">
        <f t="shared" si="16"/>
        <v/>
      </c>
      <c r="P211" s="82" t="str">
        <f t="shared" si="17"/>
        <v/>
      </c>
      <c r="Q211" s="82" t="str">
        <f t="shared" si="18"/>
        <v/>
      </c>
      <c r="R211" s="82" t="str">
        <f ca="1">IF(Q$273 = "","",IF(Q$273 &lt;&gt; Q211,"",COUNTIF(C$3:C211,Q$273)))</f>
        <v/>
      </c>
      <c r="S211" s="82" t="str">
        <f t="shared" ca="1" si="19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63">
        <v>7</v>
      </c>
      <c r="B212" s="64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7" t="str">
        <f t="shared" si="15"/>
        <v/>
      </c>
      <c r="O212" s="82" t="str">
        <f t="shared" si="16"/>
        <v/>
      </c>
      <c r="P212" s="82" t="str">
        <f t="shared" si="17"/>
        <v/>
      </c>
      <c r="Q212" s="82" t="str">
        <f t="shared" si="18"/>
        <v/>
      </c>
      <c r="R212" s="82" t="str">
        <f ca="1">IF(Q$273 = "","",IF(Q$273 &lt;&gt; Q212,"",COUNTIF(C$3:C212,Q$273)))</f>
        <v/>
      </c>
      <c r="S212" s="82" t="str">
        <f t="shared" ca="1" si="19"/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8</v>
      </c>
      <c r="B213" s="62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36" t="str">
        <f t="shared" si="15"/>
        <v/>
      </c>
      <c r="O213" s="82" t="str">
        <f t="shared" si="16"/>
        <v/>
      </c>
      <c r="P213" s="82" t="str">
        <f t="shared" si="17"/>
        <v/>
      </c>
      <c r="Q213" s="82" t="str">
        <f t="shared" si="18"/>
        <v/>
      </c>
      <c r="R213" s="82" t="str">
        <f ca="1">IF(Q$273 = "","",IF(Q$273 &lt;&gt; Q213,"",COUNTIF(C$3:C213,Q$273)))</f>
        <v/>
      </c>
      <c r="S213" s="82" t="str">
        <f t="shared" ca="1" si="19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8</v>
      </c>
      <c r="B214" s="62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15"/>
        <v/>
      </c>
      <c r="O214" s="82" t="str">
        <f t="shared" si="16"/>
        <v/>
      </c>
      <c r="P214" s="82" t="str">
        <f t="shared" si="17"/>
        <v/>
      </c>
      <c r="Q214" s="82" t="str">
        <f t="shared" si="18"/>
        <v/>
      </c>
      <c r="R214" s="82" t="str">
        <f ca="1">IF(Q$273 = "","",IF(Q$273 &lt;&gt; Q214,"",COUNTIF(C$3:C214,Q$273)))</f>
        <v/>
      </c>
      <c r="S214" s="82" t="str">
        <f t="shared" ca="1" si="19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8</v>
      </c>
      <c r="B215" s="62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15"/>
        <v/>
      </c>
      <c r="O215" s="82" t="str">
        <f t="shared" si="16"/>
        <v/>
      </c>
      <c r="P215" s="82" t="str">
        <f t="shared" si="17"/>
        <v/>
      </c>
      <c r="Q215" s="82" t="str">
        <f t="shared" si="18"/>
        <v/>
      </c>
      <c r="R215" s="82" t="str">
        <f ca="1">IF(Q$273 = "","",IF(Q$273 &lt;&gt; Q215,"",COUNTIF(C$3:C215,Q$273)))</f>
        <v/>
      </c>
      <c r="S215" s="82" t="str">
        <f t="shared" ca="1" si="19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8</v>
      </c>
      <c r="B216" s="62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15"/>
        <v/>
      </c>
      <c r="O216" s="82" t="str">
        <f t="shared" si="16"/>
        <v/>
      </c>
      <c r="P216" s="82" t="str">
        <f t="shared" si="17"/>
        <v/>
      </c>
      <c r="Q216" s="82" t="str">
        <f t="shared" si="18"/>
        <v/>
      </c>
      <c r="R216" s="82" t="str">
        <f ca="1">IF(Q$273 = "","",IF(Q$273 &lt;&gt; Q216,"",COUNTIF(C$3:C216,Q$273)))</f>
        <v/>
      </c>
      <c r="S216" s="82" t="str">
        <f t="shared" ca="1" si="19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8</v>
      </c>
      <c r="B217" s="62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15"/>
        <v/>
      </c>
      <c r="O217" s="82" t="str">
        <f t="shared" si="16"/>
        <v/>
      </c>
      <c r="P217" s="82" t="str">
        <f t="shared" si="17"/>
        <v/>
      </c>
      <c r="Q217" s="82" t="str">
        <f t="shared" si="18"/>
        <v/>
      </c>
      <c r="R217" s="82" t="str">
        <f ca="1">IF(Q$273 = "","",IF(Q$273 &lt;&gt; Q217,"",COUNTIF(C$3:C217,Q$273)))</f>
        <v/>
      </c>
      <c r="S217" s="82" t="str">
        <f t="shared" ca="1" si="19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8</v>
      </c>
      <c r="B218" s="62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15"/>
        <v/>
      </c>
      <c r="O218" s="82" t="str">
        <f t="shared" si="16"/>
        <v/>
      </c>
      <c r="P218" s="82" t="str">
        <f t="shared" si="17"/>
        <v/>
      </c>
      <c r="Q218" s="82" t="str">
        <f t="shared" si="18"/>
        <v/>
      </c>
      <c r="R218" s="82" t="str">
        <f ca="1">IF(Q$273 = "","",IF(Q$273 &lt;&gt; Q218,"",COUNTIF(C$3:C218,Q$273)))</f>
        <v/>
      </c>
      <c r="S218" s="82" t="str">
        <f t="shared" ca="1" si="19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8</v>
      </c>
      <c r="B219" s="62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15"/>
        <v/>
      </c>
      <c r="O219" s="82" t="str">
        <f t="shared" si="16"/>
        <v/>
      </c>
      <c r="P219" s="82" t="str">
        <f t="shared" si="17"/>
        <v/>
      </c>
      <c r="Q219" s="82" t="str">
        <f t="shared" si="18"/>
        <v/>
      </c>
      <c r="R219" s="82" t="str">
        <f ca="1">IF(Q$273 = "","",IF(Q$273 &lt;&gt; Q219,"",COUNTIF(C$3:C219,Q$273)))</f>
        <v/>
      </c>
      <c r="S219" s="82" t="str">
        <f t="shared" ca="1" si="19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8</v>
      </c>
      <c r="B220" s="62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15"/>
        <v/>
      </c>
      <c r="O220" s="82" t="str">
        <f t="shared" si="16"/>
        <v/>
      </c>
      <c r="P220" s="82" t="str">
        <f t="shared" si="17"/>
        <v/>
      </c>
      <c r="Q220" s="82" t="str">
        <f t="shared" si="18"/>
        <v/>
      </c>
      <c r="R220" s="82" t="str">
        <f ca="1">IF(Q$273 = "","",IF(Q$273 &lt;&gt; Q220,"",COUNTIF(C$3:C220,Q$273)))</f>
        <v/>
      </c>
      <c r="S220" s="82" t="str">
        <f t="shared" ca="1" si="19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8</v>
      </c>
      <c r="B221" s="62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15"/>
        <v/>
      </c>
      <c r="O221" s="82" t="str">
        <f t="shared" si="16"/>
        <v/>
      </c>
      <c r="P221" s="82" t="str">
        <f t="shared" si="17"/>
        <v/>
      </c>
      <c r="Q221" s="82" t="str">
        <f t="shared" si="18"/>
        <v/>
      </c>
      <c r="R221" s="82" t="str">
        <f ca="1">IF(Q$273 = "","",IF(Q$273 &lt;&gt; Q221,"",COUNTIF(C$3:C221,Q$273)))</f>
        <v/>
      </c>
      <c r="S221" s="82" t="str">
        <f t="shared" ca="1" si="19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8</v>
      </c>
      <c r="B222" s="62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15"/>
        <v/>
      </c>
      <c r="O222" s="82" t="str">
        <f t="shared" si="16"/>
        <v/>
      </c>
      <c r="P222" s="82" t="str">
        <f t="shared" si="17"/>
        <v/>
      </c>
      <c r="Q222" s="82" t="str">
        <f t="shared" si="18"/>
        <v/>
      </c>
      <c r="R222" s="82" t="str">
        <f ca="1">IF(Q$273 = "","",IF(Q$273 &lt;&gt; Q222,"",COUNTIF(C$3:C222,Q$273)))</f>
        <v/>
      </c>
      <c r="S222" s="82" t="str">
        <f t="shared" ca="1" si="19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8</v>
      </c>
      <c r="B223" s="62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15"/>
        <v/>
      </c>
      <c r="O223" s="82" t="str">
        <f t="shared" si="16"/>
        <v/>
      </c>
      <c r="P223" s="82" t="str">
        <f t="shared" si="17"/>
        <v/>
      </c>
      <c r="Q223" s="82" t="str">
        <f t="shared" si="18"/>
        <v/>
      </c>
      <c r="R223" s="82" t="str">
        <f ca="1">IF(Q$273 = "","",IF(Q$273 &lt;&gt; Q223,"",COUNTIF(C$3:C223,Q$273)))</f>
        <v/>
      </c>
      <c r="S223" s="82" t="str">
        <f t="shared" ca="1" si="19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8</v>
      </c>
      <c r="B224" s="62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15"/>
        <v/>
      </c>
      <c r="O224" s="82" t="str">
        <f t="shared" si="16"/>
        <v/>
      </c>
      <c r="P224" s="82" t="str">
        <f t="shared" si="17"/>
        <v/>
      </c>
      <c r="Q224" s="82" t="str">
        <f t="shared" si="18"/>
        <v/>
      </c>
      <c r="R224" s="82" t="str">
        <f ca="1">IF(Q$273 = "","",IF(Q$273 &lt;&gt; Q224,"",COUNTIF(C$3:C224,Q$273)))</f>
        <v/>
      </c>
      <c r="S224" s="82" t="str">
        <f t="shared" ca="1" si="19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8</v>
      </c>
      <c r="B225" s="62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15"/>
        <v/>
      </c>
      <c r="O225" s="82" t="str">
        <f t="shared" si="16"/>
        <v/>
      </c>
      <c r="P225" s="82" t="str">
        <f t="shared" si="17"/>
        <v/>
      </c>
      <c r="Q225" s="82" t="str">
        <f t="shared" si="18"/>
        <v/>
      </c>
      <c r="R225" s="82" t="str">
        <f ca="1">IF(Q$273 = "","",IF(Q$273 &lt;&gt; Q225,"",COUNTIF(C$3:C225,Q$273)))</f>
        <v/>
      </c>
      <c r="S225" s="82" t="str">
        <f t="shared" ca="1" si="19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8</v>
      </c>
      <c r="B226" s="62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15"/>
        <v/>
      </c>
      <c r="O226" s="82" t="str">
        <f t="shared" si="16"/>
        <v/>
      </c>
      <c r="P226" s="82" t="str">
        <f t="shared" si="17"/>
        <v/>
      </c>
      <c r="Q226" s="82" t="str">
        <f t="shared" si="18"/>
        <v/>
      </c>
      <c r="R226" s="82" t="str">
        <f ca="1">IF(Q$273 = "","",IF(Q$273 &lt;&gt; Q226,"",COUNTIF(C$3:C226,Q$273)))</f>
        <v/>
      </c>
      <c r="S226" s="82" t="str">
        <f t="shared" ca="1" si="19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8</v>
      </c>
      <c r="B227" s="62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15"/>
        <v/>
      </c>
      <c r="O227" s="82" t="str">
        <f t="shared" si="16"/>
        <v/>
      </c>
      <c r="P227" s="82" t="str">
        <f t="shared" si="17"/>
        <v/>
      </c>
      <c r="Q227" s="82" t="str">
        <f t="shared" si="18"/>
        <v/>
      </c>
      <c r="R227" s="82" t="str">
        <f ca="1">IF(Q$273 = "","",IF(Q$273 &lt;&gt; Q227,"",COUNTIF(C$3:C227,Q$273)))</f>
        <v/>
      </c>
      <c r="S227" s="82" t="str">
        <f t="shared" ca="1" si="19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8</v>
      </c>
      <c r="B228" s="62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15"/>
        <v/>
      </c>
      <c r="O228" s="82" t="str">
        <f t="shared" si="16"/>
        <v/>
      </c>
      <c r="P228" s="82" t="str">
        <f t="shared" si="17"/>
        <v/>
      </c>
      <c r="Q228" s="82" t="str">
        <f t="shared" si="18"/>
        <v/>
      </c>
      <c r="R228" s="82" t="str">
        <f ca="1">IF(Q$273 = "","",IF(Q$273 &lt;&gt; Q228,"",COUNTIF(C$3:C228,Q$273)))</f>
        <v/>
      </c>
      <c r="S228" s="82" t="str">
        <f t="shared" ca="1" si="19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8</v>
      </c>
      <c r="B229" s="62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15"/>
        <v/>
      </c>
      <c r="O229" s="82" t="str">
        <f t="shared" si="16"/>
        <v/>
      </c>
      <c r="P229" s="82" t="str">
        <f t="shared" si="17"/>
        <v/>
      </c>
      <c r="Q229" s="82" t="str">
        <f t="shared" si="18"/>
        <v/>
      </c>
      <c r="R229" s="82" t="str">
        <f ca="1">IF(Q$273 = "","",IF(Q$273 &lt;&gt; Q229,"",COUNTIF(C$3:C229,Q$273)))</f>
        <v/>
      </c>
      <c r="S229" s="82" t="str">
        <f t="shared" ca="1" si="19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8</v>
      </c>
      <c r="B230" s="62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15"/>
        <v/>
      </c>
      <c r="O230" s="82" t="str">
        <f t="shared" si="16"/>
        <v/>
      </c>
      <c r="P230" s="82" t="str">
        <f t="shared" si="17"/>
        <v/>
      </c>
      <c r="Q230" s="82" t="str">
        <f t="shared" si="18"/>
        <v/>
      </c>
      <c r="R230" s="82" t="str">
        <f ca="1">IF(Q$273 = "","",IF(Q$273 &lt;&gt; Q230,"",COUNTIF(C$3:C230,Q$273)))</f>
        <v/>
      </c>
      <c r="S230" s="82" t="str">
        <f t="shared" ca="1" si="19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8</v>
      </c>
      <c r="B231" s="62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15"/>
        <v/>
      </c>
      <c r="O231" s="82" t="str">
        <f t="shared" si="16"/>
        <v/>
      </c>
      <c r="P231" s="82" t="str">
        <f t="shared" si="17"/>
        <v/>
      </c>
      <c r="Q231" s="82" t="str">
        <f t="shared" si="18"/>
        <v/>
      </c>
      <c r="R231" s="82" t="str">
        <f ca="1">IF(Q$273 = "","",IF(Q$273 &lt;&gt; Q231,"",COUNTIF(C$3:C231,Q$273)))</f>
        <v/>
      </c>
      <c r="S231" s="82" t="str">
        <f t="shared" ca="1" si="19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8</v>
      </c>
      <c r="B232" s="62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15"/>
        <v/>
      </c>
      <c r="O232" s="82" t="str">
        <f t="shared" si="16"/>
        <v/>
      </c>
      <c r="P232" s="82" t="str">
        <f t="shared" si="17"/>
        <v/>
      </c>
      <c r="Q232" s="82" t="str">
        <f t="shared" si="18"/>
        <v/>
      </c>
      <c r="R232" s="82" t="str">
        <f ca="1">IF(Q$273 = "","",IF(Q$273 &lt;&gt; Q232,"",COUNTIF(C$3:C232,Q$273)))</f>
        <v/>
      </c>
      <c r="S232" s="82" t="str">
        <f t="shared" ca="1" si="19"/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8</v>
      </c>
      <c r="B233" s="62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15"/>
        <v/>
      </c>
      <c r="O233" s="82" t="str">
        <f t="shared" si="16"/>
        <v/>
      </c>
      <c r="P233" s="82" t="str">
        <f t="shared" si="17"/>
        <v/>
      </c>
      <c r="Q233" s="82" t="str">
        <f t="shared" si="18"/>
        <v/>
      </c>
      <c r="R233" s="82" t="str">
        <f ca="1">IF(Q$273 = "","",IF(Q$273 &lt;&gt; Q233,"",COUNTIF(C$3:C233,Q$273)))</f>
        <v/>
      </c>
      <c r="S233" s="82" t="str">
        <f t="shared" ca="1" si="19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8</v>
      </c>
      <c r="B234" s="62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15"/>
        <v/>
      </c>
      <c r="O234" s="82" t="str">
        <f t="shared" si="16"/>
        <v/>
      </c>
      <c r="P234" s="82" t="str">
        <f t="shared" si="17"/>
        <v/>
      </c>
      <c r="Q234" s="82" t="str">
        <f t="shared" si="18"/>
        <v/>
      </c>
      <c r="R234" s="82" t="str">
        <f ca="1">IF(Q$273 = "","",IF(Q$273 &lt;&gt; Q234,"",COUNTIF(C$3:C234,Q$273)))</f>
        <v/>
      </c>
      <c r="S234" s="82" t="str">
        <f t="shared" ca="1" si="19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8</v>
      </c>
      <c r="B235" s="62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15"/>
        <v/>
      </c>
      <c r="O235" s="82" t="str">
        <f t="shared" si="16"/>
        <v/>
      </c>
      <c r="P235" s="82" t="str">
        <f t="shared" si="17"/>
        <v/>
      </c>
      <c r="Q235" s="82" t="str">
        <f t="shared" si="18"/>
        <v/>
      </c>
      <c r="R235" s="82" t="str">
        <f ca="1">IF(Q$273 = "","",IF(Q$273 &lt;&gt; Q235,"",COUNTIF(C$3:C235,Q$273)))</f>
        <v/>
      </c>
      <c r="S235" s="82" t="str">
        <f t="shared" ca="1" si="19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8</v>
      </c>
      <c r="B236" s="62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15"/>
        <v/>
      </c>
      <c r="O236" s="82" t="str">
        <f t="shared" si="16"/>
        <v/>
      </c>
      <c r="P236" s="82" t="str">
        <f t="shared" si="17"/>
        <v/>
      </c>
      <c r="Q236" s="82" t="str">
        <f t="shared" si="18"/>
        <v/>
      </c>
      <c r="R236" s="82" t="str">
        <f ca="1">IF(Q$273 = "","",IF(Q$273 &lt;&gt; Q236,"",COUNTIF(C$3:C236,Q$273)))</f>
        <v/>
      </c>
      <c r="S236" s="82" t="str">
        <f t="shared" ca="1" si="19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8</v>
      </c>
      <c r="B237" s="62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15"/>
        <v/>
      </c>
      <c r="O237" s="82" t="str">
        <f t="shared" si="16"/>
        <v/>
      </c>
      <c r="P237" s="82" t="str">
        <f t="shared" si="17"/>
        <v/>
      </c>
      <c r="Q237" s="82" t="str">
        <f t="shared" si="18"/>
        <v/>
      </c>
      <c r="R237" s="82" t="str">
        <f ca="1">IF(Q$273 = "","",IF(Q$273 &lt;&gt; Q237,"",COUNTIF(C$3:C237,Q$273)))</f>
        <v/>
      </c>
      <c r="S237" s="82" t="str">
        <f t="shared" ca="1" si="19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8</v>
      </c>
      <c r="B238" s="62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15"/>
        <v/>
      </c>
      <c r="O238" s="82" t="str">
        <f t="shared" si="16"/>
        <v/>
      </c>
      <c r="P238" s="82" t="str">
        <f t="shared" si="17"/>
        <v/>
      </c>
      <c r="Q238" s="82" t="str">
        <f t="shared" si="18"/>
        <v/>
      </c>
      <c r="R238" s="82" t="str">
        <f ca="1">IF(Q$273 = "","",IF(Q$273 &lt;&gt; Q238,"",COUNTIF(C$3:C238,Q$273)))</f>
        <v/>
      </c>
      <c r="S238" s="82" t="str">
        <f t="shared" ca="1" si="19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8</v>
      </c>
      <c r="B239" s="62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15"/>
        <v/>
      </c>
      <c r="O239" s="82" t="str">
        <f t="shared" si="16"/>
        <v/>
      </c>
      <c r="P239" s="82" t="str">
        <f t="shared" si="17"/>
        <v/>
      </c>
      <c r="Q239" s="82" t="str">
        <f t="shared" si="18"/>
        <v/>
      </c>
      <c r="R239" s="82" t="str">
        <f ca="1">IF(Q$273 = "","",IF(Q$273 &lt;&gt; Q239,"",COUNTIF(C$3:C239,Q$273)))</f>
        <v/>
      </c>
      <c r="S239" s="82" t="str">
        <f t="shared" ca="1" si="19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8</v>
      </c>
      <c r="B240" s="62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15"/>
        <v/>
      </c>
      <c r="O240" s="82" t="str">
        <f t="shared" si="16"/>
        <v/>
      </c>
      <c r="P240" s="82" t="str">
        <f t="shared" si="17"/>
        <v/>
      </c>
      <c r="Q240" s="82" t="str">
        <f t="shared" si="18"/>
        <v/>
      </c>
      <c r="R240" s="82" t="str">
        <f ca="1">IF(Q$273 = "","",IF(Q$273 &lt;&gt; Q240,"",COUNTIF(C$3:C240,Q$273)))</f>
        <v/>
      </c>
      <c r="S240" s="82" t="str">
        <f t="shared" ca="1" si="19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8</v>
      </c>
      <c r="B241" s="62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15"/>
        <v/>
      </c>
      <c r="O241" s="82" t="str">
        <f t="shared" si="16"/>
        <v/>
      </c>
      <c r="P241" s="82" t="str">
        <f t="shared" si="17"/>
        <v/>
      </c>
      <c r="Q241" s="82" t="str">
        <f t="shared" si="18"/>
        <v/>
      </c>
      <c r="R241" s="82" t="str">
        <f ca="1">IF(Q$273 = "","",IF(Q$273 &lt;&gt; Q241,"",COUNTIF(C$3:C241,Q$273)))</f>
        <v/>
      </c>
      <c r="S241" s="82" t="str">
        <f t="shared" ca="1" si="19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63">
        <v>8</v>
      </c>
      <c r="B242" s="64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7" t="str">
        <f t="shared" si="15"/>
        <v/>
      </c>
      <c r="O242" s="82" t="str">
        <f t="shared" si="16"/>
        <v/>
      </c>
      <c r="P242" s="82" t="str">
        <f t="shared" si="17"/>
        <v/>
      </c>
      <c r="Q242" s="82" t="str">
        <f t="shared" si="18"/>
        <v/>
      </c>
      <c r="R242" s="82" t="str">
        <f ca="1">IF(Q$273 = "","",IF(Q$273 &lt;&gt; Q242,"",COUNTIF(C$3:C242,Q$273)))</f>
        <v/>
      </c>
      <c r="S242" s="82" t="str">
        <f t="shared" ca="1" si="19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9</v>
      </c>
      <c r="B243" s="62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36" t="str">
        <f t="shared" si="15"/>
        <v/>
      </c>
      <c r="O243" s="82" t="str">
        <f t="shared" si="16"/>
        <v/>
      </c>
      <c r="P243" s="82" t="str">
        <f t="shared" si="17"/>
        <v/>
      </c>
      <c r="Q243" s="82" t="str">
        <f t="shared" si="18"/>
        <v/>
      </c>
      <c r="R243" s="82" t="str">
        <f ca="1">IF(Q$273 = "","",IF(Q$273 &lt;&gt; Q243,"",COUNTIF(C$3:C243,Q$273)))</f>
        <v/>
      </c>
      <c r="S243" s="82" t="str">
        <f t="shared" ca="1" si="19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9</v>
      </c>
      <c r="B244" s="62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15"/>
        <v/>
      </c>
      <c r="O244" s="82" t="str">
        <f t="shared" si="16"/>
        <v/>
      </c>
      <c r="P244" s="82" t="str">
        <f t="shared" si="17"/>
        <v/>
      </c>
      <c r="Q244" s="82" t="str">
        <f t="shared" si="18"/>
        <v/>
      </c>
      <c r="R244" s="82" t="str">
        <f ca="1">IF(Q$273 = "","",IF(Q$273 &lt;&gt; Q244,"",COUNTIF(C$3:C244,Q$273)))</f>
        <v/>
      </c>
      <c r="S244" s="82" t="str">
        <f t="shared" ca="1" si="19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9</v>
      </c>
      <c r="B245" s="62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15"/>
        <v/>
      </c>
      <c r="O245" s="82" t="str">
        <f t="shared" si="16"/>
        <v/>
      </c>
      <c r="P245" s="82" t="str">
        <f t="shared" si="17"/>
        <v/>
      </c>
      <c r="Q245" s="82" t="str">
        <f t="shared" si="18"/>
        <v/>
      </c>
      <c r="R245" s="82" t="str">
        <f ca="1">IF(Q$273 = "","",IF(Q$273 &lt;&gt; Q245,"",COUNTIF(C$3:C245,Q$273)))</f>
        <v/>
      </c>
      <c r="S245" s="82" t="str">
        <f t="shared" ca="1" si="19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9</v>
      </c>
      <c r="B246" s="62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15"/>
        <v/>
      </c>
      <c r="O246" s="82" t="str">
        <f t="shared" si="16"/>
        <v/>
      </c>
      <c r="P246" s="82" t="str">
        <f t="shared" si="17"/>
        <v/>
      </c>
      <c r="Q246" s="82" t="str">
        <f t="shared" si="18"/>
        <v/>
      </c>
      <c r="R246" s="82" t="str">
        <f ca="1">IF(Q$273 = "","",IF(Q$273 &lt;&gt; Q246,"",COUNTIF(C$3:C246,Q$273)))</f>
        <v/>
      </c>
      <c r="S246" s="82" t="str">
        <f t="shared" ca="1" si="19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9</v>
      </c>
      <c r="B247" s="62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15"/>
        <v/>
      </c>
      <c r="O247" s="82" t="str">
        <f t="shared" si="16"/>
        <v/>
      </c>
      <c r="P247" s="82" t="str">
        <f t="shared" si="17"/>
        <v/>
      </c>
      <c r="Q247" s="82" t="str">
        <f t="shared" si="18"/>
        <v/>
      </c>
      <c r="R247" s="82" t="str">
        <f ca="1">IF(Q$273 = "","",IF(Q$273 &lt;&gt; Q247,"",COUNTIF(C$3:C247,Q$273)))</f>
        <v/>
      </c>
      <c r="S247" s="82" t="str">
        <f t="shared" ca="1" si="19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9</v>
      </c>
      <c r="B248" s="62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15"/>
        <v/>
      </c>
      <c r="O248" s="82" t="str">
        <f t="shared" si="16"/>
        <v/>
      </c>
      <c r="P248" s="82" t="str">
        <f t="shared" si="17"/>
        <v/>
      </c>
      <c r="Q248" s="82" t="str">
        <f t="shared" si="18"/>
        <v/>
      </c>
      <c r="R248" s="82" t="str">
        <f ca="1">IF(Q$273 = "","",IF(Q$273 &lt;&gt; Q248,"",COUNTIF(C$3:C248,Q$273)))</f>
        <v/>
      </c>
      <c r="S248" s="82" t="str">
        <f t="shared" ca="1" si="19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9</v>
      </c>
      <c r="B249" s="62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15"/>
        <v/>
      </c>
      <c r="O249" s="82" t="str">
        <f t="shared" si="16"/>
        <v/>
      </c>
      <c r="P249" s="82" t="str">
        <f t="shared" si="17"/>
        <v/>
      </c>
      <c r="Q249" s="82" t="str">
        <f t="shared" si="18"/>
        <v/>
      </c>
      <c r="R249" s="82" t="str">
        <f ca="1">IF(Q$273 = "","",IF(Q$273 &lt;&gt; Q249,"",COUNTIF(C$3:C249,Q$273)))</f>
        <v/>
      </c>
      <c r="S249" s="82" t="str">
        <f t="shared" ca="1" si="19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9</v>
      </c>
      <c r="B250" s="62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15"/>
        <v/>
      </c>
      <c r="O250" s="82" t="str">
        <f t="shared" si="16"/>
        <v/>
      </c>
      <c r="P250" s="82" t="str">
        <f t="shared" si="17"/>
        <v/>
      </c>
      <c r="Q250" s="82" t="str">
        <f t="shared" si="18"/>
        <v/>
      </c>
      <c r="R250" s="82" t="str">
        <f ca="1">IF(Q$273 = "","",IF(Q$273 &lt;&gt; Q250,"",COUNTIF(C$3:C250,Q$273)))</f>
        <v/>
      </c>
      <c r="S250" s="82" t="str">
        <f t="shared" ca="1" si="19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9</v>
      </c>
      <c r="B251" s="62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15"/>
        <v/>
      </c>
      <c r="O251" s="82" t="str">
        <f t="shared" si="16"/>
        <v/>
      </c>
      <c r="P251" s="82" t="str">
        <f t="shared" si="17"/>
        <v/>
      </c>
      <c r="Q251" s="82" t="str">
        <f t="shared" si="18"/>
        <v/>
      </c>
      <c r="R251" s="82" t="str">
        <f ca="1">IF(Q$273 = "","",IF(Q$273 &lt;&gt; Q251,"",COUNTIF(C$3:C251,Q$273)))</f>
        <v/>
      </c>
      <c r="S251" s="82" t="str">
        <f t="shared" ca="1" si="19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59">
        <v>9</v>
      </c>
      <c r="B252" s="62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36" t="str">
        <f t="shared" si="15"/>
        <v/>
      </c>
      <c r="O252" s="82" t="str">
        <f t="shared" si="16"/>
        <v/>
      </c>
      <c r="P252" s="82" t="str">
        <f t="shared" si="17"/>
        <v/>
      </c>
      <c r="Q252" s="82" t="str">
        <f t="shared" si="18"/>
        <v/>
      </c>
      <c r="R252" s="82" t="str">
        <f ca="1">IF(Q$273 = "","",IF(Q$273 &lt;&gt; Q252,"",COUNTIF(C$3:C252,Q$273)))</f>
        <v/>
      </c>
      <c r="S252" s="82" t="str">
        <f t="shared" ca="1" si="19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9</v>
      </c>
      <c r="B253" s="62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36" t="str">
        <f t="shared" si="15"/>
        <v/>
      </c>
      <c r="O253" s="82" t="str">
        <f t="shared" si="16"/>
        <v/>
      </c>
      <c r="P253" s="82" t="str">
        <f t="shared" si="17"/>
        <v/>
      </c>
      <c r="Q253" s="82" t="str">
        <f t="shared" si="18"/>
        <v/>
      </c>
      <c r="R253" s="82" t="str">
        <f ca="1">IF(Q$273 = "","",IF(Q$273 &lt;&gt; Q253,"",COUNTIF(C$3:C253,Q$273)))</f>
        <v/>
      </c>
      <c r="S253" s="82" t="str">
        <f t="shared" ca="1" si="19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9</v>
      </c>
      <c r="B254" s="62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15"/>
        <v/>
      </c>
      <c r="O254" s="82" t="str">
        <f t="shared" si="16"/>
        <v/>
      </c>
      <c r="P254" s="82" t="str">
        <f t="shared" si="17"/>
        <v/>
      </c>
      <c r="Q254" s="82" t="str">
        <f t="shared" si="18"/>
        <v/>
      </c>
      <c r="R254" s="82" t="str">
        <f ca="1">IF(Q$273 = "","",IF(Q$273 &lt;&gt; Q254,"",COUNTIF(C$3:C254,Q$273)))</f>
        <v/>
      </c>
      <c r="S254" s="82" t="str">
        <f t="shared" ca="1" si="19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9</v>
      </c>
      <c r="B255" s="62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15"/>
        <v/>
      </c>
      <c r="O255" s="82" t="str">
        <f t="shared" si="16"/>
        <v/>
      </c>
      <c r="P255" s="82" t="str">
        <f t="shared" si="17"/>
        <v/>
      </c>
      <c r="Q255" s="82" t="str">
        <f t="shared" si="18"/>
        <v/>
      </c>
      <c r="R255" s="82" t="str">
        <f ca="1">IF(Q$273 = "","",IF(Q$273 &lt;&gt; Q255,"",COUNTIF(C$3:C255,Q$273)))</f>
        <v/>
      </c>
      <c r="S255" s="82" t="str">
        <f t="shared" ca="1" si="19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9</v>
      </c>
      <c r="B256" s="62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15"/>
        <v/>
      </c>
      <c r="O256" s="82" t="str">
        <f t="shared" si="16"/>
        <v/>
      </c>
      <c r="P256" s="82" t="str">
        <f t="shared" si="17"/>
        <v/>
      </c>
      <c r="Q256" s="82" t="str">
        <f t="shared" si="18"/>
        <v/>
      </c>
      <c r="R256" s="82" t="str">
        <f ca="1">IF(Q$273 = "","",IF(Q$273 &lt;&gt; Q256,"",COUNTIF(C$3:C256,Q$273)))</f>
        <v/>
      </c>
      <c r="S256" s="82" t="str">
        <f t="shared" ca="1" si="19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9</v>
      </c>
      <c r="B257" s="62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15"/>
        <v/>
      </c>
      <c r="O257" s="82" t="str">
        <f t="shared" si="16"/>
        <v/>
      </c>
      <c r="P257" s="82" t="str">
        <f t="shared" si="17"/>
        <v/>
      </c>
      <c r="Q257" s="82" t="str">
        <f t="shared" si="18"/>
        <v/>
      </c>
      <c r="R257" s="82" t="str">
        <f ca="1">IF(Q$273 = "","",IF(Q$273 &lt;&gt; Q257,"",COUNTIF(C$3:C257,Q$273)))</f>
        <v/>
      </c>
      <c r="S257" s="82" t="str">
        <f t="shared" ca="1" si="19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9</v>
      </c>
      <c r="B258" s="62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15"/>
        <v/>
      </c>
      <c r="O258" s="82" t="str">
        <f t="shared" si="16"/>
        <v/>
      </c>
      <c r="P258" s="82" t="str">
        <f t="shared" si="17"/>
        <v/>
      </c>
      <c r="Q258" s="82" t="str">
        <f t="shared" si="18"/>
        <v/>
      </c>
      <c r="R258" s="82" t="str">
        <f ca="1">IF(Q$273 = "","",IF(Q$273 &lt;&gt; Q258,"",COUNTIF(C$3:C258,Q$273)))</f>
        <v/>
      </c>
      <c r="S258" s="82" t="str">
        <f t="shared" ca="1" si="19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9</v>
      </c>
      <c r="B259" s="62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ref="N259:N272" si="20">IF(AND($H259=0,$I259=0),"",$H259*60+$I259)</f>
        <v/>
      </c>
      <c r="O259" s="82" t="str">
        <f t="shared" si="16"/>
        <v/>
      </c>
      <c r="P259" s="82" t="str">
        <f t="shared" si="17"/>
        <v/>
      </c>
      <c r="Q259" s="82" t="str">
        <f t="shared" si="18"/>
        <v/>
      </c>
      <c r="R259" s="82" t="str">
        <f ca="1">IF(Q$273 = "","",IF(Q$273 &lt;&gt; Q259,"",COUNTIF(C$3:C259,Q$273)))</f>
        <v/>
      </c>
      <c r="S259" s="82" t="str">
        <f t="shared" ca="1" si="19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9</v>
      </c>
      <c r="B260" s="62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0"/>
        <v/>
      </c>
      <c r="O260" s="82" t="str">
        <f t="shared" ref="O260:O272" si="21">IF(AND(C260="",COUNT(D260:M260)&gt;0),A260 &amp; "組" &amp; B260 &amp; "番","")</f>
        <v/>
      </c>
      <c r="P260" s="82" t="str">
        <f t="shared" ref="P260:P272" si="22">IF(AND(C260&lt;&gt;"",COUNTIF(D260:M260,"")&gt;0,COUNTIF(D260:K260,"")&lt;8),A260 &amp; "組" &amp; B260 &amp; "番","")</f>
        <v/>
      </c>
      <c r="Q260" s="82" t="str">
        <f t="shared" ref="Q260:Q272" si="23">IF(OR(COUNTIF(C$3:C$272,C260) = 1,COUNTIF(C$3:C$272,C260) = 0),"",C260)</f>
        <v/>
      </c>
      <c r="R260" s="82" t="str">
        <f ca="1">IF(Q$273 = "","",IF(Q$273 &lt;&gt; Q260,"",COUNTIF(C$3:C260,Q$273)))</f>
        <v/>
      </c>
      <c r="S260" s="82" t="str">
        <f t="shared" ref="S260:S272" ca="1" si="24">IF(R260 = "","",A260 &amp; "-" &amp; B260)</f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9</v>
      </c>
      <c r="B261" s="62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0"/>
        <v/>
      </c>
      <c r="O261" s="82" t="str">
        <f t="shared" si="21"/>
        <v/>
      </c>
      <c r="P261" s="82" t="str">
        <f t="shared" si="22"/>
        <v/>
      </c>
      <c r="Q261" s="82" t="str">
        <f t="shared" si="23"/>
        <v/>
      </c>
      <c r="R261" s="82" t="str">
        <f ca="1">IF(Q$273 = "","",IF(Q$273 &lt;&gt; Q261,"",COUNTIF(C$3:C261,Q$273)))</f>
        <v/>
      </c>
      <c r="S261" s="82" t="str">
        <f t="shared" ca="1" si="24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9</v>
      </c>
      <c r="B262" s="62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0"/>
        <v/>
      </c>
      <c r="O262" s="82" t="str">
        <f t="shared" si="21"/>
        <v/>
      </c>
      <c r="P262" s="82" t="str">
        <f t="shared" si="22"/>
        <v/>
      </c>
      <c r="Q262" s="82" t="str">
        <f t="shared" si="23"/>
        <v/>
      </c>
      <c r="R262" s="82" t="str">
        <f ca="1">IF(Q$273 = "","",IF(Q$273 &lt;&gt; Q262,"",COUNTIF(C$3:C262,Q$273)))</f>
        <v/>
      </c>
      <c r="S262" s="82" t="str">
        <f t="shared" ca="1" si="24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9</v>
      </c>
      <c r="B263" s="62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0"/>
        <v/>
      </c>
      <c r="O263" s="82" t="str">
        <f t="shared" si="21"/>
        <v/>
      </c>
      <c r="P263" s="82" t="str">
        <f t="shared" si="22"/>
        <v/>
      </c>
      <c r="Q263" s="82" t="str">
        <f t="shared" si="23"/>
        <v/>
      </c>
      <c r="R263" s="82" t="str">
        <f ca="1">IF(Q$273 = "","",IF(Q$273 &lt;&gt; Q263,"",COUNTIF(C$3:C263,Q$273)))</f>
        <v/>
      </c>
      <c r="S263" s="82" t="str">
        <f t="shared" ca="1" si="24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9</v>
      </c>
      <c r="B264" s="62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0"/>
        <v/>
      </c>
      <c r="O264" s="82" t="str">
        <f t="shared" si="21"/>
        <v/>
      </c>
      <c r="P264" s="82" t="str">
        <f t="shared" si="22"/>
        <v/>
      </c>
      <c r="Q264" s="82" t="str">
        <f t="shared" si="23"/>
        <v/>
      </c>
      <c r="R264" s="82" t="str">
        <f ca="1">IF(Q$273 = "","",IF(Q$273 &lt;&gt; Q264,"",COUNTIF(C$3:C264,Q$273)))</f>
        <v/>
      </c>
      <c r="S264" s="82" t="str">
        <f t="shared" ca="1" si="24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9</v>
      </c>
      <c r="B265" s="62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0"/>
        <v/>
      </c>
      <c r="O265" s="82" t="str">
        <f t="shared" si="21"/>
        <v/>
      </c>
      <c r="P265" s="82" t="str">
        <f t="shared" si="22"/>
        <v/>
      </c>
      <c r="Q265" s="82" t="str">
        <f t="shared" si="23"/>
        <v/>
      </c>
      <c r="R265" s="82" t="str">
        <f ca="1">IF(Q$273 = "","",IF(Q$273 &lt;&gt; Q265,"",COUNTIF(C$3:C265,Q$273)))</f>
        <v/>
      </c>
      <c r="S265" s="82" t="str">
        <f t="shared" ca="1" si="24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9</v>
      </c>
      <c r="B266" s="62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0"/>
        <v/>
      </c>
      <c r="O266" s="82" t="str">
        <f t="shared" si="21"/>
        <v/>
      </c>
      <c r="P266" s="82" t="str">
        <f t="shared" si="22"/>
        <v/>
      </c>
      <c r="Q266" s="82" t="str">
        <f t="shared" si="23"/>
        <v/>
      </c>
      <c r="R266" s="82" t="str">
        <f ca="1">IF(Q$273 = "","",IF(Q$273 &lt;&gt; Q266,"",COUNTIF(C$3:C266,Q$273)))</f>
        <v/>
      </c>
      <c r="S266" s="82" t="str">
        <f t="shared" ca="1" si="24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9</v>
      </c>
      <c r="B267" s="62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0"/>
        <v/>
      </c>
      <c r="O267" s="82" t="str">
        <f t="shared" si="21"/>
        <v/>
      </c>
      <c r="P267" s="82" t="str">
        <f t="shared" si="22"/>
        <v/>
      </c>
      <c r="Q267" s="82" t="str">
        <f t="shared" si="23"/>
        <v/>
      </c>
      <c r="R267" s="82" t="str">
        <f ca="1">IF(Q$273 = "","",IF(Q$273 &lt;&gt; Q267,"",COUNTIF(C$3:C267,Q$273)))</f>
        <v/>
      </c>
      <c r="S267" s="82" t="str">
        <f t="shared" ca="1" si="24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9</v>
      </c>
      <c r="B268" s="62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0"/>
        <v/>
      </c>
      <c r="O268" s="82" t="str">
        <f t="shared" si="21"/>
        <v/>
      </c>
      <c r="P268" s="82" t="str">
        <f t="shared" si="22"/>
        <v/>
      </c>
      <c r="Q268" s="82" t="str">
        <f t="shared" si="23"/>
        <v/>
      </c>
      <c r="R268" s="82" t="str">
        <f ca="1">IF(Q$273 = "","",IF(Q$273 &lt;&gt; Q268,"",COUNTIF(C$3:C268,Q$273)))</f>
        <v/>
      </c>
      <c r="S268" s="82" t="str">
        <f t="shared" ca="1" si="24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9</v>
      </c>
      <c r="B269" s="62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0"/>
        <v/>
      </c>
      <c r="O269" s="82" t="str">
        <f t="shared" si="21"/>
        <v/>
      </c>
      <c r="P269" s="82" t="str">
        <f t="shared" si="22"/>
        <v/>
      </c>
      <c r="Q269" s="82" t="str">
        <f t="shared" si="23"/>
        <v/>
      </c>
      <c r="R269" s="82" t="str">
        <f ca="1">IF(Q$273 = "","",IF(Q$273 &lt;&gt; Q269,"",COUNTIF(C$3:C269,Q$273)))</f>
        <v/>
      </c>
      <c r="S269" s="82" t="str">
        <f t="shared" ca="1" si="24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9</v>
      </c>
      <c r="B270" s="62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0"/>
        <v/>
      </c>
      <c r="O270" s="82" t="str">
        <f t="shared" si="21"/>
        <v/>
      </c>
      <c r="P270" s="82" t="str">
        <f t="shared" si="22"/>
        <v/>
      </c>
      <c r="Q270" s="82" t="str">
        <f t="shared" si="23"/>
        <v/>
      </c>
      <c r="R270" s="82" t="str">
        <f ca="1">IF(Q$273 = "","",IF(Q$273 &lt;&gt; Q270,"",COUNTIF(C$3:C270,Q$273)))</f>
        <v/>
      </c>
      <c r="S270" s="82" t="str">
        <f t="shared" ca="1" si="24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9</v>
      </c>
      <c r="B271" s="62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0"/>
        <v/>
      </c>
      <c r="O271" s="82" t="str">
        <f t="shared" si="21"/>
        <v/>
      </c>
      <c r="P271" s="82" t="str">
        <f t="shared" si="22"/>
        <v/>
      </c>
      <c r="Q271" s="82" t="str">
        <f t="shared" si="23"/>
        <v/>
      </c>
      <c r="R271" s="82" t="str">
        <f ca="1">IF(Q$273 = "","",IF(Q$273 &lt;&gt; Q271,"",COUNTIF(C$3:C271,Q$273)))</f>
        <v/>
      </c>
      <c r="S271" s="82" t="str">
        <f t="shared" ca="1" si="24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63">
        <v>9</v>
      </c>
      <c r="B272" s="64">
        <v>30</v>
      </c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7" t="str">
        <f t="shared" si="20"/>
        <v/>
      </c>
      <c r="O272" s="82" t="str">
        <f t="shared" si="21"/>
        <v/>
      </c>
      <c r="P272" s="82" t="str">
        <f t="shared" si="22"/>
        <v/>
      </c>
      <c r="Q272" s="82" t="str">
        <f t="shared" si="23"/>
        <v/>
      </c>
      <c r="R272" s="82" t="str">
        <f ca="1">IF(Q$273 = "","",IF(Q$273 &lt;&gt; Q272,"",COUNTIF(C$3:C272,Q$273)))</f>
        <v/>
      </c>
      <c r="S272" s="82" t="str">
        <f t="shared" ca="1" si="24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65" t="s">
        <v>18</v>
      </c>
      <c r="B273" s="66"/>
      <c r="C273" s="38">
        <f>COUNTA(C3:C272)</f>
        <v>0</v>
      </c>
      <c r="D273" s="38">
        <f>COUNT(D3:D272)</f>
        <v>0</v>
      </c>
      <c r="E273" s="38">
        <f t="shared" ref="E273:N273" si="25">COUNT(E3:E272)</f>
        <v>0</v>
      </c>
      <c r="F273" s="38">
        <f t="shared" si="25"/>
        <v>0</v>
      </c>
      <c r="G273" s="38">
        <f t="shared" si="25"/>
        <v>0</v>
      </c>
      <c r="H273" s="39" t="s">
        <v>29</v>
      </c>
      <c r="I273" s="40"/>
      <c r="J273" s="38">
        <f t="shared" si="25"/>
        <v>0</v>
      </c>
      <c r="K273" s="38">
        <f t="shared" si="25"/>
        <v>0</v>
      </c>
      <c r="L273" s="38">
        <f t="shared" si="25"/>
        <v>0</v>
      </c>
      <c r="M273" s="38">
        <f t="shared" si="25"/>
        <v>0</v>
      </c>
      <c r="N273" s="38">
        <f t="shared" si="25"/>
        <v>0</v>
      </c>
      <c r="O273" s="82" t="str">
        <f ca="1">IFERROR(INDIRECT("O"&amp;MATCH(0,INDEX(0/(O$3:O$272&lt;&gt;""),),0)+2),"")</f>
        <v/>
      </c>
      <c r="P273" s="82" t="str">
        <f ca="1">IFERROR(INDIRECT("P"&amp;MATCH(0,INDEX(0/(P$3:P$272&lt;&gt;""),),0)+2),"")</f>
        <v/>
      </c>
      <c r="Q273" s="82" t="str">
        <f ca="1">IFERROR(INDIRECT("Q"&amp;MATCH(0,INDEX(0/(Q$3:Q$272&lt;&gt;""),),0)+2),"")</f>
        <v/>
      </c>
      <c r="R273" s="82"/>
      <c r="S273" s="82"/>
      <c r="T273" s="82"/>
      <c r="U273" s="35"/>
      <c r="V273" s="35"/>
      <c r="W273" s="35"/>
      <c r="X273" s="35"/>
      <c r="Y273" s="35"/>
      <c r="Z273" s="35"/>
    </row>
    <row r="274" spans="1:26" x14ac:dyDescent="0.15">
      <c r="A274" s="65" t="s">
        <v>19</v>
      </c>
      <c r="B274" s="66"/>
      <c r="C274" s="41" t="s">
        <v>30</v>
      </c>
      <c r="D274" s="42">
        <f>IF(D273&lt;&gt;0,AVERAGE(D3:D272),0)</f>
        <v>0</v>
      </c>
      <c r="E274" s="42">
        <f>IF(E273&lt;&gt;0,AVERAGE(E3:E272),0)</f>
        <v>0</v>
      </c>
      <c r="F274" s="42">
        <f>IF(F273&lt;&gt;0,AVERAGE(F3:F272),0)</f>
        <v>0</v>
      </c>
      <c r="G274" s="42">
        <f>IF(G273&lt;&gt;0,AVERAGE(G3:G272),0)</f>
        <v>0</v>
      </c>
      <c r="H274" s="39" t="s">
        <v>29</v>
      </c>
      <c r="I274" s="43"/>
      <c r="J274" s="42">
        <f>IF(J273&lt;&gt;0,AVERAGE(J3:J272),0)</f>
        <v>0</v>
      </c>
      <c r="K274" s="42">
        <f>IF(K273&lt;&gt;0,AVERAGE(K3:K272),0)</f>
        <v>0</v>
      </c>
      <c r="L274" s="42">
        <f>IF(L273&lt;&gt;0,AVERAGE(L3:L272),0)</f>
        <v>0</v>
      </c>
      <c r="M274" s="42">
        <f>IF(M273&lt;&gt;0,AVERAGE(M3:M272),0)</f>
        <v>0</v>
      </c>
      <c r="N274" s="42">
        <f>IF(N273&lt;&gt;0,AVERAGE(N3:N272),0)</f>
        <v>0</v>
      </c>
      <c r="O274" s="82">
        <f>COUNTA(O3:O272) -COUNTBLANK(O3:O272)</f>
        <v>0</v>
      </c>
      <c r="P274" s="82">
        <f>COUNTA(P3:P272) -COUNTBLANK(P3:P272)</f>
        <v>0</v>
      </c>
      <c r="Q274" s="82"/>
      <c r="R274" s="82">
        <f ca="1">MAX(R3:R272)</f>
        <v>0</v>
      </c>
      <c r="S274" s="82"/>
      <c r="T274" s="82"/>
      <c r="U274" s="35"/>
      <c r="V274" s="35"/>
      <c r="W274" s="35"/>
      <c r="X274" s="35"/>
      <c r="Y274" s="35"/>
      <c r="Z274" s="35"/>
    </row>
    <row r="275" spans="1:26" x14ac:dyDescent="0.15">
      <c r="A275" s="67" t="s">
        <v>21</v>
      </c>
      <c r="B275" s="68"/>
      <c r="C275" s="41" t="s">
        <v>30</v>
      </c>
      <c r="D275" s="42">
        <f>IF(D273&gt;=2,STDEV(D3:D272),0)</f>
        <v>0</v>
      </c>
      <c r="E275" s="42">
        <f t="shared" ref="E275:N275" si="26">IF(E273&gt;=2,STDEV(E3:E272),0)</f>
        <v>0</v>
      </c>
      <c r="F275" s="42">
        <f t="shared" si="26"/>
        <v>0</v>
      </c>
      <c r="G275" s="42">
        <f t="shared" si="26"/>
        <v>0</v>
      </c>
      <c r="H275" s="39" t="s">
        <v>29</v>
      </c>
      <c r="I275" s="43"/>
      <c r="J275" s="42">
        <f t="shared" si="26"/>
        <v>0</v>
      </c>
      <c r="K275" s="42">
        <f t="shared" si="26"/>
        <v>0</v>
      </c>
      <c r="L275" s="42">
        <f t="shared" si="26"/>
        <v>0</v>
      </c>
      <c r="M275" s="42">
        <f t="shared" si="26"/>
        <v>0</v>
      </c>
      <c r="N275" s="42">
        <f t="shared" si="26"/>
        <v>0</v>
      </c>
      <c r="O275" s="82"/>
      <c r="P275" s="82"/>
      <c r="Q275" s="82"/>
      <c r="R275" s="82" t="e">
        <f ca="1">INDEX(S3:S272,MATCH(1,R3:R272,0))</f>
        <v>#N/A</v>
      </c>
      <c r="S275" s="82"/>
      <c r="T275" s="82"/>
      <c r="U275" s="35"/>
      <c r="V275" s="35"/>
      <c r="W275" s="35"/>
      <c r="X275" s="35"/>
      <c r="Y275" s="35"/>
      <c r="Z275" s="35"/>
    </row>
    <row r="276" spans="1:26" x14ac:dyDescent="0.15">
      <c r="A276" s="69"/>
      <c r="B276" s="69"/>
      <c r="C276" s="44"/>
      <c r="D276" s="44" t="str">
        <f ca="1">IF(O273="","","※"&amp;O273&amp;"に名前の入力がありません。(名前未入力" &amp; O274 &amp; "件あり)")</f>
        <v/>
      </c>
      <c r="E276" s="44"/>
      <c r="F276" s="44"/>
      <c r="G276" s="44"/>
      <c r="H276" s="44"/>
      <c r="I276" s="44"/>
      <c r="J276" s="44"/>
      <c r="K276" s="44"/>
      <c r="L276" s="44"/>
      <c r="M276" s="44"/>
      <c r="N276" s="45"/>
      <c r="O276" s="82"/>
      <c r="P276" s="82"/>
      <c r="Q276" s="82"/>
      <c r="R276" s="82" t="e">
        <f ca="1">INDEX(S3:S272,MATCH(2,R3:R272,0))</f>
        <v>#N/A</v>
      </c>
      <c r="S276" s="82"/>
      <c r="T276" s="82"/>
      <c r="U276" s="35"/>
      <c r="V276" s="35"/>
      <c r="W276" s="35"/>
      <c r="X276" s="35"/>
      <c r="Y276" s="35"/>
      <c r="Z276" s="35"/>
    </row>
    <row r="277" spans="1:26" x14ac:dyDescent="0.15">
      <c r="A277" s="69"/>
      <c r="B277" s="69"/>
      <c r="C277" s="44"/>
      <c r="D277" s="44" t="str">
        <f ca="1">IF(P273="","","※" &amp; P273 &amp; "に未入力の種目があります。(" &amp; P274 &amp; "人に未入力種目あり。１種目も行っていない生徒は除く)")</f>
        <v/>
      </c>
      <c r="E277" s="44"/>
      <c r="F277" s="44"/>
      <c r="G277" s="44"/>
      <c r="H277" s="44"/>
      <c r="I277" s="44"/>
      <c r="J277" s="44"/>
      <c r="K277" s="44"/>
      <c r="L277" s="44"/>
      <c r="M277" s="44"/>
      <c r="N277" s="4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x14ac:dyDescent="0.15">
      <c r="A278" s="69"/>
      <c r="B278" s="69"/>
      <c r="C278" s="44"/>
      <c r="D278" s="78" t="str">
        <f ca="1">IF(D277="","","　空欄：実施していない。　　0：実施した結果、記録が0。")</f>
        <v/>
      </c>
      <c r="E278" s="44"/>
      <c r="F278" s="44"/>
      <c r="G278" s="44"/>
      <c r="H278" s="44"/>
      <c r="I278" s="44"/>
      <c r="J278" s="44"/>
      <c r="K278" s="44"/>
      <c r="L278" s="44"/>
      <c r="M278" s="44"/>
      <c r="N278" s="4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x14ac:dyDescent="0.15">
      <c r="A279" s="69"/>
      <c r="B279" s="69"/>
      <c r="C279" s="44"/>
      <c r="D279" s="44" t="str">
        <f ca="1">IF(Q273="","","※"&amp;Q273&amp;"さんと同じ名前の生徒が"&amp; R274 &amp; "名います。（一人目" &amp; R275 &amp; "・二人目" &amp; R276 &amp; ")")</f>
        <v/>
      </c>
      <c r="E279" s="44"/>
      <c r="F279" s="44"/>
      <c r="G279" s="44"/>
      <c r="H279" s="44"/>
      <c r="I279" s="44"/>
      <c r="J279" s="44"/>
      <c r="K279" s="44"/>
      <c r="L279" s="44"/>
      <c r="M279" s="44"/>
      <c r="N279" s="4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x14ac:dyDescent="0.15">
      <c r="A280" s="69"/>
      <c r="B280" s="69"/>
      <c r="C280" s="44"/>
      <c r="D280" s="78" t="str">
        <f ca="1">IF(D279="","","　前年の名前を確認し同じ名前に変更してください。半角全角に注意してください。")</f>
        <v/>
      </c>
      <c r="E280" s="44"/>
      <c r="F280" s="44"/>
      <c r="G280" s="44"/>
      <c r="H280" s="44"/>
      <c r="I280" s="44"/>
      <c r="J280" s="44"/>
      <c r="K280" s="44"/>
      <c r="L280" s="44"/>
      <c r="M280" s="44"/>
      <c r="N280" s="4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x14ac:dyDescent="0.15">
      <c r="A281" s="69"/>
      <c r="B281" s="69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x14ac:dyDescent="0.15">
      <c r="A282" s="69"/>
      <c r="B282" s="69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x14ac:dyDescent="0.15">
      <c r="A283" s="69"/>
      <c r="B283" s="69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x14ac:dyDescent="0.15">
      <c r="A284" s="69"/>
      <c r="B284" s="69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x14ac:dyDescent="0.15">
      <c r="A285" s="69"/>
      <c r="B285" s="69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x14ac:dyDescent="0.15">
      <c r="A286" s="69"/>
      <c r="B286" s="69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x14ac:dyDescent="0.15">
      <c r="A287" s="69"/>
      <c r="B287" s="69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x14ac:dyDescent="0.15">
      <c r="A288" s="69"/>
      <c r="B288" s="69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x14ac:dyDescent="0.15">
      <c r="A289" s="69"/>
      <c r="B289" s="69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x14ac:dyDescent="0.15">
      <c r="A290" s="69"/>
      <c r="B290" s="69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x14ac:dyDescent="0.15">
      <c r="A291" s="69"/>
      <c r="B291" s="69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x14ac:dyDescent="0.15">
      <c r="A292" s="69"/>
      <c r="B292" s="69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x14ac:dyDescent="0.15">
      <c r="A293" s="69"/>
      <c r="B293" s="69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x14ac:dyDescent="0.15">
      <c r="A294" s="69"/>
      <c r="B294" s="69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x14ac:dyDescent="0.15">
      <c r="A295" s="69"/>
      <c r="B295" s="69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x14ac:dyDescent="0.15">
      <c r="A296" s="69"/>
      <c r="B296" s="69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x14ac:dyDescent="0.15">
      <c r="A297" s="69"/>
      <c r="B297" s="69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x14ac:dyDescent="0.15">
      <c r="A298" s="69"/>
      <c r="B298" s="69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x14ac:dyDescent="0.15">
      <c r="A299" s="69"/>
      <c r="B299" s="69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x14ac:dyDescent="0.15">
      <c r="A300" s="69"/>
      <c r="B300" s="69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x14ac:dyDescent="0.15">
      <c r="A301" s="69"/>
      <c r="B301" s="69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x14ac:dyDescent="0.15">
      <c r="A302" s="69"/>
      <c r="B302" s="69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x14ac:dyDescent="0.15">
      <c r="A303" s="69"/>
      <c r="B303" s="69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x14ac:dyDescent="0.15">
      <c r="A304" s="69"/>
      <c r="B304" s="69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x14ac:dyDescent="0.15">
      <c r="A305" s="69"/>
      <c r="B305" s="69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x14ac:dyDescent="0.15">
      <c r="A306" s="69"/>
      <c r="B306" s="69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x14ac:dyDescent="0.15">
      <c r="A307" s="69"/>
      <c r="B307" s="69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x14ac:dyDescent="0.15">
      <c r="A308" s="69"/>
      <c r="B308" s="69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x14ac:dyDescent="0.15">
      <c r="A309" s="69"/>
      <c r="B309" s="69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x14ac:dyDescent="0.15">
      <c r="A310" s="69"/>
      <c r="B310" s="69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</sheetData>
  <sheetProtection algorithmName="SHA-512" hashValue="Mk0iL8oEFtSeMnHKqFKRqF81Z5UuEFLr+m1JxVHpPDcYef11TpjAeN+hJckevwh2JEdP1VQXIMb4bhvnvhE/iQ==" saltValue="jq906lMy7rg8K1wcduZzL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272">
    <cfRule type="containsBlanks" dxfId="18" priority="1">
      <formula>LEN(TRIM(D3))=0</formula>
    </cfRule>
  </conditionalFormatting>
  <conditionalFormatting sqref="E3:E27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27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27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27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27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27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27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27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27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27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27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2024-02-14T06:48:25Z</dcterms:modified>
</cp:coreProperties>
</file>