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305" yWindow="90" windowWidth="10200" windowHeight="7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AP23" i="11"/>
  <c r="AA23" i="11"/>
  <c r="V23" i="11"/>
  <c r="Q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<sst xmlns="http://schemas.openxmlformats.org/spreadsheetml/2006/main" count="975" uniqueCount="539">
  <si>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</si>
  <si>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</si>
  <si>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</si>
  <si>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</si>
  <si>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</si>
  <si>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</si>
  <si>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</si>
  <si>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</si>
  <si>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</si>
  <si>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</si>
  <si>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</si>
  <si>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</si>
  <si>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</si>
  <si>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</si>
  <si>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</si>
  <si>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</si>
  <si>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</si>
  <si>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</si>
  <si>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</si>
  <si>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</si>
  <si>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</si>
  <si>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</si>
  <si>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</si>
  <si>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</si>
  <si>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</si>
  <si>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</si>
  <si>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</si>
  <si>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</si>
  <si>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</si>
  <si>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</si>
  <si>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</si>
  <si>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</si>
  <si>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</si>
  <si>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</si>
  <si>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</si>
  <si>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</si>
  <si>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</si>
  <si>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</si>
  <si>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</si>
  <si>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</si>
  <si>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</si>
  <si>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</si>
  <si>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</si>
  <si>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</si>
  <si>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</si>
  <si>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</si>
  <si>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</si>
  <si>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</si>
  <si>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</si>
  <si>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</si>
  <si>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</si>
  <si>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</si>
  <si>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</si>
  <si>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</si>
  <si>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</si>
  <si>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</si>
  <si>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</si>
  <si>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</si>
  <si>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</si>
  <si>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</si>
  <si>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</si>
  <si>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</si>
  <si>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</si>
  <si>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</si>
  <si>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</si>
  <si>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</si>
  <si>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</si>
  <si>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</si>
  <si>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</si>
  <si>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</si>
  <si>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</si>
  <si>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</si>
  <si>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</si>
  <si>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</si>
  <si>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</si>
  <si>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</si>
  <si>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</si>
  <si>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</si>
  <si>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</si>
  <si>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</si>
  <si>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</si>
  <si>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</si>
  <si>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</si>
  <si>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</si>
  <si>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</si>
  <si>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</si>
  <si>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</si>
  <si>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</si>
  <si>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</si>
  <si>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</si>
  <si>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</si>
  <si>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</si>
  <si>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</si>
  <si>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</si>
  <si>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</si>
  <si>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</si>
  <si>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</si>
  <si>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</si>
  <si>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</si>
  <si>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</si>
  <si>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</si>
  <si>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</si>
  <si>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</si>
  <si>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</si>
  <si>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</si>
  <si>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</si>
  <si>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</si>
  <si>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</si>
  <si>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</si>
  <si>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</si>
  <si>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</si>
  <si>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</si>
  <si>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</si>
  <si>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</si>
  <si>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</si>
  <si>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</si>
  <si>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</si>
  <si>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</si>
  <si>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</si>
  <si>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</si>
  <si>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</si>
  <si>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</si>
  <si>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</si>
  <si>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</si>
  <si>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</si>
  <si>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</si>
  <si>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</si>
  <si>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</si>
  <si>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</si>
  <si>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</si>
  <si>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</si>
  <si>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</si>
  <si>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</si>
  <si>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</si>
  <si>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</si>
  <si>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</si>
  <si>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</si>
  <si>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</si>
  <si>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</si>
  <si>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</si>
  <si>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</si>
  <si>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</si>
  <si>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</si>
  <si>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</si>
  <si>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</si>
  <si>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</si>
  <si>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</si>
  <si>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</si>
  <si>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</si>
  <si>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</si>
  <si>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</si>
  <si>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</si>
  <si>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</si>
  <si>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</si>
  <si>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</si>
  <si>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</si>
  <si>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</si>
  <si>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</si>
  <si>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</si>
  <si>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</si>
  <si>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</si>
  <si>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</si>
  <si>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</si>
  <si>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</si>
  <si>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</si>
  <si>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</si>
  <si>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</si>
  <si>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</si>
  <si>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</si>
  <si>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</si>
  <si>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</si>
  <si>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</si>
  <si>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</si>
  <si>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</si>
  <si>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</si>
  <si>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</si>
  <si>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</si>
  <si>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</si>
  <si>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</si>
  <si>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</si>
  <si>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</si>
  <si>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</si>
  <si>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</si>
  <si>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</si>
  <si>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</si>
  <si>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</si>
  <si>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</si>
  <si>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</si>
  <si>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</si>
  <si>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</si>
  <si>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</si>
  <si>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</si>
  <si>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</si>
  <si>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</si>
  <si>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</si>
  <si>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埼玉県嵐山町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</si>
  <si>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</si>
  <si>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</si>
  <si>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</si>
  <si>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</si>
  <si>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</si>
  <si>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</si>
  <si>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</si>
  <si>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</si>
  <si>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</si>
  <si>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</si>
  <si>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</si>
  <si>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</si>
  <si>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</si>
  <si>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</si>
  <si>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</si>
  <si>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</si>
  <si>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</si>
  <si>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</si>
  <si>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</si>
  <si>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</si>
  <si>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</si>
  <si>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</si>
  <si>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</si>
  <si>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</si>
  <si>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</si>
  <si>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</si>
  <si>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</si>
  <si>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</si>
  <si>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</si>
  <si>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</si>
  <si>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</si>
  <si>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</si>
  <si>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</si>
  <si>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</si>
  <si>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</si>
  <si>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</si>
  <si>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</si>
  <si>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</si>
  <si>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</si>
  <si>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</si>
  <si>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</si>
  <si>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</si>
  <si>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</si>
  <si>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</si>
  <si>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</si>
  <si>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</si>
  <si>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</si>
  <si>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</si>
  <si>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</si>
  <si>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</si>
  <si>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</si>
  <si>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</si>
  <si>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</si>
  <si>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</si>
  <si>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</si>
  <si>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</si>
  <si>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</si>
  <si>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</si>
  <si>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</si>
  <si>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</si>
  <si>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</si>
  <si>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</si>
  <si>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</si>
  <si>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</si>
  <si>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</si>
  <si>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</si>
  <si>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</si>
  <si>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</si>
  <si>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</si>
  <si>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</si>
  <si>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</si>
  <si>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</si>
  <si>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</si>
  <si>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</si>
  <si>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</si>
  <si>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</si>
  <si>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</si>
  <si>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</si>
  <si>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</si>
  <si>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</si>
  <si>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</si>
  <si>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</si>
  <si>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</si>
  <si>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</si>
  <si>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</si>
  <si>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</si>
  <si>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</si>
  <si>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</si>
  <si>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</si>
  <si>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</si>
  <si>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</si>
  <si>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</si>
  <si>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</si>
  <si>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</si>
  <si>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</si>
  <si>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</si>
  <si>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</si>
  <si>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</si>
  <si>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</si>
  <si>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</si>
  <si>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</si>
  <si>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</si>
  <si>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</si>
  <si>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</si>
  <si>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</si>
  <si>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</si>
  <si>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</si>
  <si>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</si>
  <si>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</si>
  <si>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</si>
  <si>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</si>
  <si>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</si>
  <si>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</si>
  <si>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</si>
  <si>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</si>
  <si>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</si>
  <si>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</si>
  <si>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</si>
  <si>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</si>
  <si>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</si>
  <si>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</si>
  <si>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</si>
  <si>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</si>
  <si>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</si>
  <si>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</si>
  <si>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</si>
  <si>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</si>
  <si>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</si>
  <si>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</si>
  <si>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</si>
  <si>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</si>
  <si>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</si>
  <si>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</si>
  <si>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</si>
  <si>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</si>
  <si>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</si>
  <si>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</si>
  <si>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</si>
  <si>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</si>
  <si>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</si>
  <si>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</si>
  <si>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</si>
  <si>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</si>
  <si>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</si>
  <si>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</si>
  <si>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</si>
  <si>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</si>
  <si>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</si>
  <si>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</si>
  <si>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埼玉県嵐山町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</si>
  <si>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</si>
  <si>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</si>
  <si>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</si>
  <si>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</si>
  <si>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</si>
  <si>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</si>
  <si>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</si>
  <si>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</si>
  <si>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</si>
  <si>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</si>
  <si>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</si>
  <si>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</si>
  <si>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</si>
  <si>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</si>
  <si>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</si>
  <si>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</si>
  <si>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</si>
  <si>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</si>
  <si>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</si>
  <si>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</si>
  <si>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</si>
  <si>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</si>
  <si>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</si>
  <si>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</si>
  <si>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</si>
  <si>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</si>
  <si>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</si>
  <si>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</si>
  <si>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</si>
  <si>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</si>
  <si>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</si>
  <si>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</si>
  <si>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</si>
  <si>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</si>
  <si>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</si>
  <si>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</si>
  <si>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</si>
  <si>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</si>
  <si>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</si>
  <si>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</si>
  <si>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</si>
  <si>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</si>
  <si>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</si>
  <si>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</si>
  <si>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</si>
  <si>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</si>
  <si>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</si>
  <si>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</si>
  <si>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</si>
  <si>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</si>
  <si>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</si>
  <si>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</si>
  <si>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</si>
  <si>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</si>
  <si>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</si>
  <si>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</si>
  <si>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</si>
  <si>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</si>
  <si>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</si>
  <si>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</si>
  <si>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</si>
  <si>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</si>
  <si>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</si>
  <si>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</si>
  <si>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</si>
  <si>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</si>
  <si>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</si>
  <si>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</si>
  <si>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</si>
  <si>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</si>
  <si>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</si>
  <si>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</si>
  <si>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</si>
  <si>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</si>
  <si>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</si>
  <si>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</si>
  <si>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</si>
  <si>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</si>
  <si>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</si>
  <si>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</si>
  <si>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</si>
  <si>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</si>
  <si>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</si>
  <si>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</si>
  <si>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</si>
  <si>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</si>
  <si>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</si>
  <si>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</si>
  <si>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</si>
  <si>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</si>
  <si>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</si>
  <si>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</si>
  <si>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</si>
  <si>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</si>
  <si>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</si>
  <si>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</si>
  <si>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</si>
  <si>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</si>
  <si>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</si>
  <si>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</si>
  <si>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</si>
  <si>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</si>
  <si>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</si>
  <si>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</si>
  <si>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</si>
  <si>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</si>
  <si>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</si>
  <si>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</si>
  <si>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</si>
  <si>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</si>
  <si>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</si>
  <si>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</si>
  <si>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</si>
  <si>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</si>
  <si>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</si>
  <si>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</si>
  <si>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</si>
  <si>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</si>
  <si>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</si>
  <si>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</si>
  <si>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</si>
  <si>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</si>
  <si>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</si>
  <si>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</si>
  <si>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</si>
  <si>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</si>
  <si>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</si>
  <si>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</si>
  <si>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</si>
  <si>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</si>
  <si>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</si>
  <si>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</si>
  <si>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</si>
  <si>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</si>
  <si>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</si>
  <si>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</si>
  <si>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</si>
  <si>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</si>
  <si>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</si>
  <si>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</si>
  <si>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</si>
  <si>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</si>
  <si>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</si>
  <si>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</si>
  <si>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</si>
  <si>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</si>
  <si>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</si>
  <si>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</si>
  <si>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</si>
  <si>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</si>
  <si>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</si>
  <si>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</si>
  <si>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</si>
  <si>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</si>
  <si>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</si>
  <si>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</si>
  <si>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</si>
  <si>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</si>
  <si>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</si>
  <si>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</si>
  <si>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</si>
  <si>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</si>
  <si>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</si>
  <si>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</si>
  <si>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</si>
  <si>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</si>
  <si>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</si>
  <si>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</si>
  <si>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</si>
  <si>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</si>
  <si>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</si>
  <si>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</si>
  <si>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</si>
  <si>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6.71</t>
  </si>
  <si>
    <t>水道事業会計</t>
  </si>
  <si>
    <t>一般会計</t>
  </si>
  <si>
    <t>国民健康保険特別会計</t>
  </si>
  <si>
    <t>介護保険特別会計</t>
  </si>
  <si>
    <t>下水道事業特別会計</t>
  </si>
  <si>
    <t>後期高齢者医療特別会計</t>
  </si>
  <si>
    <t>その他会計（赤字）</t>
  </si>
  <si>
    <t>その他会計（黒字）</t>
  </si>
  <si>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</si>
  <si>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</si>
  <si>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</si>
  <si>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小川地区衛生組合</t>
    <rPh sb="0" eb="2">
      <t>オガワ</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</si>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</sst>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51733</c:v>
                </c:pt>
                <c:pt idx="1">
                  <c:v>35394</c:v>
                </c:pt>
                <c:pt idx="2">
                  <c:v>78735</c:v>
                </c:pt>
                <c:pt idx="3">
                  <c:v>50019</c:v>
                </c:pt>
                <c:pt idx="4">
                  <c:v>33324</c:v>
                </c:pt>
              </c:numCache>
            </c:numRef>
          </c:val>
          <c:smooth val="0"/>
        </c:ser>
        <c:dLbls>
          <c:showLegendKey val="0"/>
          <c:showVal val="0"/>
          <c:showCatName val="0"/>
          <c:showSerName val="0"/>
          <c:showPercent val="0"/>
          <c:showBubbleSize val="0"/>
        </c:dLbls>
        <c:marker val="1"/>
        <c:smooth val="0"/>
        <c:axId val="103217792"/>
        <c:axId val="97215232"/>
      </c:lineChart>
      <c:catAx>
        <c:axId val="103217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15232"/>
        <c:crosses val="autoZero"/>
        <c:auto val="1"/>
        <c:lblAlgn val="ctr"/>
        <c:lblOffset val="100"/>
        <c:tickLblSkip val="1"/>
        <c:tickMarkSkip val="1"/>
        <c:noMultiLvlLbl val="0"/>
      </c:catAx>
      <c:valAx>
        <c:axId val="97215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1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3.61</c:v>
                </c:pt>
                <c:pt idx="1">
                  <c:v>6.47</c:v>
                </c:pt>
                <c:pt idx="2">
                  <c:v>6.07</c:v>
                </c:pt>
                <c:pt idx="3">
                  <c:v>5.37</c:v>
                </c:pt>
                <c:pt idx="4">
                  <c:v>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5.08</c:v>
                </c:pt>
                <c:pt idx="1">
                  <c:v>10.71</c:v>
                </c:pt>
                <c:pt idx="2">
                  <c:v>14.93</c:v>
                </c:pt>
                <c:pt idx="3">
                  <c:v>8.8699999999999992</c:v>
                </c:pt>
                <c:pt idx="4">
                  <c:v>10.67</c:v>
                </c:pt>
              </c:numCache>
            </c:numRef>
          </c:val>
        </c:ser>
        <c:dLbls>
          <c:showLegendKey val="0"/>
          <c:showVal val="0"/>
          <c:showCatName val="0"/>
          <c:showSerName val="0"/>
          <c:showPercent val="0"/>
          <c:showBubbleSize val="0"/>
        </c:dLbls>
        <c:gapWidth val="250"/>
        <c:overlap val="100"/>
        <c:axId val="45063168"/>
        <c:axId val="450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0.62</c:v>
                </c:pt>
                <c:pt idx="1">
                  <c:v>8.65</c:v>
                </c:pt>
                <c:pt idx="2">
                  <c:v>3.59</c:v>
                </c:pt>
                <c:pt idx="3">
                  <c:v>-6.71</c:v>
                </c:pt>
                <c:pt idx="4">
                  <c:v>4.18</c:v>
                </c:pt>
              </c:numCache>
            </c:numRef>
          </c:val>
          <c:smooth val="0"/>
        </c:ser>
        <c:dLbls>
          <c:showLegendKey val="0"/>
          <c:showVal val="0"/>
          <c:showCatName val="0"/>
          <c:showSerName val="0"/>
          <c:showPercent val="0"/>
          <c:showBubbleSize val="0"/>
        </c:dLbls>
        <c:marker val="1"/>
        <c:smooth val="0"/>
        <c:axId val="45063168"/>
        <c:axId val="45081728"/>
      </c:lineChart>
      <c:catAx>
        <c:axId val="450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81728"/>
        <c:crosses val="autoZero"/>
        <c:auto val="1"/>
        <c:lblAlgn val="ctr"/>
        <c:lblOffset val="100"/>
        <c:tickLblSkip val="1"/>
        <c:tickMarkSkip val="1"/>
        <c:noMultiLvlLbl val="0"/>
      </c:catAx>
      <c:valAx>
        <c:axId val="450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7.0000000000000007E-2</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1.0900000000000001</c:v>
                </c:pt>
                <c:pt idx="2">
                  <c:v>#N/A</c:v>
                </c:pt>
                <c:pt idx="3">
                  <c:v>0.86</c:v>
                </c:pt>
                <c:pt idx="4">
                  <c:v>#N/A</c:v>
                </c:pt>
                <c:pt idx="5">
                  <c:v>0.86</c:v>
                </c:pt>
                <c:pt idx="6">
                  <c:v>#N/A</c:v>
                </c:pt>
                <c:pt idx="7">
                  <c:v>0.48</c:v>
                </c:pt>
                <c:pt idx="8">
                  <c:v>#N/A</c:v>
                </c:pt>
                <c:pt idx="9">
                  <c:v>0.49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1.39</c:v>
                </c:pt>
                <c:pt idx="2">
                  <c:v>#N/A</c:v>
                </c:pt>
                <c:pt idx="3">
                  <c:v>0.99</c:v>
                </c:pt>
                <c:pt idx="4">
                  <c:v>#N/A</c:v>
                </c:pt>
                <c:pt idx="5">
                  <c:v>0.85</c:v>
                </c:pt>
                <c:pt idx="6">
                  <c:v>#N/A</c:v>
                </c:pt>
                <c:pt idx="7">
                  <c:v>0.93</c:v>
                </c:pt>
                <c:pt idx="8">
                  <c:v>#N/A</c:v>
                </c:pt>
                <c:pt idx="9">
                  <c:v>1.04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1.82</c:v>
                </c:pt>
                <c:pt idx="2">
                  <c:v>#N/A</c:v>
                </c:pt>
                <c:pt idx="3">
                  <c:v>1.7</c:v>
                </c:pt>
                <c:pt idx="4">
                  <c:v>#N/A</c:v>
                </c:pt>
                <c:pt idx="5">
                  <c:v>3.01</c:v>
                </c:pt>
                <c:pt idx="6">
                  <c:v>#N/A</c:v>
                </c:pt>
                <c:pt idx="7">
                  <c:v>2.52</c:v>
                </c:pt>
                <c:pt idx="8">
                  <c:v>#N/A</c:v>
                </c:pt>
                <c:pt idx="9">
                  <c:v>1.33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3.74</c:v>
                </c:pt>
                <c:pt idx="2">
                  <c:v>#N/A</c:v>
                </c:pt>
                <c:pt idx="3">
                  <c:v>6.64</c:v>
                </c:pt>
                <c:pt idx="4">
                  <c:v>#N/A</c:v>
                </c:pt>
                <c:pt idx="5">
                  <c:v>6.29</c:v>
                </c:pt>
                <c:pt idx="6">
                  <c:v>#N/A</c:v>
                </c:pt>
                <c:pt idx="7">
                  <c:v>5.62</c:v>
                </c:pt>
                <c:pt idx="8">
                  <c:v>#N/A</c:v>
                </c:pt>
                <c:pt idx="9">
                  <c:v>7.99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30.09</c:v>
                </c:pt>
                <c:pt idx="2">
                  <c:v>#N/A</c:v>
                </c:pt>
                <c:pt idx="3">
                  <c:v>31.28</c:v>
                </c:pt>
                <c:pt idx="4">
                  <c:v>#N/A</c:v>
                </c:pt>
                <c:pt idx="5">
                  <c:v>28.23</c:v>
                </c:pt>
                <c:pt idx="6">
                  <c:v>#N/A</c:v>
                </c:pt>
                <c:pt idx="7">
                  <c:v>29.95</c:v>
                </c:pt>
                <c:pt idx="8">
                  <c:v>#N/A</c:v>
                </c:pt>
                <c:pt idx="9">
                  <c:v>29.01</c:v>
                </c:pt>
              </c:numCache>
            </c:numRef>
          </c:val>
        </c:ser>
        <c:dLbls>
          <c:showLegendKey val="0"/>
          <c:showVal val="0"/>
          <c:showCatName val="0"/>
          <c:showSerName val="0"/>
          <c:showPercent val="0"/>
          <c:showBubbleSize val="0"/>
        </c:dLbls>
        <c:gapWidth val="150"/>
        <c:overlap val="100"/>
        <c:axId val="45618304"/>
        <c:axId val="45619840"/>
      </c:barChart>
      <c:catAx>
        <c:axId val="4561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19840"/>
        <c:crosses val="autoZero"/>
        <c:auto val="1"/>
        <c:lblAlgn val="ctr"/>
        <c:lblOffset val="100"/>
        <c:tickLblSkip val="1"/>
        <c:tickMarkSkip val="1"/>
        <c:noMultiLvlLbl val="0"/>
      </c:catAx>
      <c:valAx>
        <c:axId val="4561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481</c:v>
                </c:pt>
                <c:pt idx="5">
                  <c:v>452</c:v>
                </c:pt>
                <c:pt idx="8">
                  <c:v>468</c:v>
                </c:pt>
                <c:pt idx="11">
                  <c:v>546</c:v>
                </c:pt>
                <c:pt idx="14">
                  <c:v>557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37</c:v>
                </c:pt>
                <c:pt idx="6">
                  <c:v>37</c:v>
                </c:pt>
                <c:pt idx="9">
                  <c:v>21</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46</c:v>
                </c:pt>
                <c:pt idx="6">
                  <c:v>38</c:v>
                </c:pt>
                <c:pt idx="9">
                  <c:v>22</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206</c:v>
                </c:pt>
                <c:pt idx="3">
                  <c:v>141</c:v>
                </c:pt>
                <c:pt idx="6">
                  <c:v>138</c:v>
                </c:pt>
                <c:pt idx="9">
                  <c:v>148</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743</c:v>
                </c:pt>
                <c:pt idx="3">
                  <c:v>678</c:v>
                </c:pt>
                <c:pt idx="6">
                  <c:v>602</c:v>
                </c:pt>
                <c:pt idx="9">
                  <c:v>658</c:v>
                </c:pt>
                <c:pt idx="12">
                  <c:v>677</c:v>
                </c:pt>
              </c:numCache>
            </c:numRef>
          </c:val>
        </c:ser>
        <c:dLbls>
          <c:showLegendKey val="0"/>
          <c:showVal val="0"/>
          <c:showCatName val="0"/>
          <c:showSerName val="0"/>
          <c:showPercent val="0"/>
          <c:showBubbleSize val="0"/>
        </c:dLbls>
        <c:gapWidth val="100"/>
        <c:overlap val="100"/>
        <c:axId val="45211008"/>
        <c:axId val="4571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554</c:v>
                </c:pt>
                <c:pt idx="2">
                  <c:v>#N/A</c:v>
                </c:pt>
                <c:pt idx="3">
                  <c:v>#N/A</c:v>
                </c:pt>
                <c:pt idx="4">
                  <c:v>450</c:v>
                </c:pt>
                <c:pt idx="5">
                  <c:v>#N/A</c:v>
                </c:pt>
                <c:pt idx="6">
                  <c:v>#N/A</c:v>
                </c:pt>
                <c:pt idx="7">
                  <c:v>347</c:v>
                </c:pt>
                <c:pt idx="8">
                  <c:v>#N/A</c:v>
                </c:pt>
                <c:pt idx="9">
                  <c:v>#N/A</c:v>
                </c:pt>
                <c:pt idx="10">
                  <c:v>303</c:v>
                </c:pt>
                <c:pt idx="11">
                  <c:v>#N/A</c:v>
                </c:pt>
                <c:pt idx="12">
                  <c:v>#N/A</c:v>
                </c:pt>
                <c:pt idx="13">
                  <c:v>284</c:v>
                </c:pt>
                <c:pt idx="14">
                  <c:v>#N/A</c:v>
                </c:pt>
              </c:numCache>
            </c:numRef>
          </c:val>
          <c:smooth val="0"/>
        </c:ser>
        <c:dLbls>
          <c:showLegendKey val="0"/>
          <c:showVal val="0"/>
          <c:showCatName val="0"/>
          <c:showSerName val="0"/>
          <c:showPercent val="0"/>
          <c:showBubbleSize val="0"/>
        </c:dLbls>
        <c:marker val="1"/>
        <c:smooth val="0"/>
        <c:axId val="45211008"/>
        <c:axId val="45716992"/>
      </c:lineChart>
      <c:catAx>
        <c:axId val="452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16992"/>
        <c:crosses val="autoZero"/>
        <c:auto val="1"/>
        <c:lblAlgn val="ctr"/>
        <c:lblOffset val="100"/>
        <c:tickLblSkip val="1"/>
        <c:tickMarkSkip val="1"/>
        <c:noMultiLvlLbl val="0"/>
      </c:catAx>
      <c:valAx>
        <c:axId val="457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5336</c:v>
                </c:pt>
                <c:pt idx="5">
                  <c:v>5651</c:v>
                </c:pt>
                <c:pt idx="8">
                  <c:v>5846</c:v>
                </c:pt>
                <c:pt idx="11">
                  <c:v>5864</c:v>
                </c:pt>
                <c:pt idx="14">
                  <c:v>6005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c:v>
                </c:pt>
                <c:pt idx="5">
                  <c:v>362</c:v>
                </c:pt>
                <c:pt idx="8">
                  <c:v>361</c:v>
                </c:pt>
                <c:pt idx="11">
                  <c:v>328</c:v>
                </c:pt>
                <c:pt idx="14">
                  <c:v>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513</c:v>
                </c:pt>
                <c:pt idx="5">
                  <c:v>695</c:v>
                </c:pt>
                <c:pt idx="8">
                  <c:v>984</c:v>
                </c:pt>
                <c:pt idx="11">
                  <c:v>759</c:v>
                </c:pt>
                <c:pt idx="14">
                  <c:v>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1505</c:v>
                </c:pt>
                <c:pt idx="3">
                  <c:v>1459</c:v>
                </c:pt>
                <c:pt idx="6">
                  <c:v>1413</c:v>
                </c:pt>
                <c:pt idx="9">
                  <c:v>1344</c:v>
                </c:pt>
                <c:pt idx="12">
                  <c:v>1189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199</c:v>
                </c:pt>
                <c:pt idx="3">
                  <c:v>154</c:v>
                </c:pt>
                <c:pt idx="6">
                  <c:v>127</c:v>
                </c:pt>
                <c:pt idx="9">
                  <c:v>148</c:v>
                </c:pt>
                <c:pt idx="12">
                  <c:v>168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2624</c:v>
                </c:pt>
                <c:pt idx="3">
                  <c:v>2522</c:v>
                </c:pt>
                <c:pt idx="6">
                  <c:v>2050</c:v>
                </c:pt>
                <c:pt idx="9">
                  <c:v>1787</c:v>
                </c:pt>
                <c:pt idx="12">
                  <c:v>1685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121</c:v>
                </c:pt>
                <c:pt idx="3">
                  <c:v>85</c:v>
                </c:pt>
                <c:pt idx="6">
                  <c:v>49</c:v>
                </c:pt>
                <c:pt idx="9">
                  <c:v>27</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5903</c:v>
                </c:pt>
                <c:pt idx="3">
                  <c:v>5943</c:v>
                </c:pt>
                <c:pt idx="6">
                  <c:v>6540</c:v>
                </c:pt>
                <c:pt idx="9">
                  <c:v>6857</c:v>
                </c:pt>
                <c:pt idx="12">
                  <c:v>6902</c:v>
                </c:pt>
              </c:numCache>
            </c:numRef>
          </c:val>
        </c:ser>
        <c:dLbls>
          <c:showLegendKey val="0"/>
          <c:showVal val="0"/>
          <c:showCatName val="0"/>
          <c:showSerName val="0"/>
          <c:showPercent val="0"/>
          <c:showBubbleSize val="0"/>
        </c:dLbls>
        <c:gapWidth val="100"/>
        <c:overlap val="100"/>
        <c:axId val="45284352"/>
        <c:axId val="4601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4495</c:v>
                </c:pt>
                <c:pt idx="2">
                  <c:v>#N/A</c:v>
                </c:pt>
                <c:pt idx="3">
                  <c:v>#N/A</c:v>
                </c:pt>
                <c:pt idx="4">
                  <c:v>3456</c:v>
                </c:pt>
                <c:pt idx="5">
                  <c:v>#N/A</c:v>
                </c:pt>
                <c:pt idx="6">
                  <c:v>#N/A</c:v>
                </c:pt>
                <c:pt idx="7">
                  <c:v>2989</c:v>
                </c:pt>
                <c:pt idx="8">
                  <c:v>#N/A</c:v>
                </c:pt>
                <c:pt idx="9">
                  <c:v>#N/A</c:v>
                </c:pt>
                <c:pt idx="10">
                  <c:v>3212</c:v>
                </c:pt>
                <c:pt idx="11">
                  <c:v>#N/A</c:v>
                </c:pt>
                <c:pt idx="12">
                  <c:v>#N/A</c:v>
                </c:pt>
                <c:pt idx="13">
                  <c:v>3001</c:v>
                </c:pt>
                <c:pt idx="14">
                  <c:v>#N/A</c:v>
                </c:pt>
              </c:numCache>
            </c:numRef>
          </c:val>
          <c:smooth val="0"/>
        </c:ser>
        <c:dLbls>
          <c:showLegendKey val="0"/>
          <c:showVal val="0"/>
          <c:showCatName val="0"/>
          <c:showSerName val="0"/>
          <c:showPercent val="0"/>
          <c:showBubbleSize val="0"/>
        </c:dLbls>
        <c:marker val="1"/>
        <c:smooth val="0"/>
        <c:axId val="45284352"/>
        <c:axId val="46015616"/>
      </c:lineChart>
      <c:catAx>
        <c:axId val="452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15616"/>
        <c:crosses val="autoZero"/>
        <c:auto val="1"/>
        <c:lblAlgn val="ctr"/>
        <c:lblOffset val="100"/>
        <c:tickLblSkip val="1"/>
        <c:tickMarkSkip val="1"/>
        <c:noMultiLvlLbl val="0"/>
      </c:catAx>
      <c:valAx>
        <c:axId val="4601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18,345
18,068
29.85
6,283,876
5,953,260
323,073
4,197,195
6,901,949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81.0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普通交付税算定における法人税割が約</a:t>
          </a:r>
          <a:r>
            <a:rPr lang="en-US" altLang="ja-JP" sz="1100" b="0" i="0" baseline="0">
              <a:solidFill>
                <a:schemeClr val="dk1"/>
              </a:solidFill>
              <a:effectLst/>
              <a:latin typeface="+mn-lt"/>
              <a:ea typeface="+mn-ea"/>
              <a:cs typeface="+mn-cs"/>
            </a:rPr>
            <a:t>55,500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た</a:t>
          </a:r>
          <a:r>
            <a:rPr lang="ja-JP" altLang="en-US" sz="1100" b="0" i="0" baseline="0">
              <a:solidFill>
                <a:schemeClr val="dk1"/>
              </a:solidFill>
              <a:effectLst/>
              <a:latin typeface="+mn-lt"/>
              <a:ea typeface="+mn-ea"/>
              <a:cs typeface="+mn-cs"/>
            </a:rPr>
            <a:t>反面、固定資産税等の増加により</a:t>
          </a:r>
          <a:r>
            <a:rPr lang="ja-JP" altLang="ja-JP" sz="1100" b="0" i="0" baseline="0">
              <a:solidFill>
                <a:schemeClr val="dk1"/>
              </a:solidFill>
              <a:effectLst/>
              <a:latin typeface="+mn-lt"/>
              <a:ea typeface="+mn-ea"/>
              <a:cs typeface="+mn-cs"/>
            </a:rPr>
            <a:t>、基準財政収入額</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7,476</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程度減少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、基準財政需要額についても</a:t>
          </a:r>
          <a:r>
            <a:rPr lang="en-US" altLang="ja-JP" sz="1100" b="0" i="0" baseline="0">
              <a:solidFill>
                <a:schemeClr val="dk1"/>
              </a:solidFill>
              <a:effectLst/>
              <a:latin typeface="+mn-lt"/>
              <a:ea typeface="+mn-ea"/>
              <a:cs typeface="+mn-cs"/>
            </a:rPr>
            <a:t>19,979</a:t>
          </a:r>
          <a:r>
            <a:rPr lang="ja-JP" altLang="en-US" sz="1100" b="0" i="0" baseline="0">
              <a:solidFill>
                <a:schemeClr val="dk1"/>
              </a:solidFill>
              <a:effectLst/>
              <a:latin typeface="+mn-lt"/>
              <a:ea typeface="+mn-ea"/>
              <a:cs typeface="+mn-cs"/>
            </a:rPr>
            <a:t>千円減少した。</a:t>
          </a:r>
          <a:r>
            <a:rPr lang="ja-JP" altLang="ja-JP" sz="1100" b="0" i="0" baseline="0">
              <a:solidFill>
                <a:schemeClr val="dk1"/>
              </a:solidFill>
              <a:effectLst/>
              <a:latin typeface="+mn-lt"/>
              <a:ea typeface="+mn-ea"/>
              <a:cs typeface="+mn-cs"/>
            </a:rPr>
            <a:t>単年度では平成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0.788</a:t>
          </a:r>
          <a:r>
            <a:rPr lang="ja-JP" altLang="ja-JP" sz="1100" b="0" i="0" baseline="0">
              <a:solidFill>
                <a:schemeClr val="dk1"/>
              </a:solidFill>
              <a:effectLst/>
              <a:latin typeface="+mn-lt"/>
              <a:ea typeface="+mn-ea"/>
              <a:cs typeface="+mn-cs"/>
            </a:rPr>
            <a:t>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0.790</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0.002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と変動幅は少なく</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ヵ年平均では</a:t>
          </a:r>
          <a:r>
            <a:rPr lang="ja-JP" altLang="en-US" sz="1100" b="0" i="0" baseline="0">
              <a:solidFill>
                <a:schemeClr val="dk1"/>
              </a:solidFill>
              <a:effectLst/>
              <a:latin typeface="+mn-lt"/>
              <a:ea typeface="+mn-ea"/>
              <a:cs typeface="+mn-cs"/>
            </a:rPr>
            <a:t>増減はない。</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埼玉県平均、類似団体平均は共に</a:t>
          </a:r>
          <a:r>
            <a:rPr lang="ja-JP" altLang="en-US" sz="1100" b="0" i="0" baseline="0">
              <a:solidFill>
                <a:schemeClr val="dk1"/>
              </a:solidFill>
              <a:effectLst/>
              <a:latin typeface="+mn-lt"/>
              <a:ea typeface="+mn-ea"/>
              <a:cs typeface="+mn-cs"/>
            </a:rPr>
            <a:t>増減はない。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81038</xdr:rowOff>
    </xdr:from>
    <xdr:to>
      <xdr:col>6</xdr:col>
      <xdr:colOff>0</xdr:colOff>
      <xdr:row>40</xdr:row>
      <xdr:rowOff>92528</xdr:rowOff>
    </xdr:to>
    <xdr:cxnSp macro="">
      <xdr:nvCxnSpPr>
        <xdr:cNvPr id="72" name="直線コネクタ 71"/>
        <xdr:cNvCxnSpPr/>
      </xdr:nvCxnSpPr>
      <xdr:spPr>
        <a:xfrm>
          <a:off x="3225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81038</xdr:rowOff>
    </xdr:to>
    <xdr:cxnSp macro="">
      <xdr:nvCxnSpPr>
        <xdr:cNvPr id="75" name="直線コネクタ 74"/>
        <xdr:cNvCxnSpPr/>
      </xdr:nvCxnSpPr>
      <xdr:spPr>
        <a:xfrm>
          <a:off x="2336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12095</xdr:rowOff>
    </xdr:from>
    <xdr:to>
      <xdr:col>3</xdr:col>
      <xdr:colOff>279400</xdr:colOff>
      <xdr:row>40</xdr:row>
      <xdr:rowOff>46567</xdr:rowOff>
    </xdr:to>
    <xdr:cxnSp macro="">
      <xdr:nvCxnSpPr>
        <xdr:cNvPr id="78" name="直線コネクタ 77"/>
        <xdr:cNvCxnSpPr/>
      </xdr:nvCxnSpPr>
      <xdr:spPr>
        <a:xfrm>
          <a:off x="1447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30238</xdr:rowOff>
    </xdr:from>
    <xdr:to>
      <xdr:col>4</xdr:col>
      <xdr:colOff>533400</xdr:colOff>
      <xdr:row>40</xdr:row>
      <xdr:rowOff>131838</xdr:rowOff>
    </xdr:to>
    <xdr:sp macro="" textlink="">
      <xdr:nvSpPr>
        <xdr:cNvPr id="92" name="円/楕円 91"/>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142015</xdr:rowOff>
    </xdr:from>
    <xdr:ext cx="762000" cy="259045"/>
    <xdr:sp macro="" textlink="">
      <xdr:nvSpPr>
        <xdr:cNvPr id="93" name="テキスト ボックス 92"/>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4" name="円/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132745</xdr:rowOff>
    </xdr:from>
    <xdr:to>
      <xdr:col>2</xdr:col>
      <xdr:colOff>127000</xdr:colOff>
      <xdr:row>40</xdr:row>
      <xdr:rowOff>62895</xdr:rowOff>
    </xdr:to>
    <xdr:sp macro="" textlink="">
      <xdr:nvSpPr>
        <xdr:cNvPr id="96" name="円/楕円 95"/>
        <xdr:cNvSpPr/>
      </xdr:nvSpPr>
      <xdr:spPr>
        <a:xfrm>
          <a:off x="1397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73072</xdr:rowOff>
    </xdr:from>
    <xdr:ext cx="762000" cy="259045"/>
    <xdr:sp macro="" textlink="">
      <xdr:nvSpPr>
        <xdr:cNvPr id="97" name="テキスト ボックス 96"/>
        <xdr:cNvSpPr txBox="1"/>
      </xdr:nvSpPr>
      <xdr:spPr>
        <a:xfrm>
          <a:off x="1066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歳入では、</a:t>
          </a:r>
          <a:r>
            <a:rPr lang="ja-JP" altLang="en-US" sz="1100" b="0" i="0" baseline="0">
              <a:solidFill>
                <a:schemeClr val="dk1"/>
              </a:solidFill>
              <a:effectLst/>
              <a:latin typeface="+mn-lt"/>
              <a:ea typeface="+mn-ea"/>
              <a:cs typeface="+mn-cs"/>
            </a:rPr>
            <a:t>主に償却資産の増加で</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60,119</a:t>
          </a:r>
          <a:r>
            <a:rPr lang="ja-JP" altLang="en-US" sz="1100" b="0" i="0" baseline="0">
              <a:solidFill>
                <a:schemeClr val="dk1"/>
              </a:solidFill>
              <a:effectLst/>
              <a:latin typeface="+mn-lt"/>
              <a:ea typeface="+mn-ea"/>
              <a:cs typeface="+mn-cs"/>
            </a:rPr>
            <a:t>千円増加したことなどにより、</a:t>
          </a:r>
          <a:r>
            <a:rPr lang="ja-JP" altLang="ja-JP" sz="1100" b="0" i="0" baseline="0">
              <a:solidFill>
                <a:schemeClr val="dk1"/>
              </a:solidFill>
              <a:effectLst/>
              <a:latin typeface="+mn-lt"/>
              <a:ea typeface="+mn-ea"/>
              <a:cs typeface="+mn-cs"/>
            </a:rPr>
            <a:t>地方税が</a:t>
          </a:r>
          <a:r>
            <a:rPr lang="en-US" altLang="ja-JP" sz="1100" b="0" i="0" baseline="0">
              <a:solidFill>
                <a:schemeClr val="dk1"/>
              </a:solidFill>
              <a:effectLst/>
              <a:latin typeface="+mn-lt"/>
              <a:ea typeface="+mn-ea"/>
              <a:cs typeface="+mn-cs"/>
            </a:rPr>
            <a:t>54,513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、地方交付税が</a:t>
          </a:r>
          <a:r>
            <a:rPr lang="en-US" altLang="ja-JP" sz="1100" b="0" i="0" baseline="0">
              <a:solidFill>
                <a:schemeClr val="dk1"/>
              </a:solidFill>
              <a:effectLst/>
              <a:latin typeface="+mn-lt"/>
              <a:ea typeface="+mn-ea"/>
              <a:cs typeface="+mn-cs"/>
            </a:rPr>
            <a:t>18,717</a:t>
          </a:r>
          <a:r>
            <a:rPr lang="ja-JP" altLang="ja-JP" sz="1100" b="0" i="0" baseline="0">
              <a:solidFill>
                <a:schemeClr val="dk1"/>
              </a:solidFill>
              <a:effectLst/>
              <a:latin typeface="+mn-lt"/>
              <a:ea typeface="+mn-ea"/>
              <a:cs typeface="+mn-cs"/>
            </a:rPr>
            <a:t>千円減となった。</a:t>
          </a:r>
          <a:endParaRPr lang="ja-JP" altLang="ja-JP" sz="1400">
            <a:effectLst/>
          </a:endParaRPr>
        </a:p>
        <a:p>
          <a:pPr rtl="0"/>
          <a:r>
            <a:rPr lang="ja-JP" altLang="ja-JP" sz="1100" b="0" i="0" baseline="0">
              <a:solidFill>
                <a:schemeClr val="dk1"/>
              </a:solidFill>
              <a:effectLst/>
              <a:latin typeface="+mn-lt"/>
              <a:ea typeface="+mn-ea"/>
              <a:cs typeface="+mn-cs"/>
            </a:rPr>
            <a:t>歳出では、</a:t>
          </a:r>
          <a:r>
            <a:rPr lang="ja-JP" altLang="en-US" sz="1100" b="0" i="0" baseline="0">
              <a:solidFill>
                <a:schemeClr val="dk1"/>
              </a:solidFill>
              <a:effectLst/>
              <a:latin typeface="+mn-lt"/>
              <a:ea typeface="+mn-ea"/>
              <a:cs typeface="+mn-cs"/>
            </a:rPr>
            <a:t>下水道事業特別会計繰出金が減となったことなどから、繰出金が約</a:t>
          </a:r>
          <a:r>
            <a:rPr lang="en-US" altLang="ja-JP" sz="1100" b="0" i="0" baseline="0">
              <a:solidFill>
                <a:schemeClr val="dk1"/>
              </a:solidFill>
              <a:effectLst/>
              <a:latin typeface="+mn-lt"/>
              <a:ea typeface="+mn-ea"/>
              <a:cs typeface="+mn-cs"/>
            </a:rPr>
            <a:t>43,700</a:t>
          </a:r>
          <a:r>
            <a:rPr lang="ja-JP" altLang="en-US" sz="1100" b="0" i="0" baseline="0">
              <a:solidFill>
                <a:schemeClr val="dk1"/>
              </a:solidFill>
              <a:effectLst/>
              <a:latin typeface="+mn-lt"/>
              <a:ea typeface="+mn-ea"/>
              <a:cs typeface="+mn-cs"/>
            </a:rPr>
            <a:t>千円、人件費が約</a:t>
          </a:r>
          <a:r>
            <a:rPr lang="en-US" altLang="ja-JP" sz="1100" b="0" i="0" baseline="0">
              <a:solidFill>
                <a:schemeClr val="dk1"/>
              </a:solidFill>
              <a:effectLst/>
              <a:latin typeface="+mn-lt"/>
              <a:ea typeface="+mn-ea"/>
              <a:cs typeface="+mn-cs"/>
            </a:rPr>
            <a:t>39,000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公債費が約</a:t>
          </a:r>
          <a:r>
            <a:rPr lang="en-US" altLang="ja-JP" sz="1100" b="0" i="0" baseline="0">
              <a:solidFill>
                <a:schemeClr val="dk1"/>
              </a:solidFill>
              <a:effectLst/>
              <a:latin typeface="+mn-lt"/>
              <a:ea typeface="+mn-ea"/>
              <a:cs typeface="+mn-cs"/>
            </a:rPr>
            <a:t>23,700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減となった。</a:t>
          </a:r>
          <a:endParaRPr lang="ja-JP" altLang="ja-JP" sz="1400">
            <a:effectLst/>
          </a:endParaRPr>
        </a:p>
        <a:p>
          <a:pPr rtl="0"/>
          <a:r>
            <a:rPr lang="ja-JP" altLang="ja-JP" sz="1100" b="0" i="0" baseline="0">
              <a:solidFill>
                <a:schemeClr val="dk1"/>
              </a:solidFill>
              <a:effectLst/>
              <a:latin typeface="+mn-lt"/>
              <a:ea typeface="+mn-ea"/>
              <a:cs typeface="+mn-cs"/>
            </a:rPr>
            <a:t>このため、経常収支比率は</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となり類似団体を</a:t>
          </a:r>
          <a:r>
            <a:rPr lang="en-US" altLang="ja-JP" sz="1100" b="0" i="0" baseline="0">
              <a:solidFill>
                <a:schemeClr val="dk1"/>
              </a:solidFill>
              <a:effectLst/>
              <a:latin typeface="+mn-lt"/>
              <a:ea typeface="+mn-ea"/>
              <a:cs typeface="+mn-cs"/>
            </a:rPr>
            <a:t>3.4</a:t>
          </a:r>
          <a:r>
            <a:rPr lang="ja-JP" altLang="en-US" sz="1100" b="0" i="0" baseline="0">
              <a:solidFill>
                <a:schemeClr val="dk1"/>
              </a:solidFill>
              <a:effectLst/>
              <a:latin typeface="+mn-lt"/>
              <a:ea typeface="+mn-ea"/>
              <a:cs typeface="+mn-cs"/>
            </a:rPr>
            <a:t>ポイント下</a:t>
          </a:r>
          <a:r>
            <a:rPr lang="ja-JP" altLang="ja-JP" sz="1100" b="0" i="0" baseline="0">
              <a:solidFill>
                <a:schemeClr val="dk1"/>
              </a:solidFill>
              <a:effectLst/>
              <a:latin typeface="+mn-lt"/>
              <a:ea typeface="+mn-ea"/>
              <a:cs typeface="+mn-cs"/>
            </a:rPr>
            <a:t>回った。</a:t>
          </a:r>
          <a:endParaRPr lang="ja-JP" altLang="ja-JP" sz="1400">
            <a:effectLst/>
          </a:endParaRPr>
        </a:p>
        <a:p>
          <a:pPr rtl="0"/>
          <a:r>
            <a:rPr lang="ja-JP" altLang="ja-JP" sz="1100" b="0" i="0" baseline="0">
              <a:solidFill>
                <a:schemeClr val="dk1"/>
              </a:solidFill>
              <a:effectLst/>
              <a:latin typeface="+mn-lt"/>
              <a:ea typeface="+mn-ea"/>
              <a:cs typeface="+mn-cs"/>
            </a:rPr>
            <a:t>引き続き義務的経費の縮減に努めていく。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144417</xdr:rowOff>
    </xdr:from>
    <xdr:to>
      <xdr:col>7</xdr:col>
      <xdr:colOff>152400</xdr:colOff>
      <xdr:row>63</xdr:row>
      <xdr:rowOff>138430</xdr:rowOff>
    </xdr:to>
    <xdr:cxnSp macro="">
      <xdr:nvCxnSpPr>
        <xdr:cNvPr id="134" name="直線コネクタ 133"/>
        <xdr:cNvCxnSpPr/>
      </xdr:nvCxnSpPr>
      <xdr:spPr>
        <a:xfrm flipV="1">
          <a:off x="4114800" y="10774317"/>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51344</xdr:rowOff>
    </xdr:from>
    <xdr:to>
      <xdr:col>6</xdr:col>
      <xdr:colOff>0</xdr:colOff>
      <xdr:row>63</xdr:row>
      <xdr:rowOff>138430</xdr:rowOff>
    </xdr:to>
    <xdr:cxnSp macro="">
      <xdr:nvCxnSpPr>
        <xdr:cNvPr id="137" name="直線コネクタ 136"/>
        <xdr:cNvCxnSpPr/>
      </xdr:nvCxnSpPr>
      <xdr:spPr>
        <a:xfrm>
          <a:off x="3225800" y="1068124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37556</xdr:rowOff>
    </xdr:from>
    <xdr:to>
      <xdr:col>4</xdr:col>
      <xdr:colOff>482600</xdr:colOff>
      <xdr:row>62</xdr:row>
      <xdr:rowOff>51344</xdr:rowOff>
    </xdr:to>
    <xdr:cxnSp macro="">
      <xdr:nvCxnSpPr>
        <xdr:cNvPr id="140" name="直線コネクタ 139"/>
        <xdr:cNvCxnSpPr/>
      </xdr:nvCxnSpPr>
      <xdr:spPr>
        <a:xfrm>
          <a:off x="2336800" y="1066745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37556</xdr:rowOff>
    </xdr:from>
    <xdr:to>
      <xdr:col>3</xdr:col>
      <xdr:colOff>279400</xdr:colOff>
      <xdr:row>64</xdr:row>
      <xdr:rowOff>8346</xdr:rowOff>
    </xdr:to>
    <xdr:cxnSp macro="">
      <xdr:nvCxnSpPr>
        <xdr:cNvPr id="143" name="直線コネクタ 142"/>
        <xdr:cNvCxnSpPr/>
      </xdr:nvCxnSpPr>
      <xdr:spPr>
        <a:xfrm flipV="1">
          <a:off x="1447800" y="1066745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93617</xdr:rowOff>
    </xdr:from>
    <xdr:to>
      <xdr:col>7</xdr:col>
      <xdr:colOff>203200</xdr:colOff>
      <xdr:row>63</xdr:row>
      <xdr:rowOff>23767</xdr:rowOff>
    </xdr:to>
    <xdr:sp macro="" textlink="">
      <xdr:nvSpPr>
        <xdr:cNvPr id="153" name="円/楕円 152"/>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110144</xdr:rowOff>
    </xdr:from>
    <xdr:ext cx="762000" cy="259045"/>
    <xdr:sp macro="" textlink="">
      <xdr:nvSpPr>
        <xdr:cNvPr id="154" name="財政構造の弾力性該当値テキスト"/>
        <xdr:cNvSpPr txBox="1"/>
      </xdr:nvSpPr>
      <xdr:spPr>
        <a:xfrm>
          <a:off x="50419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5" name="円/楕円 154"/>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6" name="テキスト ボックス 15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544</xdr:rowOff>
    </xdr:from>
    <xdr:to>
      <xdr:col>4</xdr:col>
      <xdr:colOff>533400</xdr:colOff>
      <xdr:row>62</xdr:row>
      <xdr:rowOff>102144</xdr:rowOff>
    </xdr:to>
    <xdr:sp macro="" textlink="">
      <xdr:nvSpPr>
        <xdr:cNvPr id="157" name="円/楕円 156"/>
        <xdr:cNvSpPr/>
      </xdr:nvSpPr>
      <xdr:spPr>
        <a:xfrm>
          <a:off x="3175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112321</xdr:rowOff>
    </xdr:from>
    <xdr:ext cx="762000" cy="259045"/>
    <xdr:sp macro="" textlink="">
      <xdr:nvSpPr>
        <xdr:cNvPr id="158" name="テキスト ボックス 157"/>
        <xdr:cNvSpPr txBox="1"/>
      </xdr:nvSpPr>
      <xdr:spPr>
        <a:xfrm>
          <a:off x="2844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158206</xdr:rowOff>
    </xdr:from>
    <xdr:to>
      <xdr:col>3</xdr:col>
      <xdr:colOff>330200</xdr:colOff>
      <xdr:row>62</xdr:row>
      <xdr:rowOff>88356</xdr:rowOff>
    </xdr:to>
    <xdr:sp macro="" textlink="">
      <xdr:nvSpPr>
        <xdr:cNvPr id="159" name="円/楕円 158"/>
        <xdr:cNvSpPr/>
      </xdr:nvSpPr>
      <xdr:spPr>
        <a:xfrm>
          <a:off x="2286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98533</xdr:rowOff>
    </xdr:from>
    <xdr:ext cx="762000" cy="259045"/>
    <xdr:sp macro="" textlink="">
      <xdr:nvSpPr>
        <xdr:cNvPr id="160" name="テキスト ボックス 159"/>
        <xdr:cNvSpPr txBox="1"/>
      </xdr:nvSpPr>
      <xdr:spPr>
        <a:xfrm>
          <a:off x="1955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61" name="円/楕円 160"/>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43923</xdr:rowOff>
    </xdr:from>
    <xdr:ext cx="762000" cy="259045"/>
    <xdr:sp macro="" textlink="">
      <xdr:nvSpPr>
        <xdr:cNvPr id="162" name="テキスト ボックス 161"/>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予防接種医師委託料、住民・税情報システム運用管理事業費、緊急雇用創出事業の減などにより、物件費全体で</a:t>
          </a:r>
          <a:r>
            <a:rPr lang="en-US" altLang="ja-JP" sz="1100">
              <a:effectLst/>
            </a:rPr>
            <a:t>13,307</a:t>
          </a:r>
          <a:r>
            <a:rPr lang="ja-JP" altLang="en-US" sz="1100">
              <a:effectLst/>
            </a:rPr>
            <a:t>千円減少した。</a:t>
          </a:r>
          <a:endParaRPr lang="ja-JP" altLang="ja-JP" sz="1100">
            <a:effectLst/>
          </a:endParaRPr>
        </a:p>
        <a:p>
          <a:pPr rtl="0"/>
          <a:r>
            <a:rPr lang="ja-JP" altLang="ja-JP" sz="1100" b="0" i="0" baseline="0">
              <a:solidFill>
                <a:schemeClr val="dk1"/>
              </a:solidFill>
              <a:effectLst/>
              <a:latin typeface="+mn-lt"/>
              <a:ea typeface="+mn-ea"/>
              <a:cs typeface="+mn-cs"/>
            </a:rPr>
            <a:t>人件費では、職員配置の適正化等により</a:t>
          </a:r>
          <a:r>
            <a:rPr lang="ja-JP" altLang="en-US" sz="1100" b="0" i="0" baseline="0">
              <a:solidFill>
                <a:schemeClr val="dk1"/>
              </a:solidFill>
              <a:effectLst/>
              <a:latin typeface="+mn-lt"/>
              <a:ea typeface="+mn-ea"/>
              <a:cs typeface="+mn-cs"/>
            </a:rPr>
            <a:t>一般職職員給が</a:t>
          </a:r>
          <a:r>
            <a:rPr lang="en-US" altLang="ja-JP" sz="1100" b="0" i="0" baseline="0">
              <a:solidFill>
                <a:schemeClr val="dk1"/>
              </a:solidFill>
              <a:effectLst/>
              <a:latin typeface="+mn-lt"/>
              <a:ea typeface="+mn-ea"/>
              <a:cs typeface="+mn-cs"/>
            </a:rPr>
            <a:t>27,337</a:t>
          </a:r>
          <a:r>
            <a:rPr lang="ja-JP" altLang="en-US" sz="1100" b="0" i="0" baseline="0">
              <a:solidFill>
                <a:schemeClr val="dk1"/>
              </a:solidFill>
              <a:effectLst/>
              <a:latin typeface="+mn-lt"/>
              <a:ea typeface="+mn-ea"/>
              <a:cs typeface="+mn-cs"/>
            </a:rPr>
            <a:t>千円、退職手当負担金が</a:t>
          </a:r>
          <a:r>
            <a:rPr lang="en-US" altLang="ja-JP" sz="1100" b="0" i="0" baseline="0">
              <a:solidFill>
                <a:schemeClr val="dk1"/>
              </a:solidFill>
              <a:effectLst/>
              <a:latin typeface="+mn-lt"/>
              <a:ea typeface="+mn-ea"/>
              <a:cs typeface="+mn-cs"/>
            </a:rPr>
            <a:t>15,638</a:t>
          </a:r>
          <a:r>
            <a:rPr lang="ja-JP" altLang="en-US" sz="1100" b="0" i="0" baseline="0">
              <a:solidFill>
                <a:schemeClr val="dk1"/>
              </a:solidFill>
              <a:effectLst/>
              <a:latin typeface="+mn-lt"/>
              <a:ea typeface="+mn-ea"/>
              <a:cs typeface="+mn-cs"/>
            </a:rPr>
            <a:t>千円減少</a:t>
          </a:r>
          <a:r>
            <a:rPr lang="ja-JP" altLang="ja-JP" sz="1100" b="0" i="0" baseline="0">
              <a:solidFill>
                <a:schemeClr val="dk1"/>
              </a:solidFill>
              <a:effectLst/>
              <a:latin typeface="+mn-lt"/>
              <a:ea typeface="+mn-ea"/>
              <a:cs typeface="+mn-cs"/>
            </a:rPr>
            <a:t>し、人件費全体では</a:t>
          </a:r>
          <a:r>
            <a:rPr lang="en-US" altLang="ja-JP" sz="1100" b="0" i="0" baseline="0">
              <a:solidFill>
                <a:schemeClr val="dk1"/>
              </a:solidFill>
              <a:effectLst/>
              <a:latin typeface="+mn-lt"/>
              <a:ea typeface="+mn-ea"/>
              <a:cs typeface="+mn-cs"/>
            </a:rPr>
            <a:t>56,416</a:t>
          </a:r>
          <a:r>
            <a:rPr lang="ja-JP" altLang="ja-JP" sz="1100" b="0" i="0" baseline="0">
              <a:solidFill>
                <a:schemeClr val="dk1"/>
              </a:solidFill>
              <a:effectLst/>
              <a:latin typeface="+mn-lt"/>
              <a:ea typeface="+mn-ea"/>
              <a:cs typeface="+mn-cs"/>
            </a:rPr>
            <a:t>千円減少した。</a:t>
          </a:r>
          <a:endParaRPr lang="ja-JP" altLang="ja-JP" sz="1400">
            <a:effectLst/>
          </a:endParaRPr>
        </a:p>
        <a:p>
          <a:pPr rtl="0"/>
          <a:r>
            <a:rPr lang="ja-JP" altLang="ja-JP" sz="1100" b="0" i="0" baseline="0">
              <a:solidFill>
                <a:schemeClr val="dk1"/>
              </a:solidFill>
              <a:effectLst/>
              <a:latin typeface="+mn-lt"/>
              <a:ea typeface="+mn-ea"/>
              <a:cs typeface="+mn-cs"/>
            </a:rPr>
            <a:t>なお、当町では予防接種事業に重点を置いているため、物件費に占める衛生費の委託料の割合が</a:t>
          </a:r>
          <a:r>
            <a:rPr lang="ja-JP" altLang="en-US" sz="1100" b="0" i="0" baseline="0">
              <a:solidFill>
                <a:schemeClr val="dk1"/>
              </a:solidFill>
              <a:effectLst/>
              <a:latin typeface="+mn-lt"/>
              <a:ea typeface="+mn-ea"/>
              <a:cs typeface="+mn-cs"/>
            </a:rPr>
            <a:t>高くなっている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93723</xdr:rowOff>
    </xdr:from>
    <xdr:to>
      <xdr:col>7</xdr:col>
      <xdr:colOff>152400</xdr:colOff>
      <xdr:row>81</xdr:row>
      <xdr:rowOff>112502</xdr:rowOff>
    </xdr:to>
    <xdr:cxnSp macro="">
      <xdr:nvCxnSpPr>
        <xdr:cNvPr id="193" name="直線コネクタ 192"/>
        <xdr:cNvCxnSpPr/>
      </xdr:nvCxnSpPr>
      <xdr:spPr>
        <a:xfrm flipV="1">
          <a:off x="4114800" y="13981173"/>
          <a:ext cx="8382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112502</xdr:rowOff>
    </xdr:from>
    <xdr:to>
      <xdr:col>6</xdr:col>
      <xdr:colOff>0</xdr:colOff>
      <xdr:row>81</xdr:row>
      <xdr:rowOff>134961</xdr:rowOff>
    </xdr:to>
    <xdr:cxnSp macro="">
      <xdr:nvCxnSpPr>
        <xdr:cNvPr id="196" name="直線コネクタ 195"/>
        <xdr:cNvCxnSpPr/>
      </xdr:nvCxnSpPr>
      <xdr:spPr>
        <a:xfrm flipV="1">
          <a:off x="3225800" y="13999952"/>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99244</xdr:rowOff>
    </xdr:from>
    <xdr:to>
      <xdr:col>4</xdr:col>
      <xdr:colOff>482600</xdr:colOff>
      <xdr:row>81</xdr:row>
      <xdr:rowOff>134961</xdr:rowOff>
    </xdr:to>
    <xdr:cxnSp macro="">
      <xdr:nvCxnSpPr>
        <xdr:cNvPr id="199" name="直線コネクタ 198"/>
        <xdr:cNvCxnSpPr/>
      </xdr:nvCxnSpPr>
      <xdr:spPr>
        <a:xfrm>
          <a:off x="2336800" y="13986694"/>
          <a:ext cx="8890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99244</xdr:rowOff>
    </xdr:from>
    <xdr:to>
      <xdr:col>3</xdr:col>
      <xdr:colOff>279400</xdr:colOff>
      <xdr:row>81</xdr:row>
      <xdr:rowOff>110223</xdr:rowOff>
    </xdr:to>
    <xdr:cxnSp macro="">
      <xdr:nvCxnSpPr>
        <xdr:cNvPr id="202" name="直線コネクタ 201"/>
        <xdr:cNvCxnSpPr/>
      </xdr:nvCxnSpPr>
      <xdr:spPr>
        <a:xfrm flipV="1">
          <a:off x="1447800" y="13986694"/>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42923</xdr:rowOff>
    </xdr:from>
    <xdr:to>
      <xdr:col>7</xdr:col>
      <xdr:colOff>203200</xdr:colOff>
      <xdr:row>81</xdr:row>
      <xdr:rowOff>144523</xdr:rowOff>
    </xdr:to>
    <xdr:sp macro="" textlink="">
      <xdr:nvSpPr>
        <xdr:cNvPr id="212" name="円/楕円 211"/>
        <xdr:cNvSpPr/>
      </xdr:nvSpPr>
      <xdr:spPr>
        <a:xfrm>
          <a:off x="4902200" y="139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135650</xdr:rowOff>
    </xdr:from>
    <xdr:ext cx="762000" cy="259045"/>
    <xdr:sp macro="" textlink="">
      <xdr:nvSpPr>
        <xdr:cNvPr id="213" name="人件費・物件費等の状況該当値テキスト"/>
        <xdr:cNvSpPr txBox="1"/>
      </xdr:nvSpPr>
      <xdr:spPr>
        <a:xfrm>
          <a:off x="5041900" y="138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61702</xdr:rowOff>
    </xdr:from>
    <xdr:to>
      <xdr:col>6</xdr:col>
      <xdr:colOff>50800</xdr:colOff>
      <xdr:row>81</xdr:row>
      <xdr:rowOff>163302</xdr:rowOff>
    </xdr:to>
    <xdr:sp macro="" textlink="">
      <xdr:nvSpPr>
        <xdr:cNvPr id="214" name="円/楕円 213"/>
        <xdr:cNvSpPr/>
      </xdr:nvSpPr>
      <xdr:spPr>
        <a:xfrm>
          <a:off x="4064000" y="13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2029</xdr:rowOff>
    </xdr:from>
    <xdr:ext cx="736600" cy="259045"/>
    <xdr:sp macro="" textlink="">
      <xdr:nvSpPr>
        <xdr:cNvPr id="215" name="テキスト ボックス 214"/>
        <xdr:cNvSpPr txBox="1"/>
      </xdr:nvSpPr>
      <xdr:spPr>
        <a:xfrm>
          <a:off x="3733800" y="1371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84161</xdr:rowOff>
    </xdr:from>
    <xdr:to>
      <xdr:col>4</xdr:col>
      <xdr:colOff>533400</xdr:colOff>
      <xdr:row>82</xdr:row>
      <xdr:rowOff>14311</xdr:rowOff>
    </xdr:to>
    <xdr:sp macro="" textlink="">
      <xdr:nvSpPr>
        <xdr:cNvPr id="216" name="円/楕円 215"/>
        <xdr:cNvSpPr/>
      </xdr:nvSpPr>
      <xdr:spPr>
        <a:xfrm>
          <a:off x="3175000" y="13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24488</xdr:rowOff>
    </xdr:from>
    <xdr:ext cx="762000" cy="259045"/>
    <xdr:sp macro="" textlink="">
      <xdr:nvSpPr>
        <xdr:cNvPr id="217" name="テキスト ボックス 216"/>
        <xdr:cNvSpPr txBox="1"/>
      </xdr:nvSpPr>
      <xdr:spPr>
        <a:xfrm>
          <a:off x="2844800" y="1374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48444</xdr:rowOff>
    </xdr:from>
    <xdr:to>
      <xdr:col>3</xdr:col>
      <xdr:colOff>330200</xdr:colOff>
      <xdr:row>81</xdr:row>
      <xdr:rowOff>150044</xdr:rowOff>
    </xdr:to>
    <xdr:sp macro="" textlink="">
      <xdr:nvSpPr>
        <xdr:cNvPr id="218" name="円/楕円 217"/>
        <xdr:cNvSpPr/>
      </xdr:nvSpPr>
      <xdr:spPr>
        <a:xfrm>
          <a:off x="2286000" y="139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160221</xdr:rowOff>
    </xdr:from>
    <xdr:ext cx="762000" cy="259045"/>
    <xdr:sp macro="" textlink="">
      <xdr:nvSpPr>
        <xdr:cNvPr id="219" name="テキスト ボックス 218"/>
        <xdr:cNvSpPr txBox="1"/>
      </xdr:nvSpPr>
      <xdr:spPr>
        <a:xfrm>
          <a:off x="1955800" y="137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59423</xdr:rowOff>
    </xdr:from>
    <xdr:to>
      <xdr:col>2</xdr:col>
      <xdr:colOff>127000</xdr:colOff>
      <xdr:row>81</xdr:row>
      <xdr:rowOff>161023</xdr:rowOff>
    </xdr:to>
    <xdr:sp macro="" textlink="">
      <xdr:nvSpPr>
        <xdr:cNvPr id="220" name="円/楕円 219"/>
        <xdr:cNvSpPr/>
      </xdr:nvSpPr>
      <xdr:spPr>
        <a:xfrm>
          <a:off x="1397000" y="139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171200</xdr:rowOff>
    </xdr:from>
    <xdr:ext cx="762000" cy="259045"/>
    <xdr:sp macro="" textlink="">
      <xdr:nvSpPr>
        <xdr:cNvPr id="221" name="テキスト ボックス 220"/>
        <xdr:cNvSpPr txBox="1"/>
      </xdr:nvSpPr>
      <xdr:spPr>
        <a:xfrm>
          <a:off x="1066800" y="137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国家公務員の期限付きの給与引き下げの影響により、平成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99.5</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人件費は平成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56,416</a:t>
          </a:r>
          <a:r>
            <a:rPr lang="ja-JP" altLang="ja-JP" sz="1100" b="0" i="0" baseline="0">
              <a:solidFill>
                <a:schemeClr val="dk1"/>
              </a:solidFill>
              <a:effectLst/>
              <a:latin typeface="+mn-lt"/>
              <a:ea typeface="+mn-ea"/>
              <a:cs typeface="+mn-cs"/>
            </a:rPr>
            <a:t>千円減少している。職員給については平成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年度と比較すると約</a:t>
          </a:r>
          <a:r>
            <a:rPr lang="en-US" altLang="ja-JP" sz="1100" b="0" i="0" baseline="0">
              <a:solidFill>
                <a:schemeClr val="dk1"/>
              </a:solidFill>
              <a:effectLst/>
              <a:latin typeface="+mn-lt"/>
              <a:ea typeface="+mn-ea"/>
              <a:cs typeface="+mn-cs"/>
            </a:rPr>
            <a:t>141,100</a:t>
          </a:r>
          <a:r>
            <a:rPr lang="ja-JP" altLang="ja-JP" sz="1100" b="0" i="0" baseline="0">
              <a:solidFill>
                <a:schemeClr val="dk1"/>
              </a:solidFill>
              <a:effectLst/>
              <a:latin typeface="+mn-lt"/>
              <a:ea typeface="+mn-ea"/>
              <a:cs typeface="+mn-cs"/>
            </a:rPr>
            <a:t>千円の大幅な削減を行っている。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88</xdr:row>
      <xdr:rowOff>106172</xdr:rowOff>
    </xdr:to>
    <xdr:cxnSp macro="">
      <xdr:nvCxnSpPr>
        <xdr:cNvPr id="253" name="直線コネクタ 252"/>
        <xdr:cNvCxnSpPr/>
      </xdr:nvCxnSpPr>
      <xdr:spPr>
        <a:xfrm flipV="1">
          <a:off x="16179800" y="14822170"/>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106172</xdr:rowOff>
    </xdr:from>
    <xdr:to>
      <xdr:col>23</xdr:col>
      <xdr:colOff>406400</xdr:colOff>
      <xdr:row>88</xdr:row>
      <xdr:rowOff>139954</xdr:rowOff>
    </xdr:to>
    <xdr:cxnSp macro="">
      <xdr:nvCxnSpPr>
        <xdr:cNvPr id="256" name="直線コネクタ 255"/>
        <xdr:cNvCxnSpPr/>
      </xdr:nvCxnSpPr>
      <xdr:spPr>
        <a:xfrm flipV="1">
          <a:off x="15290800" y="151937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139954</xdr:rowOff>
    </xdr:to>
    <xdr:cxnSp macro="">
      <xdr:nvCxnSpPr>
        <xdr:cNvPr id="259" name="直線コネクタ 258"/>
        <xdr:cNvCxnSpPr/>
      </xdr:nvCxnSpPr>
      <xdr:spPr>
        <a:xfrm>
          <a:off x="14401800" y="14798039"/>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130556</xdr:rowOff>
    </xdr:to>
    <xdr:cxnSp macro="">
      <xdr:nvCxnSpPr>
        <xdr:cNvPr id="262" name="直線コネクタ 261"/>
        <xdr:cNvCxnSpPr/>
      </xdr:nvCxnSpPr>
      <xdr:spPr>
        <a:xfrm flipV="1">
          <a:off x="13512800" y="14798039"/>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55372</xdr:rowOff>
    </xdr:from>
    <xdr:to>
      <xdr:col>23</xdr:col>
      <xdr:colOff>457200</xdr:colOff>
      <xdr:row>88</xdr:row>
      <xdr:rowOff>156972</xdr:rowOff>
    </xdr:to>
    <xdr:sp macro="" textlink="">
      <xdr:nvSpPr>
        <xdr:cNvPr id="274" name="円/楕円 273"/>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141749</xdr:rowOff>
    </xdr:from>
    <xdr:ext cx="736600" cy="259045"/>
    <xdr:sp macro="" textlink="">
      <xdr:nvSpPr>
        <xdr:cNvPr id="275" name="テキスト ボックス 274"/>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89154</xdr:rowOff>
    </xdr:from>
    <xdr:to>
      <xdr:col>22</xdr:col>
      <xdr:colOff>254000</xdr:colOff>
      <xdr:row>89</xdr:row>
      <xdr:rowOff>19304</xdr:rowOff>
    </xdr:to>
    <xdr:sp macro="" textlink="">
      <xdr:nvSpPr>
        <xdr:cNvPr id="276" name="円/楕円 275"/>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4081</xdr:rowOff>
    </xdr:from>
    <xdr:ext cx="762000" cy="259045"/>
    <xdr:sp macro="" textlink="">
      <xdr:nvSpPr>
        <xdr:cNvPr id="277" name="テキスト ボックス 276"/>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8" name="円/楕円 277"/>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79" name="テキスト ボックス 278"/>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80" name="円/楕円 279"/>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166133</xdr:rowOff>
    </xdr:from>
    <xdr:ext cx="762000" cy="259045"/>
    <xdr:sp macro="" textlink="">
      <xdr:nvSpPr>
        <xdr:cNvPr id="281" name="テキスト ボックス 280"/>
        <xdr:cNvSpPr txBox="1"/>
      </xdr:nvSpPr>
      <xdr:spPr>
        <a:xfrm>
          <a:off x="13131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人口が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し、職員数</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類似団体平均、全国平均ともに下回っており、引き続き効率的な職員の配置を行い、職員採用計画に基づき職員数の適正化に努めていく。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21520</xdr:rowOff>
    </xdr:from>
    <xdr:to>
      <xdr:col>24</xdr:col>
      <xdr:colOff>558800</xdr:colOff>
      <xdr:row>61</xdr:row>
      <xdr:rowOff>48330</xdr:rowOff>
    </xdr:to>
    <xdr:cxnSp macro="">
      <xdr:nvCxnSpPr>
        <xdr:cNvPr id="316" name="直線コネクタ 315"/>
        <xdr:cNvCxnSpPr/>
      </xdr:nvCxnSpPr>
      <xdr:spPr>
        <a:xfrm flipV="1">
          <a:off x="16179800" y="10479970"/>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37606</xdr:rowOff>
    </xdr:from>
    <xdr:to>
      <xdr:col>23</xdr:col>
      <xdr:colOff>406400</xdr:colOff>
      <xdr:row>61</xdr:row>
      <xdr:rowOff>48330</xdr:rowOff>
    </xdr:to>
    <xdr:cxnSp macro="">
      <xdr:nvCxnSpPr>
        <xdr:cNvPr id="319" name="直線コネクタ 318"/>
        <xdr:cNvCxnSpPr/>
      </xdr:nvCxnSpPr>
      <xdr:spPr>
        <a:xfrm>
          <a:off x="15290800" y="104960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37606</xdr:rowOff>
    </xdr:from>
    <xdr:to>
      <xdr:col>22</xdr:col>
      <xdr:colOff>203200</xdr:colOff>
      <xdr:row>61</xdr:row>
      <xdr:rowOff>60396</xdr:rowOff>
    </xdr:to>
    <xdr:cxnSp macro="">
      <xdr:nvCxnSpPr>
        <xdr:cNvPr id="322" name="直線コネクタ 321"/>
        <xdr:cNvCxnSpPr/>
      </xdr:nvCxnSpPr>
      <xdr:spPr>
        <a:xfrm flipV="1">
          <a:off x="14401800" y="1049605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60396</xdr:rowOff>
    </xdr:to>
    <xdr:cxnSp macro="">
      <xdr:nvCxnSpPr>
        <xdr:cNvPr id="325" name="直線コネクタ 324"/>
        <xdr:cNvCxnSpPr/>
      </xdr:nvCxnSpPr>
      <xdr:spPr>
        <a:xfrm>
          <a:off x="13512800" y="1051348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142170</xdr:rowOff>
    </xdr:from>
    <xdr:to>
      <xdr:col>24</xdr:col>
      <xdr:colOff>609600</xdr:colOff>
      <xdr:row>61</xdr:row>
      <xdr:rowOff>72320</xdr:rowOff>
    </xdr:to>
    <xdr:sp macro="" textlink="">
      <xdr:nvSpPr>
        <xdr:cNvPr id="335" name="円/楕円 334"/>
        <xdr:cNvSpPr/>
      </xdr:nvSpPr>
      <xdr:spPr>
        <a:xfrm>
          <a:off x="16967200" y="104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158697</xdr:rowOff>
    </xdr:from>
    <xdr:ext cx="762000" cy="259045"/>
    <xdr:sp macro="" textlink="">
      <xdr:nvSpPr>
        <xdr:cNvPr id="336" name="定員管理の状況該当値テキスト"/>
        <xdr:cNvSpPr txBox="1"/>
      </xdr:nvSpPr>
      <xdr:spPr>
        <a:xfrm>
          <a:off x="17106900" y="102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168980</xdr:rowOff>
    </xdr:from>
    <xdr:to>
      <xdr:col>23</xdr:col>
      <xdr:colOff>457200</xdr:colOff>
      <xdr:row>61</xdr:row>
      <xdr:rowOff>99130</xdr:rowOff>
    </xdr:to>
    <xdr:sp macro="" textlink="">
      <xdr:nvSpPr>
        <xdr:cNvPr id="337" name="円/楕円 336"/>
        <xdr:cNvSpPr/>
      </xdr:nvSpPr>
      <xdr:spPr>
        <a:xfrm>
          <a:off x="161290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109307</xdr:rowOff>
    </xdr:from>
    <xdr:ext cx="736600" cy="259045"/>
    <xdr:sp macro="" textlink="">
      <xdr:nvSpPr>
        <xdr:cNvPr id="338" name="テキスト ボックス 337"/>
        <xdr:cNvSpPr txBox="1"/>
      </xdr:nvSpPr>
      <xdr:spPr>
        <a:xfrm>
          <a:off x="15798800" y="1022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158256</xdr:rowOff>
    </xdr:from>
    <xdr:to>
      <xdr:col>22</xdr:col>
      <xdr:colOff>254000</xdr:colOff>
      <xdr:row>61</xdr:row>
      <xdr:rowOff>88406</xdr:rowOff>
    </xdr:to>
    <xdr:sp macro="" textlink="">
      <xdr:nvSpPr>
        <xdr:cNvPr id="339" name="円/楕円 338"/>
        <xdr:cNvSpPr/>
      </xdr:nvSpPr>
      <xdr:spPr>
        <a:xfrm>
          <a:off x="15240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98583</xdr:rowOff>
    </xdr:from>
    <xdr:ext cx="762000" cy="259045"/>
    <xdr:sp macro="" textlink="">
      <xdr:nvSpPr>
        <xdr:cNvPr id="340" name="テキスト ボックス 339"/>
        <xdr:cNvSpPr txBox="1"/>
      </xdr:nvSpPr>
      <xdr:spPr>
        <a:xfrm>
          <a:off x="14909800" y="102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9596</xdr:rowOff>
    </xdr:from>
    <xdr:to>
      <xdr:col>21</xdr:col>
      <xdr:colOff>50800</xdr:colOff>
      <xdr:row>61</xdr:row>
      <xdr:rowOff>111196</xdr:rowOff>
    </xdr:to>
    <xdr:sp macro="" textlink="">
      <xdr:nvSpPr>
        <xdr:cNvPr id="341" name="円/楕円 340"/>
        <xdr:cNvSpPr/>
      </xdr:nvSpPr>
      <xdr:spPr>
        <a:xfrm>
          <a:off x="14351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121373</xdr:rowOff>
    </xdr:from>
    <xdr:ext cx="762000" cy="259045"/>
    <xdr:sp macro="" textlink="">
      <xdr:nvSpPr>
        <xdr:cNvPr id="342" name="テキスト ボックス 341"/>
        <xdr:cNvSpPr txBox="1"/>
      </xdr:nvSpPr>
      <xdr:spPr>
        <a:xfrm>
          <a:off x="14020800" y="1023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3" name="円/楕円 342"/>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44" name="テキスト ボックス 34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地域総合整備事業の終了、下水道特別会計に対する繰入金の減少、債務負担行為支払額のうち旧鎌形小学校改修事業の終了などにより</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ポイント減少した。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年度から類似団体平均を下回っているが、依然として埼玉県平均を上回っており、今後も計画的な普通建設事業により公債費増加を抑えるよう努める。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114935</xdr:rowOff>
    </xdr:to>
    <xdr:cxnSp macro="">
      <xdr:nvCxnSpPr>
        <xdr:cNvPr id="374" name="直線コネクタ 373"/>
        <xdr:cNvCxnSpPr/>
      </xdr:nvCxnSpPr>
      <xdr:spPr>
        <a:xfrm flipV="1">
          <a:off x="16179800" y="688848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41</xdr:row>
      <xdr:rowOff>82232</xdr:rowOff>
    </xdr:to>
    <xdr:cxnSp macro="">
      <xdr:nvCxnSpPr>
        <xdr:cNvPr id="377" name="直線コネクタ 376"/>
        <xdr:cNvCxnSpPr/>
      </xdr:nvCxnSpPr>
      <xdr:spPr>
        <a:xfrm flipV="1">
          <a:off x="15290800" y="697293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42</xdr:row>
      <xdr:rowOff>37465</xdr:rowOff>
    </xdr:to>
    <xdr:cxnSp macro="">
      <xdr:nvCxnSpPr>
        <xdr:cNvPr id="380" name="直線コネクタ 379"/>
        <xdr:cNvCxnSpPr/>
      </xdr:nvCxnSpPr>
      <xdr:spPr>
        <a:xfrm flipV="1">
          <a:off x="14401800" y="711168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91757</xdr:rowOff>
    </xdr:to>
    <xdr:cxnSp macro="">
      <xdr:nvCxnSpPr>
        <xdr:cNvPr id="383" name="直線コネクタ 382"/>
        <xdr:cNvCxnSpPr/>
      </xdr:nvCxnSpPr>
      <xdr:spPr>
        <a:xfrm flipV="1">
          <a:off x="13512800" y="72383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5" name="テキスト ボックス 384"/>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7" name="テキスト ボックス 386"/>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3" name="円/楕円 392"/>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4"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95" name="円/楕円 394"/>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4462</xdr:rowOff>
    </xdr:from>
    <xdr:ext cx="736600" cy="259045"/>
    <xdr:sp macro="" textlink="">
      <xdr:nvSpPr>
        <xdr:cNvPr id="396" name="テキスト ボックス 395"/>
        <xdr:cNvSpPr txBox="1"/>
      </xdr:nvSpPr>
      <xdr:spPr>
        <a:xfrm>
          <a:off x="15798800" y="669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397" name="円/楕円 396"/>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143209</xdr:rowOff>
    </xdr:from>
    <xdr:ext cx="762000" cy="259045"/>
    <xdr:sp macro="" textlink="">
      <xdr:nvSpPr>
        <xdr:cNvPr id="398" name="テキスト ボックス 397"/>
        <xdr:cNvSpPr txBox="1"/>
      </xdr:nvSpPr>
      <xdr:spPr>
        <a:xfrm>
          <a:off x="14909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399" name="円/楕円 398"/>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0" name="テキスト ボックス 399"/>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40957</xdr:rowOff>
    </xdr:from>
    <xdr:to>
      <xdr:col>19</xdr:col>
      <xdr:colOff>533400</xdr:colOff>
      <xdr:row>42</xdr:row>
      <xdr:rowOff>142557</xdr:rowOff>
    </xdr:to>
    <xdr:sp macro="" textlink="">
      <xdr:nvSpPr>
        <xdr:cNvPr id="401" name="円/楕円 400"/>
        <xdr:cNvSpPr/>
      </xdr:nvSpPr>
      <xdr:spPr>
        <a:xfrm>
          <a:off x="13462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127334</xdr:rowOff>
    </xdr:from>
    <xdr:ext cx="762000" cy="259045"/>
    <xdr:sp macro="" textlink="">
      <xdr:nvSpPr>
        <xdr:cNvPr id="402" name="テキスト ボックス 401"/>
        <xdr:cNvSpPr txBox="1"/>
      </xdr:nvSpPr>
      <xdr:spPr>
        <a:xfrm>
          <a:off x="13131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財政調整基金の</a:t>
          </a:r>
          <a:r>
            <a:rPr lang="ja-JP" altLang="en-US" sz="1100" b="0" i="0" baseline="0">
              <a:solidFill>
                <a:schemeClr val="dk1"/>
              </a:solidFill>
              <a:effectLst/>
              <a:latin typeface="+mn-lt"/>
              <a:ea typeface="+mn-ea"/>
              <a:cs typeface="+mn-cs"/>
            </a:rPr>
            <a:t>残高の増</a:t>
          </a:r>
          <a:r>
            <a:rPr lang="ja-JP" altLang="ja-JP" sz="1100" b="0" i="0" baseline="0">
              <a:solidFill>
                <a:schemeClr val="dk1"/>
              </a:solidFill>
              <a:effectLst/>
              <a:latin typeface="+mn-lt"/>
              <a:ea typeface="+mn-ea"/>
              <a:cs typeface="+mn-cs"/>
            </a:rPr>
            <a:t>により充当可能基金が約</a:t>
          </a:r>
          <a:r>
            <a:rPr lang="en-US" altLang="ja-JP" sz="1100" b="0" i="0" baseline="0">
              <a:solidFill>
                <a:schemeClr val="dk1"/>
              </a:solidFill>
              <a:effectLst/>
              <a:latin typeface="+mn-lt"/>
              <a:ea typeface="+mn-ea"/>
              <a:cs typeface="+mn-cs"/>
            </a:rPr>
            <a:t>74,000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したため将来負担比率が</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ポイント上回っており、埼玉県平均に対しても依然として大幅に上回っている。</a:t>
          </a:r>
          <a:endParaRPr lang="ja-JP" altLang="ja-JP" sz="1400">
            <a:effectLst/>
          </a:endParaRPr>
        </a:p>
        <a:p>
          <a:r>
            <a:rPr lang="ja-JP" altLang="ja-JP" sz="1100" b="0" i="0" baseline="0">
              <a:solidFill>
                <a:schemeClr val="dk1"/>
              </a:solidFill>
              <a:effectLst/>
              <a:latin typeface="+mn-lt"/>
              <a:ea typeface="+mn-ea"/>
              <a:cs typeface="+mn-cs"/>
            </a:rPr>
            <a:t>なお、財政調整基金比率が</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が、依然として</a:t>
          </a:r>
          <a:r>
            <a:rPr lang="ja-JP" altLang="ja-JP" sz="1100" b="0" i="0" baseline="0">
              <a:solidFill>
                <a:schemeClr val="dk1"/>
              </a:solidFill>
              <a:effectLst/>
              <a:latin typeface="+mn-lt"/>
              <a:ea typeface="+mn-ea"/>
              <a:cs typeface="+mn-cs"/>
            </a:rPr>
            <a:t>県内市町村平均</a:t>
          </a:r>
          <a:r>
            <a:rPr lang="en-US" altLang="ja-JP" sz="1100" b="0" i="0" baseline="0">
              <a:solidFill>
                <a:schemeClr val="dk1"/>
              </a:solidFill>
              <a:effectLst/>
              <a:latin typeface="+mn-lt"/>
              <a:ea typeface="+mn-ea"/>
              <a:cs typeface="+mn-cs"/>
            </a:rPr>
            <a:t>16.7%</a:t>
          </a:r>
          <a:r>
            <a:rPr lang="ja-JP" altLang="ja-JP" sz="1100" b="0" i="0" baseline="0">
              <a:solidFill>
                <a:schemeClr val="dk1"/>
              </a:solidFill>
              <a:effectLst/>
              <a:latin typeface="+mn-lt"/>
              <a:ea typeface="+mn-ea"/>
              <a:cs typeface="+mn-cs"/>
            </a:rPr>
            <a:t>を下回っており、基金の積立が課題となっている。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98806</xdr:rowOff>
    </xdr:from>
    <xdr:to>
      <xdr:col>24</xdr:col>
      <xdr:colOff>558800</xdr:colOff>
      <xdr:row>16</xdr:row>
      <xdr:rowOff>126797</xdr:rowOff>
    </xdr:to>
    <xdr:cxnSp macro="">
      <xdr:nvCxnSpPr>
        <xdr:cNvPr id="434" name="直線コネクタ 433"/>
        <xdr:cNvCxnSpPr/>
      </xdr:nvCxnSpPr>
      <xdr:spPr>
        <a:xfrm flipV="1">
          <a:off x="16179800" y="2842006"/>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96876</xdr:rowOff>
    </xdr:from>
    <xdr:to>
      <xdr:col>23</xdr:col>
      <xdr:colOff>406400</xdr:colOff>
      <xdr:row>16</xdr:row>
      <xdr:rowOff>126797</xdr:rowOff>
    </xdr:to>
    <xdr:cxnSp macro="">
      <xdr:nvCxnSpPr>
        <xdr:cNvPr id="437" name="直線コネクタ 436"/>
        <xdr:cNvCxnSpPr/>
      </xdr:nvCxnSpPr>
      <xdr:spPr>
        <a:xfrm>
          <a:off x="15290800" y="284007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96876</xdr:rowOff>
    </xdr:from>
    <xdr:to>
      <xdr:col>22</xdr:col>
      <xdr:colOff>203200</xdr:colOff>
      <xdr:row>16</xdr:row>
      <xdr:rowOff>148996</xdr:rowOff>
    </xdr:to>
    <xdr:cxnSp macro="">
      <xdr:nvCxnSpPr>
        <xdr:cNvPr id="440" name="直線コネクタ 439"/>
        <xdr:cNvCxnSpPr/>
      </xdr:nvCxnSpPr>
      <xdr:spPr>
        <a:xfrm flipV="1">
          <a:off x="14401800" y="284007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2" name="テキスト ボックス 44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148996</xdr:rowOff>
    </xdr:from>
    <xdr:to>
      <xdr:col>21</xdr:col>
      <xdr:colOff>0</xdr:colOff>
      <xdr:row>17</xdr:row>
      <xdr:rowOff>127152</xdr:rowOff>
    </xdr:to>
    <xdr:cxnSp macro="">
      <xdr:nvCxnSpPr>
        <xdr:cNvPr id="443" name="直線コネクタ 442"/>
        <xdr:cNvCxnSpPr/>
      </xdr:nvCxnSpPr>
      <xdr:spPr>
        <a:xfrm flipV="1">
          <a:off x="13512800" y="289219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5" name="テキスト ボックス 444"/>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7" name="テキスト ボックス 446"/>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48006</xdr:rowOff>
    </xdr:from>
    <xdr:to>
      <xdr:col>24</xdr:col>
      <xdr:colOff>609600</xdr:colOff>
      <xdr:row>16</xdr:row>
      <xdr:rowOff>149606</xdr:rowOff>
    </xdr:to>
    <xdr:sp macro="" textlink="">
      <xdr:nvSpPr>
        <xdr:cNvPr id="453" name="円/楕円 452"/>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20083</xdr:rowOff>
    </xdr:from>
    <xdr:ext cx="762000" cy="259045"/>
    <xdr:sp macro="" textlink="">
      <xdr:nvSpPr>
        <xdr:cNvPr id="454"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75997</xdr:rowOff>
    </xdr:from>
    <xdr:to>
      <xdr:col>23</xdr:col>
      <xdr:colOff>457200</xdr:colOff>
      <xdr:row>17</xdr:row>
      <xdr:rowOff>6147</xdr:rowOff>
    </xdr:to>
    <xdr:sp macro="" textlink="">
      <xdr:nvSpPr>
        <xdr:cNvPr id="455" name="円/楕円 454"/>
        <xdr:cNvSpPr/>
      </xdr:nvSpPr>
      <xdr:spPr>
        <a:xfrm>
          <a:off x="16129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162374</xdr:rowOff>
    </xdr:from>
    <xdr:ext cx="736600" cy="259045"/>
    <xdr:sp macro="" textlink="">
      <xdr:nvSpPr>
        <xdr:cNvPr id="456" name="テキスト ボックス 455"/>
        <xdr:cNvSpPr txBox="1"/>
      </xdr:nvSpPr>
      <xdr:spPr>
        <a:xfrm>
          <a:off x="15798800" y="290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46076</xdr:rowOff>
    </xdr:from>
    <xdr:to>
      <xdr:col>22</xdr:col>
      <xdr:colOff>254000</xdr:colOff>
      <xdr:row>16</xdr:row>
      <xdr:rowOff>147676</xdr:rowOff>
    </xdr:to>
    <xdr:sp macro="" textlink="">
      <xdr:nvSpPr>
        <xdr:cNvPr id="457" name="円/楕円 456"/>
        <xdr:cNvSpPr/>
      </xdr:nvSpPr>
      <xdr:spPr>
        <a:xfrm>
          <a:off x="15240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132453</xdr:rowOff>
    </xdr:from>
    <xdr:ext cx="762000" cy="259045"/>
    <xdr:sp macro="" textlink="">
      <xdr:nvSpPr>
        <xdr:cNvPr id="458" name="テキスト ボックス 457"/>
        <xdr:cNvSpPr txBox="1"/>
      </xdr:nvSpPr>
      <xdr:spPr>
        <a:xfrm>
          <a:off x="14909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98196</xdr:rowOff>
    </xdr:from>
    <xdr:to>
      <xdr:col>21</xdr:col>
      <xdr:colOff>50800</xdr:colOff>
      <xdr:row>17</xdr:row>
      <xdr:rowOff>28346</xdr:rowOff>
    </xdr:to>
    <xdr:sp macro="" textlink="">
      <xdr:nvSpPr>
        <xdr:cNvPr id="459" name="円/楕円 458"/>
        <xdr:cNvSpPr/>
      </xdr:nvSpPr>
      <xdr:spPr>
        <a:xfrm>
          <a:off x="14351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13123</xdr:rowOff>
    </xdr:from>
    <xdr:ext cx="762000" cy="259045"/>
    <xdr:sp macro="" textlink="">
      <xdr:nvSpPr>
        <xdr:cNvPr id="460" name="テキスト ボックス 459"/>
        <xdr:cNvSpPr txBox="1"/>
      </xdr:nvSpPr>
      <xdr:spPr>
        <a:xfrm>
          <a:off x="14020800" y="29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76352</xdr:rowOff>
    </xdr:from>
    <xdr:to>
      <xdr:col>19</xdr:col>
      <xdr:colOff>533400</xdr:colOff>
      <xdr:row>18</xdr:row>
      <xdr:rowOff>6502</xdr:rowOff>
    </xdr:to>
    <xdr:sp macro="" textlink="">
      <xdr:nvSpPr>
        <xdr:cNvPr id="461" name="円/楕円 460"/>
        <xdr:cNvSpPr/>
      </xdr:nvSpPr>
      <xdr:spPr>
        <a:xfrm>
          <a:off x="13462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162729</xdr:rowOff>
    </xdr:from>
    <xdr:ext cx="762000" cy="259045"/>
    <xdr:sp macro="" textlink="">
      <xdr:nvSpPr>
        <xdr:cNvPr id="462" name="テキスト ボックス 461"/>
        <xdr:cNvSpPr txBox="1"/>
      </xdr:nvSpPr>
      <xdr:spPr>
        <a:xfrm>
          <a:off x="13131800" y="30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埼玉県嵐山町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18,345
18,068
29.85
6,283,876
5,953,260
323,073
4,197,195
6,901,949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81.0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職員給の</a:t>
          </a:r>
          <a:r>
            <a:rPr lang="en-US" altLang="ja-JP" sz="1100" b="0" i="0" baseline="0">
              <a:solidFill>
                <a:schemeClr val="dk1"/>
              </a:solidFill>
              <a:effectLst/>
              <a:latin typeface="+mn-lt"/>
              <a:ea typeface="+mn-ea"/>
              <a:cs typeface="+mn-cs"/>
            </a:rPr>
            <a:t>28,218</a:t>
          </a:r>
          <a:r>
            <a:rPr lang="ja-JP" altLang="ja-JP" sz="1100" b="0" i="0" baseline="0">
              <a:solidFill>
                <a:schemeClr val="dk1"/>
              </a:solidFill>
              <a:effectLst/>
              <a:latin typeface="+mn-lt"/>
              <a:ea typeface="+mn-ea"/>
              <a:cs typeface="+mn-cs"/>
            </a:rPr>
            <a:t>千円減などにより人件費は</a:t>
          </a:r>
          <a:r>
            <a:rPr lang="en-US" altLang="ja-JP" sz="1100" b="0" i="0" baseline="0">
              <a:solidFill>
                <a:schemeClr val="dk1"/>
              </a:solidFill>
              <a:effectLst/>
              <a:latin typeface="+mn-lt"/>
              <a:ea typeface="+mn-ea"/>
              <a:cs typeface="+mn-cs"/>
            </a:rPr>
            <a:t>56,416</a:t>
          </a:r>
          <a:r>
            <a:rPr lang="ja-JP" altLang="ja-JP" sz="1100" b="0" i="0" baseline="0">
              <a:solidFill>
                <a:schemeClr val="dk1"/>
              </a:solidFill>
              <a:effectLst/>
              <a:latin typeface="+mn-lt"/>
              <a:ea typeface="+mn-ea"/>
              <a:cs typeface="+mn-cs"/>
            </a:rPr>
            <a:t>千円減少している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経常収支比率</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今後も引き続き職員採用計画に基づき、職員数の適正化に努めていく。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133858</xdr:rowOff>
    </xdr:to>
    <xdr:cxnSp macro="">
      <xdr:nvCxnSpPr>
        <xdr:cNvPr id="63" name="直線コネクタ 62"/>
        <xdr:cNvCxnSpPr/>
      </xdr:nvCxnSpPr>
      <xdr:spPr>
        <a:xfrm flipV="1">
          <a:off x="3987800" y="6413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37</xdr:row>
      <xdr:rowOff>133858</xdr:rowOff>
    </xdr:to>
    <xdr:cxnSp macro="">
      <xdr:nvCxnSpPr>
        <xdr:cNvPr id="66" name="直線コネクタ 65"/>
        <xdr:cNvCxnSpPr/>
      </xdr:nvCxnSpPr>
      <xdr:spPr>
        <a:xfrm>
          <a:off x="3098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88138</xdr:rowOff>
    </xdr:to>
    <xdr:cxnSp macro="">
      <xdr:nvCxnSpPr>
        <xdr:cNvPr id="69" name="直線コネクタ 68"/>
        <xdr:cNvCxnSpPr/>
      </xdr:nvCxnSpPr>
      <xdr:spPr>
        <a:xfrm flipV="1">
          <a:off x="2209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38</xdr:row>
      <xdr:rowOff>3556</xdr:rowOff>
    </xdr:to>
    <xdr:cxnSp macro="">
      <xdr:nvCxnSpPr>
        <xdr:cNvPr id="72" name="直線コネクタ 71"/>
        <xdr:cNvCxnSpPr/>
      </xdr:nvCxnSpPr>
      <xdr:spPr>
        <a:xfrm flipV="1">
          <a:off x="1320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2" name="円/楕円 81"/>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3"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4" name="円/楕円 83"/>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5" name="テキスト ボックス 84"/>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6" name="円/楕円 85"/>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7" name="テキスト ボックス 86"/>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9" name="テキスト ボックス 88"/>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0" name="円/楕円 89"/>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1" name="テキスト ボックス 90"/>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予防接種医師委託料が</a:t>
          </a:r>
          <a:r>
            <a:rPr lang="en-US" altLang="ja-JP" sz="1100">
              <a:solidFill>
                <a:sysClr val="windowText" lastClr="000000"/>
              </a:solidFill>
              <a:effectLst/>
              <a:latin typeface="+mn-lt"/>
              <a:ea typeface="+mn-ea"/>
              <a:cs typeface="+mn-cs"/>
            </a:rPr>
            <a:t>7,322</a:t>
          </a:r>
          <a:r>
            <a:rPr lang="ja-JP" altLang="en-US" sz="1100">
              <a:solidFill>
                <a:sysClr val="windowText" lastClr="000000"/>
              </a:solidFill>
              <a:effectLst/>
              <a:latin typeface="+mn-lt"/>
              <a:ea typeface="+mn-ea"/>
              <a:cs typeface="+mn-cs"/>
            </a:rPr>
            <a:t>千円減少したことにより</a:t>
          </a:r>
          <a:r>
            <a:rPr lang="ja-JP" altLang="ja-JP" sz="1100">
              <a:solidFill>
                <a:schemeClr val="dk1"/>
              </a:solidFill>
              <a:effectLst/>
              <a:latin typeface="+mn-lt"/>
              <a:ea typeface="+mn-ea"/>
              <a:cs typeface="+mn-cs"/>
            </a:rPr>
            <a:t>、全体で</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solidFill>
              <a:srgbClr val="FF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66040</xdr:rowOff>
    </xdr:to>
    <xdr:cxnSp macro="">
      <xdr:nvCxnSpPr>
        <xdr:cNvPr id="124" name="直線コネクタ 123"/>
        <xdr:cNvCxnSpPr/>
      </xdr:nvCxnSpPr>
      <xdr:spPr>
        <a:xfrm flipV="1">
          <a:off x="15671800" y="278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66040</xdr:rowOff>
    </xdr:to>
    <xdr:cxnSp macro="">
      <xdr:nvCxnSpPr>
        <xdr:cNvPr id="127" name="直線コネクタ 126"/>
        <xdr:cNvCxnSpPr/>
      </xdr:nvCxnSpPr>
      <xdr:spPr>
        <a:xfrm>
          <a:off x="14782800" y="267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15</xdr:row>
      <xdr:rowOff>107950</xdr:rowOff>
    </xdr:to>
    <xdr:cxnSp macro="">
      <xdr:nvCxnSpPr>
        <xdr:cNvPr id="130" name="直線コネクタ 129"/>
        <xdr:cNvCxnSpPr/>
      </xdr:nvCxnSpPr>
      <xdr:spPr>
        <a:xfrm>
          <a:off x="13893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100330</xdr:rowOff>
    </xdr:to>
    <xdr:cxnSp macro="">
      <xdr:nvCxnSpPr>
        <xdr:cNvPr id="133" name="直線コネクタ 132"/>
        <xdr:cNvCxnSpPr/>
      </xdr:nvCxnSpPr>
      <xdr:spPr>
        <a:xfrm>
          <a:off x="13004800" y="267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3" name="円/楕円 142"/>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4"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5" name="円/楕円 144"/>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46" name="テキスト ボックス 145"/>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7" name="円/楕円 146"/>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8" name="テキスト ボックス 147"/>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49" name="円/楕円 148"/>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0" name="テキスト ボックス 149"/>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1" name="円/楕円 150"/>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2" name="テキスト ボックス 15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介護給付・訓練等給付事業で</a:t>
          </a:r>
          <a:r>
            <a:rPr lang="en-US" altLang="ja-JP" sz="1100" b="0" i="0" baseline="0">
              <a:solidFill>
                <a:sysClr val="windowText" lastClr="000000"/>
              </a:solidFill>
              <a:effectLst/>
              <a:latin typeface="+mn-lt"/>
              <a:ea typeface="+mn-ea"/>
              <a:cs typeface="+mn-cs"/>
            </a:rPr>
            <a:t>14,388</a:t>
          </a:r>
          <a:r>
            <a:rPr lang="ja-JP" altLang="en-US" sz="1100" b="0" i="0" baseline="0">
              <a:solidFill>
                <a:sysClr val="windowText" lastClr="000000"/>
              </a:solidFill>
              <a:effectLst/>
              <a:latin typeface="+mn-lt"/>
              <a:ea typeface="+mn-ea"/>
              <a:cs typeface="+mn-cs"/>
            </a:rPr>
            <a:t>千円増加したが、重度心身障害者医療費給付が</a:t>
          </a:r>
          <a:r>
            <a:rPr lang="en-US" altLang="ja-JP" sz="1100" b="0" i="0" baseline="0">
              <a:solidFill>
                <a:sysClr val="windowText" lastClr="000000"/>
              </a:solidFill>
              <a:effectLst/>
              <a:latin typeface="+mn-lt"/>
              <a:ea typeface="+mn-ea"/>
              <a:cs typeface="+mn-cs"/>
            </a:rPr>
            <a:t>4,220</a:t>
          </a:r>
          <a:r>
            <a:rPr lang="ja-JP" altLang="en-US" sz="1100" b="0" i="0" baseline="0">
              <a:solidFill>
                <a:sysClr val="windowText" lastClr="000000"/>
              </a:solidFill>
              <a:effectLst/>
              <a:latin typeface="+mn-lt"/>
              <a:ea typeface="+mn-ea"/>
              <a:cs typeface="+mn-cs"/>
            </a:rPr>
            <a:t>千円、自立医療負担金が</a:t>
          </a:r>
          <a:r>
            <a:rPr lang="en-US" altLang="ja-JP" sz="1100" b="0" i="0" baseline="0">
              <a:solidFill>
                <a:sysClr val="windowText" lastClr="000000"/>
              </a:solidFill>
              <a:effectLst/>
              <a:latin typeface="+mn-lt"/>
              <a:ea typeface="+mn-ea"/>
              <a:cs typeface="+mn-cs"/>
            </a:rPr>
            <a:t>3,562</a:t>
          </a:r>
          <a:r>
            <a:rPr lang="ja-JP" altLang="en-US" sz="1100" b="0" i="0" baseline="0">
              <a:solidFill>
                <a:sysClr val="windowText" lastClr="000000"/>
              </a:solidFill>
              <a:effectLst/>
              <a:latin typeface="+mn-lt"/>
              <a:ea typeface="+mn-ea"/>
              <a:cs typeface="+mn-cs"/>
            </a:rPr>
            <a:t>千円、児童手当・子どものための手当等が</a:t>
          </a:r>
          <a:r>
            <a:rPr lang="en-US" altLang="ja-JP" sz="1100" b="0" i="0" baseline="0">
              <a:solidFill>
                <a:sysClr val="windowText" lastClr="000000"/>
              </a:solidFill>
              <a:effectLst/>
              <a:latin typeface="+mn-lt"/>
              <a:ea typeface="+mn-ea"/>
              <a:cs typeface="+mn-cs"/>
            </a:rPr>
            <a:t>11,500</a:t>
          </a:r>
          <a:r>
            <a:rPr lang="ja-JP" altLang="en-US" sz="1100" b="0" i="0" baseline="0">
              <a:solidFill>
                <a:sysClr val="windowText" lastClr="000000"/>
              </a:solidFill>
              <a:effectLst/>
              <a:latin typeface="+mn-lt"/>
              <a:ea typeface="+mn-ea"/>
              <a:cs typeface="+mn-cs"/>
            </a:rPr>
            <a:t>千円いずれも減少したこと等により、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ポイント減少</a:t>
          </a:r>
          <a:r>
            <a:rPr lang="ja-JP" altLang="ja-JP" sz="1100" b="0" i="0" baseline="0">
              <a:solidFill>
                <a:schemeClr val="dk1"/>
              </a:solidFill>
              <a:effectLst/>
              <a:latin typeface="+mn-lt"/>
              <a:ea typeface="+mn-ea"/>
              <a:cs typeface="+mn-cs"/>
            </a:rPr>
            <a:t>した。類似団体に対して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ポイント上回っており、福祉政策は充実しているとも考えられる。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年度では歳出の</a:t>
          </a:r>
          <a:r>
            <a:rPr lang="en-US" altLang="ja-JP" sz="1100" b="0" i="0" baseline="0">
              <a:solidFill>
                <a:schemeClr val="dk1"/>
              </a:solidFill>
              <a:effectLst/>
              <a:latin typeface="+mn-lt"/>
              <a:ea typeface="+mn-ea"/>
              <a:cs typeface="+mn-cs"/>
            </a:rPr>
            <a:t>15.6</a:t>
          </a:r>
          <a:r>
            <a:rPr lang="ja-JP" altLang="ja-JP" sz="1100" b="0" i="0" baseline="0">
              <a:solidFill>
                <a:schemeClr val="dk1"/>
              </a:solidFill>
              <a:effectLst/>
              <a:latin typeface="+mn-lt"/>
              <a:ea typeface="+mn-ea"/>
              <a:cs typeface="+mn-cs"/>
            </a:rPr>
            <a:t>％を扶助費が占めている。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義務的経費のうち人件費は減少しているが、</a:t>
          </a:r>
          <a:r>
            <a:rPr lang="ja-JP" altLang="en-US" sz="1100" b="0" i="0" baseline="0">
              <a:solidFill>
                <a:schemeClr val="dk1"/>
              </a:solidFill>
              <a:effectLst/>
              <a:latin typeface="+mn-lt"/>
              <a:ea typeface="+mn-ea"/>
              <a:cs typeface="+mn-cs"/>
            </a:rPr>
            <a:t>歳出に占める扶助費の割合は平成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ポイント増加している。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143328</xdr:rowOff>
    </xdr:to>
    <xdr:cxnSp macro="">
      <xdr:nvCxnSpPr>
        <xdr:cNvPr id="187" name="直線コネクタ 186"/>
        <xdr:cNvCxnSpPr/>
      </xdr:nvCxnSpPr>
      <xdr:spPr>
        <a:xfrm flipV="1">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143328</xdr:rowOff>
    </xdr:to>
    <xdr:cxnSp macro="">
      <xdr:nvCxnSpPr>
        <xdr:cNvPr id="190" name="直線コネクタ 189"/>
        <xdr:cNvCxnSpPr/>
      </xdr:nvCxnSpPr>
      <xdr:spPr>
        <a:xfrm>
          <a:off x="3098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61685</xdr:rowOff>
    </xdr:to>
    <xdr:cxnSp macro="">
      <xdr:nvCxnSpPr>
        <xdr:cNvPr id="193" name="直線コネクタ 192"/>
        <xdr:cNvCxnSpPr/>
      </xdr:nvCxnSpPr>
      <xdr:spPr>
        <a:xfrm>
          <a:off x="2209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45357</xdr:rowOff>
    </xdr:to>
    <xdr:cxnSp macro="">
      <xdr:nvCxnSpPr>
        <xdr:cNvPr id="196" name="直線コネクタ 195"/>
        <xdr:cNvCxnSpPr/>
      </xdr:nvCxnSpPr>
      <xdr:spPr>
        <a:xfrm flipV="1">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6" name="円/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7"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2" name="円/楕円 211"/>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3" name="テキスト ボックス 21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下水道特別会計繰出金の経常分が</a:t>
          </a:r>
          <a:r>
            <a:rPr lang="en-US" altLang="ja-JP" sz="1100">
              <a:solidFill>
                <a:sysClr val="windowText" lastClr="000000"/>
              </a:solidFill>
              <a:effectLst/>
              <a:latin typeface="+mn-lt"/>
              <a:ea typeface="+mn-ea"/>
              <a:cs typeface="+mn-cs"/>
            </a:rPr>
            <a:t>38,558</a:t>
          </a:r>
          <a:r>
            <a:rPr lang="ja-JP" altLang="en-US" sz="1100">
              <a:solidFill>
                <a:sysClr val="windowText" lastClr="000000"/>
              </a:solidFill>
              <a:effectLst/>
              <a:latin typeface="+mn-lt"/>
              <a:ea typeface="+mn-ea"/>
              <a:cs typeface="+mn-cs"/>
            </a:rPr>
            <a:t>千円減少したこと等から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pPr rtl="0"/>
          <a:r>
            <a:rPr lang="ja-JP" altLang="ja-JP" sz="1100">
              <a:solidFill>
                <a:schemeClr val="dk1"/>
              </a:solidFill>
              <a:effectLst/>
              <a:latin typeface="+mn-lt"/>
              <a:ea typeface="+mn-ea"/>
              <a:cs typeface="+mn-cs"/>
            </a:rPr>
            <a:t>繰出金は歳出の</a:t>
          </a:r>
          <a:r>
            <a:rPr lang="en-US" altLang="ja-JP" sz="1100">
              <a:solidFill>
                <a:schemeClr val="dk1"/>
              </a:solidFill>
              <a:effectLst/>
              <a:latin typeface="+mn-lt"/>
              <a:ea typeface="+mn-ea"/>
              <a:cs typeface="+mn-cs"/>
            </a:rPr>
            <a:t>11.0</a:t>
          </a:r>
          <a:r>
            <a:rPr lang="ja-JP" altLang="ja-JP" sz="1100">
              <a:solidFill>
                <a:schemeClr val="dk1"/>
              </a:solidFill>
              <a:effectLst/>
              <a:latin typeface="+mn-lt"/>
              <a:ea typeface="+mn-ea"/>
              <a:cs typeface="+mn-cs"/>
            </a:rPr>
            <a:t>％を占めており、今後も引き続き経費の節減により健全化に努める。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67564</xdr:rowOff>
    </xdr:to>
    <xdr:cxnSp macro="">
      <xdr:nvCxnSpPr>
        <xdr:cNvPr id="245" name="直線コネクタ 244"/>
        <xdr:cNvCxnSpPr/>
      </xdr:nvCxnSpPr>
      <xdr:spPr>
        <a:xfrm flipV="1">
          <a:off x="15671800" y="96001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67564</xdr:rowOff>
    </xdr:to>
    <xdr:cxnSp macro="">
      <xdr:nvCxnSpPr>
        <xdr:cNvPr id="248" name="直線コネクタ 247"/>
        <xdr:cNvCxnSpPr/>
      </xdr:nvCxnSpPr>
      <xdr:spPr>
        <a:xfrm>
          <a:off x="14782800" y="9609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110998</xdr:rowOff>
    </xdr:from>
    <xdr:to>
      <xdr:col>21</xdr:col>
      <xdr:colOff>361950</xdr:colOff>
      <xdr:row>56</xdr:row>
      <xdr:rowOff>8128</xdr:rowOff>
    </xdr:to>
    <xdr:cxnSp macro="">
      <xdr:nvCxnSpPr>
        <xdr:cNvPr id="251" name="直線コネクタ 250"/>
        <xdr:cNvCxnSpPr/>
      </xdr:nvCxnSpPr>
      <xdr:spPr>
        <a:xfrm>
          <a:off x="13893800" y="9540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56</xdr:row>
      <xdr:rowOff>131572</xdr:rowOff>
    </xdr:to>
    <xdr:cxnSp macro="">
      <xdr:nvCxnSpPr>
        <xdr:cNvPr id="254" name="直線コネクタ 253"/>
        <xdr:cNvCxnSpPr/>
      </xdr:nvCxnSpPr>
      <xdr:spPr>
        <a:xfrm flipV="1">
          <a:off x="13004800" y="95407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6" name="円/楕円 265"/>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7" name="テキスト ボックス 266"/>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128778</xdr:rowOff>
    </xdr:from>
    <xdr:to>
      <xdr:col>21</xdr:col>
      <xdr:colOff>412750</xdr:colOff>
      <xdr:row>56</xdr:row>
      <xdr:rowOff>58928</xdr:rowOff>
    </xdr:to>
    <xdr:sp macro="" textlink="">
      <xdr:nvSpPr>
        <xdr:cNvPr id="268" name="円/楕円 267"/>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69105</xdr:rowOff>
    </xdr:from>
    <xdr:ext cx="762000" cy="259045"/>
    <xdr:sp macro="" textlink="">
      <xdr:nvSpPr>
        <xdr:cNvPr id="269" name="テキスト ボックス 268"/>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60198</xdr:rowOff>
    </xdr:from>
    <xdr:to>
      <xdr:col>20</xdr:col>
      <xdr:colOff>209550</xdr:colOff>
      <xdr:row>55</xdr:row>
      <xdr:rowOff>161798</xdr:rowOff>
    </xdr:to>
    <xdr:sp macro="" textlink="">
      <xdr:nvSpPr>
        <xdr:cNvPr id="270" name="円/楕円 269"/>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525</xdr:rowOff>
    </xdr:from>
    <xdr:ext cx="762000" cy="259045"/>
    <xdr:sp macro="" textlink="">
      <xdr:nvSpPr>
        <xdr:cNvPr id="271" name="テキスト ボックス 270"/>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72" name="円/楕円 271"/>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73" name="テキスト ボックス 272"/>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特別保育対策促進事業費補助金が</a:t>
          </a:r>
          <a:r>
            <a:rPr lang="en-US" altLang="ja-JP" sz="1100">
              <a:solidFill>
                <a:sysClr val="windowText" lastClr="000000"/>
              </a:solidFill>
              <a:effectLst/>
              <a:latin typeface="+mn-lt"/>
              <a:ea typeface="+mn-ea"/>
              <a:cs typeface="+mn-cs"/>
            </a:rPr>
            <a:t>12,750</a:t>
          </a:r>
          <a:r>
            <a:rPr lang="ja-JP" altLang="en-US" sz="1100">
              <a:solidFill>
                <a:sysClr val="windowText" lastClr="000000"/>
              </a:solidFill>
              <a:effectLst/>
              <a:latin typeface="+mn-lt"/>
              <a:ea typeface="+mn-ea"/>
              <a:cs typeface="+mn-cs"/>
            </a:rPr>
            <a:t>千円減少したことにより</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solidFill>
              <a:srgbClr val="FF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165862</xdr:rowOff>
    </xdr:to>
    <xdr:cxnSp macro="">
      <xdr:nvCxnSpPr>
        <xdr:cNvPr id="303" name="直線コネクタ 302"/>
        <xdr:cNvCxnSpPr/>
      </xdr:nvCxnSpPr>
      <xdr:spPr>
        <a:xfrm flipV="1">
          <a:off x="15671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165862</xdr:rowOff>
    </xdr:to>
    <xdr:cxnSp macro="">
      <xdr:nvCxnSpPr>
        <xdr:cNvPr id="306" name="直線コネクタ 305"/>
        <xdr:cNvCxnSpPr/>
      </xdr:nvCxnSpPr>
      <xdr:spPr>
        <a:xfrm>
          <a:off x="14782800" y="6454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110998</xdr:rowOff>
    </xdr:to>
    <xdr:cxnSp macro="">
      <xdr:nvCxnSpPr>
        <xdr:cNvPr id="309" name="直線コネクタ 308"/>
        <xdr:cNvCxnSpPr/>
      </xdr:nvCxnSpPr>
      <xdr:spPr>
        <a:xfrm>
          <a:off x="13893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115570</xdr:rowOff>
    </xdr:to>
    <xdr:cxnSp macro="">
      <xdr:nvCxnSpPr>
        <xdr:cNvPr id="312" name="直線コネクタ 311"/>
        <xdr:cNvCxnSpPr/>
      </xdr:nvCxnSpPr>
      <xdr:spPr>
        <a:xfrm flipV="1">
          <a:off x="13004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2" name="円/楕円 321"/>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3"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4" name="円/楕円 323"/>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5" name="テキスト ボックス 324"/>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6" name="円/楕円 325"/>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27" name="テキスト ボックス 32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8" name="円/楕円 327"/>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29" name="テキスト ボックス 328"/>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0" name="円/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平沢土地区画整理事業貸付金返済金の増加により、元金償還金が</a:t>
          </a:r>
          <a:r>
            <a:rPr lang="en-US" altLang="ja-JP" sz="1100">
              <a:solidFill>
                <a:sysClr val="windowText" lastClr="000000"/>
              </a:solidFill>
              <a:effectLst/>
              <a:latin typeface="+mn-lt"/>
              <a:ea typeface="+mn-ea"/>
              <a:cs typeface="+mn-cs"/>
            </a:rPr>
            <a:t>23,722</a:t>
          </a:r>
          <a:r>
            <a:rPr lang="ja-JP" altLang="en-US" sz="1100">
              <a:solidFill>
                <a:sysClr val="windowText" lastClr="000000"/>
              </a:solidFill>
              <a:effectLst/>
              <a:latin typeface="+mn-lt"/>
              <a:ea typeface="+mn-ea"/>
              <a:cs typeface="+mn-cs"/>
            </a:rPr>
            <a:t>千円減少した。</a:t>
          </a:r>
          <a:endParaRPr lang="ja-JP" altLang="ja-JP" sz="1400">
            <a:solidFill>
              <a:srgbClr val="FF0000"/>
            </a:solidFill>
            <a:effectLst/>
          </a:endParaRPr>
        </a:p>
        <a:p>
          <a:pPr rtl="0"/>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ポイント、全国平均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ポイント下回っており、引き続き、計画的な普通建設事業を行い健全化を図っていく。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88137</xdr:rowOff>
    </xdr:to>
    <xdr:cxnSp macro="">
      <xdr:nvCxnSpPr>
        <xdr:cNvPr id="361" name="直線コネクタ 360"/>
        <xdr:cNvCxnSpPr/>
      </xdr:nvCxnSpPr>
      <xdr:spPr>
        <a:xfrm flipV="1">
          <a:off x="3987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88137</xdr:rowOff>
    </xdr:to>
    <xdr:cxnSp macro="">
      <xdr:nvCxnSpPr>
        <xdr:cNvPr id="364" name="直線コネクタ 363"/>
        <xdr:cNvCxnSpPr/>
      </xdr:nvCxnSpPr>
      <xdr:spPr>
        <a:xfrm>
          <a:off x="3098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88137</xdr:rowOff>
    </xdr:to>
    <xdr:cxnSp macro="">
      <xdr:nvCxnSpPr>
        <xdr:cNvPr id="367" name="直線コネクタ 366"/>
        <xdr:cNvCxnSpPr/>
      </xdr:nvCxnSpPr>
      <xdr:spPr>
        <a:xfrm flipV="1">
          <a:off x="2209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78</xdr:row>
      <xdr:rowOff>26415</xdr:rowOff>
    </xdr:to>
    <xdr:cxnSp macro="">
      <xdr:nvCxnSpPr>
        <xdr:cNvPr id="370" name="直線コネクタ 369"/>
        <xdr:cNvCxnSpPr/>
      </xdr:nvCxnSpPr>
      <xdr:spPr>
        <a:xfrm flipV="1">
          <a:off x="1320800" y="132897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0" name="円/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2" name="円/楕円 38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3" name="テキスト ボックス 38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4" name="円/楕円 383"/>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5" name="テキスト ボックス 384"/>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6" name="円/楕円 385"/>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8" name="円/楕円 387"/>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9" name="テキスト ボックス 388"/>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下水道特別会計繰出金、予防接種医師委託料、</a:t>
          </a:r>
          <a:r>
            <a:rPr lang="ja-JP" altLang="ja-JP" sz="1100">
              <a:solidFill>
                <a:schemeClr val="dk1"/>
              </a:solidFill>
              <a:effectLst/>
              <a:latin typeface="+mn-lt"/>
              <a:ea typeface="+mn-ea"/>
              <a:cs typeface="+mn-cs"/>
            </a:rPr>
            <a:t>等により</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pPr rtl="0"/>
          <a:r>
            <a:rPr lang="ja-JP" altLang="ja-JP" sz="1100">
              <a:solidFill>
                <a:schemeClr val="dk1"/>
              </a:solidFill>
              <a:effectLst/>
              <a:latin typeface="+mn-lt"/>
              <a:ea typeface="+mn-ea"/>
              <a:cs typeface="+mn-cs"/>
            </a:rPr>
            <a:t>扶助費や医療等の福祉的経費は、今後も増加が見込まれる。</a:t>
          </a:r>
          <a:endParaRPr lang="ja-JP" altLang="ja-JP" sz="1400">
            <a:effectLst/>
          </a:endParaRPr>
        </a:p>
        <a:p>
          <a:pPr rtl="0"/>
          <a:r>
            <a:rPr lang="ja-JP" altLang="ja-JP" sz="1100">
              <a:solidFill>
                <a:schemeClr val="dk1"/>
              </a:solidFill>
              <a:effectLst/>
              <a:latin typeface="+mn-lt"/>
              <a:ea typeface="+mn-ea"/>
              <a:cs typeface="+mn-cs"/>
            </a:rPr>
            <a:t>埼玉県平均と比較すると公債費の占める割合</a:t>
          </a:r>
          <a:r>
            <a:rPr lang="ja-JP" altLang="en-US" sz="1100">
              <a:solidFill>
                <a:schemeClr val="dk1"/>
              </a:solidFill>
              <a:effectLst/>
              <a:latin typeface="+mn-lt"/>
              <a:ea typeface="+mn-ea"/>
              <a:cs typeface="+mn-cs"/>
            </a:rPr>
            <a:t>は低くはなっている</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計画的な普通建設事業を行い健全化を図っていく。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78</xdr:row>
      <xdr:rowOff>43180</xdr:rowOff>
    </xdr:to>
    <xdr:cxnSp macro="">
      <xdr:nvCxnSpPr>
        <xdr:cNvPr id="422" name="直線コネクタ 421"/>
        <xdr:cNvCxnSpPr/>
      </xdr:nvCxnSpPr>
      <xdr:spPr>
        <a:xfrm flipV="1">
          <a:off x="15671800" y="1326768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78</xdr:row>
      <xdr:rowOff>43180</xdr:rowOff>
    </xdr:to>
    <xdr:cxnSp macro="">
      <xdr:nvCxnSpPr>
        <xdr:cNvPr id="425" name="直線コネクタ 424"/>
        <xdr:cNvCxnSpPr/>
      </xdr:nvCxnSpPr>
      <xdr:spPr>
        <a:xfrm>
          <a:off x="14782800" y="13195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165100</xdr:rowOff>
    </xdr:to>
    <xdr:cxnSp macro="">
      <xdr:nvCxnSpPr>
        <xdr:cNvPr id="428" name="直線コネクタ 427"/>
        <xdr:cNvCxnSpPr/>
      </xdr:nvCxnSpPr>
      <xdr:spPr>
        <a:xfrm>
          <a:off x="13893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77</xdr:row>
      <xdr:rowOff>168911</xdr:rowOff>
    </xdr:to>
    <xdr:cxnSp macro="">
      <xdr:nvCxnSpPr>
        <xdr:cNvPr id="431" name="直線コネクタ 430"/>
        <xdr:cNvCxnSpPr/>
      </xdr:nvCxnSpPr>
      <xdr:spPr>
        <a:xfrm flipV="1">
          <a:off x="13004800" y="13115289"/>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3" name="テキスト ボックス 432"/>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1" name="円/楕円 44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3" name="円/楕円 44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4" name="テキスト ボックス 44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5" name="円/楕円 44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46" name="テキスト ボックス 44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7" name="円/楕円 446"/>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48" name="テキスト ボックス 44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49" name="円/楕円 448"/>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50" name="テキスト ボックス 449"/>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埼玉県嵐山町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147138</xdr:rowOff>
    </xdr:from>
    <xdr:to>
      <xdr:col>4</xdr:col>
      <xdr:colOff>1117600</xdr:colOff>
      <xdr:row>17</xdr:row>
      <xdr:rowOff>157643</xdr:rowOff>
    </xdr:to>
    <xdr:cxnSp macro="">
      <xdr:nvCxnSpPr>
        <xdr:cNvPr id="52" name="直線コネクタ 51"/>
        <xdr:cNvCxnSpPr/>
      </xdr:nvCxnSpPr>
      <xdr:spPr bwMode="auto">
        <a:xfrm>
          <a:off x="5003800" y="3109413"/>
          <a:ext cx="647700" cy="1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108266</xdr:rowOff>
    </xdr:from>
    <xdr:to>
      <xdr:col>4</xdr:col>
      <xdr:colOff>469900</xdr:colOff>
      <xdr:row>17</xdr:row>
      <xdr:rowOff>147138</xdr:rowOff>
    </xdr:to>
    <xdr:cxnSp macro="">
      <xdr:nvCxnSpPr>
        <xdr:cNvPr id="55" name="直線コネクタ 54"/>
        <xdr:cNvCxnSpPr/>
      </xdr:nvCxnSpPr>
      <xdr:spPr bwMode="auto">
        <a:xfrm>
          <a:off x="4305300" y="3070541"/>
          <a:ext cx="698500" cy="3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108266</xdr:rowOff>
    </xdr:from>
    <xdr:to>
      <xdr:col>3</xdr:col>
      <xdr:colOff>904875</xdr:colOff>
      <xdr:row>17</xdr:row>
      <xdr:rowOff>136242</xdr:rowOff>
    </xdr:to>
    <xdr:cxnSp macro="">
      <xdr:nvCxnSpPr>
        <xdr:cNvPr id="58" name="直線コネクタ 57"/>
        <xdr:cNvCxnSpPr/>
      </xdr:nvCxnSpPr>
      <xdr:spPr bwMode="auto">
        <a:xfrm flipV="1">
          <a:off x="3606800" y="3070541"/>
          <a:ext cx="698500" cy="27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93407</xdr:rowOff>
    </xdr:from>
    <xdr:to>
      <xdr:col>3</xdr:col>
      <xdr:colOff>206375</xdr:colOff>
      <xdr:row>17</xdr:row>
      <xdr:rowOff>136242</xdr:rowOff>
    </xdr:to>
    <xdr:cxnSp macro="">
      <xdr:nvCxnSpPr>
        <xdr:cNvPr id="61" name="直線コネクタ 60"/>
        <xdr:cNvCxnSpPr/>
      </xdr:nvCxnSpPr>
      <xdr:spPr bwMode="auto">
        <a:xfrm>
          <a:off x="2908300" y="3055682"/>
          <a:ext cx="698500" cy="4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106843</xdr:rowOff>
    </xdr:from>
    <xdr:to>
      <xdr:col>5</xdr:col>
      <xdr:colOff>34925</xdr:colOff>
      <xdr:row>18</xdr:row>
      <xdr:rowOff>36993</xdr:rowOff>
    </xdr:to>
    <xdr:sp macro="" textlink="">
      <xdr:nvSpPr>
        <xdr:cNvPr id="71" name="円/楕円 70"/>
        <xdr:cNvSpPr/>
      </xdr:nvSpPr>
      <xdr:spPr bwMode="auto">
        <a:xfrm>
          <a:off x="5600700" y="306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78920</xdr:rowOff>
    </xdr:from>
    <xdr:ext cx="762000" cy="259045"/>
    <xdr:sp macro="" textlink="">
      <xdr:nvSpPr>
        <xdr:cNvPr id="72" name="人口1人当たり決算額の推移該当値テキスト130"/>
        <xdr:cNvSpPr txBox="1"/>
      </xdr:nvSpPr>
      <xdr:spPr>
        <a:xfrm>
          <a:off x="5740400" y="304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96338</xdr:rowOff>
    </xdr:from>
    <xdr:to>
      <xdr:col>4</xdr:col>
      <xdr:colOff>520700</xdr:colOff>
      <xdr:row>18</xdr:row>
      <xdr:rowOff>26488</xdr:rowOff>
    </xdr:to>
    <xdr:sp macro="" textlink="">
      <xdr:nvSpPr>
        <xdr:cNvPr id="73" name="円/楕円 72"/>
        <xdr:cNvSpPr/>
      </xdr:nvSpPr>
      <xdr:spPr bwMode="auto">
        <a:xfrm>
          <a:off x="4953000" y="30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11265</xdr:rowOff>
    </xdr:from>
    <xdr:ext cx="736600" cy="259045"/>
    <xdr:sp macro="" textlink="">
      <xdr:nvSpPr>
        <xdr:cNvPr id="74" name="テキスト ボックス 73"/>
        <xdr:cNvSpPr txBox="1"/>
      </xdr:nvSpPr>
      <xdr:spPr>
        <a:xfrm>
          <a:off x="4622800" y="314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57466</xdr:rowOff>
    </xdr:from>
    <xdr:to>
      <xdr:col>3</xdr:col>
      <xdr:colOff>955675</xdr:colOff>
      <xdr:row>17</xdr:row>
      <xdr:rowOff>159066</xdr:rowOff>
    </xdr:to>
    <xdr:sp macro="" textlink="">
      <xdr:nvSpPr>
        <xdr:cNvPr id="75" name="円/楕円 74"/>
        <xdr:cNvSpPr/>
      </xdr:nvSpPr>
      <xdr:spPr bwMode="auto">
        <a:xfrm>
          <a:off x="42545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143843</xdr:rowOff>
    </xdr:from>
    <xdr:ext cx="762000" cy="259045"/>
    <xdr:sp macro="" textlink="">
      <xdr:nvSpPr>
        <xdr:cNvPr id="76" name="テキスト ボックス 75"/>
        <xdr:cNvSpPr txBox="1"/>
      </xdr:nvSpPr>
      <xdr:spPr>
        <a:xfrm>
          <a:off x="3924300" y="310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85442</xdr:rowOff>
    </xdr:from>
    <xdr:to>
      <xdr:col>3</xdr:col>
      <xdr:colOff>257175</xdr:colOff>
      <xdr:row>18</xdr:row>
      <xdr:rowOff>15592</xdr:rowOff>
    </xdr:to>
    <xdr:sp macro="" textlink="">
      <xdr:nvSpPr>
        <xdr:cNvPr id="77" name="円/楕円 76"/>
        <xdr:cNvSpPr/>
      </xdr:nvSpPr>
      <xdr:spPr bwMode="auto">
        <a:xfrm>
          <a:off x="3556000" y="30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369</xdr:rowOff>
    </xdr:from>
    <xdr:ext cx="762000" cy="259045"/>
    <xdr:sp macro="" textlink="">
      <xdr:nvSpPr>
        <xdr:cNvPr id="78" name="テキスト ボックス 77"/>
        <xdr:cNvSpPr txBox="1"/>
      </xdr:nvSpPr>
      <xdr:spPr>
        <a:xfrm>
          <a:off x="3225800" y="313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42607</xdr:rowOff>
    </xdr:from>
    <xdr:to>
      <xdr:col>2</xdr:col>
      <xdr:colOff>692150</xdr:colOff>
      <xdr:row>17</xdr:row>
      <xdr:rowOff>144207</xdr:rowOff>
    </xdr:to>
    <xdr:sp macro="" textlink="">
      <xdr:nvSpPr>
        <xdr:cNvPr id="79" name="円/楕円 78"/>
        <xdr:cNvSpPr/>
      </xdr:nvSpPr>
      <xdr:spPr bwMode="auto">
        <a:xfrm>
          <a:off x="2857500" y="300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128984</xdr:rowOff>
    </xdr:from>
    <xdr:ext cx="762000" cy="259045"/>
    <xdr:sp macro="" textlink="">
      <xdr:nvSpPr>
        <xdr:cNvPr id="80" name="テキスト ボックス 79"/>
        <xdr:cNvSpPr txBox="1"/>
      </xdr:nvSpPr>
      <xdr:spPr>
        <a:xfrm>
          <a:off x="2527300" y="309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117837</xdr:rowOff>
    </xdr:from>
    <xdr:to>
      <xdr:col>4</xdr:col>
      <xdr:colOff>1117600</xdr:colOff>
      <xdr:row>37</xdr:row>
      <xdr:rowOff>135801</xdr:rowOff>
    </xdr:to>
    <xdr:cxnSp macro="">
      <xdr:nvCxnSpPr>
        <xdr:cNvPr id="114" name="直線コネクタ 113"/>
        <xdr:cNvCxnSpPr/>
      </xdr:nvCxnSpPr>
      <xdr:spPr bwMode="auto">
        <a:xfrm>
          <a:off x="5003800" y="7242537"/>
          <a:ext cx="6477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72212</xdr:rowOff>
    </xdr:from>
    <xdr:to>
      <xdr:col>4</xdr:col>
      <xdr:colOff>469900</xdr:colOff>
      <xdr:row>37</xdr:row>
      <xdr:rowOff>117837</xdr:rowOff>
    </xdr:to>
    <xdr:cxnSp macro="">
      <xdr:nvCxnSpPr>
        <xdr:cNvPr id="117" name="直線コネクタ 116"/>
        <xdr:cNvCxnSpPr/>
      </xdr:nvCxnSpPr>
      <xdr:spPr bwMode="auto">
        <a:xfrm>
          <a:off x="4305300" y="7196912"/>
          <a:ext cx="698500" cy="4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138373</xdr:rowOff>
    </xdr:from>
    <xdr:to>
      <xdr:col>3</xdr:col>
      <xdr:colOff>904875</xdr:colOff>
      <xdr:row>37</xdr:row>
      <xdr:rowOff>72212</xdr:rowOff>
    </xdr:to>
    <xdr:cxnSp macro="">
      <xdr:nvCxnSpPr>
        <xdr:cNvPr id="120" name="直線コネクタ 119"/>
        <xdr:cNvCxnSpPr/>
      </xdr:nvCxnSpPr>
      <xdr:spPr bwMode="auto">
        <a:xfrm>
          <a:off x="3606800" y="7091623"/>
          <a:ext cx="698500" cy="10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38436</xdr:rowOff>
    </xdr:from>
    <xdr:to>
      <xdr:col>3</xdr:col>
      <xdr:colOff>206375</xdr:colOff>
      <xdr:row>36</xdr:row>
      <xdr:rowOff>138373</xdr:rowOff>
    </xdr:to>
    <xdr:cxnSp macro="">
      <xdr:nvCxnSpPr>
        <xdr:cNvPr id="123" name="直線コネクタ 122"/>
        <xdr:cNvCxnSpPr/>
      </xdr:nvCxnSpPr>
      <xdr:spPr bwMode="auto">
        <a:xfrm>
          <a:off x="2908300" y="6991686"/>
          <a:ext cx="698500" cy="9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85001</xdr:rowOff>
    </xdr:from>
    <xdr:to>
      <xdr:col>5</xdr:col>
      <xdr:colOff>34925</xdr:colOff>
      <xdr:row>37</xdr:row>
      <xdr:rowOff>186601</xdr:rowOff>
    </xdr:to>
    <xdr:sp macro="" textlink="">
      <xdr:nvSpPr>
        <xdr:cNvPr id="133" name="円/楕円 132"/>
        <xdr:cNvSpPr/>
      </xdr:nvSpPr>
      <xdr:spPr bwMode="auto">
        <a:xfrm>
          <a:off x="5600700" y="720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57078</xdr:rowOff>
    </xdr:from>
    <xdr:ext cx="762000" cy="259045"/>
    <xdr:sp macro="" textlink="">
      <xdr:nvSpPr>
        <xdr:cNvPr id="134" name="人口1人当たり決算額の推移該当値テキスト445"/>
        <xdr:cNvSpPr txBox="1"/>
      </xdr:nvSpPr>
      <xdr:spPr>
        <a:xfrm>
          <a:off x="5740400" y="718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67037</xdr:rowOff>
    </xdr:from>
    <xdr:to>
      <xdr:col>4</xdr:col>
      <xdr:colOff>520700</xdr:colOff>
      <xdr:row>37</xdr:row>
      <xdr:rowOff>168637</xdr:rowOff>
    </xdr:to>
    <xdr:sp macro="" textlink="">
      <xdr:nvSpPr>
        <xdr:cNvPr id="135" name="円/楕円 134"/>
        <xdr:cNvSpPr/>
      </xdr:nvSpPr>
      <xdr:spPr bwMode="auto">
        <a:xfrm>
          <a:off x="4953000" y="719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153414</xdr:rowOff>
    </xdr:from>
    <xdr:ext cx="736600" cy="259045"/>
    <xdr:sp macro="" textlink="">
      <xdr:nvSpPr>
        <xdr:cNvPr id="136" name="テキスト ボックス 135"/>
        <xdr:cNvSpPr txBox="1"/>
      </xdr:nvSpPr>
      <xdr:spPr>
        <a:xfrm>
          <a:off x="4622800" y="727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21412</xdr:rowOff>
    </xdr:from>
    <xdr:to>
      <xdr:col>3</xdr:col>
      <xdr:colOff>955675</xdr:colOff>
      <xdr:row>37</xdr:row>
      <xdr:rowOff>123012</xdr:rowOff>
    </xdr:to>
    <xdr:sp macro="" textlink="">
      <xdr:nvSpPr>
        <xdr:cNvPr id="137" name="円/楕円 136"/>
        <xdr:cNvSpPr/>
      </xdr:nvSpPr>
      <xdr:spPr bwMode="auto">
        <a:xfrm>
          <a:off x="4254500" y="714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107789</xdr:rowOff>
    </xdr:from>
    <xdr:ext cx="762000" cy="259045"/>
    <xdr:sp macro="" textlink="">
      <xdr:nvSpPr>
        <xdr:cNvPr id="138" name="テキスト ボックス 137"/>
        <xdr:cNvSpPr txBox="1"/>
      </xdr:nvSpPr>
      <xdr:spPr>
        <a:xfrm>
          <a:off x="3924300" y="723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87573</xdr:rowOff>
    </xdr:from>
    <xdr:to>
      <xdr:col>3</xdr:col>
      <xdr:colOff>257175</xdr:colOff>
      <xdr:row>37</xdr:row>
      <xdr:rowOff>17723</xdr:rowOff>
    </xdr:to>
    <xdr:sp macro="" textlink="">
      <xdr:nvSpPr>
        <xdr:cNvPr id="139" name="円/楕円 138"/>
        <xdr:cNvSpPr/>
      </xdr:nvSpPr>
      <xdr:spPr bwMode="auto">
        <a:xfrm>
          <a:off x="3556000" y="704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2500</xdr:rowOff>
    </xdr:from>
    <xdr:ext cx="762000" cy="259045"/>
    <xdr:sp macro="" textlink="">
      <xdr:nvSpPr>
        <xdr:cNvPr id="140" name="テキスト ボックス 139"/>
        <xdr:cNvSpPr txBox="1"/>
      </xdr:nvSpPr>
      <xdr:spPr>
        <a:xfrm>
          <a:off x="3225800" y="712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330536</xdr:rowOff>
    </xdr:from>
    <xdr:to>
      <xdr:col>2</xdr:col>
      <xdr:colOff>692150</xdr:colOff>
      <xdr:row>36</xdr:row>
      <xdr:rowOff>89236</xdr:rowOff>
    </xdr:to>
    <xdr:sp macro="" textlink="">
      <xdr:nvSpPr>
        <xdr:cNvPr id="141" name="円/楕円 140"/>
        <xdr:cNvSpPr/>
      </xdr:nvSpPr>
      <xdr:spPr bwMode="auto">
        <a:xfrm>
          <a:off x="2857500" y="694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99413</xdr:rowOff>
    </xdr:from>
    <xdr:ext cx="762000" cy="259045"/>
    <xdr:sp macro="" textlink="">
      <xdr:nvSpPr>
        <xdr:cNvPr id="142" name="テキスト ボックス 141"/>
        <xdr:cNvSpPr txBox="1"/>
      </xdr:nvSpPr>
      <xdr:spPr>
        <a:xfrm>
          <a:off x="2527300" y="67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a:t>
          </a:r>
          <a:r>
            <a:rPr kumimoji="1" lang="en-US" altLang="ja-JP" sz="1400">
              <a:latin typeface="ＭＳ ゴシック" pitchFamily="49" charset="-128"/>
              <a:ea typeface="ＭＳ ゴシック" pitchFamily="49" charset="-128"/>
            </a:rPr>
            <a:t>77,025</a:t>
          </a:r>
          <a:r>
            <a:rPr kumimoji="1" lang="ja-JP" altLang="en-US" sz="1400">
              <a:latin typeface="ＭＳ ゴシック" pitchFamily="49" charset="-128"/>
              <a:ea typeface="ＭＳ ゴシック" pitchFamily="49" charset="-128"/>
            </a:rPr>
            <a:t>千円増加したことにより、基金残高比率は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ポイント上昇したが、依然として低い水準と認識している。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今後、計画的な財政運営を行うため、更に基金残高比率の向上に努める。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その他の会計は老人保健特別会計であり、平成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年度で終了した。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年度以降黒字額が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以上を維持しており、今後も財政健全化の取り組みを進めていく。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国民健康保険特別会計においては、黒字額</a:t>
          </a:r>
          <a:r>
            <a:rPr lang="ja-JP" altLang="en-US" sz="1100" b="0" i="0" baseline="0">
              <a:solidFill>
                <a:schemeClr val="dk1"/>
              </a:solidFill>
              <a:effectLst/>
              <a:latin typeface="+mn-lt"/>
              <a:ea typeface="+mn-ea"/>
              <a:cs typeface="+mn-cs"/>
            </a:rPr>
            <a:t>の割合が減少して入るが、基準外繰出を行っていないなか、</a:t>
          </a:r>
          <a:r>
            <a:rPr lang="ja-JP" altLang="ja-JP" sz="1100" b="0" i="0" baseline="0">
              <a:solidFill>
                <a:schemeClr val="dk1"/>
              </a:solidFill>
              <a:effectLst/>
              <a:latin typeface="+mn-lt"/>
              <a:ea typeface="+mn-ea"/>
              <a:cs typeface="+mn-cs"/>
            </a:rPr>
            <a:t>継続的に黒字となっている。今後も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健康づくり事業</a:t>
          </a:r>
          <a:r>
            <a:rPr lang="ja-JP" altLang="en-US" sz="1100" b="0" i="0" baseline="0">
              <a:solidFill>
                <a:schemeClr val="dk1"/>
              </a:solidFill>
              <a:effectLst/>
              <a:latin typeface="+mn-lt"/>
              <a:ea typeface="+mn-ea"/>
              <a:cs typeface="+mn-cs"/>
            </a:rPr>
            <a:t>を積極的に展開するとともに、</a:t>
          </a:r>
          <a:r>
            <a:rPr lang="ja-JP" altLang="ja-JP" sz="1100" b="0" i="0" baseline="0">
              <a:solidFill>
                <a:schemeClr val="dk1"/>
              </a:solidFill>
              <a:effectLst/>
              <a:latin typeface="+mn-lt"/>
              <a:ea typeface="+mn-ea"/>
              <a:cs typeface="+mn-cs"/>
            </a:rPr>
            <a:t>予防接種等の充実により医療費の削減に努めていく。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介護保険特別会計においては、</a:t>
          </a:r>
          <a:r>
            <a:rPr lang="ja-JP" altLang="en-US" sz="1100" b="0" i="0" baseline="0">
              <a:solidFill>
                <a:schemeClr val="dk1"/>
              </a:solidFill>
              <a:effectLst/>
              <a:latin typeface="+mn-lt"/>
              <a:ea typeface="+mn-ea"/>
              <a:cs typeface="+mn-cs"/>
            </a:rPr>
            <a:t>継続して黒字となっており、</a:t>
          </a:r>
          <a:r>
            <a:rPr lang="ja-JP" altLang="ja-JP" sz="1100" b="0" i="0" baseline="0">
              <a:solidFill>
                <a:schemeClr val="dk1"/>
              </a:solidFill>
              <a:effectLst/>
              <a:latin typeface="+mn-lt"/>
              <a:ea typeface="+mn-ea"/>
              <a:cs typeface="+mn-cs"/>
            </a:rPr>
            <a:t>堅実な運営ができている。平成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年度の保険料についても基準額を据え置いた。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下水道事業特別会計においては、公共下水道の接続率向上に努めており、黒字を維持している。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水道事業会計は、継続的に大幅な黒字となっている。これからも安全で安心な水道事業を行うため、計画的に施設の更新を図るとともに、更なる事業効率化等を進めていく。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増加傾向に</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今後の起債抑制に努めることで同水準を維持することが可能となるため、</a:t>
          </a:r>
          <a:r>
            <a:rPr lang="ja-JP" altLang="ja-JP" sz="1100" b="0" i="0" baseline="0">
              <a:solidFill>
                <a:schemeClr val="dk1"/>
              </a:solidFill>
              <a:effectLst/>
              <a:latin typeface="+mn-lt"/>
              <a:ea typeface="+mn-ea"/>
              <a:cs typeface="+mn-cs"/>
            </a:rPr>
            <a:t>償還額の推移を考慮しながら計画的な財政運営を行っていく。</a:t>
          </a:r>
          <a:endParaRPr lang="ja-JP" altLang="ja-JP" sz="1400">
            <a:effectLst/>
          </a:endParaRPr>
        </a:p>
        <a:p>
          <a:pPr rtl="0"/>
          <a:r>
            <a:rPr lang="ja-JP" altLang="ja-JP" sz="1100" b="0" i="0" baseline="0">
              <a:solidFill>
                <a:schemeClr val="dk1"/>
              </a:solidFill>
              <a:effectLst/>
              <a:latin typeface="+mn-lt"/>
              <a:ea typeface="+mn-ea"/>
              <a:cs typeface="+mn-cs"/>
            </a:rPr>
            <a:t>下水道事業は</a:t>
          </a:r>
          <a:r>
            <a:rPr lang="ja-JP" altLang="ja-JP" sz="1100" b="0" i="0" u="none" baseline="0">
              <a:solidFill>
                <a:sysClr val="windowText" lastClr="000000"/>
              </a:solidFill>
              <a:effectLst/>
              <a:latin typeface="+mn-lt"/>
              <a:ea typeface="+mn-ea"/>
              <a:cs typeface="+mn-cs"/>
            </a:rPr>
            <a:t>使用料の増加</a:t>
          </a:r>
          <a:r>
            <a:rPr lang="ja-JP" altLang="ja-JP" sz="1100" b="0" i="0" baseline="0">
              <a:solidFill>
                <a:sysClr val="windowText" lastClr="000000"/>
              </a:solidFill>
              <a:effectLst/>
              <a:latin typeface="+mn-lt"/>
              <a:ea typeface="+mn-ea"/>
              <a:cs typeface="+mn-cs"/>
            </a:rPr>
            <a:t>により、平成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年度以降の</a:t>
          </a:r>
          <a:r>
            <a:rPr lang="ja-JP" altLang="ja-JP" sz="1100" b="0" i="0" u="none" baseline="0">
              <a:solidFill>
                <a:sysClr val="windowText" lastClr="000000"/>
              </a:solidFill>
              <a:effectLst/>
              <a:latin typeface="+mn-lt"/>
              <a:ea typeface="+mn-ea"/>
              <a:cs typeface="+mn-cs"/>
            </a:rPr>
            <a:t>公営企業債の元利償還金に対する繰入金が減少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小川地区衛生</a:t>
          </a:r>
          <a:r>
            <a:rPr lang="ja-JP" altLang="ja-JP" sz="1100" b="0" i="0" baseline="0">
              <a:solidFill>
                <a:schemeClr val="dk1"/>
              </a:solidFill>
              <a:effectLst/>
              <a:latin typeface="+mn-lt"/>
              <a:ea typeface="+mn-ea"/>
              <a:cs typeface="+mn-cs"/>
            </a:rPr>
            <a:t>組合のし尿処理事業債終了に伴い、地方債の元利償還金に対する負担金も減少した。</a:t>
          </a:r>
          <a:endParaRPr lang="ja-JP" altLang="ja-JP" sz="1400">
            <a:effectLst/>
          </a:endParaRPr>
        </a:p>
        <a:p>
          <a:pPr rtl="0"/>
          <a:r>
            <a:rPr lang="ja-JP" altLang="ja-JP" sz="1100" b="0" i="0" baseline="0">
              <a:solidFill>
                <a:schemeClr val="dk1"/>
              </a:solidFill>
              <a:effectLst/>
              <a:latin typeface="+mn-lt"/>
              <a:ea typeface="+mn-ea"/>
              <a:cs typeface="+mn-cs"/>
            </a:rPr>
            <a:t>今後も計画的な普通建設事業により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公債費増加</a:t>
          </a:r>
          <a:r>
            <a:rPr lang="ja-JP" altLang="en-US" sz="1100" b="0" i="0" baseline="0">
              <a:solidFill>
                <a:schemeClr val="dk1"/>
              </a:solidFill>
              <a:effectLst/>
              <a:latin typeface="+mn-lt"/>
              <a:ea typeface="+mn-ea"/>
              <a:cs typeface="+mn-cs"/>
            </a:rPr>
            <a:t>の抑制に</a:t>
          </a:r>
          <a:r>
            <a:rPr lang="ja-JP" altLang="ja-JP" sz="1100" b="0" i="0" baseline="0">
              <a:solidFill>
                <a:schemeClr val="dk1"/>
              </a:solidFill>
              <a:effectLst/>
              <a:latin typeface="+mn-lt"/>
              <a:ea typeface="+mn-ea"/>
              <a:cs typeface="+mn-cs"/>
            </a:rPr>
            <a:t>努</a:t>
          </a:r>
          <a:r>
            <a:rPr lang="ja-JP" altLang="en-US" sz="1100" b="0" i="0" baseline="0">
              <a:solidFill>
                <a:schemeClr val="dk1"/>
              </a:solidFill>
              <a:effectLst/>
              <a:latin typeface="+mn-lt"/>
              <a:ea typeface="+mn-ea"/>
              <a:cs typeface="+mn-cs"/>
            </a:rPr>
            <a:t>め</a:t>
          </a:r>
          <a:r>
            <a:rPr lang="ja-JP" altLang="ja-JP" sz="1100" b="0" i="0" baseline="0">
              <a:solidFill>
                <a:schemeClr val="dk1"/>
              </a:solidFill>
              <a:effectLst/>
              <a:latin typeface="+mn-lt"/>
              <a:ea typeface="+mn-ea"/>
              <a:cs typeface="+mn-cs"/>
            </a:rPr>
            <a:t>ていく。</a:t>
          </a:r>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a:t>
          </a:r>
          <a:r>
            <a:rPr lang="ja-JP" altLang="en-US" sz="1100" b="0" i="0" baseline="0">
              <a:solidFill>
                <a:schemeClr val="dk1"/>
              </a:solidFill>
              <a:effectLst/>
              <a:latin typeface="+mn-lt"/>
              <a:ea typeface="+mn-ea"/>
              <a:cs typeface="+mn-cs"/>
            </a:rPr>
            <a:t>一般公共事業債</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臨時財政対策債など</a:t>
          </a:r>
          <a:r>
            <a:rPr lang="ja-JP" altLang="ja-JP" sz="1100" b="0" i="0" baseline="0">
              <a:solidFill>
                <a:schemeClr val="dk1"/>
              </a:solidFill>
              <a:effectLst/>
              <a:latin typeface="+mn-lt"/>
              <a:ea typeface="+mn-ea"/>
              <a:cs typeface="+mn-cs"/>
            </a:rPr>
            <a:t>により約</a:t>
          </a:r>
          <a:r>
            <a:rPr lang="en-US" altLang="ja-JP" sz="1100" b="0" i="0" baseline="0">
              <a:solidFill>
                <a:schemeClr val="dk1"/>
              </a:solidFill>
              <a:effectLst/>
              <a:latin typeface="+mn-lt"/>
              <a:ea typeface="+mn-ea"/>
              <a:cs typeface="+mn-cs"/>
            </a:rPr>
            <a:t>45,000</a:t>
          </a:r>
          <a:r>
            <a:rPr lang="ja-JP" altLang="ja-JP" sz="1100" b="0" i="0" baseline="0">
              <a:solidFill>
                <a:schemeClr val="dk1"/>
              </a:solidFill>
              <a:effectLst/>
              <a:latin typeface="+mn-lt"/>
              <a:ea typeface="+mn-ea"/>
              <a:cs typeface="+mn-cs"/>
            </a:rPr>
            <a:t>千円増加した。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充当可能基金については、財政調整基金残高が</a:t>
          </a:r>
          <a:r>
            <a:rPr lang="en-US" altLang="ja-JP" sz="1100" b="0" i="0" baseline="0">
              <a:solidFill>
                <a:schemeClr val="dk1"/>
              </a:solidFill>
              <a:effectLst/>
              <a:latin typeface="+mn-lt"/>
              <a:ea typeface="+mn-ea"/>
              <a:cs typeface="+mn-cs"/>
            </a:rPr>
            <a:t>77,025</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、ふるさとづくり基金が</a:t>
          </a:r>
          <a:r>
            <a:rPr lang="en-US" altLang="ja-JP" sz="1100">
              <a:solidFill>
                <a:schemeClr val="dk1"/>
              </a:solidFill>
              <a:effectLst/>
              <a:latin typeface="+mn-lt"/>
              <a:ea typeface="+mn-ea"/>
              <a:cs typeface="+mn-cs"/>
            </a:rPr>
            <a:t>23,558</a:t>
          </a:r>
          <a:r>
            <a:rPr lang="ja-JP" altLang="en-US" sz="1100">
              <a:solidFill>
                <a:schemeClr val="dk1"/>
              </a:solidFill>
              <a:effectLst/>
              <a:latin typeface="+mn-lt"/>
              <a:ea typeface="+mn-ea"/>
              <a:cs typeface="+mn-cs"/>
            </a:rPr>
            <a:t>千円増加した反面、国民健康保険保険給付費支払準備基金が</a:t>
          </a:r>
          <a:r>
            <a:rPr lang="en-US" altLang="ja-JP" sz="1100">
              <a:solidFill>
                <a:schemeClr val="dk1"/>
              </a:solidFill>
              <a:effectLst/>
              <a:latin typeface="+mn-lt"/>
              <a:ea typeface="+mn-ea"/>
              <a:cs typeface="+mn-cs"/>
            </a:rPr>
            <a:t>14,994</a:t>
          </a:r>
          <a:r>
            <a:rPr lang="ja-JP" altLang="en-US" sz="1100">
              <a:solidFill>
                <a:schemeClr val="dk1"/>
              </a:solidFill>
              <a:effectLst/>
              <a:latin typeface="+mn-lt"/>
              <a:ea typeface="+mn-ea"/>
              <a:cs typeface="+mn-cs"/>
            </a:rPr>
            <a:t>千円、介護保険化以後給付費支払準備基金が</a:t>
          </a:r>
          <a:r>
            <a:rPr lang="en-US" altLang="ja-JP" sz="1100">
              <a:solidFill>
                <a:schemeClr val="dk1"/>
              </a:solidFill>
              <a:effectLst/>
              <a:latin typeface="+mn-lt"/>
              <a:ea typeface="+mn-ea"/>
              <a:cs typeface="+mn-cs"/>
            </a:rPr>
            <a:t>14,966</a:t>
          </a:r>
          <a:r>
            <a:rPr lang="ja-JP" altLang="en-US" sz="1100">
              <a:solidFill>
                <a:schemeClr val="dk1"/>
              </a:solidFill>
              <a:effectLst/>
              <a:latin typeface="+mn-lt"/>
              <a:ea typeface="+mn-ea"/>
              <a:cs typeface="+mn-cs"/>
            </a:rPr>
            <a:t>千円減少</a:t>
          </a:r>
          <a:r>
            <a:rPr lang="ja-JP" altLang="ja-JP" sz="1100" b="0" i="0" baseline="0">
              <a:solidFill>
                <a:schemeClr val="dk1"/>
              </a:solidFill>
              <a:effectLst/>
              <a:latin typeface="+mn-lt"/>
              <a:ea typeface="+mn-ea"/>
              <a:cs typeface="+mn-cs"/>
            </a:rPr>
            <a:t>するなどしたため</a:t>
          </a:r>
          <a:r>
            <a:rPr lang="ja-JP" altLang="en-US" sz="1100" b="0" i="0" baseline="0">
              <a:solidFill>
                <a:schemeClr val="dk1"/>
              </a:solidFill>
              <a:effectLst/>
              <a:latin typeface="+mn-lt"/>
              <a:ea typeface="+mn-ea"/>
              <a:cs typeface="+mn-cs"/>
            </a:rPr>
            <a:t>全体では</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74,000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県内市町村と比較すると基金残高</a:t>
          </a:r>
          <a:r>
            <a:rPr lang="ja-JP" altLang="ja-JP" sz="1100" b="0" i="0" baseline="0">
              <a:solidFill>
                <a:sysClr val="windowText" lastClr="000000"/>
              </a:solidFill>
              <a:effectLst/>
              <a:latin typeface="+mn-lt"/>
              <a:ea typeface="+mn-ea"/>
              <a:cs typeface="+mn-cs"/>
            </a:rPr>
            <a:t>は</a:t>
          </a:r>
          <a:r>
            <a:rPr lang="ja-JP" altLang="ja-JP" sz="1100" b="0" i="0" u="none" baseline="0">
              <a:solidFill>
                <a:sysClr val="windowText" lastClr="000000"/>
              </a:solidFill>
              <a:effectLst/>
              <a:latin typeface="+mn-lt"/>
              <a:ea typeface="+mn-ea"/>
              <a:cs typeface="+mn-cs"/>
            </a:rPr>
            <a:t>下位に位置しており</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安定的な財政運営を行うため残高の維持が長年の課題となっている。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6283876</v>
      </c>
      <c r="BO4" s="379"/>
      <c r="BP4" s="379"/>
      <c r="BQ4" s="379"/>
      <c r="BR4" s="379"/>
      <c r="BS4" s="379"/>
      <c r="BT4" s="379"/>
      <c r="BU4" s="380"/>
      <c r="BV4" s="378">
        <v>6691407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7.7</v>
      </c>
      <c r="CU4" s="554"/>
      <c r="CV4" s="554"/>
      <c r="CW4" s="554"/>
      <c r="CX4" s="554"/>
      <c r="CY4" s="554"/>
      <c r="CZ4" s="554"/>
      <c r="DA4" s="555"/>
      <c r="DB4" s="553">
        <v>5.4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5953260</v>
      </c>
      <c r="BO5" s="384"/>
      <c r="BP5" s="384"/>
      <c r="BQ5" s="384"/>
      <c r="BR5" s="384"/>
      <c r="BS5" s="384"/>
      <c r="BT5" s="384"/>
      <c r="BU5" s="385"/>
      <c r="BV5" s="383">
        <v>6443666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84.4</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330616</v>
      </c>
      <c r="BO6" s="384"/>
      <c r="BP6" s="384"/>
      <c r="BQ6" s="384"/>
      <c r="BR6" s="384"/>
      <c r="BS6" s="384"/>
      <c r="BT6" s="384"/>
      <c r="BU6" s="385"/>
      <c r="BV6" s="383">
        <v>247741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93.2</v>
      </c>
      <c r="CU6" s="528"/>
      <c r="CV6" s="528"/>
      <c r="CW6" s="528"/>
      <c r="CX6" s="528"/>
      <c r="CY6" s="528"/>
      <c r="CZ6" s="528"/>
      <c r="DA6" s="529"/>
      <c r="DB6" s="527">
        <v>98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7543</v>
      </c>
      <c r="BO7" s="384"/>
      <c r="BP7" s="384"/>
      <c r="BQ7" s="384"/>
      <c r="BR7" s="384"/>
      <c r="BS7" s="384"/>
      <c r="BT7" s="384"/>
      <c r="BU7" s="385"/>
      <c r="BV7" s="383">
        <v>23092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4197195</v>
      </c>
      <c r="CU7" s="384"/>
      <c r="CV7" s="384"/>
      <c r="CW7" s="384"/>
      <c r="CX7" s="384"/>
      <c r="CY7" s="384"/>
      <c r="CZ7" s="384"/>
      <c r="DA7" s="385"/>
      <c r="DB7" s="383">
        <v>4183302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323073</v>
      </c>
      <c r="BO8" s="384"/>
      <c r="BP8" s="384"/>
      <c r="BQ8" s="384"/>
      <c r="BR8" s="384"/>
      <c r="BS8" s="384"/>
      <c r="BT8" s="384"/>
      <c r="BU8" s="385"/>
      <c r="BV8" s="383">
        <v>224649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0.78</v>
      </c>
      <c r="CU8" s="491"/>
      <c r="CV8" s="491"/>
      <c r="CW8" s="491"/>
      <c r="CX8" s="491"/>
      <c r="CY8" s="491"/>
      <c r="CZ8" s="491"/>
      <c r="DA8" s="492"/>
      <c r="DB8" s="490">
        <v>0.78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18887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98424</v>
      </c>
      <c r="BO9" s="384"/>
      <c r="BP9" s="384"/>
      <c r="BQ9" s="384"/>
      <c r="BR9" s="384"/>
      <c r="BS9" s="384"/>
      <c r="BT9" s="384"/>
      <c r="BU9" s="385"/>
      <c r="BV9" s="383">
        <v>-28689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12.5</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19479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330025</v>
      </c>
      <c r="BO10" s="384"/>
      <c r="BP10" s="384"/>
      <c r="BQ10" s="384"/>
      <c r="BR10" s="384"/>
      <c r="BS10" s="384"/>
      <c r="BT10" s="384"/>
      <c r="BU10" s="385"/>
      <c r="BV10" s="383">
        <v>223040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18345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253000</v>
      </c>
      <c r="BO12" s="384"/>
      <c r="BP12" s="384"/>
      <c r="BQ12" s="384"/>
      <c r="BR12" s="384"/>
      <c r="BS12" s="384"/>
      <c r="BT12" s="384"/>
      <c r="BU12" s="385"/>
      <c r="BV12" s="383">
        <v>475000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18068</v>
      </c>
      <c r="S13" s="483"/>
      <c r="T13" s="483"/>
      <c r="U13" s="483"/>
      <c r="V13" s="484"/>
      <c r="W13" s="470" t="s">
        <v>124</v>
      </c>
      <c r="X13" s="396"/>
      <c r="Y13" s="396"/>
      <c r="Z13" s="396"/>
      <c r="AA13" s="396"/>
      <c r="AB13" s="397"/>
      <c r="AC13" s="359">
        <v>310</v>
      </c>
      <c r="AD13" s="360"/>
      <c r="AE13" s="360"/>
      <c r="AF13" s="360"/>
      <c r="AG13" s="361"/>
      <c r="AH13" s="359">
        <v>435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175449</v>
      </c>
      <c r="BO13" s="384"/>
      <c r="BP13" s="384"/>
      <c r="BQ13" s="384"/>
      <c r="BR13" s="384"/>
      <c r="BS13" s="384"/>
      <c r="BT13" s="384"/>
      <c r="BU13" s="385"/>
      <c r="BV13" s="383">
        <v>-280649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18395</v>
      </c>
      <c r="S14" s="483"/>
      <c r="T14" s="483"/>
      <c r="U14" s="483"/>
      <c r="V14" s="484"/>
      <c r="W14" s="485"/>
      <c r="X14" s="399"/>
      <c r="Y14" s="399"/>
      <c r="Z14" s="399"/>
      <c r="AA14" s="399"/>
      <c r="AB14" s="400"/>
      <c r="AC14" s="475">
        <v>3.5</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81</v>
      </c>
      <c r="CU14" s="454"/>
      <c r="CV14" s="454"/>
      <c r="CW14" s="454"/>
      <c r="CX14" s="454"/>
      <c r="CY14" s="454"/>
      <c r="CZ14" s="454"/>
      <c r="DA14" s="455"/>
      <c r="DB14" s="486">
        <v>86.8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18128</v>
      </c>
      <c r="S15" s="483"/>
      <c r="T15" s="483"/>
      <c r="U15" s="483"/>
      <c r="V15" s="484"/>
      <c r="W15" s="470" t="s">
        <v>131</v>
      </c>
      <c r="X15" s="396"/>
      <c r="Y15" s="396"/>
      <c r="Z15" s="396"/>
      <c r="AA15" s="396"/>
      <c r="AB15" s="397"/>
      <c r="AC15" s="359">
        <v>3008</v>
      </c>
      <c r="AD15" s="360"/>
      <c r="AE15" s="360"/>
      <c r="AF15" s="360"/>
      <c r="AG15" s="361"/>
      <c r="AH15" s="359">
        <v>3451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2437977</v>
      </c>
      <c r="BO15" s="379"/>
      <c r="BP15" s="379"/>
      <c r="BQ15" s="379"/>
      <c r="BR15" s="379"/>
      <c r="BS15" s="379"/>
      <c r="BT15" s="379"/>
      <c r="BU15" s="380"/>
      <c r="BV15" s="378">
        <v>2445453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34.200000000000003</v>
      </c>
      <c r="AD16" s="476"/>
      <c r="AE16" s="476"/>
      <c r="AF16" s="476"/>
      <c r="AG16" s="477"/>
      <c r="AH16" s="475">
        <v>35.200000000000003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3084656</v>
      </c>
      <c r="BO16" s="384"/>
      <c r="BP16" s="384"/>
      <c r="BQ16" s="384"/>
      <c r="BR16" s="384"/>
      <c r="BS16" s="384"/>
      <c r="BT16" s="384"/>
      <c r="BU16" s="385"/>
      <c r="BV16" s="383">
        <v>3104635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5488</v>
      </c>
      <c r="AD17" s="360"/>
      <c r="AE17" s="360"/>
      <c r="AF17" s="360"/>
      <c r="AG17" s="361"/>
      <c r="AH17" s="359">
        <v>5750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3152279</v>
      </c>
      <c r="BO17" s="384"/>
      <c r="BP17" s="384"/>
      <c r="BQ17" s="384"/>
      <c r="BR17" s="384"/>
      <c r="BS17" s="384"/>
      <c r="BT17" s="384"/>
      <c r="BU17" s="385"/>
      <c r="BV17" s="383">
        <v>3152643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29.85</v>
      </c>
      <c r="M18" s="446"/>
      <c r="N18" s="446"/>
      <c r="O18" s="446"/>
      <c r="P18" s="446"/>
      <c r="Q18" s="446"/>
      <c r="R18" s="447"/>
      <c r="S18" s="447"/>
      <c r="T18" s="447"/>
      <c r="U18" s="447"/>
      <c r="V18" s="448"/>
      <c r="W18" s="462"/>
      <c r="X18" s="463"/>
      <c r="Y18" s="463"/>
      <c r="Z18" s="463"/>
      <c r="AA18" s="463"/>
      <c r="AB18" s="471"/>
      <c r="AC18" s="347">
        <v>62.3</v>
      </c>
      <c r="AD18" s="348"/>
      <c r="AE18" s="348"/>
      <c r="AF18" s="348"/>
      <c r="AG18" s="449"/>
      <c r="AH18" s="347">
        <v>58.7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3569853</v>
      </c>
      <c r="BO18" s="384"/>
      <c r="BP18" s="384"/>
      <c r="BQ18" s="384"/>
      <c r="BR18" s="384"/>
      <c r="BS18" s="384"/>
      <c r="BT18" s="384"/>
      <c r="BU18" s="385"/>
      <c r="BV18" s="383">
        <v>3695464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633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4910429</v>
      </c>
      <c r="BO19" s="384"/>
      <c r="BP19" s="384"/>
      <c r="BQ19" s="384"/>
      <c r="BR19" s="384"/>
      <c r="BS19" s="384"/>
      <c r="BT19" s="384"/>
      <c r="BU19" s="385"/>
      <c r="BV19" s="383">
        <v>5094796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6708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6901949</v>
      </c>
      <c r="BO23" s="384"/>
      <c r="BP23" s="384"/>
      <c r="BQ23" s="384"/>
      <c r="BR23" s="384"/>
      <c r="BS23" s="384"/>
      <c r="BT23" s="384"/>
      <c r="BU23" s="385"/>
      <c r="BV23" s="383">
        <v>6857214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6780</v>
      </c>
      <c r="R24" s="360"/>
      <c r="S24" s="360"/>
      <c r="T24" s="360"/>
      <c r="U24" s="360"/>
      <c r="V24" s="361"/>
      <c r="W24" s="425"/>
      <c r="X24" s="416"/>
      <c r="Y24" s="417"/>
      <c r="Z24" s="356" t="s">
        <v>154</v>
      </c>
      <c r="AA24" s="357"/>
      <c r="AB24" s="357"/>
      <c r="AC24" s="357"/>
      <c r="AD24" s="357"/>
      <c r="AE24" s="357"/>
      <c r="AF24" s="357"/>
      <c r="AG24" s="358"/>
      <c r="AH24" s="359">
        <v>116</v>
      </c>
      <c r="AI24" s="360"/>
      <c r="AJ24" s="360"/>
      <c r="AK24" s="360"/>
      <c r="AL24" s="361"/>
      <c r="AM24" s="359">
        <v>382800</v>
      </c>
      <c r="AN24" s="360"/>
      <c r="AO24" s="360"/>
      <c r="AP24" s="360"/>
      <c r="AQ24" s="360"/>
      <c r="AR24" s="361"/>
      <c r="AS24" s="359">
        <v>3300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4348720</v>
      </c>
      <c r="BO24" s="384"/>
      <c r="BP24" s="384"/>
      <c r="BQ24" s="384"/>
      <c r="BR24" s="384"/>
      <c r="BS24" s="384"/>
      <c r="BT24" s="384"/>
      <c r="BU24" s="385"/>
      <c r="BV24" s="383">
        <v>4297562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5760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132710</v>
      </c>
      <c r="BO25" s="379"/>
      <c r="BP25" s="379"/>
      <c r="BQ25" s="379"/>
      <c r="BR25" s="379"/>
      <c r="BS25" s="379"/>
      <c r="BT25" s="379"/>
      <c r="BU25" s="380"/>
      <c r="BV25" s="378">
        <v>98672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5470</v>
      </c>
      <c r="R26" s="360"/>
      <c r="S26" s="360"/>
      <c r="T26" s="360"/>
      <c r="U26" s="360"/>
      <c r="V26" s="361"/>
      <c r="W26" s="425"/>
      <c r="X26" s="416"/>
      <c r="Y26" s="417"/>
      <c r="Z26" s="356" t="s">
        <v>160</v>
      </c>
      <c r="AA26" s="436"/>
      <c r="AB26" s="436"/>
      <c r="AC26" s="436"/>
      <c r="AD26" s="436"/>
      <c r="AE26" s="436"/>
      <c r="AF26" s="436"/>
      <c r="AG26" s="437"/>
      <c r="AH26" s="359">
        <v>4</v>
      </c>
      <c r="AI26" s="360"/>
      <c r="AJ26" s="360"/>
      <c r="AK26" s="360"/>
      <c r="AL26" s="361"/>
      <c r="AM26" s="359">
        <v>11448</v>
      </c>
      <c r="AN26" s="360"/>
      <c r="AO26" s="360"/>
      <c r="AP26" s="360"/>
      <c r="AQ26" s="360"/>
      <c r="AR26" s="361"/>
      <c r="AS26" s="359">
        <v>2862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3180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17142</v>
      </c>
      <c r="AN27" s="360"/>
      <c r="AO27" s="360"/>
      <c r="AP27" s="360"/>
      <c r="AQ27" s="360"/>
      <c r="AR27" s="361"/>
      <c r="AS27" s="359">
        <v>2857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v>
      </c>
      <c r="BO27" s="387"/>
      <c r="BP27" s="387"/>
      <c r="BQ27" s="387"/>
      <c r="BR27" s="387"/>
      <c r="BS27" s="387"/>
      <c r="BT27" s="387"/>
      <c r="BU27" s="388"/>
      <c r="BV27" s="386">
        <v>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2530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447931</v>
      </c>
      <c r="BO28" s="379"/>
      <c r="BP28" s="379"/>
      <c r="BQ28" s="379"/>
      <c r="BR28" s="379"/>
      <c r="BS28" s="379"/>
      <c r="BT28" s="379"/>
      <c r="BU28" s="380"/>
      <c r="BV28" s="378">
        <v>370906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2240</v>
      </c>
      <c r="R29" s="360"/>
      <c r="S29" s="360"/>
      <c r="T29" s="360"/>
      <c r="U29" s="360"/>
      <c r="V29" s="361"/>
      <c r="W29" s="425"/>
      <c r="X29" s="416"/>
      <c r="Y29" s="417"/>
      <c r="Z29" s="356" t="s">
        <v>170</v>
      </c>
      <c r="AA29" s="357"/>
      <c r="AB29" s="357"/>
      <c r="AC29" s="357"/>
      <c r="AD29" s="357"/>
      <c r="AE29" s="357"/>
      <c r="AF29" s="357"/>
      <c r="AG29" s="358"/>
      <c r="AH29" s="359">
        <v>122</v>
      </c>
      <c r="AI29" s="360"/>
      <c r="AJ29" s="360"/>
      <c r="AK29" s="360"/>
      <c r="AL29" s="361"/>
      <c r="AM29" s="359">
        <v>399942</v>
      </c>
      <c r="AN29" s="360"/>
      <c r="AO29" s="360"/>
      <c r="AP29" s="360"/>
      <c r="AQ29" s="360"/>
      <c r="AR29" s="361"/>
      <c r="AS29" s="359">
        <v>3278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64285</v>
      </c>
      <c r="BO29" s="384"/>
      <c r="BP29" s="384"/>
      <c r="BQ29" s="384"/>
      <c r="BR29" s="384"/>
      <c r="BS29" s="384"/>
      <c r="BT29" s="384"/>
      <c r="BU29" s="385"/>
      <c r="BV29" s="383">
        <v>59336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112933</v>
      </c>
      <c r="BO30" s="387"/>
      <c r="BP30" s="387"/>
      <c r="BQ30" s="387"/>
      <c r="BR30" s="387"/>
      <c r="BS30" s="387"/>
      <c r="BT30" s="387"/>
      <c r="BU30" s="388"/>
      <c r="BV30" s="386">
        <v>90994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小川地区衛生組合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比企広域市町村圏組合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比企広域市町村圏組合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比企広域市町村圏組合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比企広域市町村圏組合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J1" workbookViewId="0">
      <selection activeCell="CR26" sqref="CR26:CY2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2786626</v>
      </c>
      <c r="S5" s="637"/>
      <c r="T5" s="637"/>
      <c r="U5" s="637"/>
      <c r="V5" s="637"/>
      <c r="W5" s="637"/>
      <c r="X5" s="637"/>
      <c r="Y5" s="684"/>
      <c r="Z5" s="697">
        <v>44.3</v>
      </c>
      <c r="AA5" s="697"/>
      <c r="AB5" s="697"/>
      <c r="AC5" s="697"/>
      <c r="AD5" s="698">
        <v>2786626</v>
      </c>
      <c r="AE5" s="698"/>
      <c r="AF5" s="698"/>
      <c r="AG5" s="698"/>
      <c r="AH5" s="698"/>
      <c r="AI5" s="698"/>
      <c r="AJ5" s="698"/>
      <c r="AK5" s="698"/>
      <c r="AL5" s="685">
        <v>72.8</v>
      </c>
      <c r="AM5" s="654"/>
      <c r="AN5" s="654"/>
      <c r="AO5" s="686"/>
      <c r="AP5" s="673" t="s">
        <v>208</v>
      </c>
      <c r="AQ5" s="674"/>
      <c r="AR5" s="674"/>
      <c r="AS5" s="674"/>
      <c r="AT5" s="674"/>
      <c r="AU5" s="674"/>
      <c r="AV5" s="674"/>
      <c r="AW5" s="674"/>
      <c r="AX5" s="674"/>
      <c r="AY5" s="674"/>
      <c r="AZ5" s="674"/>
      <c r="BA5" s="674"/>
      <c r="BB5" s="674"/>
      <c r="BC5" s="674"/>
      <c r="BD5" s="674"/>
      <c r="BE5" s="674"/>
      <c r="BF5" s="675"/>
      <c r="BG5" s="586">
        <v>2786626</v>
      </c>
      <c r="BH5" s="587"/>
      <c r="BI5" s="587"/>
      <c r="BJ5" s="587"/>
      <c r="BK5" s="587"/>
      <c r="BL5" s="587"/>
      <c r="BM5" s="587"/>
      <c r="BN5" s="588"/>
      <c r="BO5" s="639">
        <v>100</v>
      </c>
      <c r="BP5" s="639"/>
      <c r="BQ5" s="639"/>
      <c r="BR5" s="639"/>
      <c r="BS5" s="640">
        <v>20327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95587</v>
      </c>
      <c r="S6" s="587"/>
      <c r="T6" s="587"/>
      <c r="U6" s="587"/>
      <c r="V6" s="587"/>
      <c r="W6" s="587"/>
      <c r="X6" s="587"/>
      <c r="Y6" s="588"/>
      <c r="Z6" s="639">
        <v>1.5</v>
      </c>
      <c r="AA6" s="639"/>
      <c r="AB6" s="639"/>
      <c r="AC6" s="639"/>
      <c r="AD6" s="640">
        <v>95587</v>
      </c>
      <c r="AE6" s="640"/>
      <c r="AF6" s="640"/>
      <c r="AG6" s="640"/>
      <c r="AH6" s="640"/>
      <c r="AI6" s="640"/>
      <c r="AJ6" s="640"/>
      <c r="AK6" s="640"/>
      <c r="AL6" s="609">
        <v>2.5</v>
      </c>
      <c r="AM6" s="641"/>
      <c r="AN6" s="641"/>
      <c r="AO6" s="642"/>
      <c r="AP6" s="583" t="s">
        <v>213</v>
      </c>
      <c r="AQ6" s="584"/>
      <c r="AR6" s="584"/>
      <c r="AS6" s="584"/>
      <c r="AT6" s="584"/>
      <c r="AU6" s="584"/>
      <c r="AV6" s="584"/>
      <c r="AW6" s="584"/>
      <c r="AX6" s="584"/>
      <c r="AY6" s="584"/>
      <c r="AZ6" s="584"/>
      <c r="BA6" s="584"/>
      <c r="BB6" s="584"/>
      <c r="BC6" s="584"/>
      <c r="BD6" s="584"/>
      <c r="BE6" s="584"/>
      <c r="BF6" s="585"/>
      <c r="BG6" s="586">
        <v>2786626</v>
      </c>
      <c r="BH6" s="587"/>
      <c r="BI6" s="587"/>
      <c r="BJ6" s="587"/>
      <c r="BK6" s="587"/>
      <c r="BL6" s="587"/>
      <c r="BM6" s="587"/>
      <c r="BN6" s="588"/>
      <c r="BO6" s="639">
        <v>100</v>
      </c>
      <c r="BP6" s="639"/>
      <c r="BQ6" s="639"/>
      <c r="BR6" s="639"/>
      <c r="BS6" s="640">
        <v>20327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118655</v>
      </c>
      <c r="CS6" s="587"/>
      <c r="CT6" s="587"/>
      <c r="CU6" s="587"/>
      <c r="CV6" s="587"/>
      <c r="CW6" s="587"/>
      <c r="CX6" s="587"/>
      <c r="CY6" s="588"/>
      <c r="CZ6" s="639">
        <v>2</v>
      </c>
      <c r="DA6" s="639"/>
      <c r="DB6" s="639"/>
      <c r="DC6" s="639"/>
      <c r="DD6" s="592">
        <v>12600</v>
      </c>
      <c r="DE6" s="587"/>
      <c r="DF6" s="587"/>
      <c r="DG6" s="587"/>
      <c r="DH6" s="587"/>
      <c r="DI6" s="587"/>
      <c r="DJ6" s="587"/>
      <c r="DK6" s="587"/>
      <c r="DL6" s="587"/>
      <c r="DM6" s="587"/>
      <c r="DN6" s="587"/>
      <c r="DO6" s="587"/>
      <c r="DP6" s="588"/>
      <c r="DQ6" s="592">
        <v>118655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4152</v>
      </c>
      <c r="S7" s="587"/>
      <c r="T7" s="587"/>
      <c r="U7" s="587"/>
      <c r="V7" s="587"/>
      <c r="W7" s="587"/>
      <c r="X7" s="587"/>
      <c r="Y7" s="588"/>
      <c r="Z7" s="639">
        <v>0.1</v>
      </c>
      <c r="AA7" s="639"/>
      <c r="AB7" s="639"/>
      <c r="AC7" s="639"/>
      <c r="AD7" s="640">
        <v>4152</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1152338</v>
      </c>
      <c r="BH7" s="587"/>
      <c r="BI7" s="587"/>
      <c r="BJ7" s="587"/>
      <c r="BK7" s="587"/>
      <c r="BL7" s="587"/>
      <c r="BM7" s="587"/>
      <c r="BN7" s="588"/>
      <c r="BO7" s="639">
        <v>41.4</v>
      </c>
      <c r="BP7" s="639"/>
      <c r="BQ7" s="639"/>
      <c r="BR7" s="639"/>
      <c r="BS7" s="640">
        <v>20327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1174252</v>
      </c>
      <c r="CS7" s="587"/>
      <c r="CT7" s="587"/>
      <c r="CU7" s="587"/>
      <c r="CV7" s="587"/>
      <c r="CW7" s="587"/>
      <c r="CX7" s="587"/>
      <c r="CY7" s="588"/>
      <c r="CZ7" s="639">
        <v>19.7</v>
      </c>
      <c r="DA7" s="639"/>
      <c r="DB7" s="639"/>
      <c r="DC7" s="639"/>
      <c r="DD7" s="592">
        <v>23124</v>
      </c>
      <c r="DE7" s="587"/>
      <c r="DF7" s="587"/>
      <c r="DG7" s="587"/>
      <c r="DH7" s="587"/>
      <c r="DI7" s="587"/>
      <c r="DJ7" s="587"/>
      <c r="DK7" s="587"/>
      <c r="DL7" s="587"/>
      <c r="DM7" s="587"/>
      <c r="DN7" s="587"/>
      <c r="DO7" s="587"/>
      <c r="DP7" s="588"/>
      <c r="DQ7" s="592">
        <v>1092153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8735</v>
      </c>
      <c r="S8" s="587"/>
      <c r="T8" s="587"/>
      <c r="U8" s="587"/>
      <c r="V8" s="587"/>
      <c r="W8" s="587"/>
      <c r="X8" s="587"/>
      <c r="Y8" s="588"/>
      <c r="Z8" s="639">
        <v>0.1</v>
      </c>
      <c r="AA8" s="639"/>
      <c r="AB8" s="639"/>
      <c r="AC8" s="639"/>
      <c r="AD8" s="640">
        <v>8735</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26842</v>
      </c>
      <c r="BH8" s="587"/>
      <c r="BI8" s="587"/>
      <c r="BJ8" s="587"/>
      <c r="BK8" s="587"/>
      <c r="BL8" s="587"/>
      <c r="BM8" s="587"/>
      <c r="BN8" s="588"/>
      <c r="BO8" s="639">
        <v>1</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1593304</v>
      </c>
      <c r="CS8" s="587"/>
      <c r="CT8" s="587"/>
      <c r="CU8" s="587"/>
      <c r="CV8" s="587"/>
      <c r="CW8" s="587"/>
      <c r="CX8" s="587"/>
      <c r="CY8" s="588"/>
      <c r="CZ8" s="639">
        <v>26.8</v>
      </c>
      <c r="DA8" s="639"/>
      <c r="DB8" s="639"/>
      <c r="DC8" s="639"/>
      <c r="DD8" s="592">
        <v>1121</v>
      </c>
      <c r="DE8" s="587"/>
      <c r="DF8" s="587"/>
      <c r="DG8" s="587"/>
      <c r="DH8" s="587"/>
      <c r="DI8" s="587"/>
      <c r="DJ8" s="587"/>
      <c r="DK8" s="587"/>
      <c r="DL8" s="587"/>
      <c r="DM8" s="587"/>
      <c r="DN8" s="587"/>
      <c r="DO8" s="587"/>
      <c r="DP8" s="588"/>
      <c r="DQ8" s="592">
        <v>839148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14294</v>
      </c>
      <c r="S9" s="587"/>
      <c r="T9" s="587"/>
      <c r="U9" s="587"/>
      <c r="V9" s="587"/>
      <c r="W9" s="587"/>
      <c r="X9" s="587"/>
      <c r="Y9" s="588"/>
      <c r="Z9" s="639">
        <v>0.2</v>
      </c>
      <c r="AA9" s="639"/>
      <c r="AB9" s="639"/>
      <c r="AC9" s="639"/>
      <c r="AD9" s="640">
        <v>14294</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838237</v>
      </c>
      <c r="BH9" s="587"/>
      <c r="BI9" s="587"/>
      <c r="BJ9" s="587"/>
      <c r="BK9" s="587"/>
      <c r="BL9" s="587"/>
      <c r="BM9" s="587"/>
      <c r="BN9" s="588"/>
      <c r="BO9" s="639">
        <v>30.1</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488598</v>
      </c>
      <c r="CS9" s="587"/>
      <c r="CT9" s="587"/>
      <c r="CU9" s="587"/>
      <c r="CV9" s="587"/>
      <c r="CW9" s="587"/>
      <c r="CX9" s="587"/>
      <c r="CY9" s="588"/>
      <c r="CZ9" s="639">
        <v>8.1999999999999993</v>
      </c>
      <c r="DA9" s="639"/>
      <c r="DB9" s="639"/>
      <c r="DC9" s="639"/>
      <c r="DD9" s="592">
        <v>7265</v>
      </c>
      <c r="DE9" s="587"/>
      <c r="DF9" s="587"/>
      <c r="DG9" s="587"/>
      <c r="DH9" s="587"/>
      <c r="DI9" s="587"/>
      <c r="DJ9" s="587"/>
      <c r="DK9" s="587"/>
      <c r="DL9" s="587"/>
      <c r="DM9" s="587"/>
      <c r="DN9" s="587"/>
      <c r="DO9" s="587"/>
      <c r="DP9" s="588"/>
      <c r="DQ9" s="592">
        <v>468955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173204</v>
      </c>
      <c r="S10" s="587"/>
      <c r="T10" s="587"/>
      <c r="U10" s="587"/>
      <c r="V10" s="587"/>
      <c r="W10" s="587"/>
      <c r="X10" s="587"/>
      <c r="Y10" s="588"/>
      <c r="Z10" s="639">
        <v>2.8</v>
      </c>
      <c r="AA10" s="639"/>
      <c r="AB10" s="639"/>
      <c r="AC10" s="639"/>
      <c r="AD10" s="640">
        <v>173204</v>
      </c>
      <c r="AE10" s="640"/>
      <c r="AF10" s="640"/>
      <c r="AG10" s="640"/>
      <c r="AH10" s="640"/>
      <c r="AI10" s="640"/>
      <c r="AJ10" s="640"/>
      <c r="AK10" s="640"/>
      <c r="AL10" s="609">
        <v>4.5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59028</v>
      </c>
      <c r="BH10" s="587"/>
      <c r="BI10" s="587"/>
      <c r="BJ10" s="587"/>
      <c r="BK10" s="587"/>
      <c r="BL10" s="587"/>
      <c r="BM10" s="587"/>
      <c r="BN10" s="588"/>
      <c r="BO10" s="639">
        <v>2.1</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11254</v>
      </c>
      <c r="CS10" s="587"/>
      <c r="CT10" s="587"/>
      <c r="CU10" s="587"/>
      <c r="CV10" s="587"/>
      <c r="CW10" s="587"/>
      <c r="CX10" s="587"/>
      <c r="CY10" s="588"/>
      <c r="CZ10" s="639">
        <v>0.2</v>
      </c>
      <c r="DA10" s="639"/>
      <c r="DB10" s="639"/>
      <c r="DC10" s="639"/>
      <c r="DD10" s="592" t="s">
        <v>220</v>
      </c>
      <c r="DE10" s="587"/>
      <c r="DF10" s="587"/>
      <c r="DG10" s="587"/>
      <c r="DH10" s="587"/>
      <c r="DI10" s="587"/>
      <c r="DJ10" s="587"/>
      <c r="DK10" s="587"/>
      <c r="DL10" s="587"/>
      <c r="DM10" s="587"/>
      <c r="DN10" s="587"/>
      <c r="DO10" s="587"/>
      <c r="DP10" s="588"/>
      <c r="DQ10" s="592">
        <v>6970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24999</v>
      </c>
      <c r="S11" s="587"/>
      <c r="T11" s="587"/>
      <c r="U11" s="587"/>
      <c r="V11" s="587"/>
      <c r="W11" s="587"/>
      <c r="X11" s="587"/>
      <c r="Y11" s="588"/>
      <c r="Z11" s="639">
        <v>0.4</v>
      </c>
      <c r="AA11" s="639"/>
      <c r="AB11" s="639"/>
      <c r="AC11" s="639"/>
      <c r="AD11" s="640">
        <v>24999</v>
      </c>
      <c r="AE11" s="640"/>
      <c r="AF11" s="640"/>
      <c r="AG11" s="640"/>
      <c r="AH11" s="640"/>
      <c r="AI11" s="640"/>
      <c r="AJ11" s="640"/>
      <c r="AK11" s="640"/>
      <c r="AL11" s="609">
        <v>0.7</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228231</v>
      </c>
      <c r="BH11" s="587"/>
      <c r="BI11" s="587"/>
      <c r="BJ11" s="587"/>
      <c r="BK11" s="587"/>
      <c r="BL11" s="587"/>
      <c r="BM11" s="587"/>
      <c r="BN11" s="588"/>
      <c r="BO11" s="639">
        <v>8.1999999999999993</v>
      </c>
      <c r="BP11" s="639"/>
      <c r="BQ11" s="639"/>
      <c r="BR11" s="639"/>
      <c r="BS11" s="592">
        <v>20327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97045</v>
      </c>
      <c r="CS11" s="587"/>
      <c r="CT11" s="587"/>
      <c r="CU11" s="587"/>
      <c r="CV11" s="587"/>
      <c r="CW11" s="587"/>
      <c r="CX11" s="587"/>
      <c r="CY11" s="588"/>
      <c r="CZ11" s="639">
        <v>1.6</v>
      </c>
      <c r="DA11" s="639"/>
      <c r="DB11" s="639"/>
      <c r="DC11" s="639"/>
      <c r="DD11" s="592">
        <v>10829</v>
      </c>
      <c r="DE11" s="587"/>
      <c r="DF11" s="587"/>
      <c r="DG11" s="587"/>
      <c r="DH11" s="587"/>
      <c r="DI11" s="587"/>
      <c r="DJ11" s="587"/>
      <c r="DK11" s="587"/>
      <c r="DL11" s="587"/>
      <c r="DM11" s="587"/>
      <c r="DN11" s="587"/>
      <c r="DO11" s="587"/>
      <c r="DP11" s="588"/>
      <c r="DQ11" s="592">
        <v>75029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1458092</v>
      </c>
      <c r="BH12" s="587"/>
      <c r="BI12" s="587"/>
      <c r="BJ12" s="587"/>
      <c r="BK12" s="587"/>
      <c r="BL12" s="587"/>
      <c r="BM12" s="587"/>
      <c r="BN12" s="588"/>
      <c r="BO12" s="639">
        <v>52.3</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53101</v>
      </c>
      <c r="CS12" s="587"/>
      <c r="CT12" s="587"/>
      <c r="CU12" s="587"/>
      <c r="CV12" s="587"/>
      <c r="CW12" s="587"/>
      <c r="CX12" s="587"/>
      <c r="CY12" s="588"/>
      <c r="CZ12" s="639">
        <v>0.9</v>
      </c>
      <c r="DA12" s="639"/>
      <c r="DB12" s="639"/>
      <c r="DC12" s="639"/>
      <c r="DD12" s="592">
        <v>11959</v>
      </c>
      <c r="DE12" s="587"/>
      <c r="DF12" s="587"/>
      <c r="DG12" s="587"/>
      <c r="DH12" s="587"/>
      <c r="DI12" s="587"/>
      <c r="DJ12" s="587"/>
      <c r="DK12" s="587"/>
      <c r="DL12" s="587"/>
      <c r="DM12" s="587"/>
      <c r="DN12" s="587"/>
      <c r="DO12" s="587"/>
      <c r="DP12" s="588"/>
      <c r="DQ12" s="592">
        <v>48204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37813</v>
      </c>
      <c r="S13" s="587"/>
      <c r="T13" s="587"/>
      <c r="U13" s="587"/>
      <c r="V13" s="587"/>
      <c r="W13" s="587"/>
      <c r="X13" s="587"/>
      <c r="Y13" s="588"/>
      <c r="Z13" s="639">
        <v>0.6</v>
      </c>
      <c r="AA13" s="639"/>
      <c r="AB13" s="639"/>
      <c r="AC13" s="639"/>
      <c r="AD13" s="640">
        <v>37813</v>
      </c>
      <c r="AE13" s="640"/>
      <c r="AF13" s="640"/>
      <c r="AG13" s="640"/>
      <c r="AH13" s="640"/>
      <c r="AI13" s="640"/>
      <c r="AJ13" s="640"/>
      <c r="AK13" s="640"/>
      <c r="AL13" s="609">
        <v>1</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1455633</v>
      </c>
      <c r="BH13" s="587"/>
      <c r="BI13" s="587"/>
      <c r="BJ13" s="587"/>
      <c r="BK13" s="587"/>
      <c r="BL13" s="587"/>
      <c r="BM13" s="587"/>
      <c r="BN13" s="588"/>
      <c r="BO13" s="639">
        <v>52.2</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800565</v>
      </c>
      <c r="CS13" s="587"/>
      <c r="CT13" s="587"/>
      <c r="CU13" s="587"/>
      <c r="CV13" s="587"/>
      <c r="CW13" s="587"/>
      <c r="CX13" s="587"/>
      <c r="CY13" s="588"/>
      <c r="CZ13" s="639">
        <v>13.4</v>
      </c>
      <c r="DA13" s="639"/>
      <c r="DB13" s="639"/>
      <c r="DC13" s="639"/>
      <c r="DD13" s="592">
        <v>434478</v>
      </c>
      <c r="DE13" s="587"/>
      <c r="DF13" s="587"/>
      <c r="DG13" s="587"/>
      <c r="DH13" s="587"/>
      <c r="DI13" s="587"/>
      <c r="DJ13" s="587"/>
      <c r="DK13" s="587"/>
      <c r="DL13" s="587"/>
      <c r="DM13" s="587"/>
      <c r="DN13" s="587"/>
      <c r="DO13" s="587"/>
      <c r="DP13" s="588"/>
      <c r="DQ13" s="592">
        <v>493997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34757</v>
      </c>
      <c r="BH14" s="587"/>
      <c r="BI14" s="587"/>
      <c r="BJ14" s="587"/>
      <c r="BK14" s="587"/>
      <c r="BL14" s="587"/>
      <c r="BM14" s="587"/>
      <c r="BN14" s="588"/>
      <c r="BO14" s="639">
        <v>1.2</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350330</v>
      </c>
      <c r="CS14" s="587"/>
      <c r="CT14" s="587"/>
      <c r="CU14" s="587"/>
      <c r="CV14" s="587"/>
      <c r="CW14" s="587"/>
      <c r="CX14" s="587"/>
      <c r="CY14" s="588"/>
      <c r="CZ14" s="639">
        <v>5.9</v>
      </c>
      <c r="DA14" s="639"/>
      <c r="DB14" s="639"/>
      <c r="DC14" s="639"/>
      <c r="DD14" s="592">
        <v>1342</v>
      </c>
      <c r="DE14" s="587"/>
      <c r="DF14" s="587"/>
      <c r="DG14" s="587"/>
      <c r="DH14" s="587"/>
      <c r="DI14" s="587"/>
      <c r="DJ14" s="587"/>
      <c r="DK14" s="587"/>
      <c r="DL14" s="587"/>
      <c r="DM14" s="587"/>
      <c r="DN14" s="587"/>
      <c r="DO14" s="587"/>
      <c r="DP14" s="588"/>
      <c r="DQ14" s="592">
        <v>348881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8735</v>
      </c>
      <c r="S15" s="587"/>
      <c r="T15" s="587"/>
      <c r="U15" s="587"/>
      <c r="V15" s="587"/>
      <c r="W15" s="587"/>
      <c r="X15" s="587"/>
      <c r="Y15" s="588"/>
      <c r="Z15" s="639">
        <v>0.1</v>
      </c>
      <c r="AA15" s="639"/>
      <c r="AB15" s="639"/>
      <c r="AC15" s="639"/>
      <c r="AD15" s="640">
        <v>8735</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141208</v>
      </c>
      <c r="BH15" s="587"/>
      <c r="BI15" s="587"/>
      <c r="BJ15" s="587"/>
      <c r="BK15" s="587"/>
      <c r="BL15" s="587"/>
      <c r="BM15" s="587"/>
      <c r="BN15" s="588"/>
      <c r="BO15" s="639">
        <v>5.0999999999999996</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588742</v>
      </c>
      <c r="CS15" s="587"/>
      <c r="CT15" s="587"/>
      <c r="CU15" s="587"/>
      <c r="CV15" s="587"/>
      <c r="CW15" s="587"/>
      <c r="CX15" s="587"/>
      <c r="CY15" s="588"/>
      <c r="CZ15" s="639">
        <v>9.9</v>
      </c>
      <c r="DA15" s="639"/>
      <c r="DB15" s="639"/>
      <c r="DC15" s="639"/>
      <c r="DD15" s="592">
        <v>108613</v>
      </c>
      <c r="DE15" s="587"/>
      <c r="DF15" s="587"/>
      <c r="DG15" s="587"/>
      <c r="DH15" s="587"/>
      <c r="DI15" s="587"/>
      <c r="DJ15" s="587"/>
      <c r="DK15" s="587"/>
      <c r="DL15" s="587"/>
      <c r="DM15" s="587"/>
      <c r="DN15" s="587"/>
      <c r="DO15" s="587"/>
      <c r="DP15" s="588"/>
      <c r="DQ15" s="592">
        <v>473164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755827</v>
      </c>
      <c r="S16" s="587"/>
      <c r="T16" s="587"/>
      <c r="U16" s="587"/>
      <c r="V16" s="587"/>
      <c r="W16" s="587"/>
      <c r="X16" s="587"/>
      <c r="Y16" s="588"/>
      <c r="Z16" s="639">
        <v>12</v>
      </c>
      <c r="AA16" s="639"/>
      <c r="AB16" s="639"/>
      <c r="AC16" s="639"/>
      <c r="AD16" s="640">
        <v>646679</v>
      </c>
      <c r="AE16" s="640"/>
      <c r="AF16" s="640"/>
      <c r="AG16" s="640"/>
      <c r="AH16" s="640"/>
      <c r="AI16" s="640"/>
      <c r="AJ16" s="640"/>
      <c r="AK16" s="640"/>
      <c r="AL16" s="609">
        <v>16.899999999999999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220</v>
      </c>
      <c r="CS16" s="587"/>
      <c r="CT16" s="587"/>
      <c r="CU16" s="587"/>
      <c r="CV16" s="587"/>
      <c r="CW16" s="587"/>
      <c r="CX16" s="587"/>
      <c r="CY16" s="588"/>
      <c r="CZ16" s="639" t="s">
        <v>220</v>
      </c>
      <c r="DA16" s="639"/>
      <c r="DB16" s="639"/>
      <c r="DC16" s="639"/>
      <c r="DD16" s="592" t="s">
        <v>220</v>
      </c>
      <c r="DE16" s="587"/>
      <c r="DF16" s="587"/>
      <c r="DG16" s="587"/>
      <c r="DH16" s="587"/>
      <c r="DI16" s="587"/>
      <c r="DJ16" s="587"/>
      <c r="DK16" s="587"/>
      <c r="DL16" s="587"/>
      <c r="DM16" s="587"/>
      <c r="DN16" s="587"/>
      <c r="DO16" s="587"/>
      <c r="DP16" s="588"/>
      <c r="DQ16" s="592" t="s">
        <v>220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646679</v>
      </c>
      <c r="S17" s="587"/>
      <c r="T17" s="587"/>
      <c r="U17" s="587"/>
      <c r="V17" s="587"/>
      <c r="W17" s="587"/>
      <c r="X17" s="587"/>
      <c r="Y17" s="588"/>
      <c r="Z17" s="639">
        <v>10.3</v>
      </c>
      <c r="AA17" s="639"/>
      <c r="AB17" s="639"/>
      <c r="AC17" s="639"/>
      <c r="AD17" s="640">
        <v>646679</v>
      </c>
      <c r="AE17" s="640"/>
      <c r="AF17" s="640"/>
      <c r="AG17" s="640"/>
      <c r="AH17" s="640"/>
      <c r="AI17" s="640"/>
      <c r="AJ17" s="640"/>
      <c r="AK17" s="640"/>
      <c r="AL17" s="609">
        <v>16.899999999999999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v>231</v>
      </c>
      <c r="BH17" s="587"/>
      <c r="BI17" s="587"/>
      <c r="BJ17" s="587"/>
      <c r="BK17" s="587"/>
      <c r="BL17" s="587"/>
      <c r="BM17" s="587"/>
      <c r="BN17" s="588"/>
      <c r="BO17" s="639">
        <v>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677414</v>
      </c>
      <c r="CS17" s="587"/>
      <c r="CT17" s="587"/>
      <c r="CU17" s="587"/>
      <c r="CV17" s="587"/>
      <c r="CW17" s="587"/>
      <c r="CX17" s="587"/>
      <c r="CY17" s="588"/>
      <c r="CZ17" s="639">
        <v>11.4</v>
      </c>
      <c r="DA17" s="639"/>
      <c r="DB17" s="639"/>
      <c r="DC17" s="639"/>
      <c r="DD17" s="592" t="s">
        <v>220</v>
      </c>
      <c r="DE17" s="587"/>
      <c r="DF17" s="587"/>
      <c r="DG17" s="587"/>
      <c r="DH17" s="587"/>
      <c r="DI17" s="587"/>
      <c r="DJ17" s="587"/>
      <c r="DK17" s="587"/>
      <c r="DL17" s="587"/>
      <c r="DM17" s="587"/>
      <c r="DN17" s="587"/>
      <c r="DO17" s="587"/>
      <c r="DP17" s="588"/>
      <c r="DQ17" s="592">
        <v>614657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109088</v>
      </c>
      <c r="S18" s="587"/>
      <c r="T18" s="587"/>
      <c r="U18" s="587"/>
      <c r="V18" s="587"/>
      <c r="W18" s="587"/>
      <c r="X18" s="587"/>
      <c r="Y18" s="588"/>
      <c r="Z18" s="639">
        <v>1.7</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60</v>
      </c>
      <c r="S19" s="587"/>
      <c r="T19" s="587"/>
      <c r="U19" s="587"/>
      <c r="V19" s="587"/>
      <c r="W19" s="587"/>
      <c r="X19" s="587"/>
      <c r="Y19" s="588"/>
      <c r="Z19" s="639">
        <v>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220</v>
      </c>
      <c r="BH19" s="587"/>
      <c r="BI19" s="587"/>
      <c r="BJ19" s="587"/>
      <c r="BK19" s="587"/>
      <c r="BL19" s="587"/>
      <c r="BM19" s="587"/>
      <c r="BN19" s="588"/>
      <c r="BO19" s="639" t="s">
        <v>220</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3909972</v>
      </c>
      <c r="S20" s="587"/>
      <c r="T20" s="587"/>
      <c r="U20" s="587"/>
      <c r="V20" s="587"/>
      <c r="W20" s="587"/>
      <c r="X20" s="587"/>
      <c r="Y20" s="588"/>
      <c r="Z20" s="639">
        <v>62.2</v>
      </c>
      <c r="AA20" s="639"/>
      <c r="AB20" s="639"/>
      <c r="AC20" s="639"/>
      <c r="AD20" s="640">
        <v>3800824</v>
      </c>
      <c r="AE20" s="640"/>
      <c r="AF20" s="640"/>
      <c r="AG20" s="640"/>
      <c r="AH20" s="640"/>
      <c r="AI20" s="640"/>
      <c r="AJ20" s="640"/>
      <c r="AK20" s="640"/>
      <c r="AL20" s="609">
        <v>99.3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220</v>
      </c>
      <c r="BH20" s="587"/>
      <c r="BI20" s="587"/>
      <c r="BJ20" s="587"/>
      <c r="BK20" s="587"/>
      <c r="BL20" s="587"/>
      <c r="BM20" s="587"/>
      <c r="BN20" s="588"/>
      <c r="BO20" s="639" t="s">
        <v>220</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5953260</v>
      </c>
      <c r="CS20" s="587"/>
      <c r="CT20" s="587"/>
      <c r="CU20" s="587"/>
      <c r="CV20" s="587"/>
      <c r="CW20" s="587"/>
      <c r="CX20" s="587"/>
      <c r="CY20" s="588"/>
      <c r="CZ20" s="639">
        <v>100</v>
      </c>
      <c r="DA20" s="639"/>
      <c r="DB20" s="639"/>
      <c r="DC20" s="639"/>
      <c r="DD20" s="592">
        <v>611331</v>
      </c>
      <c r="DE20" s="587"/>
      <c r="DF20" s="587"/>
      <c r="DG20" s="587"/>
      <c r="DH20" s="587"/>
      <c r="DI20" s="587"/>
      <c r="DJ20" s="587"/>
      <c r="DK20" s="587"/>
      <c r="DL20" s="587"/>
      <c r="DM20" s="587"/>
      <c r="DN20" s="587"/>
      <c r="DO20" s="587"/>
      <c r="DP20" s="588"/>
      <c r="DQ20" s="592">
        <v>4579813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4604</v>
      </c>
      <c r="S21" s="587"/>
      <c r="T21" s="587"/>
      <c r="U21" s="587"/>
      <c r="V21" s="587"/>
      <c r="W21" s="587"/>
      <c r="X21" s="587"/>
      <c r="Y21" s="588"/>
      <c r="Z21" s="639">
        <v>0.1</v>
      </c>
      <c r="AA21" s="639"/>
      <c r="AB21" s="639"/>
      <c r="AC21" s="639"/>
      <c r="AD21" s="640">
        <v>4604</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220</v>
      </c>
      <c r="BH21" s="587"/>
      <c r="BI21" s="587"/>
      <c r="BJ21" s="587"/>
      <c r="BK21" s="587"/>
      <c r="BL21" s="587"/>
      <c r="BM21" s="587"/>
      <c r="BN21" s="588"/>
      <c r="BO21" s="639" t="s">
        <v>220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62692</v>
      </c>
      <c r="S22" s="587"/>
      <c r="T22" s="587"/>
      <c r="U22" s="587"/>
      <c r="V22" s="587"/>
      <c r="W22" s="587"/>
      <c r="X22" s="587"/>
      <c r="Y22" s="588"/>
      <c r="Z22" s="639">
        <v>1</v>
      </c>
      <c r="AA22" s="639"/>
      <c r="AB22" s="639"/>
      <c r="AC22" s="639"/>
      <c r="AD22" s="640" t="s">
        <v>220</v>
      </c>
      <c r="AE22" s="640"/>
      <c r="AF22" s="640"/>
      <c r="AG22" s="640"/>
      <c r="AH22" s="640"/>
      <c r="AI22" s="640"/>
      <c r="AJ22" s="640"/>
      <c r="AK22" s="640"/>
      <c r="AL22" s="609" t="s">
        <v>220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27811</v>
      </c>
      <c r="S23" s="587"/>
      <c r="T23" s="587"/>
      <c r="U23" s="587"/>
      <c r="V23" s="587"/>
      <c r="W23" s="587"/>
      <c r="X23" s="587"/>
      <c r="Y23" s="588"/>
      <c r="Z23" s="639">
        <v>0.4</v>
      </c>
      <c r="AA23" s="639"/>
      <c r="AB23" s="639"/>
      <c r="AC23" s="639"/>
      <c r="AD23" s="640">
        <v>10413</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8636</v>
      </c>
      <c r="S24" s="587"/>
      <c r="T24" s="587"/>
      <c r="U24" s="587"/>
      <c r="V24" s="587"/>
      <c r="W24" s="587"/>
      <c r="X24" s="587"/>
      <c r="Y24" s="588"/>
      <c r="Z24" s="639">
        <v>0.1</v>
      </c>
      <c r="AA24" s="639"/>
      <c r="AB24" s="639"/>
      <c r="AC24" s="639"/>
      <c r="AD24" s="640" t="s">
        <v>220</v>
      </c>
      <c r="AE24" s="640"/>
      <c r="AF24" s="640"/>
      <c r="AG24" s="640"/>
      <c r="AH24" s="640"/>
      <c r="AI24" s="640"/>
      <c r="AJ24" s="640"/>
      <c r="AK24" s="640"/>
      <c r="AL24" s="609" t="s">
        <v>220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2740827</v>
      </c>
      <c r="CS24" s="637"/>
      <c r="CT24" s="637"/>
      <c r="CU24" s="637"/>
      <c r="CV24" s="637"/>
      <c r="CW24" s="637"/>
      <c r="CX24" s="637"/>
      <c r="CY24" s="684"/>
      <c r="CZ24" s="688">
        <v>46</v>
      </c>
      <c r="DA24" s="689"/>
      <c r="DB24" s="689"/>
      <c r="DC24" s="690"/>
      <c r="DD24" s="683">
        <v>1981795</v>
      </c>
      <c r="DE24" s="637"/>
      <c r="DF24" s="637"/>
      <c r="DG24" s="637"/>
      <c r="DH24" s="637"/>
      <c r="DI24" s="637"/>
      <c r="DJ24" s="637"/>
      <c r="DK24" s="684"/>
      <c r="DL24" s="683">
        <v>1936727</v>
      </c>
      <c r="DM24" s="637"/>
      <c r="DN24" s="637"/>
      <c r="DO24" s="637"/>
      <c r="DP24" s="637"/>
      <c r="DQ24" s="637"/>
      <c r="DR24" s="637"/>
      <c r="DS24" s="637"/>
      <c r="DT24" s="637"/>
      <c r="DU24" s="637"/>
      <c r="DV24" s="684"/>
      <c r="DW24" s="685">
        <v>45.8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556940</v>
      </c>
      <c r="S25" s="587"/>
      <c r="T25" s="587"/>
      <c r="U25" s="587"/>
      <c r="V25" s="587"/>
      <c r="W25" s="587"/>
      <c r="X25" s="587"/>
      <c r="Y25" s="588"/>
      <c r="Z25" s="639">
        <v>8.9</v>
      </c>
      <c r="AA25" s="639"/>
      <c r="AB25" s="639"/>
      <c r="AC25" s="639"/>
      <c r="AD25" s="640" t="s">
        <v>220</v>
      </c>
      <c r="AE25" s="640"/>
      <c r="AF25" s="640"/>
      <c r="AG25" s="640"/>
      <c r="AH25" s="640"/>
      <c r="AI25" s="640"/>
      <c r="AJ25" s="640"/>
      <c r="AK25" s="640"/>
      <c r="AL25" s="609" t="s">
        <v>220</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1132551</v>
      </c>
      <c r="CS25" s="605"/>
      <c r="CT25" s="605"/>
      <c r="CU25" s="605"/>
      <c r="CV25" s="605"/>
      <c r="CW25" s="605"/>
      <c r="CX25" s="605"/>
      <c r="CY25" s="606"/>
      <c r="CZ25" s="589">
        <v>19</v>
      </c>
      <c r="DA25" s="607"/>
      <c r="DB25" s="607"/>
      <c r="DC25" s="608"/>
      <c r="DD25" s="592">
        <v>1081969</v>
      </c>
      <c r="DE25" s="605"/>
      <c r="DF25" s="605"/>
      <c r="DG25" s="605"/>
      <c r="DH25" s="605"/>
      <c r="DI25" s="605"/>
      <c r="DJ25" s="605"/>
      <c r="DK25" s="606"/>
      <c r="DL25" s="592">
        <v>1055901</v>
      </c>
      <c r="DM25" s="605"/>
      <c r="DN25" s="605"/>
      <c r="DO25" s="605"/>
      <c r="DP25" s="605"/>
      <c r="DQ25" s="605"/>
      <c r="DR25" s="605"/>
      <c r="DS25" s="605"/>
      <c r="DT25" s="605"/>
      <c r="DU25" s="605"/>
      <c r="DV25" s="606"/>
      <c r="DW25" s="609">
        <v>25</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690315</v>
      </c>
      <c r="CS26" s="587"/>
      <c r="CT26" s="587"/>
      <c r="CU26" s="587"/>
      <c r="CV26" s="587"/>
      <c r="CW26" s="587"/>
      <c r="CX26" s="587"/>
      <c r="CY26" s="588"/>
      <c r="CZ26" s="589">
        <v>11.6</v>
      </c>
      <c r="DA26" s="607"/>
      <c r="DB26" s="607"/>
      <c r="DC26" s="608"/>
      <c r="DD26" s="592">
        <v>647417</v>
      </c>
      <c r="DE26" s="587"/>
      <c r="DF26" s="587"/>
      <c r="DG26" s="587"/>
      <c r="DH26" s="587"/>
      <c r="DI26" s="587"/>
      <c r="DJ26" s="587"/>
      <c r="DK26" s="588"/>
      <c r="DL26" s="592" t="s">
        <v>279</v>
      </c>
      <c r="DM26" s="587"/>
      <c r="DN26" s="587"/>
      <c r="DO26" s="587"/>
      <c r="DP26" s="587"/>
      <c r="DQ26" s="587"/>
      <c r="DR26" s="587"/>
      <c r="DS26" s="587"/>
      <c r="DT26" s="587"/>
      <c r="DU26" s="587"/>
      <c r="DV26" s="588"/>
      <c r="DW26" s="609" t="s">
        <v>279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331012</v>
      </c>
      <c r="S27" s="587"/>
      <c r="T27" s="587"/>
      <c r="U27" s="587"/>
      <c r="V27" s="587"/>
      <c r="W27" s="587"/>
      <c r="X27" s="587"/>
      <c r="Y27" s="588"/>
      <c r="Z27" s="639">
        <v>5.3</v>
      </c>
      <c r="AA27" s="639"/>
      <c r="AB27" s="639"/>
      <c r="AC27" s="639"/>
      <c r="AD27" s="640" t="s">
        <v>220</v>
      </c>
      <c r="AE27" s="640"/>
      <c r="AF27" s="640"/>
      <c r="AG27" s="640"/>
      <c r="AH27" s="640"/>
      <c r="AI27" s="640"/>
      <c r="AJ27" s="640"/>
      <c r="AK27" s="640"/>
      <c r="AL27" s="609" t="s">
        <v>220</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2786626</v>
      </c>
      <c r="BH27" s="587"/>
      <c r="BI27" s="587"/>
      <c r="BJ27" s="587"/>
      <c r="BK27" s="587"/>
      <c r="BL27" s="587"/>
      <c r="BM27" s="587"/>
      <c r="BN27" s="588"/>
      <c r="BO27" s="639">
        <v>100</v>
      </c>
      <c r="BP27" s="639"/>
      <c r="BQ27" s="639"/>
      <c r="BR27" s="639"/>
      <c r="BS27" s="592">
        <v>20327</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930862</v>
      </c>
      <c r="CS27" s="605"/>
      <c r="CT27" s="605"/>
      <c r="CU27" s="605"/>
      <c r="CV27" s="605"/>
      <c r="CW27" s="605"/>
      <c r="CX27" s="605"/>
      <c r="CY27" s="606"/>
      <c r="CZ27" s="589">
        <v>15.6</v>
      </c>
      <c r="DA27" s="607"/>
      <c r="DB27" s="607"/>
      <c r="DC27" s="608"/>
      <c r="DD27" s="592">
        <v>285169</v>
      </c>
      <c r="DE27" s="605"/>
      <c r="DF27" s="605"/>
      <c r="DG27" s="605"/>
      <c r="DH27" s="605"/>
      <c r="DI27" s="605"/>
      <c r="DJ27" s="605"/>
      <c r="DK27" s="606"/>
      <c r="DL27" s="592">
        <v>266169</v>
      </c>
      <c r="DM27" s="605"/>
      <c r="DN27" s="605"/>
      <c r="DO27" s="605"/>
      <c r="DP27" s="605"/>
      <c r="DQ27" s="605"/>
      <c r="DR27" s="605"/>
      <c r="DS27" s="605"/>
      <c r="DT27" s="605"/>
      <c r="DU27" s="605"/>
      <c r="DV27" s="606"/>
      <c r="DW27" s="609">
        <v>6.3</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21509</v>
      </c>
      <c r="S28" s="587"/>
      <c r="T28" s="587"/>
      <c r="U28" s="587"/>
      <c r="V28" s="587"/>
      <c r="W28" s="587"/>
      <c r="X28" s="587"/>
      <c r="Y28" s="588"/>
      <c r="Z28" s="639">
        <v>0.3</v>
      </c>
      <c r="AA28" s="639"/>
      <c r="AB28" s="639"/>
      <c r="AC28" s="639"/>
      <c r="AD28" s="640">
        <v>2578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677414</v>
      </c>
      <c r="CS28" s="587"/>
      <c r="CT28" s="587"/>
      <c r="CU28" s="587"/>
      <c r="CV28" s="587"/>
      <c r="CW28" s="587"/>
      <c r="CX28" s="587"/>
      <c r="CY28" s="588"/>
      <c r="CZ28" s="589">
        <v>11.4</v>
      </c>
      <c r="DA28" s="607"/>
      <c r="DB28" s="607"/>
      <c r="DC28" s="608"/>
      <c r="DD28" s="592">
        <v>614657</v>
      </c>
      <c r="DE28" s="587"/>
      <c r="DF28" s="587"/>
      <c r="DG28" s="587"/>
      <c r="DH28" s="587"/>
      <c r="DI28" s="587"/>
      <c r="DJ28" s="587"/>
      <c r="DK28" s="588"/>
      <c r="DL28" s="592">
        <v>614657</v>
      </c>
      <c r="DM28" s="587"/>
      <c r="DN28" s="587"/>
      <c r="DO28" s="587"/>
      <c r="DP28" s="587"/>
      <c r="DQ28" s="587"/>
      <c r="DR28" s="587"/>
      <c r="DS28" s="587"/>
      <c r="DT28" s="587"/>
      <c r="DU28" s="587"/>
      <c r="DV28" s="588"/>
      <c r="DW28" s="609">
        <v>14.5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3111</v>
      </c>
      <c r="S29" s="587"/>
      <c r="T29" s="587"/>
      <c r="U29" s="587"/>
      <c r="V29" s="587"/>
      <c r="W29" s="587"/>
      <c r="X29" s="587"/>
      <c r="Y29" s="588"/>
      <c r="Z29" s="639">
        <v>0</v>
      </c>
      <c r="AA29" s="639"/>
      <c r="AB29" s="639"/>
      <c r="AC29" s="639"/>
      <c r="AD29" s="640" t="s">
        <v>220</v>
      </c>
      <c r="AE29" s="640"/>
      <c r="AF29" s="640"/>
      <c r="AG29" s="640"/>
      <c r="AH29" s="640"/>
      <c r="AI29" s="640"/>
      <c r="AJ29" s="640"/>
      <c r="AK29" s="640"/>
      <c r="AL29" s="609" t="s">
        <v>220</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677414</v>
      </c>
      <c r="CS29" s="605"/>
      <c r="CT29" s="605"/>
      <c r="CU29" s="605"/>
      <c r="CV29" s="605"/>
      <c r="CW29" s="605"/>
      <c r="CX29" s="605"/>
      <c r="CY29" s="606"/>
      <c r="CZ29" s="589">
        <v>11.4</v>
      </c>
      <c r="DA29" s="607"/>
      <c r="DB29" s="607"/>
      <c r="DC29" s="608"/>
      <c r="DD29" s="592">
        <v>614657</v>
      </c>
      <c r="DE29" s="605"/>
      <c r="DF29" s="605"/>
      <c r="DG29" s="605"/>
      <c r="DH29" s="605"/>
      <c r="DI29" s="605"/>
      <c r="DJ29" s="605"/>
      <c r="DK29" s="606"/>
      <c r="DL29" s="592">
        <v>614657</v>
      </c>
      <c r="DM29" s="605"/>
      <c r="DN29" s="605"/>
      <c r="DO29" s="605"/>
      <c r="DP29" s="605"/>
      <c r="DQ29" s="605"/>
      <c r="DR29" s="605"/>
      <c r="DS29" s="605"/>
      <c r="DT29" s="605"/>
      <c r="DU29" s="605"/>
      <c r="DV29" s="606"/>
      <c r="DW29" s="609">
        <v>14.5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298517</v>
      </c>
      <c r="S30" s="587"/>
      <c r="T30" s="587"/>
      <c r="U30" s="587"/>
      <c r="V30" s="587"/>
      <c r="W30" s="587"/>
      <c r="X30" s="587"/>
      <c r="Y30" s="588"/>
      <c r="Z30" s="639">
        <v>4.8</v>
      </c>
      <c r="AA30" s="639"/>
      <c r="AB30" s="639"/>
      <c r="AC30" s="639"/>
      <c r="AD30" s="640" t="s">
        <v>220</v>
      </c>
      <c r="AE30" s="640"/>
      <c r="AF30" s="640"/>
      <c r="AG30" s="640"/>
      <c r="AH30" s="640"/>
      <c r="AI30" s="640"/>
      <c r="AJ30" s="640"/>
      <c r="AK30" s="640"/>
      <c r="AL30" s="609" t="s">
        <v>220</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v>
      </c>
      <c r="BH30" s="653"/>
      <c r="BI30" s="653"/>
      <c r="BJ30" s="653"/>
      <c r="BK30" s="653"/>
      <c r="BL30" s="653"/>
      <c r="BM30" s="654">
        <v>92.2</v>
      </c>
      <c r="BN30" s="653"/>
      <c r="BO30" s="653"/>
      <c r="BP30" s="653"/>
      <c r="BQ30" s="655"/>
      <c r="BR30" s="652">
        <v>98.8</v>
      </c>
      <c r="BS30" s="653"/>
      <c r="BT30" s="653"/>
      <c r="BU30" s="653"/>
      <c r="BV30" s="653"/>
      <c r="BW30" s="653"/>
      <c r="BX30" s="654">
        <v>91.7</v>
      </c>
      <c r="BY30" s="653"/>
      <c r="BZ30" s="653"/>
      <c r="CA30" s="653"/>
      <c r="CB30" s="655"/>
      <c r="CD30" s="658"/>
      <c r="CE30" s="659"/>
      <c r="CF30" s="623" t="s">
        <v>292</v>
      </c>
      <c r="CG30" s="620"/>
      <c r="CH30" s="620"/>
      <c r="CI30" s="620"/>
      <c r="CJ30" s="620"/>
      <c r="CK30" s="620"/>
      <c r="CL30" s="620"/>
      <c r="CM30" s="620"/>
      <c r="CN30" s="620"/>
      <c r="CO30" s="620"/>
      <c r="CP30" s="620"/>
      <c r="CQ30" s="621"/>
      <c r="CR30" s="586">
        <v>594402</v>
      </c>
      <c r="CS30" s="587"/>
      <c r="CT30" s="587"/>
      <c r="CU30" s="587"/>
      <c r="CV30" s="587"/>
      <c r="CW30" s="587"/>
      <c r="CX30" s="587"/>
      <c r="CY30" s="588"/>
      <c r="CZ30" s="589">
        <v>10</v>
      </c>
      <c r="DA30" s="607"/>
      <c r="DB30" s="607"/>
      <c r="DC30" s="608"/>
      <c r="DD30" s="592">
        <v>531703</v>
      </c>
      <c r="DE30" s="587"/>
      <c r="DF30" s="587"/>
      <c r="DG30" s="587"/>
      <c r="DH30" s="587"/>
      <c r="DI30" s="587"/>
      <c r="DJ30" s="587"/>
      <c r="DK30" s="588"/>
      <c r="DL30" s="592">
        <v>531703</v>
      </c>
      <c r="DM30" s="587"/>
      <c r="DN30" s="587"/>
      <c r="DO30" s="587"/>
      <c r="DP30" s="587"/>
      <c r="DQ30" s="587"/>
      <c r="DR30" s="587"/>
      <c r="DS30" s="587"/>
      <c r="DT30" s="587"/>
      <c r="DU30" s="587"/>
      <c r="DV30" s="588"/>
      <c r="DW30" s="609">
        <v>12.6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247741</v>
      </c>
      <c r="S31" s="587"/>
      <c r="T31" s="587"/>
      <c r="U31" s="587"/>
      <c r="V31" s="587"/>
      <c r="W31" s="587"/>
      <c r="X31" s="587"/>
      <c r="Y31" s="588"/>
      <c r="Z31" s="639">
        <v>3.9</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95.6</v>
      </c>
      <c r="BN31" s="651"/>
      <c r="BO31" s="651"/>
      <c r="BP31" s="651"/>
      <c r="BQ31" s="615"/>
      <c r="BR31" s="650">
        <v>98.4</v>
      </c>
      <c r="BS31" s="605"/>
      <c r="BT31" s="605"/>
      <c r="BU31" s="605"/>
      <c r="BV31" s="605"/>
      <c r="BW31" s="605"/>
      <c r="BX31" s="641">
        <v>95.2</v>
      </c>
      <c r="BY31" s="651"/>
      <c r="BZ31" s="651"/>
      <c r="CA31" s="651"/>
      <c r="CB31" s="615"/>
      <c r="CD31" s="658"/>
      <c r="CE31" s="659"/>
      <c r="CF31" s="623" t="s">
        <v>296</v>
      </c>
      <c r="CG31" s="620"/>
      <c r="CH31" s="620"/>
      <c r="CI31" s="620"/>
      <c r="CJ31" s="620"/>
      <c r="CK31" s="620"/>
      <c r="CL31" s="620"/>
      <c r="CM31" s="620"/>
      <c r="CN31" s="620"/>
      <c r="CO31" s="620"/>
      <c r="CP31" s="620"/>
      <c r="CQ31" s="621"/>
      <c r="CR31" s="586">
        <v>83012</v>
      </c>
      <c r="CS31" s="605"/>
      <c r="CT31" s="605"/>
      <c r="CU31" s="605"/>
      <c r="CV31" s="605"/>
      <c r="CW31" s="605"/>
      <c r="CX31" s="605"/>
      <c r="CY31" s="606"/>
      <c r="CZ31" s="589">
        <v>1.4</v>
      </c>
      <c r="DA31" s="607"/>
      <c r="DB31" s="607"/>
      <c r="DC31" s="608"/>
      <c r="DD31" s="592">
        <v>82954</v>
      </c>
      <c r="DE31" s="605"/>
      <c r="DF31" s="605"/>
      <c r="DG31" s="605"/>
      <c r="DH31" s="605"/>
      <c r="DI31" s="605"/>
      <c r="DJ31" s="605"/>
      <c r="DK31" s="606"/>
      <c r="DL31" s="592">
        <v>82954</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172194</v>
      </c>
      <c r="S32" s="587"/>
      <c r="T32" s="587"/>
      <c r="U32" s="587"/>
      <c r="V32" s="587"/>
      <c r="W32" s="587"/>
      <c r="X32" s="587"/>
      <c r="Y32" s="588"/>
      <c r="Z32" s="639">
        <v>2.7</v>
      </c>
      <c r="AA32" s="639"/>
      <c r="AB32" s="639"/>
      <c r="AC32" s="639"/>
      <c r="AD32" s="640">
        <v>10849</v>
      </c>
      <c r="AE32" s="640"/>
      <c r="AF32" s="640"/>
      <c r="AG32" s="640"/>
      <c r="AH32" s="640"/>
      <c r="AI32" s="640"/>
      <c r="AJ32" s="640"/>
      <c r="AK32" s="640"/>
      <c r="AL32" s="609">
        <v>0.3</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99.2</v>
      </c>
      <c r="BH32" s="571"/>
      <c r="BI32" s="571"/>
      <c r="BJ32" s="571"/>
      <c r="BK32" s="571"/>
      <c r="BL32" s="571"/>
      <c r="BM32" s="634">
        <v>97.1</v>
      </c>
      <c r="BN32" s="571"/>
      <c r="BO32" s="571"/>
      <c r="BP32" s="571"/>
      <c r="BQ32" s="628"/>
      <c r="BR32" s="649">
        <v>98.9</v>
      </c>
      <c r="BS32" s="571"/>
      <c r="BT32" s="571"/>
      <c r="BU32" s="571"/>
      <c r="BV32" s="571"/>
      <c r="BW32" s="571"/>
      <c r="BX32" s="634">
        <v>96.6</v>
      </c>
      <c r="BY32" s="571"/>
      <c r="BZ32" s="571"/>
      <c r="CA32" s="571"/>
      <c r="CB32" s="628"/>
      <c r="CD32" s="660"/>
      <c r="CE32" s="661"/>
      <c r="CF32" s="623" t="s">
        <v>299</v>
      </c>
      <c r="CG32" s="620"/>
      <c r="CH32" s="620"/>
      <c r="CI32" s="620"/>
      <c r="CJ32" s="620"/>
      <c r="CK32" s="620"/>
      <c r="CL32" s="620"/>
      <c r="CM32" s="620"/>
      <c r="CN32" s="620"/>
      <c r="CO32" s="620"/>
      <c r="CP32" s="620"/>
      <c r="CQ32" s="621"/>
      <c r="CR32" s="586" t="s">
        <v>220</v>
      </c>
      <c r="CS32" s="587"/>
      <c r="CT32" s="587"/>
      <c r="CU32" s="587"/>
      <c r="CV32" s="587"/>
      <c r="CW32" s="587"/>
      <c r="CX32" s="587"/>
      <c r="CY32" s="588"/>
      <c r="CZ32" s="589" t="s">
        <v>220</v>
      </c>
      <c r="DA32" s="607"/>
      <c r="DB32" s="607"/>
      <c r="DC32" s="608"/>
      <c r="DD32" s="592" t="s">
        <v>220</v>
      </c>
      <c r="DE32" s="587"/>
      <c r="DF32" s="587"/>
      <c r="DG32" s="587"/>
      <c r="DH32" s="587"/>
      <c r="DI32" s="587"/>
      <c r="DJ32" s="587"/>
      <c r="DK32" s="588"/>
      <c r="DL32" s="592" t="s">
        <v>220</v>
      </c>
      <c r="DM32" s="587"/>
      <c r="DN32" s="587"/>
      <c r="DO32" s="587"/>
      <c r="DP32" s="587"/>
      <c r="DQ32" s="587"/>
      <c r="DR32" s="587"/>
      <c r="DS32" s="587"/>
      <c r="DT32" s="587"/>
      <c r="DU32" s="587"/>
      <c r="DV32" s="588"/>
      <c r="DW32" s="609" t="s">
        <v>220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639137</v>
      </c>
      <c r="S33" s="587"/>
      <c r="T33" s="587"/>
      <c r="U33" s="587"/>
      <c r="V33" s="587"/>
      <c r="W33" s="587"/>
      <c r="X33" s="587"/>
      <c r="Y33" s="588"/>
      <c r="Z33" s="639">
        <v>10.199999999999999</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2601102</v>
      </c>
      <c r="CS33" s="605"/>
      <c r="CT33" s="605"/>
      <c r="CU33" s="605"/>
      <c r="CV33" s="605"/>
      <c r="CW33" s="605"/>
      <c r="CX33" s="605"/>
      <c r="CY33" s="606"/>
      <c r="CZ33" s="589">
        <v>43.7</v>
      </c>
      <c r="DA33" s="607"/>
      <c r="DB33" s="607"/>
      <c r="DC33" s="608"/>
      <c r="DD33" s="592">
        <v>2392806</v>
      </c>
      <c r="DE33" s="605"/>
      <c r="DF33" s="605"/>
      <c r="DG33" s="605"/>
      <c r="DH33" s="605"/>
      <c r="DI33" s="605"/>
      <c r="DJ33" s="605"/>
      <c r="DK33" s="606"/>
      <c r="DL33" s="592">
        <v>1633126</v>
      </c>
      <c r="DM33" s="605"/>
      <c r="DN33" s="605"/>
      <c r="DO33" s="605"/>
      <c r="DP33" s="605"/>
      <c r="DQ33" s="605"/>
      <c r="DR33" s="605"/>
      <c r="DS33" s="605"/>
      <c r="DT33" s="605"/>
      <c r="DU33" s="605"/>
      <c r="DV33" s="606"/>
      <c r="DW33" s="609">
        <v>38.6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755997</v>
      </c>
      <c r="CS34" s="587"/>
      <c r="CT34" s="587"/>
      <c r="CU34" s="587"/>
      <c r="CV34" s="587"/>
      <c r="CW34" s="587"/>
      <c r="CX34" s="587"/>
      <c r="CY34" s="588"/>
      <c r="CZ34" s="589">
        <v>12.7</v>
      </c>
      <c r="DA34" s="607"/>
      <c r="DB34" s="607"/>
      <c r="DC34" s="608"/>
      <c r="DD34" s="592">
        <v>656986</v>
      </c>
      <c r="DE34" s="587"/>
      <c r="DF34" s="587"/>
      <c r="DG34" s="587"/>
      <c r="DH34" s="587"/>
      <c r="DI34" s="587"/>
      <c r="DJ34" s="587"/>
      <c r="DK34" s="588"/>
      <c r="DL34" s="592">
        <v>522741</v>
      </c>
      <c r="DM34" s="587"/>
      <c r="DN34" s="587"/>
      <c r="DO34" s="587"/>
      <c r="DP34" s="587"/>
      <c r="DQ34" s="587"/>
      <c r="DR34" s="587"/>
      <c r="DS34" s="587"/>
      <c r="DT34" s="587"/>
      <c r="DU34" s="587"/>
      <c r="DV34" s="588"/>
      <c r="DW34" s="609">
        <v>12.4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398237</v>
      </c>
      <c r="S35" s="587"/>
      <c r="T35" s="587"/>
      <c r="U35" s="587"/>
      <c r="V35" s="587"/>
      <c r="W35" s="587"/>
      <c r="X35" s="587"/>
      <c r="Y35" s="588"/>
      <c r="Z35" s="639">
        <v>6.3</v>
      </c>
      <c r="AA35" s="639"/>
      <c r="AB35" s="639"/>
      <c r="AC35" s="639"/>
      <c r="AD35" s="640" t="s">
        <v>220</v>
      </c>
      <c r="AE35" s="640"/>
      <c r="AF35" s="640"/>
      <c r="AG35" s="640"/>
      <c r="AH35" s="640"/>
      <c r="AI35" s="640"/>
      <c r="AJ35" s="640"/>
      <c r="AK35" s="640"/>
      <c r="AL35" s="609" t="s">
        <v>220</v>
      </c>
      <c r="AM35" s="641"/>
      <c r="AN35" s="641"/>
      <c r="AO35" s="642"/>
      <c r="AP35" s="186"/>
      <c r="AQ35" s="643" t="s">
        <v>307</v>
      </c>
      <c r="AR35" s="644"/>
      <c r="AS35" s="644"/>
      <c r="AT35" s="644"/>
      <c r="AU35" s="644"/>
      <c r="AV35" s="644"/>
      <c r="AW35" s="644"/>
      <c r="AX35" s="644"/>
      <c r="AY35" s="645"/>
      <c r="AZ35" s="636">
        <v>659113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56027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26693</v>
      </c>
      <c r="CS35" s="605"/>
      <c r="CT35" s="605"/>
      <c r="CU35" s="605"/>
      <c r="CV35" s="605"/>
      <c r="CW35" s="605"/>
      <c r="CX35" s="605"/>
      <c r="CY35" s="606"/>
      <c r="CZ35" s="589">
        <v>0.4</v>
      </c>
      <c r="DA35" s="607"/>
      <c r="DB35" s="607"/>
      <c r="DC35" s="608"/>
      <c r="DD35" s="592">
        <v>26339</v>
      </c>
      <c r="DE35" s="605"/>
      <c r="DF35" s="605"/>
      <c r="DG35" s="605"/>
      <c r="DH35" s="605"/>
      <c r="DI35" s="605"/>
      <c r="DJ35" s="605"/>
      <c r="DK35" s="606"/>
      <c r="DL35" s="592">
        <v>26339</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6283876</v>
      </c>
      <c r="S36" s="627"/>
      <c r="T36" s="627"/>
      <c r="U36" s="627"/>
      <c r="V36" s="627"/>
      <c r="W36" s="627"/>
      <c r="X36" s="627"/>
      <c r="Y36" s="630"/>
      <c r="Z36" s="631">
        <v>100</v>
      </c>
      <c r="AA36" s="631"/>
      <c r="AB36" s="631"/>
      <c r="AC36" s="631"/>
      <c r="AD36" s="632">
        <v>3829268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205900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38947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767136</v>
      </c>
      <c r="CS36" s="587"/>
      <c r="CT36" s="587"/>
      <c r="CU36" s="587"/>
      <c r="CV36" s="587"/>
      <c r="CW36" s="587"/>
      <c r="CX36" s="587"/>
      <c r="CY36" s="588"/>
      <c r="CZ36" s="589">
        <v>12.9</v>
      </c>
      <c r="DA36" s="607"/>
      <c r="DB36" s="607"/>
      <c r="DC36" s="608"/>
      <c r="DD36" s="592">
        <v>739833</v>
      </c>
      <c r="DE36" s="587"/>
      <c r="DF36" s="587"/>
      <c r="DG36" s="587"/>
      <c r="DH36" s="587"/>
      <c r="DI36" s="587"/>
      <c r="DJ36" s="587"/>
      <c r="DK36" s="588"/>
      <c r="DL36" s="592">
        <v>698659</v>
      </c>
      <c r="DM36" s="587"/>
      <c r="DN36" s="587"/>
      <c r="DO36" s="587"/>
      <c r="DP36" s="587"/>
      <c r="DQ36" s="587"/>
      <c r="DR36" s="587"/>
      <c r="DS36" s="587"/>
      <c r="DT36" s="587"/>
      <c r="DU36" s="587"/>
      <c r="DV36" s="588"/>
      <c r="DW36" s="609">
        <v>16.5</v>
      </c>
      <c r="DX36" s="610"/>
      <c r="DY36" s="610"/>
      <c r="DZ36" s="610"/>
      <c r="EA36" s="610"/>
      <c r="EB36" s="610"/>
      <c r="EC36" s="611"/>
    </row>
    <row r="37" spans="2:133" ht="11.25" customHeight="1">
      <c r="AQ37" s="612" t="s">
        <v>314</v>
      </c>
      <c r="AR37" s="613"/>
      <c r="AS37" s="613"/>
      <c r="AT37" s="613"/>
      <c r="AU37" s="613"/>
      <c r="AV37" s="613"/>
      <c r="AW37" s="613"/>
      <c r="AX37" s="613"/>
      <c r="AY37" s="614"/>
      <c r="AZ37" s="586">
        <v>1370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3066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571869</v>
      </c>
      <c r="CS37" s="605"/>
      <c r="CT37" s="605"/>
      <c r="CU37" s="605"/>
      <c r="CV37" s="605"/>
      <c r="CW37" s="605"/>
      <c r="CX37" s="605"/>
      <c r="CY37" s="606"/>
      <c r="CZ37" s="589">
        <v>9.6</v>
      </c>
      <c r="DA37" s="607"/>
      <c r="DB37" s="607"/>
      <c r="DC37" s="608"/>
      <c r="DD37" s="592">
        <v>571829</v>
      </c>
      <c r="DE37" s="605"/>
      <c r="DF37" s="605"/>
      <c r="DG37" s="605"/>
      <c r="DH37" s="605"/>
      <c r="DI37" s="605"/>
      <c r="DJ37" s="605"/>
      <c r="DK37" s="606"/>
      <c r="DL37" s="592">
        <v>571829</v>
      </c>
      <c r="DM37" s="605"/>
      <c r="DN37" s="605"/>
      <c r="DO37" s="605"/>
      <c r="DP37" s="605"/>
      <c r="DQ37" s="605"/>
      <c r="DR37" s="605"/>
      <c r="DS37" s="605"/>
      <c r="DT37" s="605"/>
      <c r="DU37" s="605"/>
      <c r="DV37" s="606"/>
      <c r="DW37" s="609">
        <v>13.5</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5379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657743</v>
      </c>
      <c r="CS38" s="587"/>
      <c r="CT38" s="587"/>
      <c r="CU38" s="587"/>
      <c r="CV38" s="587"/>
      <c r="CW38" s="587"/>
      <c r="CX38" s="587"/>
      <c r="CY38" s="588"/>
      <c r="CZ38" s="589">
        <v>11</v>
      </c>
      <c r="DA38" s="607"/>
      <c r="DB38" s="607"/>
      <c r="DC38" s="608"/>
      <c r="DD38" s="592">
        <v>612418</v>
      </c>
      <c r="DE38" s="587"/>
      <c r="DF38" s="587"/>
      <c r="DG38" s="587"/>
      <c r="DH38" s="587"/>
      <c r="DI38" s="587"/>
      <c r="DJ38" s="587"/>
      <c r="DK38" s="588"/>
      <c r="DL38" s="592">
        <v>385387</v>
      </c>
      <c r="DM38" s="587"/>
      <c r="DN38" s="587"/>
      <c r="DO38" s="587"/>
      <c r="DP38" s="587"/>
      <c r="DQ38" s="587"/>
      <c r="DR38" s="587"/>
      <c r="DS38" s="587"/>
      <c r="DT38" s="587"/>
      <c r="DU38" s="587"/>
      <c r="DV38" s="588"/>
      <c r="DW38" s="609">
        <v>9.1</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393533</v>
      </c>
      <c r="CS39" s="605"/>
      <c r="CT39" s="605"/>
      <c r="CU39" s="605"/>
      <c r="CV39" s="605"/>
      <c r="CW39" s="605"/>
      <c r="CX39" s="605"/>
      <c r="CY39" s="606"/>
      <c r="CZ39" s="589">
        <v>6.6</v>
      </c>
      <c r="DA39" s="607"/>
      <c r="DB39" s="607"/>
      <c r="DC39" s="608"/>
      <c r="DD39" s="592">
        <v>357230</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81900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318</v>
      </c>
      <c r="CS40" s="587"/>
      <c r="CT40" s="587"/>
      <c r="CU40" s="587"/>
      <c r="CV40" s="587"/>
      <c r="CW40" s="587"/>
      <c r="CX40" s="587"/>
      <c r="CY40" s="588"/>
      <c r="CZ40" s="589" t="s">
        <v>318</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369943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611331</v>
      </c>
      <c r="CS42" s="587"/>
      <c r="CT42" s="587"/>
      <c r="CU42" s="587"/>
      <c r="CV42" s="587"/>
      <c r="CW42" s="587"/>
      <c r="CX42" s="587"/>
      <c r="CY42" s="588"/>
      <c r="CZ42" s="589">
        <v>10.3</v>
      </c>
      <c r="DA42" s="590"/>
      <c r="DB42" s="590"/>
      <c r="DC42" s="591"/>
      <c r="DD42" s="592">
        <v>205212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2958</v>
      </c>
      <c r="CS43" s="605"/>
      <c r="CT43" s="605"/>
      <c r="CU43" s="605"/>
      <c r="CV43" s="605"/>
      <c r="CW43" s="605"/>
      <c r="CX43" s="605"/>
      <c r="CY43" s="606"/>
      <c r="CZ43" s="589">
        <v>0</v>
      </c>
      <c r="DA43" s="607"/>
      <c r="DB43" s="607"/>
      <c r="DC43" s="608"/>
      <c r="DD43" s="592">
        <v>2958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611331</v>
      </c>
      <c r="CS44" s="587"/>
      <c r="CT44" s="587"/>
      <c r="CU44" s="587"/>
      <c r="CV44" s="587"/>
      <c r="CW44" s="587"/>
      <c r="CX44" s="587"/>
      <c r="CY44" s="588"/>
      <c r="CZ44" s="589">
        <v>10.3</v>
      </c>
      <c r="DA44" s="590"/>
      <c r="DB44" s="590"/>
      <c r="DC44" s="591"/>
      <c r="DD44" s="592">
        <v>205212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345470</v>
      </c>
      <c r="CS45" s="605"/>
      <c r="CT45" s="605"/>
      <c r="CU45" s="605"/>
      <c r="CV45" s="605"/>
      <c r="CW45" s="605"/>
      <c r="CX45" s="605"/>
      <c r="CY45" s="606"/>
      <c r="CZ45" s="589">
        <v>5.8</v>
      </c>
      <c r="DA45" s="607"/>
      <c r="DB45" s="607"/>
      <c r="DC45" s="608"/>
      <c r="DD45" s="592">
        <v>6645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265861</v>
      </c>
      <c r="CS46" s="587"/>
      <c r="CT46" s="587"/>
      <c r="CU46" s="587"/>
      <c r="CV46" s="587"/>
      <c r="CW46" s="587"/>
      <c r="CX46" s="587"/>
      <c r="CY46" s="588"/>
      <c r="CZ46" s="589">
        <v>4.5</v>
      </c>
      <c r="DA46" s="590"/>
      <c r="DB46" s="590"/>
      <c r="DC46" s="591"/>
      <c r="DD46" s="592">
        <v>198567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5953260</v>
      </c>
      <c r="CS49" s="571"/>
      <c r="CT49" s="571"/>
      <c r="CU49" s="571"/>
      <c r="CV49" s="571"/>
      <c r="CW49" s="571"/>
      <c r="CX49" s="571"/>
      <c r="CY49" s="572"/>
      <c r="CZ49" s="573">
        <v>100</v>
      </c>
      <c r="DA49" s="574"/>
      <c r="DB49" s="574"/>
      <c r="DC49" s="575"/>
      <c r="DD49" s="576">
        <v>4579813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6296</v>
      </c>
      <c r="R7" s="1099"/>
      <c r="S7" s="1099"/>
      <c r="T7" s="1099"/>
      <c r="U7" s="1099"/>
      <c r="V7" s="1099">
        <v>5953</v>
      </c>
      <c r="W7" s="1099"/>
      <c r="X7" s="1099"/>
      <c r="Y7" s="1099"/>
      <c r="Z7" s="1099"/>
      <c r="AA7" s="1099">
        <v>343</v>
      </c>
      <c r="AB7" s="1099"/>
      <c r="AC7" s="1099"/>
      <c r="AD7" s="1099"/>
      <c r="AE7" s="1100"/>
      <c r="AF7" s="1101">
        <v>336</v>
      </c>
      <c r="AG7" s="1102"/>
      <c r="AH7" s="1102"/>
      <c r="AI7" s="1102"/>
      <c r="AJ7" s="1103"/>
      <c r="AK7" s="1085"/>
      <c r="AL7" s="1086"/>
      <c r="AM7" s="1086"/>
      <c r="AN7" s="1086"/>
      <c r="AO7" s="1086"/>
      <c r="AP7" s="1086">
        <v>6902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f>Q7</f>
        <v>6296</v>
      </c>
      <c r="R23" s="1063"/>
      <c r="S23" s="1063"/>
      <c r="T23" s="1063"/>
      <c r="U23" s="1063"/>
      <c r="V23" s="1063">
        <f>V7</f>
        <v>5953</v>
      </c>
      <c r="W23" s="1063"/>
      <c r="X23" s="1063"/>
      <c r="Y23" s="1063"/>
      <c r="Z23" s="1063"/>
      <c r="AA23" s="1063">
        <f>AA7</f>
        <v>343</v>
      </c>
      <c r="AB23" s="1063"/>
      <c r="AC23" s="1063"/>
      <c r="AD23" s="1063"/>
      <c r="AE23" s="1064"/>
      <c r="AF23" s="1065">
        <v>336</v>
      </c>
      <c r="AG23" s="1063"/>
      <c r="AH23" s="1063"/>
      <c r="AI23" s="1063"/>
      <c r="AJ23" s="1066"/>
      <c r="AK23" s="1067"/>
      <c r="AL23" s="1068"/>
      <c r="AM23" s="1068"/>
      <c r="AN23" s="1068"/>
      <c r="AO23" s="1068"/>
      <c r="AP23" s="1063">
        <f>AP7</f>
        <v>6902</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2125</v>
      </c>
      <c r="R28" s="1048"/>
      <c r="S28" s="1048"/>
      <c r="T28" s="1048"/>
      <c r="U28" s="1048"/>
      <c r="V28" s="1048">
        <v>2069</v>
      </c>
      <c r="W28" s="1048"/>
      <c r="X28" s="1048"/>
      <c r="Y28" s="1048"/>
      <c r="Z28" s="1048"/>
      <c r="AA28" s="1048">
        <v>56</v>
      </c>
      <c r="AB28" s="1048"/>
      <c r="AC28" s="1048"/>
      <c r="AD28" s="1048"/>
      <c r="AE28" s="1049"/>
      <c r="AF28" s="1050">
        <v>56</v>
      </c>
      <c r="AG28" s="1048"/>
      <c r="AH28" s="1048"/>
      <c r="AI28" s="1048"/>
      <c r="AJ28" s="1051"/>
      <c r="AK28" s="1052">
        <v>83</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158</v>
      </c>
      <c r="R29" s="1038"/>
      <c r="S29" s="1038"/>
      <c r="T29" s="1038"/>
      <c r="U29" s="1038"/>
      <c r="V29" s="1038">
        <v>155</v>
      </c>
      <c r="W29" s="1038"/>
      <c r="X29" s="1038"/>
      <c r="Y29" s="1038"/>
      <c r="Z29" s="1038"/>
      <c r="AA29" s="1038">
        <v>3</v>
      </c>
      <c r="AB29" s="1038"/>
      <c r="AC29" s="1038"/>
      <c r="AD29" s="1038"/>
      <c r="AE29" s="1039"/>
      <c r="AF29" s="1013">
        <v>3</v>
      </c>
      <c r="AG29" s="1014"/>
      <c r="AH29" s="1014"/>
      <c r="AI29" s="1014"/>
      <c r="AJ29" s="1015"/>
      <c r="AK29" s="974">
        <v>31</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1078</v>
      </c>
      <c r="R30" s="1038"/>
      <c r="S30" s="1038"/>
      <c r="T30" s="1038"/>
      <c r="U30" s="1038"/>
      <c r="V30" s="1038">
        <v>1034</v>
      </c>
      <c r="W30" s="1038"/>
      <c r="X30" s="1038"/>
      <c r="Y30" s="1038"/>
      <c r="Z30" s="1038"/>
      <c r="AA30" s="1038">
        <v>44</v>
      </c>
      <c r="AB30" s="1038"/>
      <c r="AC30" s="1038"/>
      <c r="AD30" s="1038"/>
      <c r="AE30" s="1039"/>
      <c r="AF30" s="1013">
        <v>44</v>
      </c>
      <c r="AG30" s="1014"/>
      <c r="AH30" s="1014"/>
      <c r="AI30" s="1014"/>
      <c r="AJ30" s="1015"/>
      <c r="AK30" s="974">
        <v>177</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481</v>
      </c>
      <c r="R31" s="1038"/>
      <c r="S31" s="1038"/>
      <c r="T31" s="1038"/>
      <c r="U31" s="1038"/>
      <c r="V31" s="1038">
        <v>406</v>
      </c>
      <c r="W31" s="1038"/>
      <c r="X31" s="1038"/>
      <c r="Y31" s="1038"/>
      <c r="Z31" s="1038"/>
      <c r="AA31" s="1038">
        <v>74</v>
      </c>
      <c r="AB31" s="1038"/>
      <c r="AC31" s="1038"/>
      <c r="AD31" s="1038"/>
      <c r="AE31" s="1039"/>
      <c r="AF31" s="1013">
        <v>1218</v>
      </c>
      <c r="AG31" s="1014"/>
      <c r="AH31" s="1014"/>
      <c r="AI31" s="1014"/>
      <c r="AJ31" s="1015"/>
      <c r="AK31" s="974">
        <v>1</v>
      </c>
      <c r="AL31" s="965"/>
      <c r="AM31" s="965"/>
      <c r="AN31" s="965"/>
      <c r="AO31" s="965"/>
      <c r="AP31" s="965">
        <v>302</v>
      </c>
      <c r="AQ31" s="965"/>
      <c r="AR31" s="965"/>
      <c r="AS31" s="965"/>
      <c r="AT31" s="965"/>
      <c r="AU31" s="965">
        <v>1</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648</v>
      </c>
      <c r="R32" s="1038"/>
      <c r="S32" s="1038"/>
      <c r="T32" s="1038"/>
      <c r="U32" s="1038"/>
      <c r="V32" s="1038">
        <v>628</v>
      </c>
      <c r="W32" s="1038"/>
      <c r="X32" s="1038"/>
      <c r="Y32" s="1038"/>
      <c r="Z32" s="1038"/>
      <c r="AA32" s="1038">
        <v>20</v>
      </c>
      <c r="AB32" s="1038"/>
      <c r="AC32" s="1038"/>
      <c r="AD32" s="1038"/>
      <c r="AE32" s="1039"/>
      <c r="AF32" s="1013">
        <v>20</v>
      </c>
      <c r="AG32" s="1014"/>
      <c r="AH32" s="1014"/>
      <c r="AI32" s="1014"/>
      <c r="AJ32" s="1015"/>
      <c r="AK32" s="974">
        <v>206</v>
      </c>
      <c r="AL32" s="965"/>
      <c r="AM32" s="965"/>
      <c r="AN32" s="965"/>
      <c r="AO32" s="965"/>
      <c r="AP32" s="965">
        <v>3097</v>
      </c>
      <c r="AQ32" s="965"/>
      <c r="AR32" s="965"/>
      <c r="AS32" s="965"/>
      <c r="AT32" s="965"/>
      <c r="AU32" s="965">
        <v>1685</v>
      </c>
      <c r="AV32" s="965"/>
      <c r="AW32" s="965"/>
      <c r="AX32" s="965"/>
      <c r="AY32" s="965"/>
      <c r="AZ32" s="1036"/>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1340</v>
      </c>
      <c r="AG63" s="953"/>
      <c r="AH63" s="953"/>
      <c r="AI63" s="953"/>
      <c r="AJ63" s="1024"/>
      <c r="AK63" s="1025"/>
      <c r="AL63" s="957"/>
      <c r="AM63" s="957"/>
      <c r="AN63" s="957"/>
      <c r="AO63" s="957"/>
      <c r="AP63" s="953">
        <f>AP31+AP32</f>
        <v>3399</v>
      </c>
      <c r="AQ63" s="953"/>
      <c r="AR63" s="953"/>
      <c r="AS63" s="953"/>
      <c r="AT63" s="953"/>
      <c r="AU63" s="953">
        <f>AU31+AU32</f>
        <v>1686</v>
      </c>
      <c r="AV63" s="953"/>
      <c r="AW63" s="953"/>
      <c r="AX63" s="953"/>
      <c r="AY63" s="953"/>
      <c r="AZ63" s="1019"/>
      <c r="BA63" s="1019"/>
      <c r="BB63" s="1019"/>
      <c r="BC63" s="1019"/>
      <c r="BD63" s="1019"/>
      <c r="BE63" s="954"/>
      <c r="BF63" s="954"/>
      <c r="BG63" s="954"/>
      <c r="BH63" s="954"/>
      <c r="BI63" s="955"/>
      <c r="BJ63" s="1020" t="s">
        <v>220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1324</v>
      </c>
      <c r="R68" s="976"/>
      <c r="S68" s="976"/>
      <c r="T68" s="976"/>
      <c r="U68" s="976"/>
      <c r="V68" s="976">
        <v>1281</v>
      </c>
      <c r="W68" s="976"/>
      <c r="X68" s="976"/>
      <c r="Y68" s="976"/>
      <c r="Z68" s="976"/>
      <c r="AA68" s="976">
        <v>44</v>
      </c>
      <c r="AB68" s="976"/>
      <c r="AC68" s="976"/>
      <c r="AD68" s="976"/>
      <c r="AE68" s="976"/>
      <c r="AF68" s="976">
        <v>44</v>
      </c>
      <c r="AG68" s="976"/>
      <c r="AH68" s="976"/>
      <c r="AI68" s="976"/>
      <c r="AJ68" s="976"/>
      <c r="AK68" s="976"/>
      <c r="AL68" s="976"/>
      <c r="AM68" s="976"/>
      <c r="AN68" s="976"/>
      <c r="AO68" s="976"/>
      <c r="AP68" s="976"/>
      <c r="AQ68" s="976"/>
      <c r="AR68" s="976"/>
      <c r="AS68" s="976"/>
      <c r="AT68" s="976"/>
      <c r="AU68" s="976"/>
      <c r="AV68" s="976"/>
      <c r="AW68" s="976"/>
      <c r="AX68" s="976"/>
      <c r="AY68" s="976"/>
      <c r="AZ68" s="977" t="s">
        <v>533</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c r="AQ69" s="965"/>
      <c r="AR69" s="965"/>
      <c r="AS69" s="965"/>
      <c r="AT69" s="965"/>
      <c r="AU69" s="965"/>
      <c r="AV69" s="965"/>
      <c r="AW69" s="965"/>
      <c r="AX69" s="965"/>
      <c r="AY69" s="965"/>
      <c r="AZ69" s="966" t="s">
        <v>534</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529</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c r="AQ70" s="965"/>
      <c r="AR70" s="965"/>
      <c r="AS70" s="965"/>
      <c r="AT70" s="965"/>
      <c r="AU70" s="965"/>
      <c r="AV70" s="965"/>
      <c r="AW70" s="965"/>
      <c r="AX70" s="965"/>
      <c r="AY70" s="965"/>
      <c r="AZ70" s="966" t="s">
        <v>533</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529</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c r="AL71" s="965"/>
      <c r="AM71" s="965"/>
      <c r="AN71" s="965"/>
      <c r="AO71" s="965"/>
      <c r="AP71" s="965"/>
      <c r="AQ71" s="965"/>
      <c r="AR71" s="965"/>
      <c r="AS71" s="965"/>
      <c r="AT71" s="965"/>
      <c r="AU71" s="965"/>
      <c r="AV71" s="965"/>
      <c r="AW71" s="965"/>
      <c r="AX71" s="965"/>
      <c r="AY71" s="965"/>
      <c r="AZ71" s="966" t="s">
        <v>535</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530</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531</v>
      </c>
      <c r="C73" s="969"/>
      <c r="D73" s="969"/>
      <c r="E73" s="969"/>
      <c r="F73" s="969"/>
      <c r="G73" s="969"/>
      <c r="H73" s="969"/>
      <c r="I73" s="969"/>
      <c r="J73" s="969"/>
      <c r="K73" s="969"/>
      <c r="L73" s="969"/>
      <c r="M73" s="969"/>
      <c r="N73" s="969"/>
      <c r="O73" s="969"/>
      <c r="P73" s="970"/>
      <c r="Q73" s="971">
        <v>1312</v>
      </c>
      <c r="R73" s="965"/>
      <c r="S73" s="965"/>
      <c r="T73" s="965"/>
      <c r="U73" s="965"/>
      <c r="V73" s="965">
        <v>1195</v>
      </c>
      <c r="W73" s="965"/>
      <c r="X73" s="965"/>
      <c r="Y73" s="965"/>
      <c r="Z73" s="965"/>
      <c r="AA73" s="965">
        <v>117</v>
      </c>
      <c r="AB73" s="965"/>
      <c r="AC73" s="965"/>
      <c r="AD73" s="965"/>
      <c r="AE73" s="965"/>
      <c r="AF73" s="965">
        <v>117</v>
      </c>
      <c r="AG73" s="965"/>
      <c r="AH73" s="965"/>
      <c r="AI73" s="965"/>
      <c r="AJ73" s="965"/>
      <c r="AK73" s="965"/>
      <c r="AL73" s="965"/>
      <c r="AM73" s="965"/>
      <c r="AN73" s="965"/>
      <c r="AO73" s="965"/>
      <c r="AP73" s="965">
        <v>24</v>
      </c>
      <c r="AQ73" s="965"/>
      <c r="AR73" s="965"/>
      <c r="AS73" s="965"/>
      <c r="AT73" s="965"/>
      <c r="AU73" s="965">
        <v>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532</v>
      </c>
      <c r="C74" s="969"/>
      <c r="D74" s="969"/>
      <c r="E74" s="969"/>
      <c r="F74" s="969"/>
      <c r="G74" s="969"/>
      <c r="H74" s="969"/>
      <c r="I74" s="969"/>
      <c r="J74" s="969"/>
      <c r="K74" s="969"/>
      <c r="L74" s="969"/>
      <c r="M74" s="969"/>
      <c r="N74" s="969"/>
      <c r="O74" s="969"/>
      <c r="P74" s="970"/>
      <c r="Q74" s="971">
        <v>82</v>
      </c>
      <c r="R74" s="965"/>
      <c r="S74" s="965"/>
      <c r="T74" s="965"/>
      <c r="U74" s="965"/>
      <c r="V74" s="965">
        <v>68</v>
      </c>
      <c r="W74" s="965"/>
      <c r="X74" s="965"/>
      <c r="Y74" s="965"/>
      <c r="Z74" s="965"/>
      <c r="AA74" s="965">
        <v>14</v>
      </c>
      <c r="AB74" s="965"/>
      <c r="AC74" s="965"/>
      <c r="AD74" s="965"/>
      <c r="AE74" s="965"/>
      <c r="AF74" s="965">
        <v>14</v>
      </c>
      <c r="AG74" s="965"/>
      <c r="AH74" s="965"/>
      <c r="AI74" s="965"/>
      <c r="AJ74" s="965"/>
      <c r="AK74" s="965"/>
      <c r="AL74" s="965"/>
      <c r="AM74" s="965"/>
      <c r="AN74" s="965"/>
      <c r="AO74" s="965"/>
      <c r="AP74" s="965"/>
      <c r="AQ74" s="965"/>
      <c r="AR74" s="965"/>
      <c r="AS74" s="965"/>
      <c r="AT74" s="965"/>
      <c r="AU74" s="965"/>
      <c r="AV74" s="965"/>
      <c r="AW74" s="965"/>
      <c r="AX74" s="965"/>
      <c r="AY74" s="965"/>
      <c r="AZ74" s="966" t="s">
        <v>533</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532</v>
      </c>
      <c r="C75" s="969"/>
      <c r="D75" s="969"/>
      <c r="E75" s="969"/>
      <c r="F75" s="969"/>
      <c r="G75" s="969"/>
      <c r="H75" s="969"/>
      <c r="I75" s="969"/>
      <c r="J75" s="969"/>
      <c r="K75" s="969"/>
      <c r="L75" s="969"/>
      <c r="M75" s="969"/>
      <c r="N75" s="969"/>
      <c r="O75" s="969"/>
      <c r="P75" s="970"/>
      <c r="Q75" s="972">
        <v>3552</v>
      </c>
      <c r="R75" s="973"/>
      <c r="S75" s="973"/>
      <c r="T75" s="973"/>
      <c r="U75" s="974"/>
      <c r="V75" s="975">
        <v>3323</v>
      </c>
      <c r="W75" s="973"/>
      <c r="X75" s="973"/>
      <c r="Y75" s="973"/>
      <c r="Z75" s="974"/>
      <c r="AA75" s="975">
        <v>229</v>
      </c>
      <c r="AB75" s="973"/>
      <c r="AC75" s="973"/>
      <c r="AD75" s="973"/>
      <c r="AE75" s="974"/>
      <c r="AF75" s="975">
        <v>207</v>
      </c>
      <c r="AG75" s="973"/>
      <c r="AH75" s="973"/>
      <c r="AI75" s="973"/>
      <c r="AJ75" s="974"/>
      <c r="AK75" s="975"/>
      <c r="AL75" s="973"/>
      <c r="AM75" s="973"/>
      <c r="AN75" s="973"/>
      <c r="AO75" s="974"/>
      <c r="AP75" s="975">
        <v>1386</v>
      </c>
      <c r="AQ75" s="973"/>
      <c r="AR75" s="973"/>
      <c r="AS75" s="973"/>
      <c r="AT75" s="974"/>
      <c r="AU75" s="975">
        <v>1223</v>
      </c>
      <c r="AV75" s="973"/>
      <c r="AW75" s="973"/>
      <c r="AX75" s="973"/>
      <c r="AY75" s="974"/>
      <c r="AZ75" s="966" t="s">
        <v>536</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532</v>
      </c>
      <c r="C76" s="969"/>
      <c r="D76" s="969"/>
      <c r="E76" s="969"/>
      <c r="F76" s="969"/>
      <c r="G76" s="969"/>
      <c r="H76" s="969"/>
      <c r="I76" s="969"/>
      <c r="J76" s="969"/>
      <c r="K76" s="969"/>
      <c r="L76" s="969"/>
      <c r="M76" s="969"/>
      <c r="N76" s="969"/>
      <c r="O76" s="969"/>
      <c r="P76" s="970"/>
      <c r="Q76" s="972">
        <v>136</v>
      </c>
      <c r="R76" s="973"/>
      <c r="S76" s="973"/>
      <c r="T76" s="973"/>
      <c r="U76" s="974"/>
      <c r="V76" s="975">
        <v>112</v>
      </c>
      <c r="W76" s="973"/>
      <c r="X76" s="973"/>
      <c r="Y76" s="973"/>
      <c r="Z76" s="974"/>
      <c r="AA76" s="975">
        <v>23</v>
      </c>
      <c r="AB76" s="973"/>
      <c r="AC76" s="973"/>
      <c r="AD76" s="973"/>
      <c r="AE76" s="974"/>
      <c r="AF76" s="975">
        <v>23</v>
      </c>
      <c r="AG76" s="973"/>
      <c r="AH76" s="973"/>
      <c r="AI76" s="973"/>
      <c r="AJ76" s="974"/>
      <c r="AK76" s="975"/>
      <c r="AL76" s="973"/>
      <c r="AM76" s="973"/>
      <c r="AN76" s="973"/>
      <c r="AO76" s="974"/>
      <c r="AP76" s="975"/>
      <c r="AQ76" s="973"/>
      <c r="AR76" s="973"/>
      <c r="AS76" s="973"/>
      <c r="AT76" s="974"/>
      <c r="AU76" s="975"/>
      <c r="AV76" s="973"/>
      <c r="AW76" s="973"/>
      <c r="AX76" s="973"/>
      <c r="AY76" s="974"/>
      <c r="AZ76" s="966" t="s">
        <v>537</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532</v>
      </c>
      <c r="C77" s="969"/>
      <c r="D77" s="969"/>
      <c r="E77" s="969"/>
      <c r="F77" s="969"/>
      <c r="G77" s="969"/>
      <c r="H77" s="969"/>
      <c r="I77" s="969"/>
      <c r="J77" s="969"/>
      <c r="K77" s="969"/>
      <c r="L77" s="969"/>
      <c r="M77" s="969"/>
      <c r="N77" s="969"/>
      <c r="O77" s="969"/>
      <c r="P77" s="970"/>
      <c r="Q77" s="972">
        <v>88</v>
      </c>
      <c r="R77" s="973"/>
      <c r="S77" s="973"/>
      <c r="T77" s="973"/>
      <c r="U77" s="974"/>
      <c r="V77" s="975">
        <v>70</v>
      </c>
      <c r="W77" s="973"/>
      <c r="X77" s="973"/>
      <c r="Y77" s="973"/>
      <c r="Z77" s="974"/>
      <c r="AA77" s="975">
        <v>18</v>
      </c>
      <c r="AB77" s="973"/>
      <c r="AC77" s="973"/>
      <c r="AD77" s="973"/>
      <c r="AE77" s="974"/>
      <c r="AF77" s="975">
        <v>18</v>
      </c>
      <c r="AG77" s="973"/>
      <c r="AH77" s="973"/>
      <c r="AI77" s="973"/>
      <c r="AJ77" s="974"/>
      <c r="AK77" s="975"/>
      <c r="AL77" s="973"/>
      <c r="AM77" s="973"/>
      <c r="AN77" s="973"/>
      <c r="AO77" s="974"/>
      <c r="AP77" s="975"/>
      <c r="AQ77" s="973"/>
      <c r="AR77" s="973"/>
      <c r="AS77" s="973"/>
      <c r="AT77" s="974"/>
      <c r="AU77" s="975"/>
      <c r="AV77" s="973"/>
      <c r="AW77" s="973"/>
      <c r="AX77" s="973"/>
      <c r="AY77" s="974"/>
      <c r="AZ77" s="966" t="s">
        <v>538</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f>
        <v>20276</v>
      </c>
      <c r="AG88" s="953"/>
      <c r="AH88" s="953"/>
      <c r="AI88" s="953"/>
      <c r="AJ88" s="953"/>
      <c r="AK88" s="957"/>
      <c r="AL88" s="957"/>
      <c r="AM88" s="957"/>
      <c r="AN88" s="957"/>
      <c r="AO88" s="957"/>
      <c r="AP88" s="953">
        <f>AP73+AP75</f>
        <v>1410</v>
      </c>
      <c r="AQ88" s="953"/>
      <c r="AR88" s="953"/>
      <c r="AS88" s="953"/>
      <c r="AT88" s="953"/>
      <c r="AU88" s="953">
        <f>AU73+AU75</f>
        <v>1228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287</v>
      </c>
      <c r="AG109" s="886"/>
      <c r="AH109" s="886"/>
      <c r="AI109" s="886"/>
      <c r="AJ109" s="887"/>
      <c r="AK109" s="888" t="s">
        <v>286</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287</v>
      </c>
      <c r="BW109" s="886"/>
      <c r="BX109" s="886"/>
      <c r="BY109" s="886"/>
      <c r="BZ109" s="887"/>
      <c r="CA109" s="888" t="s">
        <v>286</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287</v>
      </c>
      <c r="DM109" s="886"/>
      <c r="DN109" s="886"/>
      <c r="DO109" s="886"/>
      <c r="DP109" s="887"/>
      <c r="DQ109" s="888" t="s">
        <v>286</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601524</v>
      </c>
      <c r="AB110" s="871"/>
      <c r="AC110" s="871"/>
      <c r="AD110" s="871"/>
      <c r="AE110" s="872"/>
      <c r="AF110" s="873">
        <v>658223</v>
      </c>
      <c r="AG110" s="871"/>
      <c r="AH110" s="871"/>
      <c r="AI110" s="871"/>
      <c r="AJ110" s="872"/>
      <c r="AK110" s="873">
        <v>677414</v>
      </c>
      <c r="AL110" s="871"/>
      <c r="AM110" s="871"/>
      <c r="AN110" s="871"/>
      <c r="AO110" s="872"/>
      <c r="AP110" s="874">
        <v>18.3</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6540354</v>
      </c>
      <c r="BR110" s="798"/>
      <c r="BS110" s="798"/>
      <c r="BT110" s="798"/>
      <c r="BU110" s="798"/>
      <c r="BV110" s="798">
        <v>6857214</v>
      </c>
      <c r="BW110" s="798"/>
      <c r="BX110" s="798"/>
      <c r="BY110" s="798"/>
      <c r="BZ110" s="798"/>
      <c r="CA110" s="798">
        <v>6901949</v>
      </c>
      <c r="CB110" s="798"/>
      <c r="CC110" s="798"/>
      <c r="CD110" s="798"/>
      <c r="CE110" s="798"/>
      <c r="CF110" s="859">
        <v>186.3</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48552</v>
      </c>
      <c r="BR111" s="769"/>
      <c r="BS111" s="769"/>
      <c r="BT111" s="769"/>
      <c r="BU111" s="769"/>
      <c r="BV111" s="769">
        <v>27305</v>
      </c>
      <c r="BW111" s="769"/>
      <c r="BX111" s="769"/>
      <c r="BY111" s="769"/>
      <c r="BZ111" s="769"/>
      <c r="CA111" s="769">
        <v>95726</v>
      </c>
      <c r="CB111" s="769"/>
      <c r="CC111" s="769"/>
      <c r="CD111" s="769"/>
      <c r="CE111" s="769"/>
      <c r="CF111" s="846">
        <v>2.6</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2050452</v>
      </c>
      <c r="BR112" s="769"/>
      <c r="BS112" s="769"/>
      <c r="BT112" s="769"/>
      <c r="BU112" s="769"/>
      <c r="BV112" s="769">
        <v>1787094</v>
      </c>
      <c r="BW112" s="769"/>
      <c r="BX112" s="769"/>
      <c r="BY112" s="769"/>
      <c r="BZ112" s="769"/>
      <c r="CA112" s="769">
        <v>1685496</v>
      </c>
      <c r="CB112" s="769"/>
      <c r="CC112" s="769"/>
      <c r="CD112" s="769"/>
      <c r="CE112" s="769"/>
      <c r="CF112" s="846">
        <v>45.5</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137658</v>
      </c>
      <c r="AB113" s="907"/>
      <c r="AC113" s="907"/>
      <c r="AD113" s="907"/>
      <c r="AE113" s="908"/>
      <c r="AF113" s="909">
        <v>147899</v>
      </c>
      <c r="AG113" s="907"/>
      <c r="AH113" s="907"/>
      <c r="AI113" s="907"/>
      <c r="AJ113" s="908"/>
      <c r="AK113" s="909">
        <v>131617</v>
      </c>
      <c r="AL113" s="907"/>
      <c r="AM113" s="907"/>
      <c r="AN113" s="907"/>
      <c r="AO113" s="908"/>
      <c r="AP113" s="910">
        <v>3.6</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126872</v>
      </c>
      <c r="BR113" s="769"/>
      <c r="BS113" s="769"/>
      <c r="BT113" s="769"/>
      <c r="BU113" s="769"/>
      <c r="BV113" s="769">
        <v>147890</v>
      </c>
      <c r="BW113" s="769"/>
      <c r="BX113" s="769"/>
      <c r="BY113" s="769"/>
      <c r="BZ113" s="769"/>
      <c r="CA113" s="769">
        <v>167888</v>
      </c>
      <c r="CB113" s="769"/>
      <c r="CC113" s="769"/>
      <c r="CD113" s="769"/>
      <c r="CE113" s="769"/>
      <c r="CF113" s="846">
        <v>4.5</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37727</v>
      </c>
      <c r="AB114" s="782"/>
      <c r="AC114" s="782"/>
      <c r="AD114" s="782"/>
      <c r="AE114" s="783"/>
      <c r="AF114" s="784">
        <v>21670</v>
      </c>
      <c r="AG114" s="782"/>
      <c r="AH114" s="782"/>
      <c r="AI114" s="782"/>
      <c r="AJ114" s="783"/>
      <c r="AK114" s="784">
        <v>26379</v>
      </c>
      <c r="AL114" s="782"/>
      <c r="AM114" s="782"/>
      <c r="AN114" s="782"/>
      <c r="AO114" s="783"/>
      <c r="AP114" s="752">
        <v>0.7</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1413375</v>
      </c>
      <c r="BR114" s="769"/>
      <c r="BS114" s="769"/>
      <c r="BT114" s="769"/>
      <c r="BU114" s="769"/>
      <c r="BV114" s="769">
        <v>1344028</v>
      </c>
      <c r="BW114" s="769"/>
      <c r="BX114" s="769"/>
      <c r="BY114" s="769"/>
      <c r="BZ114" s="769"/>
      <c r="CA114" s="769">
        <v>1189405</v>
      </c>
      <c r="CB114" s="769"/>
      <c r="CC114" s="769"/>
      <c r="CD114" s="769"/>
      <c r="CE114" s="769"/>
      <c r="CF114" s="846">
        <v>32.1</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36967</v>
      </c>
      <c r="AB115" s="907"/>
      <c r="AC115" s="907"/>
      <c r="AD115" s="907"/>
      <c r="AE115" s="908"/>
      <c r="AF115" s="909">
        <v>21380</v>
      </c>
      <c r="AG115" s="907"/>
      <c r="AH115" s="907"/>
      <c r="AI115" s="907"/>
      <c r="AJ115" s="908"/>
      <c r="AK115" s="909">
        <v>5748</v>
      </c>
      <c r="AL115" s="907"/>
      <c r="AM115" s="907"/>
      <c r="AN115" s="907"/>
      <c r="AO115" s="908"/>
      <c r="AP115" s="910">
        <v>0.2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220</v>
      </c>
      <c r="BR115" s="769"/>
      <c r="BS115" s="769"/>
      <c r="BT115" s="769"/>
      <c r="BU115" s="769"/>
      <c r="BV115" s="769" t="s">
        <v>220</v>
      </c>
      <c r="BW115" s="769"/>
      <c r="BX115" s="769"/>
      <c r="BY115" s="769"/>
      <c r="BZ115" s="769"/>
      <c r="CA115" s="769" t="s">
        <v>220</v>
      </c>
      <c r="CB115" s="769"/>
      <c r="CC115" s="769"/>
      <c r="CD115" s="769"/>
      <c r="CE115" s="769"/>
      <c r="CF115" s="846" t="s">
        <v>220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t="s">
        <v>220</v>
      </c>
      <c r="DR115" s="782"/>
      <c r="DS115" s="782"/>
      <c r="DT115" s="782"/>
      <c r="DU115" s="783"/>
      <c r="DV115" s="752" t="s">
        <v>220</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220</v>
      </c>
      <c r="AB116" s="782"/>
      <c r="AC116" s="782"/>
      <c r="AD116" s="782"/>
      <c r="AE116" s="783"/>
      <c r="AF116" s="784" t="s">
        <v>220</v>
      </c>
      <c r="AG116" s="782"/>
      <c r="AH116" s="782"/>
      <c r="AI116" s="782"/>
      <c r="AJ116" s="783"/>
      <c r="AK116" s="784" t="s">
        <v>220</v>
      </c>
      <c r="AL116" s="782"/>
      <c r="AM116" s="782"/>
      <c r="AN116" s="782"/>
      <c r="AO116" s="783"/>
      <c r="AP116" s="752" t="s">
        <v>220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813876</v>
      </c>
      <c r="AB117" s="893"/>
      <c r="AC117" s="893"/>
      <c r="AD117" s="893"/>
      <c r="AE117" s="894"/>
      <c r="AF117" s="896">
        <v>849172</v>
      </c>
      <c r="AG117" s="893"/>
      <c r="AH117" s="893"/>
      <c r="AI117" s="893"/>
      <c r="AJ117" s="894"/>
      <c r="AK117" s="896">
        <v>841158</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287</v>
      </c>
      <c r="AG118" s="886"/>
      <c r="AH118" s="886"/>
      <c r="AI118" s="886"/>
      <c r="AJ118" s="887"/>
      <c r="AK118" s="888" t="s">
        <v>286</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10179605</v>
      </c>
      <c r="BR118" s="856"/>
      <c r="BS118" s="856"/>
      <c r="BT118" s="856"/>
      <c r="BU118" s="856"/>
      <c r="BV118" s="856">
        <v>10163531</v>
      </c>
      <c r="BW118" s="856"/>
      <c r="BX118" s="856"/>
      <c r="BY118" s="856"/>
      <c r="BZ118" s="856"/>
      <c r="CA118" s="856">
        <v>10040464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983981</v>
      </c>
      <c r="BR119" s="798"/>
      <c r="BS119" s="798"/>
      <c r="BT119" s="798"/>
      <c r="BU119" s="798"/>
      <c r="BV119" s="798">
        <v>758974</v>
      </c>
      <c r="BW119" s="798"/>
      <c r="BX119" s="798"/>
      <c r="BY119" s="798"/>
      <c r="BZ119" s="798"/>
      <c r="CA119" s="798">
        <v>833092</v>
      </c>
      <c r="CB119" s="798"/>
      <c r="CC119" s="798"/>
      <c r="CD119" s="798"/>
      <c r="CE119" s="798"/>
      <c r="CF119" s="859">
        <v>22.5</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48552</v>
      </c>
      <c r="DH119" s="715"/>
      <c r="DI119" s="715"/>
      <c r="DJ119" s="715"/>
      <c r="DK119" s="716"/>
      <c r="DL119" s="717">
        <v>27305</v>
      </c>
      <c r="DM119" s="715"/>
      <c r="DN119" s="715"/>
      <c r="DO119" s="715"/>
      <c r="DP119" s="716"/>
      <c r="DQ119" s="717">
        <v>95726</v>
      </c>
      <c r="DR119" s="715"/>
      <c r="DS119" s="715"/>
      <c r="DT119" s="715"/>
      <c r="DU119" s="716"/>
      <c r="DV119" s="805">
        <v>2.6</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360584</v>
      </c>
      <c r="BR120" s="769"/>
      <c r="BS120" s="769"/>
      <c r="BT120" s="769"/>
      <c r="BU120" s="769"/>
      <c r="BV120" s="769">
        <v>328333</v>
      </c>
      <c r="BW120" s="769"/>
      <c r="BX120" s="769"/>
      <c r="BY120" s="769"/>
      <c r="BZ120" s="769"/>
      <c r="CA120" s="769">
        <v>201368</v>
      </c>
      <c r="CB120" s="769"/>
      <c r="CC120" s="769"/>
      <c r="CD120" s="769"/>
      <c r="CE120" s="769"/>
      <c r="CF120" s="846">
        <v>5.4</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2049401</v>
      </c>
      <c r="DH120" s="798"/>
      <c r="DI120" s="798"/>
      <c r="DJ120" s="798"/>
      <c r="DK120" s="798"/>
      <c r="DL120" s="798">
        <v>1786115</v>
      </c>
      <c r="DM120" s="798"/>
      <c r="DN120" s="798"/>
      <c r="DO120" s="798"/>
      <c r="DP120" s="798"/>
      <c r="DQ120" s="798">
        <v>1684592</v>
      </c>
      <c r="DR120" s="798"/>
      <c r="DS120" s="798"/>
      <c r="DT120" s="798"/>
      <c r="DU120" s="798"/>
      <c r="DV120" s="799">
        <v>45.5</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5846206</v>
      </c>
      <c r="BR121" s="856"/>
      <c r="BS121" s="856"/>
      <c r="BT121" s="856"/>
      <c r="BU121" s="856"/>
      <c r="BV121" s="856">
        <v>5863992</v>
      </c>
      <c r="BW121" s="856"/>
      <c r="BX121" s="856"/>
      <c r="BY121" s="856"/>
      <c r="BZ121" s="856"/>
      <c r="CA121" s="856">
        <v>6005463</v>
      </c>
      <c r="CB121" s="856"/>
      <c r="CC121" s="856"/>
      <c r="CD121" s="856"/>
      <c r="CE121" s="856"/>
      <c r="CF121" s="857">
        <v>162.1</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1051</v>
      </c>
      <c r="DH121" s="769"/>
      <c r="DI121" s="769"/>
      <c r="DJ121" s="769"/>
      <c r="DK121" s="769"/>
      <c r="DL121" s="769">
        <v>979</v>
      </c>
      <c r="DM121" s="769"/>
      <c r="DN121" s="769"/>
      <c r="DO121" s="769"/>
      <c r="DP121" s="769"/>
      <c r="DQ121" s="769">
        <v>904</v>
      </c>
      <c r="DR121" s="769"/>
      <c r="DS121" s="769"/>
      <c r="DT121" s="769"/>
      <c r="DU121" s="769"/>
      <c r="DV121" s="821">
        <v>0</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7190771</v>
      </c>
      <c r="BR122" s="838"/>
      <c r="BS122" s="838"/>
      <c r="BT122" s="838"/>
      <c r="BU122" s="838"/>
      <c r="BV122" s="838">
        <v>6951299</v>
      </c>
      <c r="BW122" s="838"/>
      <c r="BX122" s="838"/>
      <c r="BY122" s="838"/>
      <c r="BZ122" s="838"/>
      <c r="CA122" s="838">
        <v>7039923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80.599999999999994</v>
      </c>
      <c r="BR123" s="830"/>
      <c r="BS123" s="830"/>
      <c r="BT123" s="830"/>
      <c r="BU123" s="830"/>
      <c r="BV123" s="830">
        <v>86.8</v>
      </c>
      <c r="BW123" s="830"/>
      <c r="BX123" s="830"/>
      <c r="BY123" s="830"/>
      <c r="BZ123" s="830"/>
      <c r="CA123" s="830">
        <v>81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36946</v>
      </c>
      <c r="AB126" s="782"/>
      <c r="AC126" s="782"/>
      <c r="AD126" s="782"/>
      <c r="AE126" s="783"/>
      <c r="AF126" s="784">
        <v>21345</v>
      </c>
      <c r="AG126" s="782"/>
      <c r="AH126" s="782"/>
      <c r="AI126" s="782"/>
      <c r="AJ126" s="783"/>
      <c r="AK126" s="784">
        <v>5748</v>
      </c>
      <c r="AL126" s="782"/>
      <c r="AM126" s="782"/>
      <c r="AN126" s="782"/>
      <c r="AO126" s="783"/>
      <c r="AP126" s="752">
        <v>0.2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21</v>
      </c>
      <c r="AB127" s="782"/>
      <c r="AC127" s="782"/>
      <c r="AD127" s="782"/>
      <c r="AE127" s="783"/>
      <c r="AF127" s="784">
        <v>35</v>
      </c>
      <c r="AG127" s="782"/>
      <c r="AH127" s="782"/>
      <c r="AI127" s="782"/>
      <c r="AJ127" s="783"/>
      <c r="AK127" s="784" t="s">
        <v>220</v>
      </c>
      <c r="AL127" s="782"/>
      <c r="AM127" s="782"/>
      <c r="AN127" s="782"/>
      <c r="AO127" s="783"/>
      <c r="AP127" s="752" t="s">
        <v>220</v>
      </c>
      <c r="AQ127" s="753"/>
      <c r="AR127" s="753"/>
      <c r="AS127" s="753"/>
      <c r="AT127" s="754"/>
      <c r="AU127" s="233"/>
      <c r="AV127" s="233"/>
      <c r="AW127" s="233"/>
      <c r="AX127" s="755" t="s">
        <v>449</v>
      </c>
      <c r="AY127" s="756"/>
      <c r="AZ127" s="756"/>
      <c r="BA127" s="756"/>
      <c r="BB127" s="756"/>
      <c r="BC127" s="756"/>
      <c r="BD127" s="756"/>
      <c r="BE127" s="757"/>
      <c r="BF127" s="758" t="s">
        <v>220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220</v>
      </c>
      <c r="DH127" s="818"/>
      <c r="DI127" s="818"/>
      <c r="DJ127" s="818"/>
      <c r="DK127" s="818"/>
      <c r="DL127" s="818" t="s">
        <v>220</v>
      </c>
      <c r="DM127" s="818"/>
      <c r="DN127" s="818"/>
      <c r="DO127" s="818"/>
      <c r="DP127" s="818"/>
      <c r="DQ127" s="818" t="s">
        <v>220</v>
      </c>
      <c r="DR127" s="818"/>
      <c r="DS127" s="818"/>
      <c r="DT127" s="818"/>
      <c r="DU127" s="818"/>
      <c r="DV127" s="819" t="s">
        <v>220</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1314</v>
      </c>
      <c r="AB128" s="722"/>
      <c r="AC128" s="722"/>
      <c r="AD128" s="722"/>
      <c r="AE128" s="723"/>
      <c r="AF128" s="724">
        <v>62844</v>
      </c>
      <c r="AG128" s="722"/>
      <c r="AH128" s="722"/>
      <c r="AI128" s="722"/>
      <c r="AJ128" s="723"/>
      <c r="AK128" s="724">
        <v>62757</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4172651</v>
      </c>
      <c r="AB129" s="782"/>
      <c r="AC129" s="782"/>
      <c r="AD129" s="782"/>
      <c r="AE129" s="783"/>
      <c r="AF129" s="784">
        <v>4183302</v>
      </c>
      <c r="AG129" s="782"/>
      <c r="AH129" s="782"/>
      <c r="AI129" s="782"/>
      <c r="AJ129" s="783"/>
      <c r="AK129" s="784">
        <v>4197195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466786</v>
      </c>
      <c r="AB130" s="782"/>
      <c r="AC130" s="782"/>
      <c r="AD130" s="782"/>
      <c r="AE130" s="783"/>
      <c r="AF130" s="784">
        <v>483162</v>
      </c>
      <c r="AG130" s="782"/>
      <c r="AH130" s="782"/>
      <c r="AI130" s="782"/>
      <c r="AJ130" s="783"/>
      <c r="AK130" s="784">
        <v>493356</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81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3705865</v>
      </c>
      <c r="AB131" s="715"/>
      <c r="AC131" s="715"/>
      <c r="AD131" s="715"/>
      <c r="AE131" s="716"/>
      <c r="AF131" s="717">
        <v>3700140</v>
      </c>
      <c r="AG131" s="715"/>
      <c r="AH131" s="715"/>
      <c r="AI131" s="715"/>
      <c r="AJ131" s="716"/>
      <c r="AK131" s="717">
        <v>3703839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9.330500013</v>
      </c>
      <c r="AB132" s="738"/>
      <c r="AC132" s="738"/>
      <c r="AD132" s="738"/>
      <c r="AE132" s="739"/>
      <c r="AF132" s="740">
        <v>8.1933727770000004</v>
      </c>
      <c r="AG132" s="738"/>
      <c r="AH132" s="738"/>
      <c r="AI132" s="738"/>
      <c r="AJ132" s="739"/>
      <c r="AK132" s="740">
        <v>7.6959295860000001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12.1</v>
      </c>
      <c r="AB133" s="747"/>
      <c r="AC133" s="747"/>
      <c r="AD133" s="747"/>
      <c r="AE133" s="748"/>
      <c r="AF133" s="746">
        <v>9.8000000000000007</v>
      </c>
      <c r="AG133" s="747"/>
      <c r="AH133" s="747"/>
      <c r="AI133" s="747"/>
      <c r="AJ133" s="748"/>
      <c r="AK133" s="746">
        <v>8.4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C52" sqref="AC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A5" sqref="A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1132551</v>
      </c>
      <c r="L9" s="264">
        <v>61736</v>
      </c>
      <c r="M9" s="265">
        <v>76983</v>
      </c>
      <c r="N9" s="266">
        <v>-19.8</v>
      </c>
    </row>
    <row r="10" spans="1:16">
      <c r="A10" s="248"/>
      <c r="B10" s="244"/>
      <c r="C10" s="244"/>
      <c r="D10" s="244"/>
      <c r="E10" s="244"/>
      <c r="F10" s="244"/>
      <c r="G10" s="1131" t="s">
        <v>471</v>
      </c>
      <c r="H10" s="1132"/>
      <c r="I10" s="1132"/>
      <c r="J10" s="1133"/>
      <c r="K10" s="267">
        <v>52732</v>
      </c>
      <c r="L10" s="268">
        <v>2874</v>
      </c>
      <c r="M10" s="269">
        <v>8074</v>
      </c>
      <c r="N10" s="270">
        <v>-64.400000000000006</v>
      </c>
    </row>
    <row r="11" spans="1:16" ht="13.5" customHeight="1">
      <c r="A11" s="248"/>
      <c r="B11" s="244"/>
      <c r="C11" s="244"/>
      <c r="D11" s="244"/>
      <c r="E11" s="244"/>
      <c r="F11" s="244"/>
      <c r="G11" s="1131" t="s">
        <v>472</v>
      </c>
      <c r="H11" s="1132"/>
      <c r="I11" s="1132"/>
      <c r="J11" s="1133"/>
      <c r="K11" s="267">
        <v>249389</v>
      </c>
      <c r="L11" s="268">
        <v>13594</v>
      </c>
      <c r="M11" s="269">
        <v>11657</v>
      </c>
      <c r="N11" s="270">
        <v>16.600000000000001</v>
      </c>
    </row>
    <row r="12" spans="1:16" ht="13.5" customHeight="1">
      <c r="A12" s="248"/>
      <c r="B12" s="244"/>
      <c r="C12" s="244"/>
      <c r="D12" s="244"/>
      <c r="E12" s="244"/>
      <c r="F12" s="244"/>
      <c r="G12" s="1131" t="s">
        <v>473</v>
      </c>
      <c r="H12" s="1132"/>
      <c r="I12" s="1132"/>
      <c r="J12" s="1133"/>
      <c r="K12" s="267" t="s">
        <v>474</v>
      </c>
      <c r="L12" s="268" t="s">
        <v>474</v>
      </c>
      <c r="M12" s="269">
        <v>448</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85612</v>
      </c>
      <c r="L14" s="268">
        <v>4667</v>
      </c>
      <c r="M14" s="269">
        <v>3486</v>
      </c>
      <c r="N14" s="270">
        <v>33.9</v>
      </c>
    </row>
    <row r="15" spans="1:16" ht="13.5" customHeight="1">
      <c r="A15" s="248"/>
      <c r="B15" s="244"/>
      <c r="C15" s="244"/>
      <c r="D15" s="244"/>
      <c r="E15" s="244"/>
      <c r="F15" s="244"/>
      <c r="G15" s="1131" t="s">
        <v>477</v>
      </c>
      <c r="H15" s="1132"/>
      <c r="I15" s="1132"/>
      <c r="J15" s="1133"/>
      <c r="K15" s="267">
        <v>2958</v>
      </c>
      <c r="L15" s="268">
        <v>161</v>
      </c>
      <c r="M15" s="269">
        <v>1601</v>
      </c>
      <c r="N15" s="270">
        <v>-89.9</v>
      </c>
    </row>
    <row r="16" spans="1:16">
      <c r="A16" s="248"/>
      <c r="B16" s="244"/>
      <c r="C16" s="244"/>
      <c r="D16" s="244"/>
      <c r="E16" s="244"/>
      <c r="F16" s="244"/>
      <c r="G16" s="1134" t="s">
        <v>478</v>
      </c>
      <c r="H16" s="1135"/>
      <c r="I16" s="1135"/>
      <c r="J16" s="1136"/>
      <c r="K16" s="268">
        <v>-146269</v>
      </c>
      <c r="L16" s="268">
        <v>-7973</v>
      </c>
      <c r="M16" s="269">
        <v>-9493</v>
      </c>
      <c r="N16" s="270">
        <v>-16</v>
      </c>
    </row>
    <row r="17" spans="1:16">
      <c r="A17" s="248"/>
      <c r="B17" s="244"/>
      <c r="C17" s="244"/>
      <c r="D17" s="244"/>
      <c r="E17" s="244"/>
      <c r="F17" s="244"/>
      <c r="G17" s="1134" t="s">
        <v>170</v>
      </c>
      <c r="H17" s="1135"/>
      <c r="I17" s="1135"/>
      <c r="J17" s="1136"/>
      <c r="K17" s="268">
        <v>1376973</v>
      </c>
      <c r="L17" s="268">
        <v>75060</v>
      </c>
      <c r="M17" s="269">
        <v>92756</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6.65</v>
      </c>
      <c r="L21" s="281">
        <v>8.7799999999999994</v>
      </c>
      <c r="M21" s="282">
        <v>-2.13</v>
      </c>
      <c r="N21" s="249"/>
      <c r="O21" s="283"/>
      <c r="P21" s="279"/>
    </row>
    <row r="22" spans="1:16" s="284" customFormat="1">
      <c r="A22" s="279"/>
      <c r="B22" s="249"/>
      <c r="C22" s="249"/>
      <c r="D22" s="249"/>
      <c r="E22" s="249"/>
      <c r="F22" s="249"/>
      <c r="G22" s="1128" t="s">
        <v>484</v>
      </c>
      <c r="H22" s="1129"/>
      <c r="I22" s="1129"/>
      <c r="J22" s="1130"/>
      <c r="K22" s="285">
        <v>99.5</v>
      </c>
      <c r="L22" s="286">
        <v>96.3</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677414</v>
      </c>
      <c r="L32" s="294">
        <v>36926</v>
      </c>
      <c r="M32" s="295">
        <v>53752</v>
      </c>
      <c r="N32" s="296">
        <v>-31.3</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v>8</v>
      </c>
      <c r="N34" s="296" t="s">
        <v>474</v>
      </c>
    </row>
    <row r="35" spans="1:16" ht="27" customHeight="1">
      <c r="A35" s="248"/>
      <c r="B35" s="244"/>
      <c r="C35" s="244"/>
      <c r="D35" s="244"/>
      <c r="E35" s="244"/>
      <c r="F35" s="244"/>
      <c r="G35" s="1119" t="s">
        <v>491</v>
      </c>
      <c r="H35" s="1120"/>
      <c r="I35" s="1120"/>
      <c r="J35" s="1121"/>
      <c r="K35" s="294">
        <v>131617</v>
      </c>
      <c r="L35" s="294">
        <v>7175</v>
      </c>
      <c r="M35" s="295">
        <v>15811</v>
      </c>
      <c r="N35" s="296">
        <v>-54.6</v>
      </c>
    </row>
    <row r="36" spans="1:16" ht="27" customHeight="1">
      <c r="A36" s="248"/>
      <c r="B36" s="244"/>
      <c r="C36" s="244"/>
      <c r="D36" s="244"/>
      <c r="E36" s="244"/>
      <c r="F36" s="244"/>
      <c r="G36" s="1119" t="s">
        <v>492</v>
      </c>
      <c r="H36" s="1120"/>
      <c r="I36" s="1120"/>
      <c r="J36" s="1121"/>
      <c r="K36" s="294">
        <v>26379</v>
      </c>
      <c r="L36" s="294">
        <v>1438</v>
      </c>
      <c r="M36" s="295">
        <v>3371</v>
      </c>
      <c r="N36" s="296">
        <v>-57.3</v>
      </c>
    </row>
    <row r="37" spans="1:16" ht="13.5" customHeight="1">
      <c r="A37" s="248"/>
      <c r="B37" s="244"/>
      <c r="C37" s="244"/>
      <c r="D37" s="244"/>
      <c r="E37" s="244"/>
      <c r="F37" s="244"/>
      <c r="G37" s="1119" t="s">
        <v>493</v>
      </c>
      <c r="H37" s="1120"/>
      <c r="I37" s="1120"/>
      <c r="J37" s="1121"/>
      <c r="K37" s="294">
        <v>5748</v>
      </c>
      <c r="L37" s="294">
        <v>313</v>
      </c>
      <c r="M37" s="295">
        <v>1425</v>
      </c>
      <c r="N37" s="296">
        <v>-78</v>
      </c>
    </row>
    <row r="38" spans="1:16" ht="27" customHeight="1">
      <c r="A38" s="248"/>
      <c r="B38" s="244"/>
      <c r="C38" s="244"/>
      <c r="D38" s="244"/>
      <c r="E38" s="244"/>
      <c r="F38" s="244"/>
      <c r="G38" s="1122" t="s">
        <v>494</v>
      </c>
      <c r="H38" s="1123"/>
      <c r="I38" s="1123"/>
      <c r="J38" s="1124"/>
      <c r="K38" s="297" t="s">
        <v>474</v>
      </c>
      <c r="L38" s="297" t="s">
        <v>474</v>
      </c>
      <c r="M38" s="298">
        <v>8</v>
      </c>
      <c r="N38" s="299" t="s">
        <v>474</v>
      </c>
      <c r="O38" s="293"/>
    </row>
    <row r="39" spans="1:16">
      <c r="A39" s="248"/>
      <c r="B39" s="244"/>
      <c r="C39" s="244"/>
      <c r="D39" s="244"/>
      <c r="E39" s="244"/>
      <c r="F39" s="244"/>
      <c r="G39" s="1122" t="s">
        <v>495</v>
      </c>
      <c r="H39" s="1123"/>
      <c r="I39" s="1123"/>
      <c r="J39" s="1124"/>
      <c r="K39" s="300">
        <v>-62757</v>
      </c>
      <c r="L39" s="300">
        <v>-3421</v>
      </c>
      <c r="M39" s="301">
        <v>-3247</v>
      </c>
      <c r="N39" s="302">
        <v>5.4</v>
      </c>
      <c r="O39" s="293"/>
    </row>
    <row r="40" spans="1:16" ht="27" customHeight="1">
      <c r="A40" s="248"/>
      <c r="B40" s="244"/>
      <c r="C40" s="244"/>
      <c r="D40" s="244"/>
      <c r="E40" s="244"/>
      <c r="F40" s="244"/>
      <c r="G40" s="1119" t="s">
        <v>496</v>
      </c>
      <c r="H40" s="1120"/>
      <c r="I40" s="1120"/>
      <c r="J40" s="1121"/>
      <c r="K40" s="300">
        <v>-493356</v>
      </c>
      <c r="L40" s="300">
        <v>-26893</v>
      </c>
      <c r="M40" s="301">
        <v>-45760</v>
      </c>
      <c r="N40" s="302">
        <v>-41.2</v>
      </c>
      <c r="O40" s="293"/>
    </row>
    <row r="41" spans="1:16">
      <c r="A41" s="248"/>
      <c r="B41" s="244"/>
      <c r="C41" s="244"/>
      <c r="D41" s="244"/>
      <c r="E41" s="244"/>
      <c r="F41" s="244"/>
      <c r="G41" s="1125" t="s">
        <v>281</v>
      </c>
      <c r="H41" s="1126"/>
      <c r="I41" s="1126"/>
      <c r="J41" s="1127"/>
      <c r="K41" s="294">
        <v>285045</v>
      </c>
      <c r="L41" s="300">
        <v>15538</v>
      </c>
      <c r="M41" s="301">
        <v>25369</v>
      </c>
      <c r="N41" s="302">
        <v>-38.799999999999997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967192</v>
      </c>
      <c r="J51" s="320">
        <v>51733</v>
      </c>
      <c r="K51" s="321">
        <v>30.3</v>
      </c>
      <c r="L51" s="322">
        <v>65529</v>
      </c>
      <c r="M51" s="323">
        <v>43</v>
      </c>
      <c r="N51" s="324">
        <v>-12.7</v>
      </c>
    </row>
    <row r="52" spans="1:14">
      <c r="A52" s="248"/>
      <c r="B52" s="244"/>
      <c r="C52" s="244"/>
      <c r="D52" s="244"/>
      <c r="E52" s="244"/>
      <c r="F52" s="244"/>
      <c r="G52" s="325"/>
      <c r="H52" s="326" t="s">
        <v>507</v>
      </c>
      <c r="I52" s="327">
        <v>208135</v>
      </c>
      <c r="J52" s="328">
        <v>11133</v>
      </c>
      <c r="K52" s="329">
        <v>-12.3</v>
      </c>
      <c r="L52" s="330">
        <v>32858</v>
      </c>
      <c r="M52" s="331">
        <v>44.5</v>
      </c>
      <c r="N52" s="332">
        <v>-56.8</v>
      </c>
    </row>
    <row r="53" spans="1:14">
      <c r="A53" s="248"/>
      <c r="B53" s="244"/>
      <c r="C53" s="244"/>
      <c r="D53" s="244"/>
      <c r="E53" s="244"/>
      <c r="F53" s="244"/>
      <c r="G53" s="310" t="s">
        <v>508</v>
      </c>
      <c r="H53" s="311"/>
      <c r="I53" s="319">
        <v>652949</v>
      </c>
      <c r="J53" s="320">
        <v>35394</v>
      </c>
      <c r="K53" s="321">
        <v>-31.6</v>
      </c>
      <c r="L53" s="322">
        <v>64717</v>
      </c>
      <c r="M53" s="323">
        <v>-1.2</v>
      </c>
      <c r="N53" s="324">
        <v>-30.4</v>
      </c>
    </row>
    <row r="54" spans="1:14">
      <c r="A54" s="248"/>
      <c r="B54" s="244"/>
      <c r="C54" s="244"/>
      <c r="D54" s="244"/>
      <c r="E54" s="244"/>
      <c r="F54" s="244"/>
      <c r="G54" s="325"/>
      <c r="H54" s="326" t="s">
        <v>507</v>
      </c>
      <c r="I54" s="327">
        <v>247345</v>
      </c>
      <c r="J54" s="328">
        <v>13408</v>
      </c>
      <c r="K54" s="329">
        <v>20.399999999999999</v>
      </c>
      <c r="L54" s="330">
        <v>31931</v>
      </c>
      <c r="M54" s="331">
        <v>-2.8</v>
      </c>
      <c r="N54" s="332">
        <v>23.2</v>
      </c>
    </row>
    <row r="55" spans="1:14">
      <c r="A55" s="248"/>
      <c r="B55" s="244"/>
      <c r="C55" s="244"/>
      <c r="D55" s="244"/>
      <c r="E55" s="244"/>
      <c r="F55" s="244"/>
      <c r="G55" s="310" t="s">
        <v>509</v>
      </c>
      <c r="H55" s="311"/>
      <c r="I55" s="319">
        <v>1442276</v>
      </c>
      <c r="J55" s="320">
        <v>78735</v>
      </c>
      <c r="K55" s="321">
        <v>122.5</v>
      </c>
      <c r="L55" s="322">
        <v>61557</v>
      </c>
      <c r="M55" s="323">
        <v>-4.9000000000000004</v>
      </c>
      <c r="N55" s="324">
        <v>127.4</v>
      </c>
    </row>
    <row r="56" spans="1:14">
      <c r="A56" s="248"/>
      <c r="B56" s="244"/>
      <c r="C56" s="244"/>
      <c r="D56" s="244"/>
      <c r="E56" s="244"/>
      <c r="F56" s="244"/>
      <c r="G56" s="325"/>
      <c r="H56" s="326" t="s">
        <v>507</v>
      </c>
      <c r="I56" s="327">
        <v>409142</v>
      </c>
      <c r="J56" s="328">
        <v>22336</v>
      </c>
      <c r="K56" s="329">
        <v>66.599999999999994</v>
      </c>
      <c r="L56" s="330">
        <v>32497</v>
      </c>
      <c r="M56" s="331">
        <v>1.8</v>
      </c>
      <c r="N56" s="332">
        <v>64.8</v>
      </c>
    </row>
    <row r="57" spans="1:14">
      <c r="A57" s="248"/>
      <c r="B57" s="244"/>
      <c r="C57" s="244"/>
      <c r="D57" s="244"/>
      <c r="E57" s="244"/>
      <c r="F57" s="244"/>
      <c r="G57" s="310" t="s">
        <v>510</v>
      </c>
      <c r="H57" s="311"/>
      <c r="I57" s="319">
        <v>920105</v>
      </c>
      <c r="J57" s="320">
        <v>50019</v>
      </c>
      <c r="K57" s="321">
        <v>-36.5</v>
      </c>
      <c r="L57" s="322">
        <v>69806</v>
      </c>
      <c r="M57" s="323">
        <v>13.4</v>
      </c>
      <c r="N57" s="324">
        <v>-49.9</v>
      </c>
    </row>
    <row r="58" spans="1:14">
      <c r="A58" s="248"/>
      <c r="B58" s="244"/>
      <c r="C58" s="244"/>
      <c r="D58" s="244"/>
      <c r="E58" s="244"/>
      <c r="F58" s="244"/>
      <c r="G58" s="325"/>
      <c r="H58" s="326" t="s">
        <v>507</v>
      </c>
      <c r="I58" s="327">
        <v>375753</v>
      </c>
      <c r="J58" s="328">
        <v>20427</v>
      </c>
      <c r="K58" s="329">
        <v>-8.5</v>
      </c>
      <c r="L58" s="330">
        <v>32823</v>
      </c>
      <c r="M58" s="331">
        <v>1</v>
      </c>
      <c r="N58" s="332">
        <v>-9.5</v>
      </c>
    </row>
    <row r="59" spans="1:14">
      <c r="A59" s="248"/>
      <c r="B59" s="244"/>
      <c r="C59" s="244"/>
      <c r="D59" s="244"/>
      <c r="E59" s="244"/>
      <c r="F59" s="244"/>
      <c r="G59" s="310" t="s">
        <v>511</v>
      </c>
      <c r="H59" s="311"/>
      <c r="I59" s="319">
        <v>611331</v>
      </c>
      <c r="J59" s="320">
        <v>33324</v>
      </c>
      <c r="K59" s="321">
        <v>-33.4</v>
      </c>
      <c r="L59" s="322">
        <v>74444</v>
      </c>
      <c r="M59" s="323">
        <v>6.6</v>
      </c>
      <c r="N59" s="324">
        <v>-40</v>
      </c>
    </row>
    <row r="60" spans="1:14">
      <c r="A60" s="248"/>
      <c r="B60" s="244"/>
      <c r="C60" s="244"/>
      <c r="D60" s="244"/>
      <c r="E60" s="244"/>
      <c r="F60" s="244"/>
      <c r="G60" s="325"/>
      <c r="H60" s="326" t="s">
        <v>507</v>
      </c>
      <c r="I60" s="333">
        <v>265861</v>
      </c>
      <c r="J60" s="328">
        <v>14492</v>
      </c>
      <c r="K60" s="329">
        <v>-29.1</v>
      </c>
      <c r="L60" s="330">
        <v>34175</v>
      </c>
      <c r="M60" s="331">
        <v>4.0999999999999996</v>
      </c>
      <c r="N60" s="332">
        <v>-33.200000000000003</v>
      </c>
    </row>
    <row r="61" spans="1:14">
      <c r="A61" s="248"/>
      <c r="B61" s="244"/>
      <c r="C61" s="244"/>
      <c r="D61" s="244"/>
      <c r="E61" s="244"/>
      <c r="F61" s="244"/>
      <c r="G61" s="310" t="s">
        <v>512</v>
      </c>
      <c r="H61" s="334"/>
      <c r="I61" s="335">
        <v>918771</v>
      </c>
      <c r="J61" s="336">
        <v>49841</v>
      </c>
      <c r="K61" s="337">
        <v>10.3</v>
      </c>
      <c r="L61" s="338">
        <v>67211</v>
      </c>
      <c r="M61" s="339">
        <v>11.4</v>
      </c>
      <c r="N61" s="324">
        <v>-1.1000000000000001</v>
      </c>
    </row>
    <row r="62" spans="1:14">
      <c r="A62" s="248"/>
      <c r="B62" s="244"/>
      <c r="C62" s="244"/>
      <c r="D62" s="244"/>
      <c r="E62" s="244"/>
      <c r="F62" s="244"/>
      <c r="G62" s="325"/>
      <c r="H62" s="326" t="s">
        <v>507</v>
      </c>
      <c r="I62" s="327">
        <v>301247</v>
      </c>
      <c r="J62" s="328">
        <v>16359</v>
      </c>
      <c r="K62" s="329">
        <v>7.4</v>
      </c>
      <c r="L62" s="330">
        <v>32857</v>
      </c>
      <c r="M62" s="331">
        <v>9.6999999999999993</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5.08</v>
      </c>
      <c r="G47" s="12">
        <v>10.71</v>
      </c>
      <c r="H47" s="12">
        <v>14.93</v>
      </c>
      <c r="I47" s="12">
        <v>8.8699999999999992</v>
      </c>
      <c r="J47" s="13">
        <v>10.67</v>
      </c>
    </row>
    <row r="48" spans="2:10" ht="57.75" customHeight="1">
      <c r="B48" s="14"/>
      <c r="C48" s="1139" t="s">
        <v>4</v>
      </c>
      <c r="D48" s="1139"/>
      <c r="E48" s="1140"/>
      <c r="F48" s="15">
        <v>3.61</v>
      </c>
      <c r="G48" s="16">
        <v>6.47</v>
      </c>
      <c r="H48" s="16">
        <v>6.07</v>
      </c>
      <c r="I48" s="16">
        <v>5.37</v>
      </c>
      <c r="J48" s="17">
        <v>7.7</v>
      </c>
    </row>
    <row r="49" spans="2:10" ht="57.75" customHeight="1" thickBot="1">
      <c r="B49" s="18"/>
      <c r="C49" s="1141" t="s">
        <v>5</v>
      </c>
      <c r="D49" s="1141"/>
      <c r="E49" s="1142"/>
      <c r="F49" s="19">
        <v>0.62</v>
      </c>
      <c r="G49" s="20">
        <v>8.65</v>
      </c>
      <c r="H49" s="20">
        <v>3.59</v>
      </c>
      <c r="I49" s="20" t="s">
        <v>519</v>
      </c>
      <c r="J49" s="21">
        <v>4.18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30.09</v>
      </c>
      <c r="G34" s="33">
        <v>31.28</v>
      </c>
      <c r="H34" s="33">
        <v>28.23</v>
      </c>
      <c r="I34" s="33">
        <v>29.95</v>
      </c>
      <c r="J34" s="34">
        <v>29.01</v>
      </c>
      <c r="K34" s="22"/>
      <c r="L34" s="22"/>
      <c r="M34" s="22"/>
      <c r="N34" s="22"/>
      <c r="O34" s="22"/>
      <c r="P34" s="22"/>
    </row>
    <row r="35" spans="1:16" ht="39" customHeight="1">
      <c r="A35" s="22"/>
      <c r="B35" s="35"/>
      <c r="C35" s="1143" t="s">
        <v>521</v>
      </c>
      <c r="D35" s="1144"/>
      <c r="E35" s="1145"/>
      <c r="F35" s="36">
        <v>3.74</v>
      </c>
      <c r="G35" s="37">
        <v>6.64</v>
      </c>
      <c r="H35" s="37">
        <v>6.29</v>
      </c>
      <c r="I35" s="37">
        <v>5.62</v>
      </c>
      <c r="J35" s="38">
        <v>7.99</v>
      </c>
      <c r="K35" s="22"/>
      <c r="L35" s="22"/>
      <c r="M35" s="22"/>
      <c r="N35" s="22"/>
      <c r="O35" s="22"/>
      <c r="P35" s="22"/>
    </row>
    <row r="36" spans="1:16" ht="39" customHeight="1">
      <c r="A36" s="22"/>
      <c r="B36" s="35"/>
      <c r="C36" s="1143" t="s">
        <v>522</v>
      </c>
      <c r="D36" s="1144"/>
      <c r="E36" s="1145"/>
      <c r="F36" s="36">
        <v>1.82</v>
      </c>
      <c r="G36" s="37">
        <v>1.7</v>
      </c>
      <c r="H36" s="37">
        <v>3.01</v>
      </c>
      <c r="I36" s="37">
        <v>2.52</v>
      </c>
      <c r="J36" s="38">
        <v>1.33</v>
      </c>
      <c r="K36" s="22"/>
      <c r="L36" s="22"/>
      <c r="M36" s="22"/>
      <c r="N36" s="22"/>
      <c r="O36" s="22"/>
      <c r="P36" s="22"/>
    </row>
    <row r="37" spans="1:16" ht="39" customHeight="1">
      <c r="A37" s="22"/>
      <c r="B37" s="35"/>
      <c r="C37" s="1143" t="s">
        <v>523</v>
      </c>
      <c r="D37" s="1144"/>
      <c r="E37" s="1145"/>
      <c r="F37" s="36">
        <v>1.39</v>
      </c>
      <c r="G37" s="37">
        <v>0.99</v>
      </c>
      <c r="H37" s="37">
        <v>0.85</v>
      </c>
      <c r="I37" s="37">
        <v>0.93</v>
      </c>
      <c r="J37" s="38">
        <v>1.04</v>
      </c>
      <c r="K37" s="22"/>
      <c r="L37" s="22"/>
      <c r="M37" s="22"/>
      <c r="N37" s="22"/>
      <c r="O37" s="22"/>
      <c r="P37" s="22"/>
    </row>
    <row r="38" spans="1:16" ht="39" customHeight="1">
      <c r="A38" s="22"/>
      <c r="B38" s="35"/>
      <c r="C38" s="1143" t="s">
        <v>524</v>
      </c>
      <c r="D38" s="1144"/>
      <c r="E38" s="1145"/>
      <c r="F38" s="36">
        <v>1.0900000000000001</v>
      </c>
      <c r="G38" s="37">
        <v>0.86</v>
      </c>
      <c r="H38" s="37">
        <v>0.86</v>
      </c>
      <c r="I38" s="37">
        <v>0.48</v>
      </c>
      <c r="J38" s="38">
        <v>0.49</v>
      </c>
      <c r="K38" s="22"/>
      <c r="L38" s="22"/>
      <c r="M38" s="22"/>
      <c r="N38" s="22"/>
      <c r="O38" s="22"/>
      <c r="P38" s="22"/>
    </row>
    <row r="39" spans="1:16" ht="39" customHeight="1">
      <c r="A39" s="22"/>
      <c r="B39" s="35"/>
      <c r="C39" s="1143" t="s">
        <v>525</v>
      </c>
      <c r="D39" s="1144"/>
      <c r="E39" s="1145"/>
      <c r="F39" s="36">
        <v>0.04</v>
      </c>
      <c r="G39" s="37">
        <v>0.06</v>
      </c>
      <c r="H39" s="37">
        <v>7.0000000000000007E-2</v>
      </c>
      <c r="I39" s="37">
        <v>7.0000000000000007E-2</v>
      </c>
      <c r="J39" s="38">
        <v>7.0000000000000007E-2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0.26</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80" zoomScaleNormal="80" zoomScaleSheetLayoutView="55" workbookViewId="0">
      <selection activeCell="P47" sqref="P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743</v>
      </c>
      <c r="L45" s="60">
        <v>678</v>
      </c>
      <c r="M45" s="60">
        <v>602</v>
      </c>
      <c r="N45" s="60">
        <v>658</v>
      </c>
      <c r="O45" s="61">
        <v>677</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206</v>
      </c>
      <c r="L48" s="64">
        <v>141</v>
      </c>
      <c r="M48" s="64">
        <v>138</v>
      </c>
      <c r="N48" s="64">
        <v>148</v>
      </c>
      <c r="O48" s="65">
        <v>132</v>
      </c>
      <c r="P48" s="48"/>
      <c r="Q48" s="48"/>
      <c r="R48" s="48"/>
      <c r="S48" s="48"/>
      <c r="T48" s="48"/>
      <c r="U48" s="48"/>
    </row>
    <row r="49" spans="1:21" ht="30.75" customHeight="1">
      <c r="A49" s="48"/>
      <c r="B49" s="1161"/>
      <c r="C49" s="1162"/>
      <c r="D49" s="62"/>
      <c r="E49" s="1153" t="s">
        <v>16</v>
      </c>
      <c r="F49" s="1153"/>
      <c r="G49" s="1153"/>
      <c r="H49" s="1153"/>
      <c r="I49" s="1153"/>
      <c r="J49" s="1154"/>
      <c r="K49" s="63">
        <v>79</v>
      </c>
      <c r="L49" s="64">
        <v>46</v>
      </c>
      <c r="M49" s="64">
        <v>38</v>
      </c>
      <c r="N49" s="64">
        <v>22</v>
      </c>
      <c r="O49" s="65">
        <v>26</v>
      </c>
      <c r="P49" s="48"/>
      <c r="Q49" s="48"/>
      <c r="R49" s="48"/>
      <c r="S49" s="48"/>
      <c r="T49" s="48"/>
      <c r="U49" s="48"/>
    </row>
    <row r="50" spans="1:21" ht="30.75" customHeight="1">
      <c r="A50" s="48"/>
      <c r="B50" s="1161"/>
      <c r="C50" s="1162"/>
      <c r="D50" s="62"/>
      <c r="E50" s="1153" t="s">
        <v>17</v>
      </c>
      <c r="F50" s="1153"/>
      <c r="G50" s="1153"/>
      <c r="H50" s="1153"/>
      <c r="I50" s="1153"/>
      <c r="J50" s="1154"/>
      <c r="K50" s="63">
        <v>5</v>
      </c>
      <c r="L50" s="64">
        <v>37</v>
      </c>
      <c r="M50" s="64">
        <v>37</v>
      </c>
      <c r="N50" s="64">
        <v>21</v>
      </c>
      <c r="O50" s="65">
        <v>6</v>
      </c>
      <c r="P50" s="48"/>
      <c r="Q50" s="48"/>
      <c r="R50" s="48"/>
      <c r="S50" s="48"/>
      <c r="T50" s="48"/>
      <c r="U50" s="48"/>
    </row>
    <row r="51" spans="1:21" ht="30.75" customHeight="1">
      <c r="A51" s="48"/>
      <c r="B51" s="1163"/>
      <c r="C51" s="1164"/>
      <c r="D51" s="66"/>
      <c r="E51" s="1153" t="s">
        <v>18</v>
      </c>
      <c r="F51" s="1153"/>
      <c r="G51" s="1153"/>
      <c r="H51" s="1153"/>
      <c r="I51" s="1153"/>
      <c r="J51" s="1154"/>
      <c r="K51" s="63">
        <v>2</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481</v>
      </c>
      <c r="L52" s="64">
        <v>452</v>
      </c>
      <c r="M52" s="64">
        <v>468</v>
      </c>
      <c r="N52" s="64">
        <v>546</v>
      </c>
      <c r="O52" s="65">
        <v>557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554</v>
      </c>
      <c r="L53" s="69">
        <v>450</v>
      </c>
      <c r="M53" s="69">
        <v>347</v>
      </c>
      <c r="N53" s="69">
        <v>303</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5903</v>
      </c>
      <c r="J41" s="83">
        <v>5943</v>
      </c>
      <c r="K41" s="83">
        <v>6540</v>
      </c>
      <c r="L41" s="83">
        <v>6857</v>
      </c>
      <c r="M41" s="84">
        <v>6902</v>
      </c>
    </row>
    <row r="42" spans="2:13" ht="27.75" customHeight="1">
      <c r="B42" s="1169"/>
      <c r="C42" s="1170"/>
      <c r="D42" s="85"/>
      <c r="E42" s="1173" t="s">
        <v>26</v>
      </c>
      <c r="F42" s="1173"/>
      <c r="G42" s="1173"/>
      <c r="H42" s="1174"/>
      <c r="I42" s="86">
        <v>121</v>
      </c>
      <c r="J42" s="87">
        <v>85</v>
      </c>
      <c r="K42" s="87">
        <v>49</v>
      </c>
      <c r="L42" s="87">
        <v>27</v>
      </c>
      <c r="M42" s="88">
        <v>96</v>
      </c>
    </row>
    <row r="43" spans="2:13" ht="27.75" customHeight="1">
      <c r="B43" s="1169"/>
      <c r="C43" s="1170"/>
      <c r="D43" s="85"/>
      <c r="E43" s="1173" t="s">
        <v>27</v>
      </c>
      <c r="F43" s="1173"/>
      <c r="G43" s="1173"/>
      <c r="H43" s="1174"/>
      <c r="I43" s="86">
        <v>2624</v>
      </c>
      <c r="J43" s="87">
        <v>2522</v>
      </c>
      <c r="K43" s="87">
        <v>2050</v>
      </c>
      <c r="L43" s="87">
        <v>1787</v>
      </c>
      <c r="M43" s="88">
        <v>1685</v>
      </c>
    </row>
    <row r="44" spans="2:13" ht="27.75" customHeight="1">
      <c r="B44" s="1169"/>
      <c r="C44" s="1170"/>
      <c r="D44" s="85"/>
      <c r="E44" s="1173" t="s">
        <v>28</v>
      </c>
      <c r="F44" s="1173"/>
      <c r="G44" s="1173"/>
      <c r="H44" s="1174"/>
      <c r="I44" s="86">
        <v>199</v>
      </c>
      <c r="J44" s="87">
        <v>154</v>
      </c>
      <c r="K44" s="87">
        <v>127</v>
      </c>
      <c r="L44" s="87">
        <v>148</v>
      </c>
      <c r="M44" s="88">
        <v>168</v>
      </c>
    </row>
    <row r="45" spans="2:13" ht="27.75" customHeight="1">
      <c r="B45" s="1169"/>
      <c r="C45" s="1170"/>
      <c r="D45" s="85"/>
      <c r="E45" s="1173" t="s">
        <v>29</v>
      </c>
      <c r="F45" s="1173"/>
      <c r="G45" s="1173"/>
      <c r="H45" s="1174"/>
      <c r="I45" s="86">
        <v>1505</v>
      </c>
      <c r="J45" s="87">
        <v>1459</v>
      </c>
      <c r="K45" s="87">
        <v>1413</v>
      </c>
      <c r="L45" s="87">
        <v>1344</v>
      </c>
      <c r="M45" s="88">
        <v>1189</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513</v>
      </c>
      <c r="J49" s="87">
        <v>695</v>
      </c>
      <c r="K49" s="87">
        <v>984</v>
      </c>
      <c r="L49" s="87">
        <v>759</v>
      </c>
      <c r="M49" s="88">
        <v>833</v>
      </c>
    </row>
    <row r="50" spans="2:13" ht="27.75" customHeight="1">
      <c r="B50" s="1169"/>
      <c r="C50" s="1170"/>
      <c r="D50" s="85"/>
      <c r="E50" s="1173" t="s">
        <v>35</v>
      </c>
      <c r="F50" s="1173"/>
      <c r="G50" s="1173"/>
      <c r="H50" s="1174"/>
      <c r="I50" s="86">
        <v>6</v>
      </c>
      <c r="J50" s="87">
        <v>362</v>
      </c>
      <c r="K50" s="87">
        <v>361</v>
      </c>
      <c r="L50" s="87">
        <v>328</v>
      </c>
      <c r="M50" s="88">
        <v>201</v>
      </c>
    </row>
    <row r="51" spans="2:13" ht="27.75" customHeight="1">
      <c r="B51" s="1171"/>
      <c r="C51" s="1172"/>
      <c r="D51" s="85"/>
      <c r="E51" s="1173" t="s">
        <v>36</v>
      </c>
      <c r="F51" s="1173"/>
      <c r="G51" s="1173"/>
      <c r="H51" s="1174"/>
      <c r="I51" s="86">
        <v>5336</v>
      </c>
      <c r="J51" s="87">
        <v>5651</v>
      </c>
      <c r="K51" s="87">
        <v>5846</v>
      </c>
      <c r="L51" s="87">
        <v>5864</v>
      </c>
      <c r="M51" s="88">
        <v>6005</v>
      </c>
    </row>
    <row r="52" spans="2:13" ht="27.75" customHeight="1" thickBot="1">
      <c r="B52" s="1175" t="s">
        <v>37</v>
      </c>
      <c r="C52" s="1176"/>
      <c r="D52" s="90"/>
      <c r="E52" s="1177" t="s">
        <v>38</v>
      </c>
      <c r="F52" s="1177"/>
      <c r="G52" s="1177"/>
      <c r="H52" s="1178"/>
      <c r="I52" s="91">
        <v>4495</v>
      </c>
      <c r="J52" s="92">
        <v>3456</v>
      </c>
      <c r="K52" s="92">
        <v>2989</v>
      </c>
      <c r="L52" s="92">
        <v>3212</v>
      </c>
      <c r="M52" s="93">
        <v>3001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51733</v>
      </c>
      <c r="E3" s="116"/>
      <c r="F3" s="117">
        <v>65529</v>
      </c>
      <c r="G3" s="118"/>
      <c r="H3" s="119"/>
    </row>
    <row r="4" spans="1:8">
      <c r="A4" s="120"/>
      <c r="B4" s="121"/>
      <c r="C4" s="122"/>
      <c r="D4" s="123">
        <v>11133</v>
      </c>
      <c r="E4" s="124"/>
      <c r="F4" s="125">
        <v>32858</v>
      </c>
      <c r="G4" s="126"/>
      <c r="H4" s="127"/>
    </row>
    <row r="5" spans="1:8">
      <c r="A5" s="108" t="s">
        <v>508</v>
      </c>
      <c r="B5" s="113"/>
      <c r="C5" s="114"/>
      <c r="D5" s="115">
        <v>35394</v>
      </c>
      <c r="E5" s="116"/>
      <c r="F5" s="117">
        <v>64717</v>
      </c>
      <c r="G5" s="118"/>
      <c r="H5" s="119"/>
    </row>
    <row r="6" spans="1:8">
      <c r="A6" s="120"/>
      <c r="B6" s="121"/>
      <c r="C6" s="122"/>
      <c r="D6" s="123">
        <v>13408</v>
      </c>
      <c r="E6" s="124"/>
      <c r="F6" s="125">
        <v>31931</v>
      </c>
      <c r="G6" s="126"/>
      <c r="H6" s="127"/>
    </row>
    <row r="7" spans="1:8">
      <c r="A7" s="108" t="s">
        <v>509</v>
      </c>
      <c r="B7" s="113"/>
      <c r="C7" s="114"/>
      <c r="D7" s="115">
        <v>78735</v>
      </c>
      <c r="E7" s="116"/>
      <c r="F7" s="117">
        <v>61557</v>
      </c>
      <c r="G7" s="118"/>
      <c r="H7" s="119"/>
    </row>
    <row r="8" spans="1:8">
      <c r="A8" s="120"/>
      <c r="B8" s="121"/>
      <c r="C8" s="122"/>
      <c r="D8" s="123">
        <v>22336</v>
      </c>
      <c r="E8" s="124"/>
      <c r="F8" s="125">
        <v>32497</v>
      </c>
      <c r="G8" s="126"/>
      <c r="H8" s="127"/>
    </row>
    <row r="9" spans="1:8">
      <c r="A9" s="108" t="s">
        <v>510</v>
      </c>
      <c r="B9" s="113"/>
      <c r="C9" s="114"/>
      <c r="D9" s="115">
        <v>50019</v>
      </c>
      <c r="E9" s="116"/>
      <c r="F9" s="117">
        <v>69806</v>
      </c>
      <c r="G9" s="118"/>
      <c r="H9" s="119"/>
    </row>
    <row r="10" spans="1:8">
      <c r="A10" s="120"/>
      <c r="B10" s="121"/>
      <c r="C10" s="122"/>
      <c r="D10" s="123">
        <v>20427</v>
      </c>
      <c r="E10" s="124"/>
      <c r="F10" s="125">
        <v>32823</v>
      </c>
      <c r="G10" s="126"/>
      <c r="H10" s="127"/>
    </row>
    <row r="11" spans="1:8">
      <c r="A11" s="108" t="s">
        <v>511</v>
      </c>
      <c r="B11" s="113"/>
      <c r="C11" s="114"/>
      <c r="D11" s="115">
        <v>33324</v>
      </c>
      <c r="E11" s="116"/>
      <c r="F11" s="117">
        <v>74444</v>
      </c>
      <c r="G11" s="118"/>
      <c r="H11" s="119"/>
    </row>
    <row r="12" spans="1:8">
      <c r="A12" s="120"/>
      <c r="B12" s="121"/>
      <c r="C12" s="128"/>
      <c r="D12" s="123">
        <v>14492</v>
      </c>
      <c r="E12" s="124"/>
      <c r="F12" s="125">
        <v>34175</v>
      </c>
      <c r="G12" s="126"/>
      <c r="H12" s="127"/>
    </row>
    <row r="13" spans="1:8">
      <c r="A13" s="108"/>
      <c r="B13" s="113"/>
      <c r="C13" s="129"/>
      <c r="D13" s="130">
        <v>49841</v>
      </c>
      <c r="E13" s="131"/>
      <c r="F13" s="132">
        <v>67211</v>
      </c>
      <c r="G13" s="133"/>
      <c r="H13" s="119"/>
    </row>
    <row r="14" spans="1:8">
      <c r="A14" s="120"/>
      <c r="B14" s="121"/>
      <c r="C14" s="122"/>
      <c r="D14" s="123">
        <v>16359</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3.61</v>
      </c>
      <c r="C19" s="134">
        <f>ROUND(VALUE(SUBSTITUTE(実質収支比率等に係る経年分析!G$48,"▲","-")),2)</f>
        <v>6.47</v>
      </c>
      <c r="D19" s="134">
        <f>ROUND(VALUE(SUBSTITUTE(実質収支比率等に係る経年分析!H$48,"▲","-")),2)</f>
        <v>6.07</v>
      </c>
      <c r="E19" s="134">
        <f>ROUND(VALUE(SUBSTITUTE(実質収支比率等に係る経年分析!I$48,"▲","-")),2)</f>
        <v>5.37</v>
      </c>
      <c r="F19" s="134">
        <f>ROUND(VALUE(SUBSTITUTE(実質収支比率等に係る経年分析!J$48,"▲","-")),2)</f>
        <v>7.7</v>
      </c>
    </row>
    <row r="20" spans="1:11">
      <c r="A20" s="134" t="s">
        <v>43</v>
      </c>
      <c r="B20" s="134">
        <f>ROUND(VALUE(SUBSTITUTE(実質収支比率等に係る経年分析!F$47,"▲","-")),2)</f>
        <v>5.08</v>
      </c>
      <c r="C20" s="134">
        <f>ROUND(VALUE(SUBSTITUTE(実質収支比率等に係る経年分析!G$47,"▲","-")),2)</f>
        <v>10.71</v>
      </c>
      <c r="D20" s="134">
        <f>ROUND(VALUE(SUBSTITUTE(実質収支比率等に係る経年分析!H$47,"▲","-")),2)</f>
        <v>14.93</v>
      </c>
      <c r="E20" s="134">
        <f>ROUND(VALUE(SUBSTITUTE(実質収支比率等に係る経年分析!I$47,"▲","-")),2)</f>
        <v>8.8699999999999992</v>
      </c>
      <c r="F20" s="134">
        <f>ROUND(VALUE(SUBSTITUTE(実質収支比率等に係る経年分析!J$47,"▲","-")),2)</f>
        <v>10.67</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8.65</v>
      </c>
      <c r="D21" s="134">
        <f>IF(ISNUMBER(VALUE(SUBSTITUTE(実質収支比率等に係る経年分析!H$49,"▲","-"))),ROUND(VALUE(SUBSTITUTE(実質収支比率等に係る経年分析!H$49,"▲","-")),2),NA())</f>
        <v>3.59</v>
      </c>
      <c r="E21" s="134">
        <f>IF(ISNUMBER(VALUE(SUBSTITUTE(実質収支比率等に係る経年分析!I$49,"▲","-"))),ROUND(VALUE(SUBSTITUTE(実質収支比率等に係る経年分析!I$49,"▲","-")),2),NA())</f>
        <v>-6.71</v>
      </c>
      <c r="F21" s="134">
        <f>IF(ISNUMBER(VALUE(SUBSTITUTE(実質収支比率等に係る経年分析!J$49,"▲","-"))),ROUND(VALUE(SUBSTITUTE(実質収支比率等に係る経年分析!J$49,"▲","-")),2),NA())</f>
        <v>4.18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1.0900000000000001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29.01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481</v>
      </c>
      <c r="E42" s="136"/>
      <c r="F42" s="136"/>
      <c r="G42" s="136">
        <f>'実質公債費比率（分子）の構造'!L$52</f>
        <v>452</v>
      </c>
      <c r="H42" s="136"/>
      <c r="I42" s="136"/>
      <c r="J42" s="136">
        <f>'実質公債費比率（分子）の構造'!M$52</f>
        <v>468</v>
      </c>
      <c r="K42" s="136"/>
      <c r="L42" s="136"/>
      <c r="M42" s="136">
        <f>'実質公債費比率（分子）の構造'!N$52</f>
        <v>546</v>
      </c>
      <c r="N42" s="136"/>
      <c r="O42" s="136"/>
      <c r="P42" s="136">
        <f>'実質公債費比率（分子）の構造'!O$52</f>
        <v>557</v>
      </c>
    </row>
    <row r="43" spans="1:16">
      <c r="A43" s="136" t="s">
        <v>52</v>
      </c>
      <c r="B43" s="136">
        <f>'実質公債費比率（分子）の構造'!K$51</f>
        <v>2</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f>'実質公債費比率（分子）の構造'!L$50</f>
        <v>37</v>
      </c>
      <c r="F44" s="136"/>
      <c r="G44" s="136"/>
      <c r="H44" s="136">
        <f>'実質公債費比率（分子）の構造'!M$50</f>
        <v>37</v>
      </c>
      <c r="I44" s="136"/>
      <c r="J44" s="136"/>
      <c r="K44" s="136">
        <f>'実質公債費比率（分子）の構造'!N$50</f>
        <v>21</v>
      </c>
      <c r="L44" s="136"/>
      <c r="M44" s="136"/>
      <c r="N44" s="136">
        <f>'実質公債費比率（分子）の構造'!O$50</f>
        <v>6</v>
      </c>
      <c r="O44" s="136"/>
      <c r="P44" s="136"/>
    </row>
    <row r="45" spans="1:16">
      <c r="A45" s="136" t="s">
        <v>54</v>
      </c>
      <c r="B45" s="136">
        <f>'実質公債費比率（分子）の構造'!K$49</f>
        <v>79</v>
      </c>
      <c r="C45" s="136"/>
      <c r="D45" s="136"/>
      <c r="E45" s="136">
        <f>'実質公債費比率（分子）の構造'!L$49</f>
        <v>46</v>
      </c>
      <c r="F45" s="136"/>
      <c r="G45" s="136"/>
      <c r="H45" s="136">
        <f>'実質公債費比率（分子）の構造'!M$49</f>
        <v>38</v>
      </c>
      <c r="I45" s="136"/>
      <c r="J45" s="136"/>
      <c r="K45" s="136">
        <f>'実質公債費比率（分子）の構造'!N$49</f>
        <v>22</v>
      </c>
      <c r="L45" s="136"/>
      <c r="M45" s="136"/>
      <c r="N45" s="136">
        <f>'実質公債費比率（分子）の構造'!O$49</f>
        <v>26</v>
      </c>
      <c r="O45" s="136"/>
      <c r="P45" s="136"/>
    </row>
    <row r="46" spans="1:16">
      <c r="A46" s="136" t="s">
        <v>55</v>
      </c>
      <c r="B46" s="136">
        <f>'実質公債費比率（分子）の構造'!K$48</f>
        <v>206</v>
      </c>
      <c r="C46" s="136"/>
      <c r="D46" s="136"/>
      <c r="E46" s="136">
        <f>'実質公債費比率（分子）の構造'!L$48</f>
        <v>141</v>
      </c>
      <c r="F46" s="136"/>
      <c r="G46" s="136"/>
      <c r="H46" s="136">
        <f>'実質公債費比率（分子）の構造'!M$48</f>
        <v>138</v>
      </c>
      <c r="I46" s="136"/>
      <c r="J46" s="136"/>
      <c r="K46" s="136">
        <f>'実質公債費比率（分子）の構造'!N$48</f>
        <v>148</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743</v>
      </c>
      <c r="C49" s="136"/>
      <c r="D49" s="136"/>
      <c r="E49" s="136">
        <f>'実質公債費比率（分子）の構造'!L$45</f>
        <v>678</v>
      </c>
      <c r="F49" s="136"/>
      <c r="G49" s="136"/>
      <c r="H49" s="136">
        <f>'実質公債費比率（分子）の構造'!M$45</f>
        <v>602</v>
      </c>
      <c r="I49" s="136"/>
      <c r="J49" s="136"/>
      <c r="K49" s="136">
        <f>'実質公債費比率（分子）の構造'!N$45</f>
        <v>658</v>
      </c>
      <c r="L49" s="136"/>
      <c r="M49" s="136"/>
      <c r="N49" s="136">
        <f>'実質公債費比率（分子）の構造'!O$45</f>
        <v>677</v>
      </c>
      <c r="O49" s="136"/>
      <c r="P49" s="136"/>
    </row>
    <row r="50" spans="1:16">
      <c r="A50" s="136" t="s">
        <v>59</v>
      </c>
      <c r="B50" s="136" t="e">
        <f>NA()</f>
        <v>#N/A</v>
      </c>
      <c r="C50" s="136">
        <f>IF(ISNUMBER('実質公債費比率（分子）の構造'!K$53),'実質公債費比率（分子）の構造'!K$53,NA())</f>
        <v>554</v>
      </c>
      <c r="D50" s="136" t="e">
        <f>NA()</f>
        <v>#N/A</v>
      </c>
      <c r="E50" s="136" t="e">
        <f>NA()</f>
        <v>#N/A</v>
      </c>
      <c r="F50" s="136">
        <f>IF(ISNUMBER('実質公債費比率（分子）の構造'!L$53),'実質公債費比率（分子）の構造'!L$53,NA())</f>
        <v>450</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303</v>
      </c>
      <c r="M50" s="136" t="e">
        <f>NA()</f>
        <v>#N/A</v>
      </c>
      <c r="N50" s="136" t="e">
        <f>NA()</f>
        <v>#N/A</v>
      </c>
      <c r="O50" s="136">
        <f>IF(ISNUMBER('実質公債費比率（分子）の構造'!O$53),'実質公債費比率（分子）の構造'!O$53,NA())</f>
        <v>284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5336</v>
      </c>
      <c r="E56" s="135"/>
      <c r="F56" s="135"/>
      <c r="G56" s="135">
        <f>'将来負担比率（分子）の構造'!J$51</f>
        <v>5651</v>
      </c>
      <c r="H56" s="135"/>
      <c r="I56" s="135"/>
      <c r="J56" s="135">
        <f>'将来負担比率（分子）の構造'!K$51</f>
        <v>5846</v>
      </c>
      <c r="K56" s="135"/>
      <c r="L56" s="135"/>
      <c r="M56" s="135">
        <f>'将来負担比率（分子）の構造'!L$51</f>
        <v>5864</v>
      </c>
      <c r="N56" s="135"/>
      <c r="O56" s="135"/>
      <c r="P56" s="135">
        <f>'将来負担比率（分子）の構造'!M$51</f>
        <v>6005</v>
      </c>
    </row>
    <row r="57" spans="1:16">
      <c r="A57" s="135" t="s">
        <v>35</v>
      </c>
      <c r="B57" s="135"/>
      <c r="C57" s="135"/>
      <c r="D57" s="135">
        <f>'将来負担比率（分子）の構造'!I$50</f>
        <v>6</v>
      </c>
      <c r="E57" s="135"/>
      <c r="F57" s="135"/>
      <c r="G57" s="135">
        <f>'将来負担比率（分子）の構造'!J$50</f>
        <v>362</v>
      </c>
      <c r="H57" s="135"/>
      <c r="I57" s="135"/>
      <c r="J57" s="135">
        <f>'将来負担比率（分子）の構造'!K$50</f>
        <v>361</v>
      </c>
      <c r="K57" s="135"/>
      <c r="L57" s="135"/>
      <c r="M57" s="135">
        <f>'将来負担比率（分子）の構造'!L$50</f>
        <v>328</v>
      </c>
      <c r="N57" s="135"/>
      <c r="O57" s="135"/>
      <c r="P57" s="135">
        <f>'将来負担比率（分子）の構造'!M$50</f>
        <v>201</v>
      </c>
    </row>
    <row r="58" spans="1:16">
      <c r="A58" s="135" t="s">
        <v>34</v>
      </c>
      <c r="B58" s="135"/>
      <c r="C58" s="135"/>
      <c r="D58" s="135">
        <f>'将来負担比率（分子）の構造'!I$49</f>
        <v>513</v>
      </c>
      <c r="E58" s="135"/>
      <c r="F58" s="135"/>
      <c r="G58" s="135">
        <f>'将来負担比率（分子）の構造'!J$49</f>
        <v>695</v>
      </c>
      <c r="H58" s="135"/>
      <c r="I58" s="135"/>
      <c r="J58" s="135">
        <f>'将来負担比率（分子）の構造'!K$49</f>
        <v>984</v>
      </c>
      <c r="K58" s="135"/>
      <c r="L58" s="135"/>
      <c r="M58" s="135">
        <f>'将来負担比率（分子）の構造'!L$49</f>
        <v>759</v>
      </c>
      <c r="N58" s="135"/>
      <c r="O58" s="135"/>
      <c r="P58" s="135">
        <f>'将来負担比率（分子）の構造'!M$49</f>
        <v>833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1505</v>
      </c>
      <c r="C62" s="135"/>
      <c r="D62" s="135"/>
      <c r="E62" s="135">
        <f>'将来負担比率（分子）の構造'!J$45</f>
        <v>1459</v>
      </c>
      <c r="F62" s="135"/>
      <c r="G62" s="135"/>
      <c r="H62" s="135">
        <f>'将来負担比率（分子）の構造'!K$45</f>
        <v>1413</v>
      </c>
      <c r="I62" s="135"/>
      <c r="J62" s="135"/>
      <c r="K62" s="135">
        <f>'将来負担比率（分子）の構造'!L$45</f>
        <v>1344</v>
      </c>
      <c r="L62" s="135"/>
      <c r="M62" s="135"/>
      <c r="N62" s="135">
        <f>'将来負担比率（分子）の構造'!M$45</f>
        <v>1189</v>
      </c>
      <c r="O62" s="135"/>
      <c r="P62" s="135"/>
    </row>
    <row r="63" spans="1:16">
      <c r="A63" s="135" t="s">
        <v>28</v>
      </c>
      <c r="B63" s="135">
        <f>'将来負担比率（分子）の構造'!I$44</f>
        <v>199</v>
      </c>
      <c r="C63" s="135"/>
      <c r="D63" s="135"/>
      <c r="E63" s="135">
        <f>'将来負担比率（分子）の構造'!J$44</f>
        <v>154</v>
      </c>
      <c r="F63" s="135"/>
      <c r="G63" s="135"/>
      <c r="H63" s="135">
        <f>'将来負担比率（分子）の構造'!K$44</f>
        <v>127</v>
      </c>
      <c r="I63" s="135"/>
      <c r="J63" s="135"/>
      <c r="K63" s="135">
        <f>'将来負担比率（分子）の構造'!L$44</f>
        <v>148</v>
      </c>
      <c r="L63" s="135"/>
      <c r="M63" s="135"/>
      <c r="N63" s="135">
        <f>'将来負担比率（分子）の構造'!M$44</f>
        <v>168</v>
      </c>
      <c r="O63" s="135"/>
      <c r="P63" s="135"/>
    </row>
    <row r="64" spans="1:16">
      <c r="A64" s="135" t="s">
        <v>27</v>
      </c>
      <c r="B64" s="135">
        <f>'将来負担比率（分子）の構造'!I$43</f>
        <v>2624</v>
      </c>
      <c r="C64" s="135"/>
      <c r="D64" s="135"/>
      <c r="E64" s="135">
        <f>'将来負担比率（分子）の構造'!J$43</f>
        <v>2522</v>
      </c>
      <c r="F64" s="135"/>
      <c r="G64" s="135"/>
      <c r="H64" s="135">
        <f>'将来負担比率（分子）の構造'!K$43</f>
        <v>2050</v>
      </c>
      <c r="I64" s="135"/>
      <c r="J64" s="135"/>
      <c r="K64" s="135">
        <f>'将来負担比率（分子）の構造'!L$43</f>
        <v>1787</v>
      </c>
      <c r="L64" s="135"/>
      <c r="M64" s="135"/>
      <c r="N64" s="135">
        <f>'将来負担比率（分子）の構造'!M$43</f>
        <v>1685</v>
      </c>
      <c r="O64" s="135"/>
      <c r="P64" s="135"/>
    </row>
    <row r="65" spans="1:16">
      <c r="A65" s="135" t="s">
        <v>26</v>
      </c>
      <c r="B65" s="135">
        <f>'将来負担比率（分子）の構造'!I$42</f>
        <v>121</v>
      </c>
      <c r="C65" s="135"/>
      <c r="D65" s="135"/>
      <c r="E65" s="135">
        <f>'将来負担比率（分子）の構造'!J$42</f>
        <v>85</v>
      </c>
      <c r="F65" s="135"/>
      <c r="G65" s="135"/>
      <c r="H65" s="135">
        <f>'将来負担比率（分子）の構造'!K$42</f>
        <v>49</v>
      </c>
      <c r="I65" s="135"/>
      <c r="J65" s="135"/>
      <c r="K65" s="135">
        <f>'将来負担比率（分子）の構造'!L$42</f>
        <v>27</v>
      </c>
      <c r="L65" s="135"/>
      <c r="M65" s="135"/>
      <c r="N65" s="135">
        <f>'将来負担比率（分子）の構造'!M$42</f>
        <v>96</v>
      </c>
      <c r="O65" s="135"/>
      <c r="P65" s="135"/>
    </row>
    <row r="66" spans="1:16">
      <c r="A66" s="135" t="s">
        <v>25</v>
      </c>
      <c r="B66" s="135">
        <f>'将来負担比率（分子）の構造'!I$41</f>
        <v>5903</v>
      </c>
      <c r="C66" s="135"/>
      <c r="D66" s="135"/>
      <c r="E66" s="135">
        <f>'将来負担比率（分子）の構造'!J$41</f>
        <v>5943</v>
      </c>
      <c r="F66" s="135"/>
      <c r="G66" s="135"/>
      <c r="H66" s="135">
        <f>'将来負担比率（分子）の構造'!K$41</f>
        <v>6540</v>
      </c>
      <c r="I66" s="135"/>
      <c r="J66" s="135"/>
      <c r="K66" s="135">
        <f>'将来負担比率（分子）の構造'!L$41</f>
        <v>6857</v>
      </c>
      <c r="L66" s="135"/>
      <c r="M66" s="135"/>
      <c r="N66" s="135">
        <f>'将来負担比率（分子）の構造'!M$41</f>
        <v>6902</v>
      </c>
      <c r="O66" s="135"/>
      <c r="P66" s="135"/>
    </row>
    <row r="67" spans="1:16">
      <c r="A67" s="135" t="s">
        <v>63</v>
      </c>
      <c r="B67" s="135" t="e">
        <f>NA()</f>
        <v>#N/A</v>
      </c>
      <c r="C67" s="135">
        <f>IF(ISNUMBER('将来負担比率（分子）の構造'!I$52), IF('将来負担比率（分子）の構造'!I$52 &lt; 0, 0, '将来負担比率（分子）の構造'!I$52), NA())</f>
        <v>4495</v>
      </c>
      <c r="D67" s="135" t="e">
        <f>NA()</f>
        <v>#N/A</v>
      </c>
      <c r="E67" s="135" t="e">
        <f>NA()</f>
        <v>#N/A</v>
      </c>
      <c r="F67" s="135">
        <f>IF(ISNUMBER('将来負担比率（分子）の構造'!J$52), IF('将来負担比率（分子）の構造'!J$52 &lt; 0, 0, '将来負担比率（分子）の構造'!J$52), NA())</f>
        <v>3456</v>
      </c>
      <c r="G67" s="135" t="e">
        <f>NA()</f>
        <v>#N/A</v>
      </c>
      <c r="H67" s="135" t="e">
        <f>NA()</f>
        <v>#N/A</v>
      </c>
      <c r="I67" s="135">
        <f>IF(ISNUMBER('将来負担比率（分子）の構造'!K$52), IF('将来負担比率（分子）の構造'!K$52 &lt; 0, 0, '将来負担比率（分子）の構造'!K$52), NA())</f>
        <v>2989</v>
      </c>
      <c r="J67" s="135" t="e">
        <f>NA()</f>
        <v>#N/A</v>
      </c>
      <c r="K67" s="135" t="e">
        <f>NA()</f>
        <v>#N/A</v>
      </c>
      <c r="L67" s="135">
        <f>IF(ISNUMBER('将来負担比率（分子）の構造'!L$52), IF('将来負担比率（分子）の構造'!L$52 &lt; 0, 0, '将来負担比率（分子）の構造'!L$52), NA())</f>
        <v>3212</v>
      </c>
      <c r="M67" s="135" t="e">
        <f>NA()</f>
        <v>#N/A</v>
      </c>
      <c r="N67" s="135" t="e">
        <f>NA()</f>
        <v>#N/A</v>
      </c>
      <c r="O67" s="135">
        <f>IF(ISNUMBER('将来負担比率（分子）の構造'!M$52), IF('将来負担比率（分子）の構造'!M$52 &lt; 0, 0, '将来負担比率（分子）の構造'!M$52), NA())</f>
        <v>3001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2015-04-26T08:40:05Z</cp:lastPrinted>
  <dcterms:created xsi:type="dcterms:W3CDTF">2015-02-17T06:25:41Z</dcterms:created>
  <dcterms:modified xsi:type="dcterms:W3CDTF">2015-04-26T08:40:09Z</dcterms:modified>
</cp:coreProperties>
</file>