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U34" i="9"/>
  <c r="U35" i="9" s="1"/>
  <c r="C34" i="9"/>
  <c r="U36" i="9" l="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l="1"/>
  <c r="CO35" i="9" s="1"/>
  <c r="CO36" i="9" s="1"/>
</calcChain>
</file>

<file path=xl/sharedStrings.xml><?xml version="1.0" encoding="utf-8"?>
<sst xmlns="http://schemas.openxmlformats.org/spreadsheetml/2006/main" count="977" uniqueCount="546">
  <si>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</si>
  <si>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</si>
  <si>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</si>
  <si>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</si>
  <si>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</si>
  <si>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</si>
  <si>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</si>
  <si>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</si>
  <si>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</si>
  <si>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</si>
  <si>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</si>
  <si>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</si>
  <si>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</si>
  <si>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</si>
  <si>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</si>
  <si>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</si>
  <si>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</si>
  <si>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</si>
  <si>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</si>
  <si>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</si>
  <si>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</si>
  <si>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</si>
  <si>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</si>
  <si>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</si>
  <si>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</si>
  <si>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</si>
  <si>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</si>
  <si>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</si>
  <si>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</si>
  <si>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</si>
  <si>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</si>
  <si>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</si>
  <si>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</si>
  <si>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</si>
  <si>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</si>
  <si>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</si>
  <si>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</si>
  <si>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</si>
  <si>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</si>
  <si>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</si>
  <si>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</si>
  <si>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</si>
  <si>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</si>
  <si>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</si>
  <si>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</si>
  <si>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</si>
  <si>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</si>
  <si>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</si>
  <si>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</si>
  <si>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</si>
  <si>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</si>
  <si>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</si>
  <si>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</si>
  <si>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</si>
  <si>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</si>
  <si>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</si>
  <si>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</si>
  <si>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</si>
  <si>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</si>
  <si>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</si>
  <si>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</si>
  <si>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</si>
  <si>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</si>
  <si>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</si>
  <si>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</si>
  <si>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</si>
  <si>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</si>
  <si>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</si>
  <si>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</si>
  <si>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</si>
  <si>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</si>
  <si>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</si>
  <si>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</si>
  <si>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</si>
  <si>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</si>
  <si>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</si>
  <si>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</si>
  <si>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</si>
  <si>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</si>
  <si>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</si>
  <si>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</si>
  <si>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</si>
  <si>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</si>
  <si>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</si>
  <si>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</si>
  <si>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</si>
  <si>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</si>
  <si>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</si>
  <si>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</si>
  <si>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</si>
  <si>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</si>
  <si>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</si>
  <si>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</si>
  <si>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</si>
  <si>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</si>
  <si>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</si>
  <si>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</si>
  <si>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</si>
  <si>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</si>
  <si>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</si>
  <si>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</si>
  <si>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</si>
  <si>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</si>
  <si>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</si>
  <si>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</si>
  <si>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</si>
  <si>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</si>
  <si>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</si>
  <si>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</si>
  <si>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</si>
  <si>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</si>
  <si>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</si>
  <si>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</si>
  <si>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</si>
  <si>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</si>
  <si>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</si>
  <si>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</si>
  <si>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</si>
  <si>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</si>
  <si>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</si>
  <si>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</si>
  <si>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</si>
  <si>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</si>
  <si>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</si>
  <si>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</si>
  <si>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</si>
  <si>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</si>
  <si>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</si>
  <si>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</si>
  <si>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</si>
  <si>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</si>
  <si>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</si>
  <si>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</si>
  <si>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</si>
  <si>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</si>
  <si>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</si>
  <si>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</si>
  <si>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</si>
  <si>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</si>
  <si>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</si>
  <si>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</si>
  <si>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</si>
  <si>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</si>
  <si>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</si>
  <si>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</si>
  <si>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</si>
  <si>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</si>
  <si>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</si>
  <si>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</si>
  <si>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</si>
  <si>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</si>
  <si>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</si>
  <si>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</si>
  <si>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</si>
  <si>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</si>
  <si>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</si>
  <si>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</si>
  <si>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</si>
  <si>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</si>
  <si>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</si>
  <si>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</si>
  <si>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</si>
  <si>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</si>
  <si>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</si>
  <si>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</si>
  <si>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</si>
  <si>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</si>
  <si>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</si>
  <si>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</si>
  <si>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</si>
  <si>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</si>
  <si>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</si>
  <si>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</si>
  <si>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</si>
  <si>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</si>
  <si>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</si>
  <si>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</si>
  <si>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</si>
  <si>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</si>
  <si>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</si>
  <si>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</si>
  <si>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</si>
  <si>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</si>
  <si>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</si>
  <si>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</si>
  <si>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</si>
  <si>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</si>
  <si>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</si>
  <si>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</si>
  <si>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</si>
  <si>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</si>
  <si>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</si>
  <si>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</si>
  <si>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</si>
  <si>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</si>
  <si>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埼玉県三郷市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</si>
  <si>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</si>
  <si>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</si>
  <si>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</si>
  <si>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</si>
  <si>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</si>
  <si>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</si>
  <si>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</si>
  <si>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</si>
  <si>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</si>
  <si>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</si>
  <si>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</si>
  <si>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</si>
  <si>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</si>
  <si>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</si>
  <si>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</si>
  <si>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</si>
  <si>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</si>
  <si>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</si>
  <si>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</si>
  <si>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</si>
  <si>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</si>
  <si>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</si>
  <si>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</si>
  <si>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</si>
  <si>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</si>
  <si>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</si>
  <si>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</si>
  <si>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</si>
  <si>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</si>
  <si>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</si>
  <si>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</si>
  <si>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</si>
  <si>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</si>
  <si>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</si>
  <si>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</si>
  <si>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</si>
  <si>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</si>
  <si>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</si>
  <si>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</si>
  <si>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</si>
  <si>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</si>
  <si>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</si>
  <si>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</si>
  <si>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</si>
  <si>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</si>
  <si>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</si>
  <si>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</si>
  <si>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</si>
  <si>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</si>
  <si>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</si>
  <si>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</si>
  <si>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</si>
  <si>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</si>
  <si>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</si>
  <si>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</si>
  <si>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</si>
  <si>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</si>
  <si>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</si>
  <si>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</si>
  <si>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</si>
  <si>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</si>
  <si>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</si>
  <si>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</si>
  <si>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</si>
  <si>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</si>
  <si>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</si>
  <si>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</si>
  <si>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</si>
  <si>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</si>
  <si>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</si>
  <si>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</si>
  <si>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</si>
  <si>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</si>
  <si>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</si>
  <si>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</si>
  <si>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</si>
  <si>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</si>
  <si>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</si>
  <si>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</si>
  <si>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</si>
  <si>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</si>
  <si>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</si>
  <si>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</si>
  <si>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</si>
  <si>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</si>
  <si>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</si>
  <si>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</si>
  <si>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</si>
  <si>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</si>
  <si>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</si>
  <si>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</si>
  <si>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</si>
  <si>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</si>
  <si>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</si>
  <si>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</si>
  <si>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</si>
  <si>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</si>
  <si>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</si>
  <si>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</si>
  <si>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</si>
  <si>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</si>
  <si>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</si>
  <si>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</si>
  <si>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</si>
  <si>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</si>
  <si>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</si>
  <si>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</si>
  <si>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</si>
  <si>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</si>
  <si>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</si>
  <si>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</si>
  <si>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</si>
  <si>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</si>
  <si>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</si>
  <si>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</si>
  <si>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</si>
  <si>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</si>
  <si>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</si>
  <si>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</si>
  <si>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</si>
  <si>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</si>
  <si>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</si>
  <si>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</si>
  <si>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</si>
  <si>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</si>
  <si>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</si>
  <si>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</si>
  <si>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</si>
  <si>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</si>
  <si>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</si>
  <si>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</si>
  <si>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</si>
  <si>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</si>
  <si>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</si>
  <si>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</si>
  <si>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</si>
  <si>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</si>
  <si>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</si>
  <si>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</si>
  <si>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</si>
  <si>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</si>
  <si>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</si>
  <si>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</si>
  <si>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</si>
  <si>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</si>
  <si>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</si>
  <si>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</si>
  <si>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</si>
  <si>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</si>
  <si>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</si>
  <si>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埼玉県三郷市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</si>
  <si>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</si>
  <si>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</si>
  <si>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</si>
  <si>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</si>
  <si>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</si>
  <si>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</si>
  <si>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</si>
  <si>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</si>
  <si>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</si>
  <si>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</si>
  <si>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</si>
  <si>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</si>
  <si>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</si>
  <si>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</si>
  <si>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</si>
  <si>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</si>
  <si>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</si>
  <si>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</si>
  <si>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</si>
  <si>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</si>
  <si>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</si>
  <si>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</si>
  <si>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</si>
  <si>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</si>
  <si>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</si>
  <si>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</si>
  <si>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</si>
  <si>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</si>
  <si>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</si>
  <si>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</si>
  <si>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</si>
  <si>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</si>
  <si>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</si>
  <si>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</si>
  <si>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</si>
  <si>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</si>
  <si>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</si>
  <si>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</si>
  <si>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</si>
  <si>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</si>
  <si>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</si>
  <si>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</si>
  <si>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</si>
  <si>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</si>
  <si>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</si>
  <si>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</si>
  <si>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</si>
  <si>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</si>
  <si>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</si>
  <si>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</si>
  <si>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</si>
  <si>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</si>
  <si>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</si>
  <si>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</si>
  <si>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</si>
  <si>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</si>
  <si>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</si>
  <si>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</si>
  <si>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</si>
  <si>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</si>
  <si>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</si>
  <si>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</si>
  <si>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</si>
  <si>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</si>
  <si>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</si>
  <si>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</si>
  <si>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</si>
  <si>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</si>
  <si>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</si>
  <si>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</si>
  <si>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</si>
  <si>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</si>
  <si>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</si>
  <si>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</si>
  <si>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</si>
  <si>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</si>
  <si>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</si>
  <si>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</si>
  <si>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</si>
  <si>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</si>
  <si>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</si>
  <si>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</si>
  <si>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</si>
  <si>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</si>
  <si>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</si>
  <si>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</si>
  <si>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</si>
  <si>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</si>
  <si>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</si>
  <si>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</si>
  <si>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</si>
  <si>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</si>
  <si>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</si>
  <si>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</si>
  <si>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</si>
  <si>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</si>
  <si>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</si>
  <si>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</si>
  <si>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</si>
  <si>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</si>
  <si>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</si>
  <si>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</si>
  <si>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</si>
  <si>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</si>
  <si>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</si>
  <si>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</si>
  <si>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</si>
  <si>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</si>
  <si>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</si>
  <si>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</si>
  <si>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</si>
  <si>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</si>
  <si>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</si>
  <si>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</si>
  <si>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</si>
  <si>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</si>
  <si>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</si>
  <si>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</si>
  <si>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</si>
  <si>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</si>
  <si>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</si>
  <si>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</si>
  <si>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</si>
  <si>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</si>
  <si>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</si>
  <si>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</si>
  <si>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</si>
  <si>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</si>
  <si>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</si>
  <si>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</si>
  <si>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</si>
  <si>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</si>
  <si>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</si>
  <si>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</si>
  <si>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</si>
  <si>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</si>
  <si>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</si>
  <si>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</si>
  <si>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</si>
  <si>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</si>
  <si>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</si>
  <si>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</si>
  <si>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</si>
  <si>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</si>
  <si>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</si>
  <si>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</si>
  <si>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</si>
  <si>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</si>
  <si>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</si>
  <si>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</si>
  <si>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</si>
  <si>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</si>
  <si>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</si>
  <si>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</si>
  <si>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</si>
  <si>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</si>
  <si>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</si>
  <si>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</si>
  <si>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</si>
  <si>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</si>
  <si>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</si>
  <si>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</si>
  <si>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</si>
  <si>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</si>
  <si>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</si>
  <si>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</si>
  <si>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</si>
  <si>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</si>
  <si>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</si>
  <si>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</si>
  <si>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</si>
  <si>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</si>
  <si>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</si>
  <si>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</si>
  <si>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</si>
  <si>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上水道事業特別会計</t>
  </si>
  <si>
    <t>公共下水道事業特別会計</t>
  </si>
  <si>
    <t>国民健康保険特別会計</t>
  </si>
  <si>
    <t>▲ 1.02</t>
  </si>
  <si>
    <t>介護保険特別会計</t>
  </si>
  <si>
    <t>後期高齢者医療特別会計</t>
  </si>
  <si>
    <t>その他会計（赤字）</t>
  </si>
  <si>
    <t>その他会計（黒字）</t>
  </si>
  <si>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</si>
  <si>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</si>
  <si>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5"/>
  </si>
  <si>
    <t>-</t>
    <phoneticPr fontId="5"/>
  </si>
  <si>
    <t>一般会計</t>
    <rPh sb="0" eb="2">
      <t>イッパン</t>
    </rPh>
    <rPh sb="2" eb="4">
      <t>カイケイ</t>
    </rPh>
    <phoneticPr fontId="5"/>
  </si>
  <si>
    <t>埼玉県後期高齢者医療広域連合</t>
    <phoneticPr fontId="5"/>
  </si>
  <si>
    <t>特別会計</t>
    <rPh sb="0" eb="2">
      <t>トクベツ</t>
    </rPh>
    <rPh sb="2" eb="4">
      <t>カイケイ</t>
    </rPh>
    <phoneticPr fontId="5"/>
  </si>
  <si>
    <t>埼玉県市町村総合事務組合</t>
    <rPh sb="0" eb="3">
      <t>サイタマケン</t>
    </rPh>
    <rPh sb="3" eb="6">
      <t>シチョウソン</t>
    </rPh>
    <rPh sb="6" eb="8">
      <t>ソウゴウ</t>
    </rPh>
    <rPh sb="8" eb="10">
      <t>ジム</t>
    </rPh>
    <rPh sb="10" eb="12">
      <t>クミアイ</t>
    </rPh>
    <phoneticPr fontId="5"/>
  </si>
  <si>
    <t>埼玉県市町村総合事務組合</t>
    <phoneticPr fontId="5"/>
  </si>
  <si>
    <t>交通災害特別会計</t>
    <rPh sb="0" eb="2">
      <t>コウツウ</t>
    </rPh>
    <rPh sb="2" eb="4">
      <t>サイガイ</t>
    </rPh>
    <rPh sb="4" eb="6">
      <t>トクベツ</t>
    </rPh>
    <rPh sb="6" eb="8">
      <t>カイケイ</t>
    </rPh>
    <phoneticPr fontId="5"/>
  </si>
  <si>
    <t>彩の国さいたま人づくり広域連合</t>
    <rPh sb="0" eb="1">
      <t>サイ</t>
    </rPh>
    <rPh sb="2" eb="3">
      <t>クニ</t>
    </rPh>
    <rPh sb="7" eb="8">
      <t>ヒト</t>
    </rPh>
    <rPh sb="11" eb="13">
      <t>コウイキ</t>
    </rPh>
    <rPh sb="13" eb="15">
      <t>レンゴウ</t>
    </rPh>
    <phoneticPr fontId="5"/>
  </si>
  <si>
    <t>東埼玉資源環境組合</t>
    <rPh sb="0" eb="1">
      <t>ヒガシ</t>
    </rPh>
    <rPh sb="1" eb="3">
      <t>サイタマ</t>
    </rPh>
    <rPh sb="3" eb="5">
      <t>シゲン</t>
    </rPh>
    <rPh sb="5" eb="7">
      <t>カンキョウ</t>
    </rPh>
    <rPh sb="7" eb="9">
      <t>クミアイ</t>
    </rPh>
    <phoneticPr fontId="5"/>
  </si>
  <si>
    <t>江戸川水防事務組合</t>
    <rPh sb="0" eb="2">
      <t>エド</t>
    </rPh>
    <rPh sb="2" eb="3">
      <t>カワ</t>
    </rPh>
    <rPh sb="3" eb="5">
      <t>スイボウ</t>
    </rPh>
    <rPh sb="5" eb="7">
      <t>ジム</t>
    </rPh>
    <rPh sb="7" eb="9">
      <t>クミアイ</t>
    </rPh>
    <phoneticPr fontId="5"/>
  </si>
  <si>
    <t>三郷市土地開発公社</t>
    <rPh sb="0" eb="3">
      <t>ミサトシ</t>
    </rPh>
    <rPh sb="3" eb="5">
      <t>トチ</t>
    </rPh>
    <rPh sb="5" eb="7">
      <t>カイハツ</t>
    </rPh>
    <rPh sb="7" eb="9">
      <t>コウシャ</t>
    </rPh>
    <phoneticPr fontId="5"/>
  </si>
  <si>
    <t>三郷市文化振興公社</t>
    <rPh sb="0" eb="3">
      <t>ミサトシ</t>
    </rPh>
    <rPh sb="3" eb="5">
      <t>ブンカ</t>
    </rPh>
    <rPh sb="5" eb="7">
      <t>シンコウ</t>
    </rPh>
    <rPh sb="7" eb="9">
      <t>コウシャ</t>
    </rPh>
    <phoneticPr fontId="5"/>
  </si>
  <si>
    <t>首都圏新都市鉄道</t>
    <rPh sb="0" eb="3">
      <t>シュトケン</t>
    </rPh>
    <rPh sb="3" eb="6">
      <t>シントシ</t>
    </rPh>
    <rPh sb="6" eb="8">
      <t>テツドウ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</si>
</sst>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16494</c:v>
                </c:pt>
                <c:pt idx="1">
                  <c:v>17672</c:v>
                </c:pt>
                <c:pt idx="2">
                  <c:v>23881</c:v>
                </c:pt>
                <c:pt idx="3">
                  <c:v>34092</c:v>
                </c:pt>
                <c:pt idx="4">
                  <c:v>46915</c:v>
                </c:pt>
              </c:numCache>
            </c:numRef>
          </c:val>
          <c:smooth val="0"/>
        </c:ser>
        <c:dLbls>
          <c:showLegendKey val="0"/>
          <c:showVal val="0"/>
          <c:showCatName val="0"/>
          <c:showSerName val="0"/>
          <c:showPercent val="0"/>
          <c:showBubbleSize val="0"/>
        </c:dLbls>
        <c:marker val="1"/>
        <c:smooth val="0"/>
        <c:axId val="107961728"/>
        <c:axId val="108054016"/>
      </c:lineChart>
      <c:catAx>
        <c:axId val="1079617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54016"/>
        <c:crosses val="autoZero"/>
        <c:auto val="1"/>
        <c:lblAlgn val="ctr"/>
        <c:lblOffset val="100"/>
        <c:tickLblSkip val="1"/>
        <c:tickMarkSkip val="1"/>
        <c:noMultiLvlLbl val="0"/>
      </c:catAx>
      <c:valAx>
        <c:axId val="1080540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6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6.04</c:v>
                </c:pt>
                <c:pt idx="1">
                  <c:v>4.45</c:v>
                </c:pt>
                <c:pt idx="2">
                  <c:v>9.2200000000000006</c:v>
                </c:pt>
                <c:pt idx="3">
                  <c:v>9.74</c:v>
                </c:pt>
                <c:pt idx="4">
                  <c:v>10.87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3.12</c:v>
                </c:pt>
                <c:pt idx="1">
                  <c:v>6.43</c:v>
                </c:pt>
                <c:pt idx="2">
                  <c:v>4.1399999999999997</c:v>
                </c:pt>
                <c:pt idx="3">
                  <c:v>7.56</c:v>
                </c:pt>
                <c:pt idx="4">
                  <c:v>8.34</c:v>
                </c:pt>
              </c:numCache>
            </c:numRef>
          </c:val>
        </c:ser>
        <c:dLbls>
          <c:showLegendKey val="0"/>
          <c:showVal val="0"/>
          <c:showCatName val="0"/>
          <c:showSerName val="0"/>
          <c:showPercent val="0"/>
          <c:showBubbleSize val="0"/>
        </c:dLbls>
        <c:gapWidth val="250"/>
        <c:overlap val="100"/>
        <c:axId val="109175552"/>
        <c:axId val="109177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1.43</c:v>
                </c:pt>
                <c:pt idx="1">
                  <c:v>2.0299999999999998</c:v>
                </c:pt>
                <c:pt idx="2">
                  <c:v>2.72</c:v>
                </c:pt>
                <c:pt idx="3">
                  <c:v>4.05</c:v>
                </c:pt>
                <c:pt idx="4">
                  <c:v>2.2999999999999998</c:v>
                </c:pt>
              </c:numCache>
            </c:numRef>
          </c:val>
          <c:smooth val="0"/>
        </c:ser>
        <c:dLbls>
          <c:showLegendKey val="0"/>
          <c:showVal val="0"/>
          <c:showCatName val="0"/>
          <c:showSerName val="0"/>
          <c:showPercent val="0"/>
          <c:showBubbleSize val="0"/>
        </c:dLbls>
        <c:marker val="1"/>
        <c:smooth val="0"/>
        <c:axId val="109175552"/>
        <c:axId val="109177472"/>
      </c:lineChart>
      <c:catAx>
        <c:axId val="10917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177472"/>
        <c:crosses val="autoZero"/>
        <c:auto val="1"/>
        <c:lblAlgn val="ctr"/>
        <c:lblOffset val="100"/>
        <c:tickLblSkip val="1"/>
        <c:tickMarkSkip val="1"/>
        <c:noMultiLvlLbl val="0"/>
      </c:catAx>
      <c:valAx>
        <c:axId val="10917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7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0.03</c:v>
                </c:pt>
                <c:pt idx="4">
                  <c:v>#N/A</c:v>
                </c:pt>
                <c:pt idx="5">
                  <c:v>0.01</c:v>
                </c:pt>
                <c:pt idx="6">
                  <c:v>#N/A</c:v>
                </c:pt>
                <c:pt idx="7">
                  <c:v>0.01</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0.49</c:v>
                </c:pt>
                <c:pt idx="2">
                  <c:v>#N/A</c:v>
                </c:pt>
                <c:pt idx="3">
                  <c:v>0.33</c:v>
                </c:pt>
                <c:pt idx="4">
                  <c:v>#N/A</c:v>
                </c:pt>
                <c:pt idx="5">
                  <c:v>0.13</c:v>
                </c:pt>
                <c:pt idx="6">
                  <c:v>#N/A</c:v>
                </c:pt>
                <c:pt idx="7">
                  <c:v>0.5</c:v>
                </c:pt>
                <c:pt idx="8">
                  <c:v>#N/A</c:v>
                </c:pt>
                <c:pt idx="9">
                  <c:v>0.53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1.02</c:v>
                </c:pt>
                <c:pt idx="1">
                  <c:v>#N/A</c:v>
                </c:pt>
                <c:pt idx="2">
                  <c:v>#N/A</c:v>
                </c:pt>
                <c:pt idx="3">
                  <c:v>1.85</c:v>
                </c:pt>
                <c:pt idx="4">
                  <c:v>#N/A</c:v>
                </c:pt>
                <c:pt idx="5">
                  <c:v>2.58</c:v>
                </c:pt>
                <c:pt idx="6">
                  <c:v>#N/A</c:v>
                </c:pt>
                <c:pt idx="7">
                  <c:v>1.1100000000000001</c:v>
                </c:pt>
                <c:pt idx="8">
                  <c:v>#N/A</c:v>
                </c:pt>
                <c:pt idx="9">
                  <c:v>1.69</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1.58</c:v>
                </c:pt>
                <c:pt idx="2">
                  <c:v>#N/A</c:v>
                </c:pt>
                <c:pt idx="3">
                  <c:v>1.71</c:v>
                </c:pt>
                <c:pt idx="4">
                  <c:v>#N/A</c:v>
                </c:pt>
                <c:pt idx="5">
                  <c:v>1.95</c:v>
                </c:pt>
                <c:pt idx="6">
                  <c:v>#N/A</c:v>
                </c:pt>
                <c:pt idx="7">
                  <c:v>2.79</c:v>
                </c:pt>
                <c:pt idx="8">
                  <c:v>#N/A</c:v>
                </c:pt>
                <c:pt idx="9">
                  <c:v>2.0499999999999998</c:v>
                </c:pt>
              </c:numCache>
            </c:numRef>
          </c:val>
        </c:ser>
        <c:ser>
          <c:idx val="8"/>
          <c:order val="8"/>
          <c:tx>
            <c:strRef>
              <c:f>データシート!$A$35</c:f>
              <c:strCache>
                <c:ptCount val="1"/>
                <c:pt idx="0">
                  <c:v>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6.32</c:v>
                </c:pt>
                <c:pt idx="2">
                  <c:v>#N/A</c:v>
                </c:pt>
                <c:pt idx="3">
                  <c:v>6.28</c:v>
                </c:pt>
                <c:pt idx="4">
                  <c:v>#N/A</c:v>
                </c:pt>
                <c:pt idx="5">
                  <c:v>6.83</c:v>
                </c:pt>
                <c:pt idx="6">
                  <c:v>#N/A</c:v>
                </c:pt>
                <c:pt idx="7">
                  <c:v>8.6199999999999992</c:v>
                </c:pt>
                <c:pt idx="8">
                  <c:v>#N/A</c:v>
                </c:pt>
                <c:pt idx="9">
                  <c:v>9.17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6.04</c:v>
                </c:pt>
                <c:pt idx="2">
                  <c:v>#N/A</c:v>
                </c:pt>
                <c:pt idx="3">
                  <c:v>4.45</c:v>
                </c:pt>
                <c:pt idx="4">
                  <c:v>#N/A</c:v>
                </c:pt>
                <c:pt idx="5">
                  <c:v>9.2200000000000006</c:v>
                </c:pt>
                <c:pt idx="6">
                  <c:v>#N/A</c:v>
                </c:pt>
                <c:pt idx="7">
                  <c:v>9.74</c:v>
                </c:pt>
                <c:pt idx="8">
                  <c:v>#N/A</c:v>
                </c:pt>
                <c:pt idx="9">
                  <c:v>10.87</c:v>
                </c:pt>
              </c:numCache>
            </c:numRef>
          </c:val>
        </c:ser>
        <c:dLbls>
          <c:showLegendKey val="0"/>
          <c:showVal val="0"/>
          <c:showCatName val="0"/>
          <c:showSerName val="0"/>
          <c:showPercent val="0"/>
          <c:showBubbleSize val="0"/>
        </c:dLbls>
        <c:gapWidth val="150"/>
        <c:overlap val="100"/>
        <c:axId val="112626688"/>
        <c:axId val="112628480"/>
      </c:barChart>
      <c:catAx>
        <c:axId val="11262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628480"/>
        <c:crosses val="autoZero"/>
        <c:auto val="1"/>
        <c:lblAlgn val="ctr"/>
        <c:lblOffset val="100"/>
        <c:tickLblSkip val="1"/>
        <c:tickMarkSkip val="1"/>
        <c:noMultiLvlLbl val="0"/>
      </c:catAx>
      <c:valAx>
        <c:axId val="11262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26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3309</c:v>
                </c:pt>
                <c:pt idx="5">
                  <c:v>3277</c:v>
                </c:pt>
                <c:pt idx="8">
                  <c:v>3403</c:v>
                </c:pt>
                <c:pt idx="11">
                  <c:v>3491</c:v>
                </c:pt>
                <c:pt idx="14">
                  <c:v>3717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53</c:v>
                </c:pt>
                <c:pt idx="3">
                  <c:v>24</c:v>
                </c:pt>
                <c:pt idx="6">
                  <c:v>24</c:v>
                </c:pt>
                <c:pt idx="9">
                  <c:v>24</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216</c:v>
                </c:pt>
                <c:pt idx="3">
                  <c:v>89</c:v>
                </c:pt>
                <c:pt idx="6">
                  <c:v>76</c:v>
                </c:pt>
                <c:pt idx="9">
                  <c:v>91</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1105</c:v>
                </c:pt>
                <c:pt idx="3">
                  <c:v>998</c:v>
                </c:pt>
                <c:pt idx="6">
                  <c:v>1015</c:v>
                </c:pt>
                <c:pt idx="9">
                  <c:v>972</c:v>
                </c:pt>
                <c:pt idx="12">
                  <c:v>892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4182</c:v>
                </c:pt>
                <c:pt idx="3">
                  <c:v>4168</c:v>
                </c:pt>
                <c:pt idx="6">
                  <c:v>4214</c:v>
                </c:pt>
                <c:pt idx="9">
                  <c:v>4315</c:v>
                </c:pt>
                <c:pt idx="12">
                  <c:v>4348</c:v>
                </c:pt>
              </c:numCache>
            </c:numRef>
          </c:val>
        </c:ser>
        <c:dLbls>
          <c:showLegendKey val="0"/>
          <c:showVal val="0"/>
          <c:showCatName val="0"/>
          <c:showSerName val="0"/>
          <c:showPercent val="0"/>
          <c:showBubbleSize val="0"/>
        </c:dLbls>
        <c:gapWidth val="100"/>
        <c:overlap val="100"/>
        <c:axId val="112936832"/>
        <c:axId val="112939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2248</c:v>
                </c:pt>
                <c:pt idx="2">
                  <c:v>#N/A</c:v>
                </c:pt>
                <c:pt idx="3">
                  <c:v>#N/A</c:v>
                </c:pt>
                <c:pt idx="4">
                  <c:v>2003</c:v>
                </c:pt>
                <c:pt idx="5">
                  <c:v>#N/A</c:v>
                </c:pt>
                <c:pt idx="6">
                  <c:v>#N/A</c:v>
                </c:pt>
                <c:pt idx="7">
                  <c:v>1926</c:v>
                </c:pt>
                <c:pt idx="8">
                  <c:v>#N/A</c:v>
                </c:pt>
                <c:pt idx="9">
                  <c:v>#N/A</c:v>
                </c:pt>
                <c:pt idx="10">
                  <c:v>1911</c:v>
                </c:pt>
                <c:pt idx="11">
                  <c:v>#N/A</c:v>
                </c:pt>
                <c:pt idx="12">
                  <c:v>#N/A</c:v>
                </c:pt>
                <c:pt idx="13">
                  <c:v>1623</c:v>
                </c:pt>
                <c:pt idx="14">
                  <c:v>#N/A</c:v>
                </c:pt>
              </c:numCache>
            </c:numRef>
          </c:val>
          <c:smooth val="0"/>
        </c:ser>
        <c:dLbls>
          <c:showLegendKey val="0"/>
          <c:showVal val="0"/>
          <c:showCatName val="0"/>
          <c:showSerName val="0"/>
          <c:showPercent val="0"/>
          <c:showBubbleSize val="0"/>
        </c:dLbls>
        <c:marker val="1"/>
        <c:smooth val="0"/>
        <c:axId val="112936832"/>
        <c:axId val="112939008"/>
      </c:lineChart>
      <c:catAx>
        <c:axId val="11293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39008"/>
        <c:crosses val="autoZero"/>
        <c:auto val="1"/>
        <c:lblAlgn val="ctr"/>
        <c:lblOffset val="100"/>
        <c:tickLblSkip val="1"/>
        <c:tickMarkSkip val="1"/>
        <c:noMultiLvlLbl val="0"/>
      </c:catAx>
      <c:valAx>
        <c:axId val="11293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3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32190</c:v>
                </c:pt>
                <c:pt idx="5">
                  <c:v>32534</c:v>
                </c:pt>
                <c:pt idx="8">
                  <c:v>33557</c:v>
                </c:pt>
                <c:pt idx="11">
                  <c:v>34345</c:v>
                </c:pt>
                <c:pt idx="14">
                  <c:v>35915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13286</c:v>
                </c:pt>
                <c:pt idx="5">
                  <c:v>12920</c:v>
                </c:pt>
                <c:pt idx="8">
                  <c:v>12541</c:v>
                </c:pt>
                <c:pt idx="11">
                  <c:v>11980</c:v>
                </c:pt>
                <c:pt idx="14">
                  <c:v>11873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1388</c:v>
                </c:pt>
                <c:pt idx="5">
                  <c:v>2118</c:v>
                </c:pt>
                <c:pt idx="8">
                  <c:v>1559</c:v>
                </c:pt>
                <c:pt idx="11">
                  <c:v>2376</c:v>
                </c:pt>
                <c:pt idx="14">
                  <c:v>2610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216</c:v>
                </c:pt>
                <c:pt idx="3">
                  <c:v>215</c:v>
                </c:pt>
                <c:pt idx="6">
                  <c:v>116</c:v>
                </c:pt>
                <c:pt idx="9">
                  <c:v>213</c:v>
                </c:pt>
                <c:pt idx="12">
                  <c:v>304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4671</c:v>
                </c:pt>
                <c:pt idx="3">
                  <c:v>4551</c:v>
                </c:pt>
                <c:pt idx="6">
                  <c:v>4586</c:v>
                </c:pt>
                <c:pt idx="9">
                  <c:v>4256</c:v>
                </c:pt>
                <c:pt idx="12">
                  <c:v>3379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537</c:v>
                </c:pt>
                <c:pt idx="3">
                  <c:v>560</c:v>
                </c:pt>
                <c:pt idx="6">
                  <c:v>518</c:v>
                </c:pt>
                <c:pt idx="9">
                  <c:v>453</c:v>
                </c:pt>
                <c:pt idx="12">
                  <c:v>478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19387</c:v>
                </c:pt>
                <c:pt idx="3">
                  <c:v>19538</c:v>
                </c:pt>
                <c:pt idx="6">
                  <c:v>19102</c:v>
                </c:pt>
                <c:pt idx="9">
                  <c:v>18419</c:v>
                </c:pt>
                <c:pt idx="12">
                  <c:v>17306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2652</c:v>
                </c:pt>
                <c:pt idx="3">
                  <c:v>2628</c:v>
                </c:pt>
                <c:pt idx="6">
                  <c:v>2627</c:v>
                </c:pt>
                <c:pt idx="9">
                  <c:v>2776</c:v>
                </c:pt>
                <c:pt idx="12">
                  <c:v>2592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38576</c:v>
                </c:pt>
                <c:pt idx="3">
                  <c:v>38469</c:v>
                </c:pt>
                <c:pt idx="6">
                  <c:v>38212</c:v>
                </c:pt>
                <c:pt idx="9">
                  <c:v>38162</c:v>
                </c:pt>
                <c:pt idx="12">
                  <c:v>39376</c:v>
                </c:pt>
              </c:numCache>
            </c:numRef>
          </c:val>
        </c:ser>
        <c:dLbls>
          <c:showLegendKey val="0"/>
          <c:showVal val="0"/>
          <c:showCatName val="0"/>
          <c:showSerName val="0"/>
          <c:showPercent val="0"/>
          <c:showBubbleSize val="0"/>
        </c:dLbls>
        <c:gapWidth val="100"/>
        <c:overlap val="100"/>
        <c:axId val="113226112"/>
        <c:axId val="113228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19176</c:v>
                </c:pt>
                <c:pt idx="2">
                  <c:v>#N/A</c:v>
                </c:pt>
                <c:pt idx="3">
                  <c:v>#N/A</c:v>
                </c:pt>
                <c:pt idx="4">
                  <c:v>18387</c:v>
                </c:pt>
                <c:pt idx="5">
                  <c:v>#N/A</c:v>
                </c:pt>
                <c:pt idx="6">
                  <c:v>#N/A</c:v>
                </c:pt>
                <c:pt idx="7">
                  <c:v>17504</c:v>
                </c:pt>
                <c:pt idx="8">
                  <c:v>#N/A</c:v>
                </c:pt>
                <c:pt idx="9">
                  <c:v>#N/A</c:v>
                </c:pt>
                <c:pt idx="10">
                  <c:v>15577</c:v>
                </c:pt>
                <c:pt idx="11">
                  <c:v>#N/A</c:v>
                </c:pt>
                <c:pt idx="12">
                  <c:v>#N/A</c:v>
                </c:pt>
                <c:pt idx="13">
                  <c:v>13038</c:v>
                </c:pt>
                <c:pt idx="14">
                  <c:v>#N/A</c:v>
                </c:pt>
              </c:numCache>
            </c:numRef>
          </c:val>
          <c:smooth val="0"/>
        </c:ser>
        <c:dLbls>
          <c:showLegendKey val="0"/>
          <c:showVal val="0"/>
          <c:showCatName val="0"/>
          <c:showSerName val="0"/>
          <c:showPercent val="0"/>
          <c:showBubbleSize val="0"/>
        </c:dLbls>
        <c:marker val="1"/>
        <c:smooth val="0"/>
        <c:axId val="113226112"/>
        <c:axId val="113228032"/>
      </c:lineChart>
      <c:catAx>
        <c:axId val="11322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228032"/>
        <c:crosses val="autoZero"/>
        <c:auto val="1"/>
        <c:lblAlgn val="ctr"/>
        <c:lblOffset val="100"/>
        <c:tickLblSkip val="1"/>
        <c:tickMarkSkip val="1"/>
        <c:noMultiLvlLbl val="0"/>
      </c:catAx>
      <c:valAx>
        <c:axId val="11322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2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135,610
132,863
30.16
45,951,276
43,139,158
2,634,616
24,226,555
39,372,269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aseline="0">
              <a:solidFill>
                <a:schemeClr val="dk1"/>
              </a:solidFill>
              <a:latin typeface="+mn-lt"/>
              <a:ea typeface="+mn-ea"/>
              <a:cs typeface="+mn-cs"/>
            </a:rPr>
            <a:t>　平成２</a:t>
          </a:r>
          <a:r>
            <a:rPr lang="ja-JP" altLang="en-US" sz="1200" baseline="0">
              <a:solidFill>
                <a:schemeClr val="dk1"/>
              </a:solidFill>
              <a:latin typeface="+mn-lt"/>
              <a:ea typeface="+mn-ea"/>
              <a:cs typeface="+mn-cs"/>
            </a:rPr>
            <a:t>５</a:t>
          </a:r>
          <a:r>
            <a:rPr lang="ja-JP" altLang="ja-JP" sz="1200" baseline="0">
              <a:solidFill>
                <a:schemeClr val="dk1"/>
              </a:solidFill>
              <a:latin typeface="+mn-lt"/>
              <a:ea typeface="+mn-ea"/>
              <a:cs typeface="+mn-cs"/>
            </a:rPr>
            <a:t>年度決算では、前年度</a:t>
          </a:r>
          <a:r>
            <a:rPr lang="ja-JP" altLang="en-US" sz="1200" baseline="0">
              <a:solidFill>
                <a:schemeClr val="dk1"/>
              </a:solidFill>
              <a:latin typeface="+mn-lt"/>
              <a:ea typeface="+mn-ea"/>
              <a:cs typeface="+mn-cs"/>
            </a:rPr>
            <a:t>と同ポイントであった</a:t>
          </a:r>
          <a:r>
            <a:rPr lang="ja-JP" altLang="ja-JP" sz="1200" baseline="0">
              <a:solidFill>
                <a:schemeClr val="dk1"/>
              </a:solidFill>
              <a:latin typeface="+mn-lt"/>
              <a:ea typeface="+mn-ea"/>
              <a:cs typeface="+mn-cs"/>
            </a:rPr>
            <a:t>。主な要因としては、</a:t>
          </a:r>
          <a:r>
            <a:rPr lang="ja-JP" altLang="en-US" sz="1200" baseline="0">
              <a:solidFill>
                <a:schemeClr val="dk1"/>
              </a:solidFill>
              <a:latin typeface="+mn-lt"/>
              <a:ea typeface="+mn-ea"/>
              <a:cs typeface="+mn-cs"/>
            </a:rPr>
            <a:t>区画整理事業の進展に伴う固定資産税の増収</a:t>
          </a:r>
          <a:r>
            <a:rPr lang="ja-JP" altLang="ja-JP" sz="1200" baseline="0">
              <a:solidFill>
                <a:schemeClr val="dk1"/>
              </a:solidFill>
              <a:latin typeface="+mn-lt"/>
              <a:ea typeface="+mn-ea"/>
              <a:cs typeface="+mn-cs"/>
            </a:rPr>
            <a:t>などから</a:t>
          </a:r>
          <a:r>
            <a:rPr lang="ja-JP" altLang="en-US" sz="1200" baseline="0">
              <a:solidFill>
                <a:schemeClr val="dk1"/>
              </a:solidFill>
              <a:latin typeface="+mn-lt"/>
              <a:ea typeface="+mn-ea"/>
              <a:cs typeface="+mn-cs"/>
            </a:rPr>
            <a:t>、</a:t>
          </a:r>
          <a:r>
            <a:rPr lang="ja-JP" altLang="ja-JP" sz="1200" baseline="0">
              <a:solidFill>
                <a:schemeClr val="dk1"/>
              </a:solidFill>
              <a:latin typeface="+mn-lt"/>
              <a:ea typeface="+mn-ea"/>
              <a:cs typeface="+mn-cs"/>
            </a:rPr>
            <a:t>市税が前年度を上回ったものの、生活保護受給者数の増加等により生活保護扶助費が増額となったことや、</a:t>
          </a:r>
          <a:r>
            <a:rPr lang="ja-JP" altLang="en-US" sz="1200" baseline="0">
              <a:solidFill>
                <a:schemeClr val="dk1"/>
              </a:solidFill>
              <a:latin typeface="+mn-lt"/>
              <a:ea typeface="+mn-ea"/>
              <a:cs typeface="+mn-cs"/>
            </a:rPr>
            <a:t>予防接種等交付金の一般財源化等により保健衛生費が増額となったこと</a:t>
          </a:r>
          <a:r>
            <a:rPr lang="ja-JP" altLang="ja-JP" sz="1200" baseline="0">
              <a:solidFill>
                <a:schemeClr val="dk1"/>
              </a:solidFill>
              <a:latin typeface="+mn-lt"/>
              <a:ea typeface="+mn-ea"/>
              <a:cs typeface="+mn-cs"/>
            </a:rPr>
            <a:t>などにより、財政力指数</a:t>
          </a:r>
          <a:r>
            <a:rPr lang="ja-JP" altLang="en-US" sz="1200" baseline="0">
              <a:solidFill>
                <a:schemeClr val="dk1"/>
              </a:solidFill>
              <a:latin typeface="+mn-lt"/>
              <a:ea typeface="+mn-ea"/>
              <a:cs typeface="+mn-cs"/>
            </a:rPr>
            <a:t>の改善には至らなかった状況</a:t>
          </a:r>
          <a:r>
            <a:rPr lang="ja-JP" altLang="ja-JP" sz="1200" baseline="0">
              <a:solidFill>
                <a:schemeClr val="dk1"/>
              </a:solidFill>
              <a:latin typeface="+mn-lt"/>
              <a:ea typeface="+mn-ea"/>
              <a:cs typeface="+mn-cs"/>
            </a:rPr>
            <a:t>である。</a:t>
          </a:r>
          <a:endParaRPr lang="en-US" altLang="ja-JP" sz="1200" baseline="0">
            <a:solidFill>
              <a:schemeClr val="dk1"/>
            </a:solidFill>
            <a:latin typeface="+mn-lt"/>
            <a:ea typeface="+mn-ea"/>
            <a:cs typeface="+mn-cs"/>
          </a:endParaRPr>
        </a:p>
        <a:p>
          <a:r>
            <a:rPr lang="ja-JP" altLang="ja-JP" sz="1200" baseline="0">
              <a:solidFill>
                <a:schemeClr val="dk1"/>
              </a:solidFill>
              <a:latin typeface="+mn-lt"/>
              <a:ea typeface="+mn-ea"/>
              <a:cs typeface="+mn-cs"/>
            </a:rPr>
            <a:t>　今後も厳しい状況は続くことが予想されるが、「第５次三郷市行政改革推進計画」に基づき、自主財源の確保に努めるなど、財政力指数の改善を図っていく。</a:t>
          </a:r>
          <a:endParaRPr lang="ja-JP" altLang="ja-JP" sz="1200" b="0" i="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109765</xdr:rowOff>
    </xdr:from>
    <xdr:to>
      <xdr:col>7</xdr:col>
      <xdr:colOff>152400</xdr:colOff>
      <xdr:row>40</xdr:row>
      <xdr:rowOff>109765</xdr:rowOff>
    </xdr:to>
    <xdr:cxnSp macro="">
      <xdr:nvCxnSpPr>
        <xdr:cNvPr id="70" name="直線コネクタ 69"/>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58057</xdr:rowOff>
    </xdr:from>
    <xdr:to>
      <xdr:col>6</xdr:col>
      <xdr:colOff>0</xdr:colOff>
      <xdr:row>40</xdr:row>
      <xdr:rowOff>109765</xdr:rowOff>
    </xdr:to>
    <xdr:cxnSp macro="">
      <xdr:nvCxnSpPr>
        <xdr:cNvPr id="73" name="直線コネクタ 72"/>
        <xdr:cNvCxnSpPr/>
      </xdr:nvCxnSpPr>
      <xdr:spPr>
        <a:xfrm>
          <a:off x="3225800" y="69160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58057</xdr:rowOff>
    </xdr:to>
    <xdr:cxnSp macro="">
      <xdr:nvCxnSpPr>
        <xdr:cNvPr id="76" name="直線コネクタ 75"/>
        <xdr:cNvCxnSpPr/>
      </xdr:nvCxnSpPr>
      <xdr:spPr>
        <a:xfrm>
          <a:off x="2336800" y="686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160565</xdr:rowOff>
    </xdr:from>
    <xdr:to>
      <xdr:col>3</xdr:col>
      <xdr:colOff>279400</xdr:colOff>
      <xdr:row>40</xdr:row>
      <xdr:rowOff>6350</xdr:rowOff>
    </xdr:to>
    <xdr:cxnSp macro="">
      <xdr:nvCxnSpPr>
        <xdr:cNvPr id="79" name="直線コネクタ 78"/>
        <xdr:cNvCxnSpPr/>
      </xdr:nvCxnSpPr>
      <xdr:spPr>
        <a:xfrm>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9" name="円/楕円 88"/>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90"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1" name="円/楕円 90"/>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2" name="テキスト ボックス 91"/>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7257</xdr:rowOff>
    </xdr:from>
    <xdr:to>
      <xdr:col>4</xdr:col>
      <xdr:colOff>533400</xdr:colOff>
      <xdr:row>40</xdr:row>
      <xdr:rowOff>108857</xdr:rowOff>
    </xdr:to>
    <xdr:sp macro="" textlink="">
      <xdr:nvSpPr>
        <xdr:cNvPr id="93" name="円/楕円 92"/>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119034</xdr:rowOff>
    </xdr:from>
    <xdr:ext cx="762000" cy="259045"/>
    <xdr:sp macro="" textlink="">
      <xdr:nvSpPr>
        <xdr:cNvPr id="94" name="テキスト ボックス 93"/>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5" name="円/楕円 94"/>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6" name="テキスト ボックス 95"/>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97" name="円/楕円 96"/>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98" name="テキスト ボックス 97"/>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平成２５年度決算では、前年度より０．５ポイント高くなっており、類似団体平均も上回っている。これは市税が増収となったことから、経常一般財源が増加した一方、経常一般財源の伸び以上に、扶助費が急激に増加していることが、経常収支比率が悪化した主な要因であ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依然として、類似団体平均を上回る水準にあり、財政が硬直化している厳しい財政状況にあることから、「第４次三郷市総合計画」に基づき、管理経費の効率化を図るとともに「ムダ・ゼロの実現」を目指し、財政健全化を図っていく。</a:t>
          </a:r>
          <a:endParaRPr lang="ja-JP" altLang="ja-JP" sz="1300"/>
        </a:p>
        <a:p>
          <a:pPr marL="0" marR="0" indent="0" defTabSz="914400" rtl="1" eaLnBrk="1" fontAlgn="auto" latinLnBrk="0" hangingPunct="1">
            <a:lnSpc>
              <a:spcPct val="100000"/>
            </a:lnSpc>
            <a:spcBef>
              <a:spcPts val="0"/>
            </a:spcBef>
            <a:spcAft>
              <a:spcPts val="0"/>
            </a:spcAft>
            <a:buClrTx/>
            <a:buSzTx/>
            <a:buFontTx/>
            <a:buNone/>
            <a:tabLst/>
            <a:defRPr/>
          </a:pPr>
          <a:endParaRPr lang="ja-JP" altLang="ja-JP" sz="1100" b="0" i="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84138</xdr:rowOff>
    </xdr:from>
    <xdr:to>
      <xdr:col>7</xdr:col>
      <xdr:colOff>152400</xdr:colOff>
      <xdr:row>63</xdr:row>
      <xdr:rowOff>114300</xdr:rowOff>
    </xdr:to>
    <xdr:cxnSp macro="">
      <xdr:nvCxnSpPr>
        <xdr:cNvPr id="129" name="直線コネクタ 128"/>
        <xdr:cNvCxnSpPr/>
      </xdr:nvCxnSpPr>
      <xdr:spPr>
        <a:xfrm>
          <a:off x="4114800" y="1088548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11747</xdr:rowOff>
    </xdr:from>
    <xdr:to>
      <xdr:col>6</xdr:col>
      <xdr:colOff>0</xdr:colOff>
      <xdr:row>63</xdr:row>
      <xdr:rowOff>84138</xdr:rowOff>
    </xdr:to>
    <xdr:cxnSp macro="">
      <xdr:nvCxnSpPr>
        <xdr:cNvPr id="132" name="直線コネクタ 131"/>
        <xdr:cNvCxnSpPr/>
      </xdr:nvCxnSpPr>
      <xdr:spPr>
        <a:xfrm>
          <a:off x="3225800" y="1081309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50482</xdr:rowOff>
    </xdr:from>
    <xdr:to>
      <xdr:col>4</xdr:col>
      <xdr:colOff>482600</xdr:colOff>
      <xdr:row>63</xdr:row>
      <xdr:rowOff>11747</xdr:rowOff>
    </xdr:to>
    <xdr:cxnSp macro="">
      <xdr:nvCxnSpPr>
        <xdr:cNvPr id="135" name="直線コネクタ 134"/>
        <xdr:cNvCxnSpPr/>
      </xdr:nvCxnSpPr>
      <xdr:spPr>
        <a:xfrm>
          <a:off x="2336800" y="1068038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50482</xdr:rowOff>
    </xdr:from>
    <xdr:to>
      <xdr:col>3</xdr:col>
      <xdr:colOff>279400</xdr:colOff>
      <xdr:row>64</xdr:row>
      <xdr:rowOff>21272</xdr:rowOff>
    </xdr:to>
    <xdr:cxnSp macro="">
      <xdr:nvCxnSpPr>
        <xdr:cNvPr id="138" name="直線コネクタ 137"/>
        <xdr:cNvCxnSpPr/>
      </xdr:nvCxnSpPr>
      <xdr:spPr>
        <a:xfrm flipV="1">
          <a:off x="1447800" y="10680382"/>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51134</xdr:rowOff>
    </xdr:from>
    <xdr:ext cx="762000" cy="259045"/>
    <xdr:sp macro="" textlink="">
      <xdr:nvSpPr>
        <xdr:cNvPr id="140" name="テキスト ボックス 139"/>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42" name="テキスト ボックス 141"/>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8" name="円/楕円 147"/>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49"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33338</xdr:rowOff>
    </xdr:from>
    <xdr:to>
      <xdr:col>6</xdr:col>
      <xdr:colOff>50800</xdr:colOff>
      <xdr:row>63</xdr:row>
      <xdr:rowOff>134938</xdr:rowOff>
    </xdr:to>
    <xdr:sp macro="" textlink="">
      <xdr:nvSpPr>
        <xdr:cNvPr id="150" name="円/楕円 149"/>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119715</xdr:rowOff>
    </xdr:from>
    <xdr:ext cx="736600" cy="259045"/>
    <xdr:sp macro="" textlink="">
      <xdr:nvSpPr>
        <xdr:cNvPr id="151" name="テキスト ボックス 150"/>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132397</xdr:rowOff>
    </xdr:from>
    <xdr:to>
      <xdr:col>4</xdr:col>
      <xdr:colOff>533400</xdr:colOff>
      <xdr:row>63</xdr:row>
      <xdr:rowOff>62547</xdr:rowOff>
    </xdr:to>
    <xdr:sp macro="" textlink="">
      <xdr:nvSpPr>
        <xdr:cNvPr id="152" name="円/楕円 151"/>
        <xdr:cNvSpPr/>
      </xdr:nvSpPr>
      <xdr:spPr>
        <a:xfrm>
          <a:off x="3175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47324</xdr:rowOff>
    </xdr:from>
    <xdr:ext cx="762000" cy="259045"/>
    <xdr:sp macro="" textlink="">
      <xdr:nvSpPr>
        <xdr:cNvPr id="153" name="テキスト ボックス 152"/>
        <xdr:cNvSpPr txBox="1"/>
      </xdr:nvSpPr>
      <xdr:spPr>
        <a:xfrm>
          <a:off x="2844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171132</xdr:rowOff>
    </xdr:from>
    <xdr:to>
      <xdr:col>3</xdr:col>
      <xdr:colOff>330200</xdr:colOff>
      <xdr:row>62</xdr:row>
      <xdr:rowOff>101282</xdr:rowOff>
    </xdr:to>
    <xdr:sp macro="" textlink="">
      <xdr:nvSpPr>
        <xdr:cNvPr id="154" name="円/楕円 153"/>
        <xdr:cNvSpPr/>
      </xdr:nvSpPr>
      <xdr:spPr>
        <a:xfrm>
          <a:off x="2286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86059</xdr:rowOff>
    </xdr:from>
    <xdr:ext cx="762000" cy="259045"/>
    <xdr:sp macro="" textlink="">
      <xdr:nvSpPr>
        <xdr:cNvPr id="155" name="テキスト ボックス 154"/>
        <xdr:cNvSpPr txBox="1"/>
      </xdr:nvSpPr>
      <xdr:spPr>
        <a:xfrm>
          <a:off x="1955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141922</xdr:rowOff>
    </xdr:from>
    <xdr:to>
      <xdr:col>2</xdr:col>
      <xdr:colOff>127000</xdr:colOff>
      <xdr:row>64</xdr:row>
      <xdr:rowOff>72072</xdr:rowOff>
    </xdr:to>
    <xdr:sp macro="" textlink="">
      <xdr:nvSpPr>
        <xdr:cNvPr id="156" name="円/楕円 155"/>
        <xdr:cNvSpPr/>
      </xdr:nvSpPr>
      <xdr:spPr>
        <a:xfrm>
          <a:off x="1397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56849</xdr:rowOff>
    </xdr:from>
    <xdr:ext cx="762000" cy="259045"/>
    <xdr:sp macro="" textlink="">
      <xdr:nvSpPr>
        <xdr:cNvPr id="157" name="テキスト ボックス 156"/>
        <xdr:cNvSpPr txBox="1"/>
      </xdr:nvSpPr>
      <xdr:spPr>
        <a:xfrm>
          <a:off x="1066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については、行政サービスの効率化を進めている影響もあり、類似団体平均より低い額となっている。今後も第４次三郷市定員適正化１１か年計画に則り、職員数の適正化を進めるとともに、「第５次三郷市行政改革推進計画」に基づき民間活力の導入を行うなど、人件費総額を抑えるよう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136556</xdr:rowOff>
    </xdr:from>
    <xdr:to>
      <xdr:col>7</xdr:col>
      <xdr:colOff>152400</xdr:colOff>
      <xdr:row>83</xdr:row>
      <xdr:rowOff>141760</xdr:rowOff>
    </xdr:to>
    <xdr:cxnSp macro="">
      <xdr:nvCxnSpPr>
        <xdr:cNvPr id="194" name="直線コネクタ 193"/>
        <xdr:cNvCxnSpPr/>
      </xdr:nvCxnSpPr>
      <xdr:spPr>
        <a:xfrm flipV="1">
          <a:off x="4114800" y="14366906"/>
          <a:ext cx="8382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141760</xdr:rowOff>
    </xdr:from>
    <xdr:to>
      <xdr:col>6</xdr:col>
      <xdr:colOff>0</xdr:colOff>
      <xdr:row>84</xdr:row>
      <xdr:rowOff>31928</xdr:rowOff>
    </xdr:to>
    <xdr:cxnSp macro="">
      <xdr:nvCxnSpPr>
        <xdr:cNvPr id="197" name="直線コネクタ 196"/>
        <xdr:cNvCxnSpPr/>
      </xdr:nvCxnSpPr>
      <xdr:spPr>
        <a:xfrm flipV="1">
          <a:off x="3225800" y="14372110"/>
          <a:ext cx="889000" cy="6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3972</xdr:rowOff>
    </xdr:from>
    <xdr:to>
      <xdr:col>4</xdr:col>
      <xdr:colOff>482600</xdr:colOff>
      <xdr:row>84</xdr:row>
      <xdr:rowOff>31928</xdr:rowOff>
    </xdr:to>
    <xdr:cxnSp macro="">
      <xdr:nvCxnSpPr>
        <xdr:cNvPr id="200" name="直線コネクタ 199"/>
        <xdr:cNvCxnSpPr/>
      </xdr:nvCxnSpPr>
      <xdr:spPr>
        <a:xfrm>
          <a:off x="2336800" y="14405772"/>
          <a:ext cx="889000" cy="2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3972</xdr:rowOff>
    </xdr:from>
    <xdr:to>
      <xdr:col>3</xdr:col>
      <xdr:colOff>279400</xdr:colOff>
      <xdr:row>84</xdr:row>
      <xdr:rowOff>29981</xdr:rowOff>
    </xdr:to>
    <xdr:cxnSp macro="">
      <xdr:nvCxnSpPr>
        <xdr:cNvPr id="203" name="直線コネクタ 202"/>
        <xdr:cNvCxnSpPr/>
      </xdr:nvCxnSpPr>
      <xdr:spPr>
        <a:xfrm flipV="1">
          <a:off x="1447800" y="14405772"/>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75325</xdr:rowOff>
    </xdr:from>
    <xdr:ext cx="762000" cy="259045"/>
    <xdr:sp macro="" textlink="">
      <xdr:nvSpPr>
        <xdr:cNvPr id="205" name="テキスト ボックス 204"/>
        <xdr:cNvSpPr txBox="1"/>
      </xdr:nvSpPr>
      <xdr:spPr>
        <a:xfrm>
          <a:off x="1955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101350</xdr:rowOff>
    </xdr:from>
    <xdr:ext cx="762000" cy="259045"/>
    <xdr:sp macro="" textlink="">
      <xdr:nvSpPr>
        <xdr:cNvPr id="207" name="テキスト ボックス 206"/>
        <xdr:cNvSpPr txBox="1"/>
      </xdr:nvSpPr>
      <xdr:spPr>
        <a:xfrm>
          <a:off x="1066800" y="1467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85756</xdr:rowOff>
    </xdr:from>
    <xdr:to>
      <xdr:col>7</xdr:col>
      <xdr:colOff>203200</xdr:colOff>
      <xdr:row>84</xdr:row>
      <xdr:rowOff>15906</xdr:rowOff>
    </xdr:to>
    <xdr:sp macro="" textlink="">
      <xdr:nvSpPr>
        <xdr:cNvPr id="213" name="円/楕円 212"/>
        <xdr:cNvSpPr/>
      </xdr:nvSpPr>
      <xdr:spPr>
        <a:xfrm>
          <a:off x="4902200" y="143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102283</xdr:rowOff>
    </xdr:from>
    <xdr:ext cx="762000" cy="259045"/>
    <xdr:sp macro="" textlink="">
      <xdr:nvSpPr>
        <xdr:cNvPr id="214" name="人件費・物件費等の状況該当値テキスト"/>
        <xdr:cNvSpPr txBox="1"/>
      </xdr:nvSpPr>
      <xdr:spPr>
        <a:xfrm>
          <a:off x="5041900" y="1416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96,186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90960</xdr:rowOff>
    </xdr:from>
    <xdr:to>
      <xdr:col>6</xdr:col>
      <xdr:colOff>50800</xdr:colOff>
      <xdr:row>84</xdr:row>
      <xdr:rowOff>21110</xdr:rowOff>
    </xdr:to>
    <xdr:sp macro="" textlink="">
      <xdr:nvSpPr>
        <xdr:cNvPr id="215" name="円/楕円 214"/>
        <xdr:cNvSpPr/>
      </xdr:nvSpPr>
      <xdr:spPr>
        <a:xfrm>
          <a:off x="4064000" y="143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31287</xdr:rowOff>
    </xdr:from>
    <xdr:ext cx="736600" cy="259045"/>
    <xdr:sp macro="" textlink="">
      <xdr:nvSpPr>
        <xdr:cNvPr id="216" name="テキスト ボックス 215"/>
        <xdr:cNvSpPr txBox="1"/>
      </xdr:nvSpPr>
      <xdr:spPr>
        <a:xfrm>
          <a:off x="3733800" y="14090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96,488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152578</xdr:rowOff>
    </xdr:from>
    <xdr:to>
      <xdr:col>4</xdr:col>
      <xdr:colOff>533400</xdr:colOff>
      <xdr:row>84</xdr:row>
      <xdr:rowOff>82728</xdr:rowOff>
    </xdr:to>
    <xdr:sp macro="" textlink="">
      <xdr:nvSpPr>
        <xdr:cNvPr id="217" name="円/楕円 216"/>
        <xdr:cNvSpPr/>
      </xdr:nvSpPr>
      <xdr:spPr>
        <a:xfrm>
          <a:off x="3175000" y="1438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92905</xdr:rowOff>
    </xdr:from>
    <xdr:ext cx="762000" cy="259045"/>
    <xdr:sp macro="" textlink="">
      <xdr:nvSpPr>
        <xdr:cNvPr id="218" name="テキスト ボックス 217"/>
        <xdr:cNvSpPr txBox="1"/>
      </xdr:nvSpPr>
      <xdr:spPr>
        <a:xfrm>
          <a:off x="2844800" y="1415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100,063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124622</xdr:rowOff>
    </xdr:from>
    <xdr:to>
      <xdr:col>3</xdr:col>
      <xdr:colOff>330200</xdr:colOff>
      <xdr:row>84</xdr:row>
      <xdr:rowOff>54772</xdr:rowOff>
    </xdr:to>
    <xdr:sp macro="" textlink="">
      <xdr:nvSpPr>
        <xdr:cNvPr id="219" name="円/楕円 218"/>
        <xdr:cNvSpPr/>
      </xdr:nvSpPr>
      <xdr:spPr>
        <a:xfrm>
          <a:off x="2286000" y="143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64949</xdr:rowOff>
    </xdr:from>
    <xdr:ext cx="762000" cy="259045"/>
    <xdr:sp macro="" textlink="">
      <xdr:nvSpPr>
        <xdr:cNvPr id="220" name="テキスト ボックス 219"/>
        <xdr:cNvSpPr txBox="1"/>
      </xdr:nvSpPr>
      <xdr:spPr>
        <a:xfrm>
          <a:off x="1955800" y="1412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98,441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150631</xdr:rowOff>
    </xdr:from>
    <xdr:to>
      <xdr:col>2</xdr:col>
      <xdr:colOff>127000</xdr:colOff>
      <xdr:row>84</xdr:row>
      <xdr:rowOff>80781</xdr:rowOff>
    </xdr:to>
    <xdr:sp macro="" textlink="">
      <xdr:nvSpPr>
        <xdr:cNvPr id="221" name="円/楕円 220"/>
        <xdr:cNvSpPr/>
      </xdr:nvSpPr>
      <xdr:spPr>
        <a:xfrm>
          <a:off x="1397000" y="143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90958</xdr:rowOff>
    </xdr:from>
    <xdr:ext cx="762000" cy="259045"/>
    <xdr:sp macro="" textlink="">
      <xdr:nvSpPr>
        <xdr:cNvPr id="222" name="テキスト ボックス 221"/>
        <xdr:cNvSpPr txBox="1"/>
      </xdr:nvSpPr>
      <xdr:spPr>
        <a:xfrm>
          <a:off x="1066800" y="1414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　</a:t>
          </a:r>
          <a:r>
            <a:rPr lang="ja-JP" altLang="ja-JP" sz="1300">
              <a:solidFill>
                <a:schemeClr val="dk1"/>
              </a:solidFill>
              <a:latin typeface="+mn-lt"/>
              <a:ea typeface="+mn-ea"/>
              <a:cs typeface="+mn-cs"/>
            </a:rPr>
            <a:t>平成２</a:t>
          </a:r>
          <a:r>
            <a:rPr lang="ja-JP" altLang="en-US" sz="1300">
              <a:solidFill>
                <a:schemeClr val="dk1"/>
              </a:solidFill>
              <a:latin typeface="+mn-lt"/>
              <a:ea typeface="+mn-ea"/>
              <a:cs typeface="+mn-cs"/>
            </a:rPr>
            <a:t>５</a:t>
          </a:r>
          <a:r>
            <a:rPr lang="ja-JP" altLang="ja-JP" sz="1300">
              <a:solidFill>
                <a:schemeClr val="dk1"/>
              </a:solidFill>
              <a:latin typeface="+mn-lt"/>
              <a:ea typeface="+mn-ea"/>
              <a:cs typeface="+mn-cs"/>
            </a:rPr>
            <a:t>年度は前年度より</a:t>
          </a:r>
          <a:r>
            <a:rPr lang="ja-JP" altLang="en-US" sz="1300">
              <a:solidFill>
                <a:schemeClr val="dk1"/>
              </a:solidFill>
              <a:latin typeface="+mn-lt"/>
              <a:ea typeface="+mn-ea"/>
              <a:cs typeface="+mn-cs"/>
            </a:rPr>
            <a:t>８</a:t>
          </a:r>
          <a:r>
            <a:rPr lang="ja-JP" altLang="ja-JP" sz="1300">
              <a:solidFill>
                <a:schemeClr val="dk1"/>
              </a:solidFill>
              <a:latin typeface="+mn-lt"/>
              <a:ea typeface="+mn-ea"/>
              <a:cs typeface="+mn-cs"/>
            </a:rPr>
            <a:t>．</a:t>
          </a:r>
          <a:r>
            <a:rPr lang="ja-JP" altLang="en-US" sz="1300">
              <a:solidFill>
                <a:schemeClr val="dk1"/>
              </a:solidFill>
              <a:latin typeface="+mn-lt"/>
              <a:ea typeface="+mn-ea"/>
              <a:cs typeface="+mn-cs"/>
            </a:rPr>
            <a:t>０</a:t>
          </a:r>
          <a:r>
            <a:rPr lang="ja-JP" altLang="ja-JP" sz="1300">
              <a:solidFill>
                <a:schemeClr val="dk1"/>
              </a:solidFill>
              <a:latin typeface="+mn-lt"/>
              <a:ea typeface="+mn-ea"/>
              <a:cs typeface="+mn-cs"/>
            </a:rPr>
            <a:t>ポイント</a:t>
          </a:r>
          <a:r>
            <a:rPr lang="ja-JP" altLang="en-US" sz="1300">
              <a:solidFill>
                <a:schemeClr val="dk1"/>
              </a:solidFill>
              <a:latin typeface="+mn-lt"/>
              <a:ea typeface="+mn-ea"/>
              <a:cs typeface="+mn-cs"/>
            </a:rPr>
            <a:t>低く</a:t>
          </a:r>
          <a:r>
            <a:rPr lang="ja-JP" altLang="ja-JP" sz="1300">
              <a:solidFill>
                <a:schemeClr val="dk1"/>
              </a:solidFill>
              <a:latin typeface="+mn-lt"/>
              <a:ea typeface="+mn-ea"/>
              <a:cs typeface="+mn-cs"/>
            </a:rPr>
            <a:t>なり、数値も</a:t>
          </a:r>
          <a:r>
            <a:rPr lang="ja-JP" altLang="en-US" sz="1300">
              <a:solidFill>
                <a:schemeClr val="dk1"/>
              </a:solidFill>
              <a:latin typeface="+mn-lt"/>
              <a:ea typeface="+mn-ea"/>
              <a:cs typeface="+mn-cs"/>
            </a:rPr>
            <a:t>９８</a:t>
          </a:r>
          <a:r>
            <a:rPr lang="ja-JP" altLang="ja-JP" sz="1300">
              <a:solidFill>
                <a:schemeClr val="dk1"/>
              </a:solidFill>
              <a:latin typeface="+mn-lt"/>
              <a:ea typeface="+mn-ea"/>
              <a:cs typeface="+mn-cs"/>
            </a:rPr>
            <a:t>．１ポイントとなっている。</a:t>
          </a:r>
          <a:r>
            <a:rPr lang="ja-JP" altLang="en-US" sz="1300">
              <a:solidFill>
                <a:schemeClr val="dk1"/>
              </a:solidFill>
              <a:latin typeface="+mn-lt"/>
              <a:ea typeface="+mn-ea"/>
              <a:cs typeface="+mn-cs"/>
            </a:rPr>
            <a:t>平成２３年度、平成２４年度</a:t>
          </a:r>
          <a:r>
            <a:rPr lang="ja-JP" altLang="ja-JP" sz="1300">
              <a:solidFill>
                <a:schemeClr val="dk1"/>
              </a:solidFill>
              <a:latin typeface="+mn-lt"/>
              <a:ea typeface="+mn-ea"/>
              <a:cs typeface="+mn-cs"/>
            </a:rPr>
            <a:t>は、ラスパイレス指数の比較対象となっている国家公務員給与が、東日本大震災に係る対応により、一時的に引き下げられ</a:t>
          </a:r>
          <a:r>
            <a:rPr lang="ja-JP" altLang="en-US" sz="1300">
              <a:solidFill>
                <a:schemeClr val="dk1"/>
              </a:solidFill>
              <a:latin typeface="+mn-lt"/>
              <a:ea typeface="+mn-ea"/>
              <a:cs typeface="+mn-cs"/>
            </a:rPr>
            <a:t>て</a:t>
          </a:r>
          <a:r>
            <a:rPr lang="ja-JP" altLang="ja-JP" sz="1300">
              <a:solidFill>
                <a:schemeClr val="dk1"/>
              </a:solidFill>
              <a:latin typeface="+mn-lt"/>
              <a:ea typeface="+mn-ea"/>
              <a:cs typeface="+mn-cs"/>
            </a:rPr>
            <a:t>い</a:t>
          </a:r>
          <a:r>
            <a:rPr lang="ja-JP" altLang="en-US" sz="1300">
              <a:solidFill>
                <a:schemeClr val="dk1"/>
              </a:solidFill>
              <a:latin typeface="+mn-lt"/>
              <a:ea typeface="+mn-ea"/>
              <a:cs typeface="+mn-cs"/>
            </a:rPr>
            <a:t>た</a:t>
          </a:r>
          <a:r>
            <a:rPr lang="ja-JP" altLang="ja-JP" sz="1300">
              <a:solidFill>
                <a:schemeClr val="dk1"/>
              </a:solidFill>
              <a:latin typeface="+mn-lt"/>
              <a:ea typeface="+mn-ea"/>
              <a:cs typeface="+mn-cs"/>
            </a:rPr>
            <a:t>ためである。各種手当の見直しを行い不適切な手当は廃止しており、また、特殊勤務手当も大幅に削減していることなどから、従来より類似団体平均は下回っている。今後も給与水準の適正化を図る。</a:t>
          </a:r>
          <a:endParaRPr lang="ja-JP" altLang="ja-JP" sz="1300" b="0" i="0">
            <a:solidFill>
              <a:schemeClr val="dk1"/>
            </a:solidFill>
            <a:latin typeface="+mn-lt"/>
            <a:ea typeface="+mn-ea"/>
            <a:cs typeface="+mn-cs"/>
          </a:endParaRPr>
        </a:p>
        <a:p>
          <a:pPr algn="l"/>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73116</xdr:rowOff>
    </xdr:from>
    <xdr:to>
      <xdr:col>24</xdr:col>
      <xdr:colOff>558800</xdr:colOff>
      <xdr:row>88</xdr:row>
      <xdr:rowOff>110308</xdr:rowOff>
    </xdr:to>
    <xdr:cxnSp macro="">
      <xdr:nvCxnSpPr>
        <xdr:cNvPr id="258" name="直線コネクタ 257"/>
        <xdr:cNvCxnSpPr/>
      </xdr:nvCxnSpPr>
      <xdr:spPr>
        <a:xfrm flipV="1">
          <a:off x="16179800" y="14646366"/>
          <a:ext cx="838200" cy="5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96520</xdr:rowOff>
    </xdr:from>
    <xdr:to>
      <xdr:col>23</xdr:col>
      <xdr:colOff>406400</xdr:colOff>
      <xdr:row>88</xdr:row>
      <xdr:rowOff>110308</xdr:rowOff>
    </xdr:to>
    <xdr:cxnSp macro="">
      <xdr:nvCxnSpPr>
        <xdr:cNvPr id="261" name="直線コネクタ 260"/>
        <xdr:cNvCxnSpPr/>
      </xdr:nvCxnSpPr>
      <xdr:spPr>
        <a:xfrm>
          <a:off x="15290800" y="1518412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88</xdr:row>
      <xdr:rowOff>96520</xdr:rowOff>
    </xdr:to>
    <xdr:cxnSp macro="">
      <xdr:nvCxnSpPr>
        <xdr:cNvPr id="264" name="直線コネクタ 263"/>
        <xdr:cNvCxnSpPr/>
      </xdr:nvCxnSpPr>
      <xdr:spPr>
        <a:xfrm>
          <a:off x="14401800" y="1460500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11068</xdr:rowOff>
    </xdr:from>
    <xdr:to>
      <xdr:col>21</xdr:col>
      <xdr:colOff>0</xdr:colOff>
      <xdr:row>85</xdr:row>
      <xdr:rowOff>31750</xdr:rowOff>
    </xdr:to>
    <xdr:cxnSp macro="">
      <xdr:nvCxnSpPr>
        <xdr:cNvPr id="267" name="直線コネクタ 266"/>
        <xdr:cNvCxnSpPr/>
      </xdr:nvCxnSpPr>
      <xdr:spPr>
        <a:xfrm>
          <a:off x="13512800" y="1458431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129376</xdr:rowOff>
    </xdr:from>
    <xdr:ext cx="762000" cy="259045"/>
    <xdr:sp macro="" textlink="">
      <xdr:nvSpPr>
        <xdr:cNvPr id="269" name="テキスト ボックス 268"/>
        <xdr:cNvSpPr txBox="1"/>
      </xdr:nvSpPr>
      <xdr:spPr>
        <a:xfrm>
          <a:off x="14020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143164</xdr:rowOff>
    </xdr:from>
    <xdr:ext cx="762000" cy="259045"/>
    <xdr:sp macro="" textlink="">
      <xdr:nvSpPr>
        <xdr:cNvPr id="271" name="テキスト ボックス 270"/>
        <xdr:cNvSpPr txBox="1"/>
      </xdr:nvSpPr>
      <xdr:spPr>
        <a:xfrm>
          <a:off x="13131800" y="1471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77" name="円/楕円 276"/>
        <xdr:cNvSpPr/>
      </xdr:nvSpPr>
      <xdr:spPr>
        <a:xfrm>
          <a:off x="169672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38843</xdr:rowOff>
    </xdr:from>
    <xdr:ext cx="762000" cy="259045"/>
    <xdr:sp macro="" textlink="">
      <xdr:nvSpPr>
        <xdr:cNvPr id="278" name="給与水準   （国との比較）該当値テキスト"/>
        <xdr:cNvSpPr txBox="1"/>
      </xdr:nvSpPr>
      <xdr:spPr>
        <a:xfrm>
          <a:off x="17106900" y="1444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59508</xdr:rowOff>
    </xdr:from>
    <xdr:to>
      <xdr:col>23</xdr:col>
      <xdr:colOff>457200</xdr:colOff>
      <xdr:row>88</xdr:row>
      <xdr:rowOff>161108</xdr:rowOff>
    </xdr:to>
    <xdr:sp macro="" textlink="">
      <xdr:nvSpPr>
        <xdr:cNvPr id="279" name="円/楕円 278"/>
        <xdr:cNvSpPr/>
      </xdr:nvSpPr>
      <xdr:spPr>
        <a:xfrm>
          <a:off x="16129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171285</xdr:rowOff>
    </xdr:from>
    <xdr:ext cx="736600" cy="259045"/>
    <xdr:sp macro="" textlink="">
      <xdr:nvSpPr>
        <xdr:cNvPr id="280" name="テキスト ボックス 279"/>
        <xdr:cNvSpPr txBox="1"/>
      </xdr:nvSpPr>
      <xdr:spPr>
        <a:xfrm>
          <a:off x="15798800" y="1491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81" name="円/楕円 280"/>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157497</xdr:rowOff>
    </xdr:from>
    <xdr:ext cx="762000" cy="259045"/>
    <xdr:sp macro="" textlink="">
      <xdr:nvSpPr>
        <xdr:cNvPr id="282" name="テキスト ボックス 281"/>
        <xdr:cNvSpPr txBox="1"/>
      </xdr:nvSpPr>
      <xdr:spPr>
        <a:xfrm>
          <a:off x="14909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83" name="円/楕円 28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84" name="テキスト ボックス 283"/>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131718</xdr:rowOff>
    </xdr:from>
    <xdr:to>
      <xdr:col>19</xdr:col>
      <xdr:colOff>533400</xdr:colOff>
      <xdr:row>85</xdr:row>
      <xdr:rowOff>61868</xdr:rowOff>
    </xdr:to>
    <xdr:sp macro="" textlink="">
      <xdr:nvSpPr>
        <xdr:cNvPr id="285" name="円/楕円 284"/>
        <xdr:cNvSpPr/>
      </xdr:nvSpPr>
      <xdr:spPr>
        <a:xfrm>
          <a:off x="13462000" y="145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72045</xdr:rowOff>
    </xdr:from>
    <xdr:ext cx="762000" cy="259045"/>
    <xdr:sp macro="" textlink="">
      <xdr:nvSpPr>
        <xdr:cNvPr id="286" name="テキスト ボックス 285"/>
        <xdr:cNvSpPr txBox="1"/>
      </xdr:nvSpPr>
      <xdr:spPr>
        <a:xfrm>
          <a:off x="13131800" y="1430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平成１７年度に策定した「第３次定員適正化５ヵ年計画」に則り、職員数の適正化に努めており、この計画で平成１８年度から平成２２年度の５年間で４９名の職員削減を計画していたが、平成２１年度当初で目標数値を達成した。その後も、「第４次三郷市定員適正化１１か年計画」を策定し、職員数の適正化を推進している。平成２</a:t>
          </a:r>
          <a:r>
            <a:rPr lang="ja-JP" altLang="en-US" sz="1300">
              <a:solidFill>
                <a:schemeClr val="dk1"/>
              </a:solidFill>
              <a:latin typeface="+mn-lt"/>
              <a:ea typeface="+mn-ea"/>
              <a:cs typeface="+mn-cs"/>
            </a:rPr>
            <a:t>６</a:t>
          </a:r>
          <a:r>
            <a:rPr lang="ja-JP" altLang="ja-JP" sz="1300">
              <a:solidFill>
                <a:schemeClr val="dk1"/>
              </a:solidFill>
              <a:latin typeface="+mn-lt"/>
              <a:ea typeface="+mn-ea"/>
              <a:cs typeface="+mn-cs"/>
            </a:rPr>
            <a:t>年度以降も、「第４次三郷市定員適正化１１か年計画」に則り、今後予想される行政需要の拡大に対して、限られた財源の中で効率的かつ効果的な業務遂行環境を整え、職員総数の適正な管理を行っていく。</a:t>
          </a:r>
          <a:endParaRPr lang="ja-JP" altLang="ja-JP" sz="13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160746</xdr:rowOff>
    </xdr:from>
    <xdr:to>
      <xdr:col>24</xdr:col>
      <xdr:colOff>558800</xdr:colOff>
      <xdr:row>62</xdr:row>
      <xdr:rowOff>20320</xdr:rowOff>
    </xdr:to>
    <xdr:cxnSp macro="">
      <xdr:nvCxnSpPr>
        <xdr:cNvPr id="323" name="直線コネクタ 322"/>
        <xdr:cNvCxnSpPr/>
      </xdr:nvCxnSpPr>
      <xdr:spPr>
        <a:xfrm flipV="1">
          <a:off x="16179800" y="106191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4"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20320</xdr:rowOff>
    </xdr:from>
    <xdr:to>
      <xdr:col>23</xdr:col>
      <xdr:colOff>406400</xdr:colOff>
      <xdr:row>62</xdr:row>
      <xdr:rowOff>123734</xdr:rowOff>
    </xdr:to>
    <xdr:cxnSp macro="">
      <xdr:nvCxnSpPr>
        <xdr:cNvPr id="326" name="直線コネクタ 325"/>
        <xdr:cNvCxnSpPr/>
      </xdr:nvCxnSpPr>
      <xdr:spPr>
        <a:xfrm flipV="1">
          <a:off x="15290800" y="1065022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8" name="テキスト ボックス 327"/>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123734</xdr:rowOff>
    </xdr:from>
    <xdr:to>
      <xdr:col>22</xdr:col>
      <xdr:colOff>203200</xdr:colOff>
      <xdr:row>62</xdr:row>
      <xdr:rowOff>134076</xdr:rowOff>
    </xdr:to>
    <xdr:cxnSp macro="">
      <xdr:nvCxnSpPr>
        <xdr:cNvPr id="329" name="直線コネクタ 328"/>
        <xdr:cNvCxnSpPr/>
      </xdr:nvCxnSpPr>
      <xdr:spPr>
        <a:xfrm flipV="1">
          <a:off x="14401800" y="107536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31" name="テキスト ボックス 330"/>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134076</xdr:rowOff>
    </xdr:from>
    <xdr:to>
      <xdr:col>21</xdr:col>
      <xdr:colOff>0</xdr:colOff>
      <xdr:row>63</xdr:row>
      <xdr:rowOff>10885</xdr:rowOff>
    </xdr:to>
    <xdr:cxnSp macro="">
      <xdr:nvCxnSpPr>
        <xdr:cNvPr id="332" name="直線コネクタ 331"/>
        <xdr:cNvCxnSpPr/>
      </xdr:nvCxnSpPr>
      <xdr:spPr>
        <a:xfrm flipV="1">
          <a:off x="13512800" y="1076397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105971</xdr:rowOff>
    </xdr:from>
    <xdr:ext cx="762000" cy="259045"/>
    <xdr:sp macro="" textlink="">
      <xdr:nvSpPr>
        <xdr:cNvPr id="334" name="テキスト ボックス 333"/>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36" name="テキスト ボックス 335"/>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109946</xdr:rowOff>
    </xdr:from>
    <xdr:to>
      <xdr:col>24</xdr:col>
      <xdr:colOff>609600</xdr:colOff>
      <xdr:row>62</xdr:row>
      <xdr:rowOff>40096</xdr:rowOff>
    </xdr:to>
    <xdr:sp macro="" textlink="">
      <xdr:nvSpPr>
        <xdr:cNvPr id="342" name="円/楕円 341"/>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126473</xdr:rowOff>
    </xdr:from>
    <xdr:ext cx="762000" cy="259045"/>
    <xdr:sp macro="" textlink="">
      <xdr:nvSpPr>
        <xdr:cNvPr id="343" name="定員管理の状況該当値テキスト"/>
        <xdr:cNvSpPr txBox="1"/>
      </xdr:nvSpPr>
      <xdr:spPr>
        <a:xfrm>
          <a:off x="171069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140970</xdr:rowOff>
    </xdr:from>
    <xdr:to>
      <xdr:col>23</xdr:col>
      <xdr:colOff>457200</xdr:colOff>
      <xdr:row>62</xdr:row>
      <xdr:rowOff>71120</xdr:rowOff>
    </xdr:to>
    <xdr:sp macro="" textlink="">
      <xdr:nvSpPr>
        <xdr:cNvPr id="344" name="円/楕円 343"/>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81297</xdr:rowOff>
    </xdr:from>
    <xdr:ext cx="736600" cy="259045"/>
    <xdr:sp macro="" textlink="">
      <xdr:nvSpPr>
        <xdr:cNvPr id="345" name="テキスト ボックス 344"/>
        <xdr:cNvSpPr txBox="1"/>
      </xdr:nvSpPr>
      <xdr:spPr>
        <a:xfrm>
          <a:off x="15798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72934</xdr:rowOff>
    </xdr:from>
    <xdr:to>
      <xdr:col>22</xdr:col>
      <xdr:colOff>254000</xdr:colOff>
      <xdr:row>63</xdr:row>
      <xdr:rowOff>3084</xdr:rowOff>
    </xdr:to>
    <xdr:sp macro="" textlink="">
      <xdr:nvSpPr>
        <xdr:cNvPr id="346" name="円/楕円 345"/>
        <xdr:cNvSpPr/>
      </xdr:nvSpPr>
      <xdr:spPr>
        <a:xfrm>
          <a:off x="15240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13261</xdr:rowOff>
    </xdr:from>
    <xdr:ext cx="762000" cy="259045"/>
    <xdr:sp macro="" textlink="">
      <xdr:nvSpPr>
        <xdr:cNvPr id="347" name="テキスト ボックス 346"/>
        <xdr:cNvSpPr txBox="1"/>
      </xdr:nvSpPr>
      <xdr:spPr>
        <a:xfrm>
          <a:off x="14909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83276</xdr:rowOff>
    </xdr:from>
    <xdr:to>
      <xdr:col>21</xdr:col>
      <xdr:colOff>50800</xdr:colOff>
      <xdr:row>63</xdr:row>
      <xdr:rowOff>13426</xdr:rowOff>
    </xdr:to>
    <xdr:sp macro="" textlink="">
      <xdr:nvSpPr>
        <xdr:cNvPr id="348" name="円/楕円 347"/>
        <xdr:cNvSpPr/>
      </xdr:nvSpPr>
      <xdr:spPr>
        <a:xfrm>
          <a:off x="14351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23603</xdr:rowOff>
    </xdr:from>
    <xdr:ext cx="762000" cy="259045"/>
    <xdr:sp macro="" textlink="">
      <xdr:nvSpPr>
        <xdr:cNvPr id="349" name="テキスト ボックス 348"/>
        <xdr:cNvSpPr txBox="1"/>
      </xdr:nvSpPr>
      <xdr:spPr>
        <a:xfrm>
          <a:off x="14020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131535</xdr:rowOff>
    </xdr:from>
    <xdr:to>
      <xdr:col>19</xdr:col>
      <xdr:colOff>533400</xdr:colOff>
      <xdr:row>63</xdr:row>
      <xdr:rowOff>61685</xdr:rowOff>
    </xdr:to>
    <xdr:sp macro="" textlink="">
      <xdr:nvSpPr>
        <xdr:cNvPr id="350" name="円/楕円 349"/>
        <xdr:cNvSpPr/>
      </xdr:nvSpPr>
      <xdr:spPr>
        <a:xfrm>
          <a:off x="13462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71862</xdr:rowOff>
    </xdr:from>
    <xdr:ext cx="762000" cy="259045"/>
    <xdr:sp macro="" textlink="">
      <xdr:nvSpPr>
        <xdr:cNvPr id="351" name="テキスト ボックス 350"/>
        <xdr:cNvSpPr txBox="1"/>
      </xdr:nvSpPr>
      <xdr:spPr>
        <a:xfrm>
          <a:off x="13131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固定資産税などの市税の増額などにより、標準財政規模が上昇したことから、前年度に比べ実質公債費比率は減少はしている。</a:t>
          </a:r>
          <a:endParaRPr kumimoji="1" lang="en-US" altLang="ja-JP" sz="1300">
            <a:latin typeface="ＭＳ Ｐゴシック"/>
          </a:endParaRPr>
        </a:p>
        <a:p>
          <a:r>
            <a:rPr kumimoji="1" lang="ja-JP" altLang="en-US" sz="1300">
              <a:latin typeface="ＭＳ Ｐゴシック"/>
            </a:rPr>
            <a:t>　しかしながら、下水道事業債償還に充てる繰出金が減少しているとはいえ多額に上るため、依然として高い水準にあり、平成２５年度においても類似団体平均を上回る結果となっている。今後も翌年度以降における財政の状況を考慮し、数値の抑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161036</xdr:rowOff>
    </xdr:from>
    <xdr:to>
      <xdr:col>24</xdr:col>
      <xdr:colOff>558800</xdr:colOff>
      <xdr:row>39</xdr:row>
      <xdr:rowOff>23368</xdr:rowOff>
    </xdr:to>
    <xdr:cxnSp macro="">
      <xdr:nvCxnSpPr>
        <xdr:cNvPr id="383" name="直線コネクタ 382"/>
        <xdr:cNvCxnSpPr/>
      </xdr:nvCxnSpPr>
      <xdr:spPr>
        <a:xfrm flipV="1">
          <a:off x="16179800" y="667613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23368</xdr:rowOff>
    </xdr:from>
    <xdr:to>
      <xdr:col>23</xdr:col>
      <xdr:colOff>406400</xdr:colOff>
      <xdr:row>39</xdr:row>
      <xdr:rowOff>61976</xdr:rowOff>
    </xdr:to>
    <xdr:cxnSp macro="">
      <xdr:nvCxnSpPr>
        <xdr:cNvPr id="386" name="直線コネクタ 385"/>
        <xdr:cNvCxnSpPr/>
      </xdr:nvCxnSpPr>
      <xdr:spPr>
        <a:xfrm flipV="1">
          <a:off x="15290800" y="67099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61976</xdr:rowOff>
    </xdr:from>
    <xdr:to>
      <xdr:col>22</xdr:col>
      <xdr:colOff>203200</xdr:colOff>
      <xdr:row>39</xdr:row>
      <xdr:rowOff>148844</xdr:rowOff>
    </xdr:to>
    <xdr:cxnSp macro="">
      <xdr:nvCxnSpPr>
        <xdr:cNvPr id="389" name="直線コネクタ 388"/>
        <xdr:cNvCxnSpPr/>
      </xdr:nvCxnSpPr>
      <xdr:spPr>
        <a:xfrm flipV="1">
          <a:off x="14401800" y="674852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148844</xdr:rowOff>
    </xdr:from>
    <xdr:to>
      <xdr:col>21</xdr:col>
      <xdr:colOff>0</xdr:colOff>
      <xdr:row>40</xdr:row>
      <xdr:rowOff>44958</xdr:rowOff>
    </xdr:to>
    <xdr:cxnSp macro="">
      <xdr:nvCxnSpPr>
        <xdr:cNvPr id="392" name="直線コネクタ 391"/>
        <xdr:cNvCxnSpPr/>
      </xdr:nvCxnSpPr>
      <xdr:spPr>
        <a:xfrm flipV="1">
          <a:off x="13512800" y="683539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394" name="テキスト ボックス 393"/>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99839</xdr:rowOff>
    </xdr:from>
    <xdr:ext cx="762000" cy="259045"/>
    <xdr:sp macro="" textlink="">
      <xdr:nvSpPr>
        <xdr:cNvPr id="396" name="テキスト ボックス 395"/>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402" name="円/楕円 401"/>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82313</xdr:rowOff>
    </xdr:from>
    <xdr:ext cx="762000" cy="259045"/>
    <xdr:sp macro="" textlink="">
      <xdr:nvSpPr>
        <xdr:cNvPr id="403" name="公債費負担の状況該当値テキスト"/>
        <xdr:cNvSpPr txBox="1"/>
      </xdr:nvSpPr>
      <xdr:spPr>
        <a:xfrm>
          <a:off x="17106900" y="659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144018</xdr:rowOff>
    </xdr:from>
    <xdr:to>
      <xdr:col>23</xdr:col>
      <xdr:colOff>457200</xdr:colOff>
      <xdr:row>39</xdr:row>
      <xdr:rowOff>74168</xdr:rowOff>
    </xdr:to>
    <xdr:sp macro="" textlink="">
      <xdr:nvSpPr>
        <xdr:cNvPr id="404" name="円/楕円 403"/>
        <xdr:cNvSpPr/>
      </xdr:nvSpPr>
      <xdr:spPr>
        <a:xfrm>
          <a:off x="161290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58945</xdr:rowOff>
    </xdr:from>
    <xdr:ext cx="736600" cy="259045"/>
    <xdr:sp macro="" textlink="">
      <xdr:nvSpPr>
        <xdr:cNvPr id="405" name="テキスト ボックス 404"/>
        <xdr:cNvSpPr txBox="1"/>
      </xdr:nvSpPr>
      <xdr:spPr>
        <a:xfrm>
          <a:off x="15798800" y="674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11176</xdr:rowOff>
    </xdr:from>
    <xdr:to>
      <xdr:col>22</xdr:col>
      <xdr:colOff>254000</xdr:colOff>
      <xdr:row>39</xdr:row>
      <xdr:rowOff>112776</xdr:rowOff>
    </xdr:to>
    <xdr:sp macro="" textlink="">
      <xdr:nvSpPr>
        <xdr:cNvPr id="406" name="円/楕円 405"/>
        <xdr:cNvSpPr/>
      </xdr:nvSpPr>
      <xdr:spPr>
        <a:xfrm>
          <a:off x="15240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97553</xdr:rowOff>
    </xdr:from>
    <xdr:ext cx="762000" cy="259045"/>
    <xdr:sp macro="" textlink="">
      <xdr:nvSpPr>
        <xdr:cNvPr id="407" name="テキスト ボックス 406"/>
        <xdr:cNvSpPr txBox="1"/>
      </xdr:nvSpPr>
      <xdr:spPr>
        <a:xfrm>
          <a:off x="149098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98044</xdr:rowOff>
    </xdr:from>
    <xdr:to>
      <xdr:col>21</xdr:col>
      <xdr:colOff>50800</xdr:colOff>
      <xdr:row>40</xdr:row>
      <xdr:rowOff>28194</xdr:rowOff>
    </xdr:to>
    <xdr:sp macro="" textlink="">
      <xdr:nvSpPr>
        <xdr:cNvPr id="408" name="円/楕円 407"/>
        <xdr:cNvSpPr/>
      </xdr:nvSpPr>
      <xdr:spPr>
        <a:xfrm>
          <a:off x="14351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38371</xdr:rowOff>
    </xdr:from>
    <xdr:ext cx="762000" cy="259045"/>
    <xdr:sp macro="" textlink="">
      <xdr:nvSpPr>
        <xdr:cNvPr id="409" name="テキスト ボックス 408"/>
        <xdr:cNvSpPr txBox="1"/>
      </xdr:nvSpPr>
      <xdr:spPr>
        <a:xfrm>
          <a:off x="14020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165608</xdr:rowOff>
    </xdr:from>
    <xdr:to>
      <xdr:col>19</xdr:col>
      <xdr:colOff>533400</xdr:colOff>
      <xdr:row>40</xdr:row>
      <xdr:rowOff>95758</xdr:rowOff>
    </xdr:to>
    <xdr:sp macro="" textlink="">
      <xdr:nvSpPr>
        <xdr:cNvPr id="410" name="円/楕円 409"/>
        <xdr:cNvSpPr/>
      </xdr:nvSpPr>
      <xdr:spPr>
        <a:xfrm>
          <a:off x="13462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105935</xdr:rowOff>
    </xdr:from>
    <xdr:ext cx="762000" cy="259045"/>
    <xdr:sp macro="" textlink="">
      <xdr:nvSpPr>
        <xdr:cNvPr id="411" name="テキスト ボックス 410"/>
        <xdr:cNvSpPr txBox="1"/>
      </xdr:nvSpPr>
      <xdr:spPr>
        <a:xfrm>
          <a:off x="13131800" y="662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１３．４ポイント減少している。これは、下水道事業会計への繰出金が減ったことにより、公営企業債等繰入見込額が減少したこと、固定資産税などの市税の増額から、標準財政規模が上昇したことなどによるものである。</a:t>
          </a:r>
          <a:endParaRPr kumimoji="1" lang="en-US" altLang="ja-JP" sz="1300">
            <a:latin typeface="ＭＳ Ｐゴシック"/>
          </a:endParaRPr>
        </a:p>
        <a:p>
          <a:r>
            <a:rPr kumimoji="1" lang="ja-JP" altLang="en-US" sz="1300">
              <a:latin typeface="ＭＳ Ｐゴシック"/>
            </a:rPr>
            <a:t>　今後も当該年度のみならず、翌年度以降における財政の状況を考慮し、その健全な運営を損なうことがないよう、財政の健全化を図る。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838</xdr:rowOff>
    </xdr:from>
    <xdr:to>
      <xdr:col>24</xdr:col>
      <xdr:colOff>558800</xdr:colOff>
      <xdr:row>16</xdr:row>
      <xdr:rowOff>65507</xdr:rowOff>
    </xdr:to>
    <xdr:cxnSp macro="">
      <xdr:nvCxnSpPr>
        <xdr:cNvPr id="443" name="直線コネクタ 442"/>
        <xdr:cNvCxnSpPr/>
      </xdr:nvCxnSpPr>
      <xdr:spPr>
        <a:xfrm flipV="1">
          <a:off x="16179800" y="2744038"/>
          <a:ext cx="8382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65507</xdr:rowOff>
    </xdr:from>
    <xdr:to>
      <xdr:col>23</xdr:col>
      <xdr:colOff>406400</xdr:colOff>
      <xdr:row>16</xdr:row>
      <xdr:rowOff>112319</xdr:rowOff>
    </xdr:to>
    <xdr:cxnSp macro="">
      <xdr:nvCxnSpPr>
        <xdr:cNvPr id="446" name="直線コネクタ 445"/>
        <xdr:cNvCxnSpPr/>
      </xdr:nvCxnSpPr>
      <xdr:spPr>
        <a:xfrm flipV="1">
          <a:off x="15290800" y="2808707"/>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112319</xdr:rowOff>
    </xdr:from>
    <xdr:to>
      <xdr:col>22</xdr:col>
      <xdr:colOff>203200</xdr:colOff>
      <xdr:row>16</xdr:row>
      <xdr:rowOff>142240</xdr:rowOff>
    </xdr:to>
    <xdr:cxnSp macro="">
      <xdr:nvCxnSpPr>
        <xdr:cNvPr id="449" name="直線コネクタ 448"/>
        <xdr:cNvCxnSpPr/>
      </xdr:nvCxnSpPr>
      <xdr:spPr>
        <a:xfrm flipV="1">
          <a:off x="14401800" y="2855519"/>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51" name="テキスト ボックス 45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142240</xdr:rowOff>
    </xdr:from>
    <xdr:to>
      <xdr:col>21</xdr:col>
      <xdr:colOff>0</xdr:colOff>
      <xdr:row>17</xdr:row>
      <xdr:rowOff>8915</xdr:rowOff>
    </xdr:to>
    <xdr:cxnSp macro="">
      <xdr:nvCxnSpPr>
        <xdr:cNvPr id="452" name="直線コネクタ 451"/>
        <xdr:cNvCxnSpPr/>
      </xdr:nvCxnSpPr>
      <xdr:spPr>
        <a:xfrm flipV="1">
          <a:off x="13512800" y="2885440"/>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53" name="フローチャート : 判断 45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24045</xdr:rowOff>
    </xdr:from>
    <xdr:ext cx="762000" cy="259045"/>
    <xdr:sp macro="" textlink="">
      <xdr:nvSpPr>
        <xdr:cNvPr id="454" name="テキスト ボックス 453"/>
        <xdr:cNvSpPr txBox="1"/>
      </xdr:nvSpPr>
      <xdr:spPr>
        <a:xfrm>
          <a:off x="14020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5" name="フローチャート : 判断 45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69588</xdr:rowOff>
    </xdr:from>
    <xdr:ext cx="762000" cy="259045"/>
    <xdr:sp macro="" textlink="">
      <xdr:nvSpPr>
        <xdr:cNvPr id="456" name="テキスト ボックス 455"/>
        <xdr:cNvSpPr txBox="1"/>
      </xdr:nvSpPr>
      <xdr:spPr>
        <a:xfrm>
          <a:off x="13131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121488</xdr:rowOff>
    </xdr:from>
    <xdr:to>
      <xdr:col>24</xdr:col>
      <xdr:colOff>609600</xdr:colOff>
      <xdr:row>16</xdr:row>
      <xdr:rowOff>51638</xdr:rowOff>
    </xdr:to>
    <xdr:sp macro="" textlink="">
      <xdr:nvSpPr>
        <xdr:cNvPr id="462" name="円/楕円 461"/>
        <xdr:cNvSpPr/>
      </xdr:nvSpPr>
      <xdr:spPr>
        <a:xfrm>
          <a:off x="16967200" y="26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93565</xdr:rowOff>
    </xdr:from>
    <xdr:ext cx="762000" cy="259045"/>
    <xdr:sp macro="" textlink="">
      <xdr:nvSpPr>
        <xdr:cNvPr id="463" name="将来負担の状況該当値テキスト"/>
        <xdr:cNvSpPr txBox="1"/>
      </xdr:nvSpPr>
      <xdr:spPr>
        <a:xfrm>
          <a:off x="17106900" y="266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14707</xdr:rowOff>
    </xdr:from>
    <xdr:to>
      <xdr:col>23</xdr:col>
      <xdr:colOff>457200</xdr:colOff>
      <xdr:row>16</xdr:row>
      <xdr:rowOff>116307</xdr:rowOff>
    </xdr:to>
    <xdr:sp macro="" textlink="">
      <xdr:nvSpPr>
        <xdr:cNvPr id="464" name="円/楕円 463"/>
        <xdr:cNvSpPr/>
      </xdr:nvSpPr>
      <xdr:spPr>
        <a:xfrm>
          <a:off x="16129000" y="27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101084</xdr:rowOff>
    </xdr:from>
    <xdr:ext cx="736600" cy="259045"/>
    <xdr:sp macro="" textlink="">
      <xdr:nvSpPr>
        <xdr:cNvPr id="465" name="テキスト ボックス 464"/>
        <xdr:cNvSpPr txBox="1"/>
      </xdr:nvSpPr>
      <xdr:spPr>
        <a:xfrm>
          <a:off x="15798800" y="2844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61519</xdr:rowOff>
    </xdr:from>
    <xdr:to>
      <xdr:col>22</xdr:col>
      <xdr:colOff>254000</xdr:colOff>
      <xdr:row>16</xdr:row>
      <xdr:rowOff>163119</xdr:rowOff>
    </xdr:to>
    <xdr:sp macro="" textlink="">
      <xdr:nvSpPr>
        <xdr:cNvPr id="466" name="円/楕円 465"/>
        <xdr:cNvSpPr/>
      </xdr:nvSpPr>
      <xdr:spPr>
        <a:xfrm>
          <a:off x="15240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147896</xdr:rowOff>
    </xdr:from>
    <xdr:ext cx="762000" cy="259045"/>
    <xdr:sp macro="" textlink="">
      <xdr:nvSpPr>
        <xdr:cNvPr id="467" name="テキスト ボックス 466"/>
        <xdr:cNvSpPr txBox="1"/>
      </xdr:nvSpPr>
      <xdr:spPr>
        <a:xfrm>
          <a:off x="149098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91440</xdr:rowOff>
    </xdr:from>
    <xdr:to>
      <xdr:col>21</xdr:col>
      <xdr:colOff>50800</xdr:colOff>
      <xdr:row>17</xdr:row>
      <xdr:rowOff>21590</xdr:rowOff>
    </xdr:to>
    <xdr:sp macro="" textlink="">
      <xdr:nvSpPr>
        <xdr:cNvPr id="468" name="円/楕円 467"/>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6367</xdr:rowOff>
    </xdr:from>
    <xdr:ext cx="762000" cy="259045"/>
    <xdr:sp macro="" textlink="">
      <xdr:nvSpPr>
        <xdr:cNvPr id="469" name="テキスト ボックス 468"/>
        <xdr:cNvSpPr txBox="1"/>
      </xdr:nvSpPr>
      <xdr:spPr>
        <a:xfrm>
          <a:off x="14020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129565</xdr:rowOff>
    </xdr:from>
    <xdr:to>
      <xdr:col>19</xdr:col>
      <xdr:colOff>533400</xdr:colOff>
      <xdr:row>17</xdr:row>
      <xdr:rowOff>59715</xdr:rowOff>
    </xdr:to>
    <xdr:sp macro="" textlink="">
      <xdr:nvSpPr>
        <xdr:cNvPr id="470" name="円/楕円 469"/>
        <xdr:cNvSpPr/>
      </xdr:nvSpPr>
      <xdr:spPr>
        <a:xfrm>
          <a:off x="13462000" y="28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69892</xdr:rowOff>
    </xdr:from>
    <xdr:ext cx="762000" cy="259045"/>
    <xdr:sp macro="" textlink="">
      <xdr:nvSpPr>
        <xdr:cNvPr id="471" name="テキスト ボックス 470"/>
        <xdr:cNvSpPr txBox="1"/>
      </xdr:nvSpPr>
      <xdr:spPr>
        <a:xfrm>
          <a:off x="13131800" y="264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135,610
132,863
30.16
45,951,276
43,139,158
2,634,616
24,226,555
39,372,269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200">
              <a:solidFill>
                <a:schemeClr val="dk1"/>
              </a:solidFill>
              <a:latin typeface="+mn-lt"/>
              <a:ea typeface="+mn-ea"/>
              <a:cs typeface="+mn-cs"/>
            </a:rPr>
            <a:t>　平成２</a:t>
          </a:r>
          <a:r>
            <a:rPr lang="ja-JP" altLang="en-US" sz="1200">
              <a:solidFill>
                <a:schemeClr val="dk1"/>
              </a:solidFill>
              <a:latin typeface="+mn-lt"/>
              <a:ea typeface="+mn-ea"/>
              <a:cs typeface="+mn-cs"/>
            </a:rPr>
            <a:t>５</a:t>
          </a:r>
          <a:r>
            <a:rPr lang="ja-JP" altLang="ja-JP" sz="1200">
              <a:solidFill>
                <a:schemeClr val="dk1"/>
              </a:solidFill>
              <a:latin typeface="+mn-lt"/>
              <a:ea typeface="+mn-ea"/>
              <a:cs typeface="+mn-cs"/>
            </a:rPr>
            <a:t>年度は、前年度より</a:t>
          </a:r>
          <a:r>
            <a:rPr lang="ja-JP" altLang="en-US" sz="1200">
              <a:solidFill>
                <a:schemeClr val="dk1"/>
              </a:solidFill>
              <a:latin typeface="+mn-lt"/>
              <a:ea typeface="+mn-ea"/>
              <a:cs typeface="+mn-cs"/>
            </a:rPr>
            <a:t>１</a:t>
          </a:r>
          <a:r>
            <a:rPr lang="ja-JP" altLang="ja-JP" sz="1200">
              <a:solidFill>
                <a:schemeClr val="dk1"/>
              </a:solidFill>
              <a:latin typeface="+mn-lt"/>
              <a:ea typeface="+mn-ea"/>
              <a:cs typeface="+mn-cs"/>
            </a:rPr>
            <a:t>．</a:t>
          </a:r>
          <a:r>
            <a:rPr lang="ja-JP" altLang="en-US" sz="1200">
              <a:solidFill>
                <a:schemeClr val="dk1"/>
              </a:solidFill>
              <a:latin typeface="+mn-lt"/>
              <a:ea typeface="+mn-ea"/>
              <a:cs typeface="+mn-cs"/>
            </a:rPr>
            <a:t>３</a:t>
          </a:r>
          <a:r>
            <a:rPr lang="ja-JP" altLang="ja-JP" sz="1200">
              <a:solidFill>
                <a:schemeClr val="dk1"/>
              </a:solidFill>
              <a:latin typeface="+mn-lt"/>
              <a:ea typeface="+mn-ea"/>
              <a:cs typeface="+mn-cs"/>
            </a:rPr>
            <a:t>ポイント改善していたものの、依然として類似団体平均よりも高くなっている。一方、職員数や給与水準は類似団体平均より低く、人件費に準ずる費用を合計した場合の人口一人当たり及び職員一人当たりの歳出決算額についても、大幅に少ない状況である。ここ数年、特に経常収支比率が高い水準にあることもあり、それに占める割合の多い人件費の更なる抑制が必要である。今後も「第４次三郷市定員適正化１１か年計画」に則り、職員数の適正化とともに行政の効率化を図る。</a:t>
          </a:r>
          <a:endParaRPr lang="ja-JP" altLang="ja-JP" sz="1200" b="0" i="0" baseline="0">
            <a:solidFill>
              <a:schemeClr val="dk1"/>
            </a:solidFill>
            <a:latin typeface="+mn-lt"/>
            <a:ea typeface="+mn-ea"/>
            <a:cs typeface="+mn-cs"/>
          </a:endParaRPr>
        </a:p>
        <a:p>
          <a:pPr algn="l"/>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115570</xdr:rowOff>
    </xdr:to>
    <xdr:cxnSp macro="">
      <xdr:nvCxnSpPr>
        <xdr:cNvPr id="65" name="直線コネクタ 64"/>
        <xdr:cNvCxnSpPr/>
      </xdr:nvCxnSpPr>
      <xdr:spPr>
        <a:xfrm flipV="1">
          <a:off x="3987800" y="6360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38</xdr:row>
      <xdr:rowOff>96520</xdr:rowOff>
    </xdr:to>
    <xdr:cxnSp macro="">
      <xdr:nvCxnSpPr>
        <xdr:cNvPr id="68" name="直線コネクタ 67"/>
        <xdr:cNvCxnSpPr/>
      </xdr:nvCxnSpPr>
      <xdr:spPr>
        <a:xfrm flipV="1">
          <a:off x="3098800" y="6459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96520</xdr:rowOff>
    </xdr:to>
    <xdr:cxnSp macro="">
      <xdr:nvCxnSpPr>
        <xdr:cNvPr id="71" name="直線コネクタ 70"/>
        <xdr:cNvCxnSpPr/>
      </xdr:nvCxnSpPr>
      <xdr:spPr>
        <a:xfrm>
          <a:off x="2209800" y="651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39</xdr:row>
      <xdr:rowOff>24130</xdr:rowOff>
    </xdr:to>
    <xdr:cxnSp macro="">
      <xdr:nvCxnSpPr>
        <xdr:cNvPr id="74" name="直線コネクタ 73"/>
        <xdr:cNvCxnSpPr/>
      </xdr:nvCxnSpPr>
      <xdr:spPr>
        <a:xfrm flipV="1">
          <a:off x="1320800" y="65125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4" name="円/楕円 83"/>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109237</xdr:rowOff>
    </xdr:from>
    <xdr:ext cx="762000" cy="259045"/>
    <xdr:sp macro="" textlink="">
      <xdr:nvSpPr>
        <xdr:cNvPr id="85"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6" name="円/楕円 85"/>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7" name="テキスト ボックス 86"/>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8" name="円/楕円 87"/>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89" name="テキスト ボックス 88"/>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118110</xdr:rowOff>
    </xdr:from>
    <xdr:to>
      <xdr:col>3</xdr:col>
      <xdr:colOff>193675</xdr:colOff>
      <xdr:row>38</xdr:row>
      <xdr:rowOff>48260</xdr:rowOff>
    </xdr:to>
    <xdr:sp macro="" textlink="">
      <xdr:nvSpPr>
        <xdr:cNvPr id="90" name="円/楕円 89"/>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91" name="テキスト ボックス 90"/>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92" name="円/楕円 91"/>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59707</xdr:rowOff>
    </xdr:from>
    <xdr:ext cx="762000" cy="259045"/>
    <xdr:sp macro="" textlink="">
      <xdr:nvSpPr>
        <xdr:cNvPr id="93" name="テキスト ボックス 92"/>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前年度と比べ０．</a:t>
          </a:r>
          <a:r>
            <a:rPr lang="ja-JP" altLang="en-US" sz="1300">
              <a:solidFill>
                <a:schemeClr val="dk1"/>
              </a:solidFill>
              <a:latin typeface="+mn-lt"/>
              <a:ea typeface="+mn-ea"/>
              <a:cs typeface="+mn-cs"/>
            </a:rPr>
            <a:t>３</a:t>
          </a:r>
          <a:r>
            <a:rPr lang="ja-JP" altLang="ja-JP" sz="1300">
              <a:solidFill>
                <a:schemeClr val="dk1"/>
              </a:solidFill>
              <a:latin typeface="+mn-lt"/>
              <a:ea typeface="+mn-ea"/>
              <a:cs typeface="+mn-cs"/>
            </a:rPr>
            <a:t>ポイント</a:t>
          </a:r>
          <a:r>
            <a:rPr lang="ja-JP" altLang="en-US" sz="1300">
              <a:solidFill>
                <a:schemeClr val="dk1"/>
              </a:solidFill>
              <a:latin typeface="+mn-lt"/>
              <a:ea typeface="+mn-ea"/>
              <a:cs typeface="+mn-cs"/>
            </a:rPr>
            <a:t>低く</a:t>
          </a:r>
          <a:r>
            <a:rPr lang="ja-JP" altLang="ja-JP" sz="1300">
              <a:solidFill>
                <a:schemeClr val="dk1"/>
              </a:solidFill>
              <a:latin typeface="+mn-lt"/>
              <a:ea typeface="+mn-ea"/>
              <a:cs typeface="+mn-cs"/>
            </a:rPr>
            <a:t>なっており、類似団体と比較すると依然として高い水準となっている。これは、施設運営の指定管理者への委託など、順次業務の民間委託を拡大していることや、臨時職員の増加などが要因であり、今後も引き続き物件費の増加が見込まれるが、「</a:t>
          </a:r>
          <a:r>
            <a:rPr lang="ja-JP" altLang="ja-JP" sz="1300" baseline="0">
              <a:solidFill>
                <a:schemeClr val="dk1"/>
              </a:solidFill>
              <a:latin typeface="+mn-lt"/>
              <a:ea typeface="+mn-ea"/>
              <a:cs typeface="+mn-cs"/>
            </a:rPr>
            <a:t>第４次三郷市総合計画」に基づき、管理経費の効率化を図るなど、物件費の適正化を図る</a:t>
          </a:r>
          <a:r>
            <a:rPr lang="ja-JP" altLang="ja-JP" sz="1300">
              <a:solidFill>
                <a:schemeClr val="dk1"/>
              </a:solidFill>
              <a:latin typeface="+mn-lt"/>
              <a:ea typeface="+mn-ea"/>
              <a:cs typeface="+mn-cs"/>
            </a:rPr>
            <a:t>。</a:t>
          </a:r>
          <a:endParaRPr lang="ja-JP" altLang="ja-JP" sz="1300" b="0" i="0">
            <a:solidFill>
              <a:schemeClr val="dk1"/>
            </a:solidFill>
            <a:latin typeface="+mn-lt"/>
            <a:ea typeface="+mn-ea"/>
            <a:cs typeface="+mn-cs"/>
          </a:endParaRPr>
        </a:p>
        <a:p>
          <a:pPr algn="l"/>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111760</xdr:rowOff>
    </xdr:to>
    <xdr:cxnSp macro="">
      <xdr:nvCxnSpPr>
        <xdr:cNvPr id="126" name="直線コネクタ 125"/>
        <xdr:cNvCxnSpPr/>
      </xdr:nvCxnSpPr>
      <xdr:spPr>
        <a:xfrm>
          <a:off x="15671800" y="2832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20320</xdr:rowOff>
    </xdr:from>
    <xdr:to>
      <xdr:col>22</xdr:col>
      <xdr:colOff>565150</xdr:colOff>
      <xdr:row>16</xdr:row>
      <xdr:rowOff>88900</xdr:rowOff>
    </xdr:to>
    <xdr:cxnSp macro="">
      <xdr:nvCxnSpPr>
        <xdr:cNvPr id="129" name="直線コネクタ 128"/>
        <xdr:cNvCxnSpPr/>
      </xdr:nvCxnSpPr>
      <xdr:spPr>
        <a:xfrm>
          <a:off x="14782800" y="276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20320</xdr:rowOff>
    </xdr:to>
    <xdr:cxnSp macro="">
      <xdr:nvCxnSpPr>
        <xdr:cNvPr id="132" name="直線コネクタ 131"/>
        <xdr:cNvCxnSpPr/>
      </xdr:nvCxnSpPr>
      <xdr:spPr>
        <a:xfrm>
          <a:off x="13893800" y="274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43180</xdr:rowOff>
    </xdr:to>
    <xdr:cxnSp macro="">
      <xdr:nvCxnSpPr>
        <xdr:cNvPr id="135" name="直線コネクタ 134"/>
        <xdr:cNvCxnSpPr/>
      </xdr:nvCxnSpPr>
      <xdr:spPr>
        <a:xfrm flipV="1">
          <a:off x="13004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39" name="テキスト ボックス 138"/>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5" name="円/楕円 144"/>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33037</xdr:rowOff>
    </xdr:from>
    <xdr:ext cx="762000" cy="259045"/>
    <xdr:sp macro="" textlink="">
      <xdr:nvSpPr>
        <xdr:cNvPr id="146" name="物件費該当値テキスト"/>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7" name="円/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8" name="テキスト ボックス 147"/>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140970</xdr:rowOff>
    </xdr:from>
    <xdr:to>
      <xdr:col>21</xdr:col>
      <xdr:colOff>412750</xdr:colOff>
      <xdr:row>16</xdr:row>
      <xdr:rowOff>71120</xdr:rowOff>
    </xdr:to>
    <xdr:sp macro="" textlink="">
      <xdr:nvSpPr>
        <xdr:cNvPr id="149" name="円/楕円 148"/>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50" name="テキスト ボックス 149"/>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1" name="円/楕円 150"/>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52" name="テキスト ボックス 151"/>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3" name="円/楕円 152"/>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54" name="テキスト ボックス 153"/>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平成２０年度以降、増加の一途をたどっており、類似団体平均を依然として上回っている状況である。これは、長引く不況の影響により生活保護費が引き続き増加していることや、</a:t>
          </a:r>
          <a:r>
            <a:rPr lang="ja-JP" altLang="ja-JP" sz="1300" baseline="0">
              <a:solidFill>
                <a:schemeClr val="dk1"/>
              </a:solidFill>
              <a:latin typeface="+mn-lt"/>
              <a:ea typeface="+mn-ea"/>
              <a:cs typeface="+mn-cs"/>
            </a:rPr>
            <a:t>民間保育所の運営支援が増額したことなどによ</a:t>
          </a:r>
          <a:r>
            <a:rPr lang="ja-JP" altLang="en-US" sz="1300" baseline="0">
              <a:solidFill>
                <a:schemeClr val="dk1"/>
              </a:solidFill>
              <a:latin typeface="+mn-lt"/>
              <a:ea typeface="+mn-ea"/>
              <a:cs typeface="+mn-cs"/>
            </a:rPr>
            <a:t>る</a:t>
          </a:r>
          <a:r>
            <a:rPr lang="ja-JP" altLang="ja-JP" sz="1300">
              <a:solidFill>
                <a:schemeClr val="dk1"/>
              </a:solidFill>
              <a:latin typeface="+mn-lt"/>
              <a:ea typeface="+mn-ea"/>
              <a:cs typeface="+mn-cs"/>
            </a:rPr>
            <a:t>ものである。社会情勢に大きく左右されるため、厳しい状況が続くと思われるが、「</a:t>
          </a:r>
          <a:r>
            <a:rPr lang="ja-JP" altLang="ja-JP" sz="1300" baseline="0">
              <a:solidFill>
                <a:schemeClr val="dk1"/>
              </a:solidFill>
              <a:latin typeface="+mn-lt"/>
              <a:ea typeface="+mn-ea"/>
              <a:cs typeface="+mn-cs"/>
            </a:rPr>
            <a:t>第５次三郷市行政改革推進計画」に基づき</a:t>
          </a:r>
          <a:r>
            <a:rPr lang="ja-JP" altLang="ja-JP" sz="1300">
              <a:solidFill>
                <a:schemeClr val="dk1"/>
              </a:solidFill>
              <a:latin typeface="+mn-lt"/>
              <a:ea typeface="+mn-ea"/>
              <a:cs typeface="+mn-cs"/>
            </a:rPr>
            <a:t>、生活保護世帯に対する自立支援を行うなど、数値の低下を図る。</a:t>
          </a:r>
          <a:endParaRPr lang="ja-JP" altLang="ja-JP" sz="1300" b="0" i="0">
            <a:solidFill>
              <a:schemeClr val="dk1"/>
            </a:solidFill>
            <a:latin typeface="+mn-lt"/>
            <a:ea typeface="+mn-ea"/>
            <a:cs typeface="+mn-cs"/>
          </a:endParaRPr>
        </a:p>
        <a:p>
          <a:pPr algn="l"/>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57</xdr:row>
      <xdr:rowOff>91622</xdr:rowOff>
    </xdr:to>
    <xdr:cxnSp macro="">
      <xdr:nvCxnSpPr>
        <xdr:cNvPr id="189" name="直線コネクタ 188"/>
        <xdr:cNvCxnSpPr/>
      </xdr:nvCxnSpPr>
      <xdr:spPr>
        <a:xfrm>
          <a:off x="3987800" y="97445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143328</xdr:rowOff>
    </xdr:to>
    <xdr:cxnSp macro="">
      <xdr:nvCxnSpPr>
        <xdr:cNvPr id="192" name="直線コネクタ 191"/>
        <xdr:cNvCxnSpPr/>
      </xdr:nvCxnSpPr>
      <xdr:spPr>
        <a:xfrm>
          <a:off x="3098800" y="969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88900</xdr:rowOff>
    </xdr:to>
    <xdr:cxnSp macro="">
      <xdr:nvCxnSpPr>
        <xdr:cNvPr id="195" name="直線コネクタ 194"/>
        <xdr:cNvCxnSpPr/>
      </xdr:nvCxnSpPr>
      <xdr:spPr>
        <a:xfrm>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9978</xdr:rowOff>
    </xdr:from>
    <xdr:to>
      <xdr:col>3</xdr:col>
      <xdr:colOff>142875</xdr:colOff>
      <xdr:row>56</xdr:row>
      <xdr:rowOff>12700</xdr:rowOff>
    </xdr:to>
    <xdr:cxnSp macro="">
      <xdr:nvCxnSpPr>
        <xdr:cNvPr id="198" name="直線コネクタ 197"/>
        <xdr:cNvCxnSpPr/>
      </xdr:nvCxnSpPr>
      <xdr:spPr>
        <a:xfrm>
          <a:off x="1320800" y="94397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00" name="テキスト ボックス 199"/>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2" name="テキスト ボックス 20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40822</xdr:rowOff>
    </xdr:from>
    <xdr:to>
      <xdr:col>7</xdr:col>
      <xdr:colOff>66675</xdr:colOff>
      <xdr:row>57</xdr:row>
      <xdr:rowOff>142422</xdr:rowOff>
    </xdr:to>
    <xdr:sp macro="" textlink="">
      <xdr:nvSpPr>
        <xdr:cNvPr id="208" name="円/楕円 207"/>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12899</xdr:rowOff>
    </xdr:from>
    <xdr:ext cx="762000" cy="259045"/>
    <xdr:sp macro="" textlink="">
      <xdr:nvSpPr>
        <xdr:cNvPr id="209"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10" name="円/楕円 209"/>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11" name="テキスト ボックス 210"/>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2" name="円/楕円 211"/>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3" name="テキスト ボックス 212"/>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4" name="円/楕円 213"/>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5" name="テキスト ボックス 21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16" name="円/楕円 215"/>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45555</xdr:rowOff>
    </xdr:from>
    <xdr:ext cx="762000" cy="259045"/>
    <xdr:sp macro="" textlink="">
      <xdr:nvSpPr>
        <xdr:cNvPr id="217" name="テキスト ボックス 216"/>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lang="ja-JP" altLang="ja-JP" sz="1300">
              <a:solidFill>
                <a:schemeClr val="dk1"/>
              </a:solidFill>
              <a:latin typeface="+mn-lt"/>
              <a:ea typeface="+mn-ea"/>
              <a:cs typeface="+mn-cs"/>
            </a:rPr>
            <a:t>　類似団体平均よりも低い数値であるが、平成２</a:t>
          </a:r>
          <a:r>
            <a:rPr lang="ja-JP" altLang="en-US" sz="1300">
              <a:solidFill>
                <a:schemeClr val="dk1"/>
              </a:solidFill>
              <a:latin typeface="+mn-lt"/>
              <a:ea typeface="+mn-ea"/>
              <a:cs typeface="+mn-cs"/>
            </a:rPr>
            <a:t>５</a:t>
          </a:r>
          <a:r>
            <a:rPr lang="ja-JP" altLang="ja-JP" sz="1300">
              <a:solidFill>
                <a:schemeClr val="dk1"/>
              </a:solidFill>
              <a:latin typeface="+mn-lt"/>
              <a:ea typeface="+mn-ea"/>
              <a:cs typeface="+mn-cs"/>
            </a:rPr>
            <a:t>年度は、前年度より</a:t>
          </a:r>
          <a:r>
            <a:rPr lang="ja-JP" altLang="en-US" sz="1300">
              <a:solidFill>
                <a:schemeClr val="dk1"/>
              </a:solidFill>
              <a:latin typeface="+mn-lt"/>
              <a:ea typeface="+mn-ea"/>
              <a:cs typeface="+mn-cs"/>
            </a:rPr>
            <a:t>０</a:t>
          </a:r>
          <a:r>
            <a:rPr lang="ja-JP" altLang="ja-JP" sz="1300">
              <a:solidFill>
                <a:schemeClr val="dk1"/>
              </a:solidFill>
              <a:latin typeface="+mn-lt"/>
              <a:ea typeface="+mn-ea"/>
              <a:cs typeface="+mn-cs"/>
            </a:rPr>
            <a:t>．</a:t>
          </a:r>
          <a:r>
            <a:rPr lang="ja-JP" altLang="en-US" sz="1300">
              <a:solidFill>
                <a:schemeClr val="dk1"/>
              </a:solidFill>
              <a:latin typeface="+mn-lt"/>
              <a:ea typeface="+mn-ea"/>
              <a:cs typeface="+mn-cs"/>
            </a:rPr>
            <a:t>７</a:t>
          </a:r>
          <a:r>
            <a:rPr lang="ja-JP" altLang="ja-JP" sz="1300">
              <a:solidFill>
                <a:schemeClr val="dk1"/>
              </a:solidFill>
              <a:latin typeface="+mn-lt"/>
              <a:ea typeface="+mn-ea"/>
              <a:cs typeface="+mn-cs"/>
            </a:rPr>
            <a:t>ポイント高くなっている。これは、財政調整基金への積み立てを増額したことが大きな要因である。その他、介護保険特別会計や後期高齢者特別会計に対する繰出金が、高齢者の増加により今後増えていくことが見込まれることから、「第５次三郷市行政改革推進計画」に基づき下水道事業の経営改善を図るなど、更なる数値の改善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143328</xdr:rowOff>
    </xdr:from>
    <xdr:to>
      <xdr:col>24</xdr:col>
      <xdr:colOff>31750</xdr:colOff>
      <xdr:row>57</xdr:row>
      <xdr:rowOff>48078</xdr:rowOff>
    </xdr:to>
    <xdr:cxnSp macro="">
      <xdr:nvCxnSpPr>
        <xdr:cNvPr id="252" name="直線コネクタ 251"/>
        <xdr:cNvCxnSpPr/>
      </xdr:nvCxnSpPr>
      <xdr:spPr>
        <a:xfrm>
          <a:off x="15671800" y="9744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143328</xdr:rowOff>
    </xdr:to>
    <xdr:cxnSp macro="">
      <xdr:nvCxnSpPr>
        <xdr:cNvPr id="255" name="直線コネクタ 254"/>
        <xdr:cNvCxnSpPr/>
      </xdr:nvCxnSpPr>
      <xdr:spPr>
        <a:xfrm>
          <a:off x="14782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140607</xdr:rowOff>
    </xdr:from>
    <xdr:to>
      <xdr:col>21</xdr:col>
      <xdr:colOff>361950</xdr:colOff>
      <xdr:row>56</xdr:row>
      <xdr:rowOff>12700</xdr:rowOff>
    </xdr:to>
    <xdr:cxnSp macro="">
      <xdr:nvCxnSpPr>
        <xdr:cNvPr id="258" name="直線コネクタ 257"/>
        <xdr:cNvCxnSpPr/>
      </xdr:nvCxnSpPr>
      <xdr:spPr>
        <a:xfrm>
          <a:off x="13893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140607</xdr:rowOff>
    </xdr:from>
    <xdr:to>
      <xdr:col>20</xdr:col>
      <xdr:colOff>158750</xdr:colOff>
      <xdr:row>56</xdr:row>
      <xdr:rowOff>132443</xdr:rowOff>
    </xdr:to>
    <xdr:cxnSp macro="">
      <xdr:nvCxnSpPr>
        <xdr:cNvPr id="261" name="直線コネクタ 260"/>
        <xdr:cNvCxnSpPr/>
      </xdr:nvCxnSpPr>
      <xdr:spPr>
        <a:xfrm flipV="1">
          <a:off x="13004800" y="9570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168728</xdr:rowOff>
    </xdr:from>
    <xdr:to>
      <xdr:col>24</xdr:col>
      <xdr:colOff>82550</xdr:colOff>
      <xdr:row>57</xdr:row>
      <xdr:rowOff>98878</xdr:rowOff>
    </xdr:to>
    <xdr:sp macro="" textlink="">
      <xdr:nvSpPr>
        <xdr:cNvPr id="271" name="円/楕円 270"/>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13805</xdr:rowOff>
    </xdr:from>
    <xdr:ext cx="762000" cy="259045"/>
    <xdr:sp macro="" textlink="">
      <xdr:nvSpPr>
        <xdr:cNvPr id="272" name="その他該当値テキスト"/>
        <xdr:cNvSpPr txBox="1"/>
      </xdr:nvSpPr>
      <xdr:spPr>
        <a:xfrm>
          <a:off x="165989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92528</xdr:rowOff>
    </xdr:from>
    <xdr:to>
      <xdr:col>22</xdr:col>
      <xdr:colOff>615950</xdr:colOff>
      <xdr:row>57</xdr:row>
      <xdr:rowOff>22678</xdr:rowOff>
    </xdr:to>
    <xdr:sp macro="" textlink="">
      <xdr:nvSpPr>
        <xdr:cNvPr id="273" name="円/楕円 272"/>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32855</xdr:rowOff>
    </xdr:from>
    <xdr:ext cx="736600" cy="259045"/>
    <xdr:sp macro="" textlink="">
      <xdr:nvSpPr>
        <xdr:cNvPr id="274" name="テキスト ボックス 273"/>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5" name="円/楕円 274"/>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6" name="テキスト ボックス 275"/>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89807</xdr:rowOff>
    </xdr:from>
    <xdr:to>
      <xdr:col>20</xdr:col>
      <xdr:colOff>209550</xdr:colOff>
      <xdr:row>56</xdr:row>
      <xdr:rowOff>19957</xdr:rowOff>
    </xdr:to>
    <xdr:sp macro="" textlink="">
      <xdr:nvSpPr>
        <xdr:cNvPr id="277" name="円/楕円 276"/>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30134</xdr:rowOff>
    </xdr:from>
    <xdr:ext cx="762000" cy="259045"/>
    <xdr:sp macro="" textlink="">
      <xdr:nvSpPr>
        <xdr:cNvPr id="278" name="テキスト ボックス 277"/>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79" name="円/楕円 278"/>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21970</xdr:rowOff>
    </xdr:from>
    <xdr:ext cx="762000" cy="259045"/>
    <xdr:sp macro="" textlink="">
      <xdr:nvSpPr>
        <xdr:cNvPr id="280" name="テキスト ボックス 279"/>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類似団体平均よりも低い数値であるが、平成２</a:t>
          </a:r>
          <a:r>
            <a:rPr lang="ja-JP" altLang="en-US" sz="1300">
              <a:solidFill>
                <a:schemeClr val="dk1"/>
              </a:solidFill>
              <a:latin typeface="+mn-lt"/>
              <a:ea typeface="+mn-ea"/>
              <a:cs typeface="+mn-cs"/>
            </a:rPr>
            <a:t>５</a:t>
          </a:r>
          <a:r>
            <a:rPr lang="ja-JP" altLang="ja-JP" sz="1300">
              <a:solidFill>
                <a:schemeClr val="dk1"/>
              </a:solidFill>
              <a:latin typeface="+mn-lt"/>
              <a:ea typeface="+mn-ea"/>
              <a:cs typeface="+mn-cs"/>
            </a:rPr>
            <a:t>年度は前年度と比べても数値が悪化している。これは、</a:t>
          </a:r>
          <a:r>
            <a:rPr lang="ja-JP" altLang="en-US" sz="1300">
              <a:solidFill>
                <a:schemeClr val="dk1"/>
              </a:solidFill>
              <a:latin typeface="+mn-lt"/>
              <a:ea typeface="+mn-ea"/>
              <a:cs typeface="+mn-cs"/>
            </a:rPr>
            <a:t>児童手当国庫負担金</a:t>
          </a:r>
          <a:r>
            <a:rPr lang="ja-JP" altLang="ja-JP" sz="1300">
              <a:solidFill>
                <a:schemeClr val="dk1"/>
              </a:solidFill>
              <a:latin typeface="+mn-lt"/>
              <a:ea typeface="+mn-ea"/>
              <a:cs typeface="+mn-cs"/>
            </a:rPr>
            <a:t>返還金などの精算による国に対する返還金などが増加したことが要因である。今後も引き続き「</a:t>
          </a:r>
          <a:r>
            <a:rPr lang="ja-JP" altLang="ja-JP" sz="1300" baseline="0">
              <a:solidFill>
                <a:schemeClr val="dk1"/>
              </a:solidFill>
              <a:latin typeface="+mn-lt"/>
              <a:ea typeface="+mn-ea"/>
              <a:cs typeface="+mn-cs"/>
            </a:rPr>
            <a:t>第４次三郷市総合計画」に基づき補助金の公平性の確保を行うなど</a:t>
          </a:r>
          <a:r>
            <a:rPr lang="ja-JP" altLang="ja-JP" sz="1300">
              <a:solidFill>
                <a:schemeClr val="dk1"/>
              </a:solidFill>
              <a:latin typeface="+mn-lt"/>
              <a:ea typeface="+mn-ea"/>
              <a:cs typeface="+mn-cs"/>
            </a:rPr>
            <a:t>適正化を図る。</a:t>
          </a:r>
          <a:endParaRPr lang="ja-JP" altLang="ja-JP" sz="1300" b="0" i="0">
            <a:solidFill>
              <a:schemeClr val="dk1"/>
            </a:solidFill>
            <a:latin typeface="+mn-lt"/>
            <a:ea typeface="+mn-ea"/>
            <a:cs typeface="+mn-cs"/>
          </a:endParaRPr>
        </a:p>
        <a:p>
          <a:pPr algn="l"/>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77470</xdr:rowOff>
    </xdr:to>
    <xdr:cxnSp macro="">
      <xdr:nvCxnSpPr>
        <xdr:cNvPr id="312" name="直線コネクタ 311"/>
        <xdr:cNvCxnSpPr/>
      </xdr:nvCxnSpPr>
      <xdr:spPr>
        <a:xfrm>
          <a:off x="15671800" y="6070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69850</xdr:rowOff>
    </xdr:to>
    <xdr:cxnSp macro="">
      <xdr:nvCxnSpPr>
        <xdr:cNvPr id="315" name="直線コネクタ 314"/>
        <xdr:cNvCxnSpPr/>
      </xdr:nvCxnSpPr>
      <xdr:spPr>
        <a:xfrm>
          <a:off x="14782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31750</xdr:rowOff>
    </xdr:from>
    <xdr:to>
      <xdr:col>21</xdr:col>
      <xdr:colOff>361950</xdr:colOff>
      <xdr:row>35</xdr:row>
      <xdr:rowOff>54610</xdr:rowOff>
    </xdr:to>
    <xdr:cxnSp macro="">
      <xdr:nvCxnSpPr>
        <xdr:cNvPr id="318" name="直線コネクタ 317"/>
        <xdr:cNvCxnSpPr/>
      </xdr:nvCxnSpPr>
      <xdr:spPr>
        <a:xfrm flipV="1">
          <a:off x="13893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54610</xdr:rowOff>
    </xdr:from>
    <xdr:to>
      <xdr:col>20</xdr:col>
      <xdr:colOff>158750</xdr:colOff>
      <xdr:row>35</xdr:row>
      <xdr:rowOff>100330</xdr:rowOff>
    </xdr:to>
    <xdr:cxnSp macro="">
      <xdr:nvCxnSpPr>
        <xdr:cNvPr id="321" name="直線コネクタ 320"/>
        <xdr:cNvCxnSpPr/>
      </xdr:nvCxnSpPr>
      <xdr:spPr>
        <a:xfrm flipV="1">
          <a:off x="13004800" y="605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23" name="テキスト ボックス 322"/>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31" name="円/楕円 330"/>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43197</xdr:rowOff>
    </xdr:from>
    <xdr:ext cx="762000" cy="259045"/>
    <xdr:sp macro="" textlink="">
      <xdr:nvSpPr>
        <xdr:cNvPr id="332" name="補助費等該当値テキスト"/>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3" name="円/楕円 332"/>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4" name="テキスト ボックス 333"/>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35" name="円/楕円 334"/>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36" name="テキスト ボックス 335"/>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3810</xdr:rowOff>
    </xdr:from>
    <xdr:to>
      <xdr:col>20</xdr:col>
      <xdr:colOff>209550</xdr:colOff>
      <xdr:row>35</xdr:row>
      <xdr:rowOff>105410</xdr:rowOff>
    </xdr:to>
    <xdr:sp macro="" textlink="">
      <xdr:nvSpPr>
        <xdr:cNvPr id="337" name="円/楕円 336"/>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115587</xdr:rowOff>
    </xdr:from>
    <xdr:ext cx="762000" cy="259045"/>
    <xdr:sp macro="" textlink="">
      <xdr:nvSpPr>
        <xdr:cNvPr id="338" name="テキスト ボックス 337"/>
        <xdr:cNvSpPr txBox="1"/>
      </xdr:nvSpPr>
      <xdr:spPr>
        <a:xfrm>
          <a:off x="13512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39" name="円/楕円 338"/>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40" name="テキスト ボックス 339"/>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平成２</a:t>
          </a:r>
          <a:r>
            <a:rPr lang="ja-JP" altLang="en-US" sz="1300">
              <a:solidFill>
                <a:schemeClr val="dk1"/>
              </a:solidFill>
              <a:latin typeface="+mn-lt"/>
              <a:ea typeface="+mn-ea"/>
              <a:cs typeface="+mn-cs"/>
            </a:rPr>
            <a:t>５</a:t>
          </a:r>
          <a:r>
            <a:rPr lang="ja-JP" altLang="ja-JP" sz="1300">
              <a:solidFill>
                <a:schemeClr val="dk1"/>
              </a:solidFill>
              <a:latin typeface="+mn-lt"/>
              <a:ea typeface="+mn-ea"/>
              <a:cs typeface="+mn-cs"/>
            </a:rPr>
            <a:t>年度は類似団体平均よりも</a:t>
          </a:r>
          <a:r>
            <a:rPr lang="ja-JP" altLang="en-US" sz="1300">
              <a:solidFill>
                <a:schemeClr val="dk1"/>
              </a:solidFill>
              <a:latin typeface="+mn-lt"/>
              <a:ea typeface="+mn-ea"/>
              <a:cs typeface="+mn-cs"/>
            </a:rPr>
            <a:t>下</a:t>
          </a:r>
          <a:r>
            <a:rPr lang="ja-JP" altLang="ja-JP" sz="1300">
              <a:solidFill>
                <a:schemeClr val="dk1"/>
              </a:solidFill>
              <a:latin typeface="+mn-lt"/>
              <a:ea typeface="+mn-ea"/>
              <a:cs typeface="+mn-cs"/>
            </a:rPr>
            <a:t>回</a:t>
          </a:r>
          <a:r>
            <a:rPr lang="ja-JP" altLang="en-US" sz="1300">
              <a:solidFill>
                <a:schemeClr val="dk1"/>
              </a:solidFill>
              <a:latin typeface="+mn-lt"/>
              <a:ea typeface="+mn-ea"/>
              <a:cs typeface="+mn-cs"/>
            </a:rPr>
            <a:t>ったが</a:t>
          </a:r>
          <a:r>
            <a:rPr lang="ja-JP" altLang="ja-JP" sz="1300">
              <a:solidFill>
                <a:schemeClr val="dk1"/>
              </a:solidFill>
              <a:latin typeface="+mn-lt"/>
              <a:ea typeface="+mn-ea"/>
              <a:cs typeface="+mn-cs"/>
            </a:rPr>
            <a:t>、依然として高い水準にある。また、人口一人当たり決算額についても類似団体平均よりも少ない状況であるが、臨時財政対策債の償還額が増加しており、市財政への負荷は大きなものとなっている。今後も、翌年度以降における財政の状況を考慮し、その健全な運営をそこなうことがないよう努める。</a:t>
          </a:r>
          <a:endParaRPr lang="ja-JP" altLang="ja-JP" sz="1300" b="0" i="0">
            <a:solidFill>
              <a:schemeClr val="dk1"/>
            </a:solidFill>
            <a:latin typeface="+mn-lt"/>
            <a:ea typeface="+mn-ea"/>
            <a:cs typeface="+mn-cs"/>
          </a:endParaRPr>
        </a:p>
        <a:p>
          <a:pPr algn="l"/>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77</xdr:row>
      <xdr:rowOff>170435</xdr:rowOff>
    </xdr:to>
    <xdr:cxnSp macro="">
      <xdr:nvCxnSpPr>
        <xdr:cNvPr id="370" name="直線コネクタ 369"/>
        <xdr:cNvCxnSpPr/>
      </xdr:nvCxnSpPr>
      <xdr:spPr>
        <a:xfrm flipV="1">
          <a:off x="3987800" y="133537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165863</xdr:rowOff>
    </xdr:from>
    <xdr:to>
      <xdr:col>5</xdr:col>
      <xdr:colOff>549275</xdr:colOff>
      <xdr:row>77</xdr:row>
      <xdr:rowOff>170435</xdr:rowOff>
    </xdr:to>
    <xdr:cxnSp macro="">
      <xdr:nvCxnSpPr>
        <xdr:cNvPr id="373" name="直線コネクタ 372"/>
        <xdr:cNvCxnSpPr/>
      </xdr:nvCxnSpPr>
      <xdr:spPr>
        <a:xfrm>
          <a:off x="3098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165863</xdr:rowOff>
    </xdr:from>
    <xdr:to>
      <xdr:col>4</xdr:col>
      <xdr:colOff>346075</xdr:colOff>
      <xdr:row>78</xdr:row>
      <xdr:rowOff>3556</xdr:rowOff>
    </xdr:to>
    <xdr:cxnSp macro="">
      <xdr:nvCxnSpPr>
        <xdr:cNvPr id="376" name="直線コネクタ 375"/>
        <xdr:cNvCxnSpPr/>
      </xdr:nvCxnSpPr>
      <xdr:spPr>
        <a:xfrm flipV="1">
          <a:off x="2209800" y="133675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72137</xdr:rowOff>
    </xdr:to>
    <xdr:cxnSp macro="">
      <xdr:nvCxnSpPr>
        <xdr:cNvPr id="379" name="直線コネクタ 378"/>
        <xdr:cNvCxnSpPr/>
      </xdr:nvCxnSpPr>
      <xdr:spPr>
        <a:xfrm flipV="1">
          <a:off x="1320800" y="133766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1" name="テキスト ボックス 38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3" name="テキスト ボックス 382"/>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89" name="円/楕円 388"/>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117873</xdr:rowOff>
    </xdr:from>
    <xdr:ext cx="762000" cy="259045"/>
    <xdr:sp macro="" textlink="">
      <xdr:nvSpPr>
        <xdr:cNvPr id="390" name="公債費該当値テキスト"/>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91" name="円/楕円 390"/>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92" name="テキスト ボックス 391"/>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93" name="円/楕円 392"/>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55390</xdr:rowOff>
    </xdr:from>
    <xdr:ext cx="762000" cy="259045"/>
    <xdr:sp macro="" textlink="">
      <xdr:nvSpPr>
        <xdr:cNvPr id="394" name="テキスト ボックス 393"/>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5" name="円/楕円 394"/>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96" name="テキスト ボックス 395"/>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97" name="円/楕円 396"/>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98" name="テキスト ボックス 397"/>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　平成２</a:t>
          </a:r>
          <a:r>
            <a:rPr lang="ja-JP" altLang="en-US" sz="1300">
              <a:solidFill>
                <a:schemeClr val="dk1"/>
              </a:solidFill>
              <a:latin typeface="+mn-lt"/>
              <a:ea typeface="+mn-ea"/>
              <a:cs typeface="+mn-cs"/>
            </a:rPr>
            <a:t>５</a:t>
          </a:r>
          <a:r>
            <a:rPr lang="ja-JP" altLang="ja-JP" sz="1300">
              <a:solidFill>
                <a:schemeClr val="dk1"/>
              </a:solidFill>
              <a:latin typeface="+mn-lt"/>
              <a:ea typeface="+mn-ea"/>
              <a:cs typeface="+mn-cs"/>
            </a:rPr>
            <a:t>年度は前年度より１．１ポイント高くなっており、依然として類似団体平均を上回る結果となっている。これは、給与水準や職員数の適正化を行っており人件費は減少しているものの、生活保護扶助費や高齢者福祉費などの大幅な増加により、扶助費が増加していることなどによるものである。今後も「</a:t>
          </a:r>
          <a:r>
            <a:rPr lang="ja-JP" altLang="ja-JP" sz="1300" baseline="0">
              <a:solidFill>
                <a:schemeClr val="dk1"/>
              </a:solidFill>
              <a:latin typeface="+mn-lt"/>
              <a:ea typeface="+mn-ea"/>
              <a:cs typeface="+mn-cs"/>
            </a:rPr>
            <a:t>第４次三郷市総合計画」に基づき健全な財政運営の推進を行い、数値の改善を図る</a:t>
          </a:r>
          <a:r>
            <a:rPr lang="ja-JP" altLang="ja-JP" sz="1300">
              <a:solidFill>
                <a:schemeClr val="dk1"/>
              </a:solidFill>
              <a:latin typeface="+mn-lt"/>
              <a:ea typeface="+mn-ea"/>
              <a:cs typeface="+mn-cs"/>
            </a:rPr>
            <a:t>。</a:t>
          </a:r>
        </a:p>
        <a:p>
          <a:pPr algn="l"/>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77</xdr:row>
      <xdr:rowOff>78994</xdr:rowOff>
    </xdr:to>
    <xdr:cxnSp macro="">
      <xdr:nvCxnSpPr>
        <xdr:cNvPr id="429" name="直線コネクタ 428"/>
        <xdr:cNvCxnSpPr/>
      </xdr:nvCxnSpPr>
      <xdr:spPr>
        <a:xfrm>
          <a:off x="15671800" y="132394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37846</xdr:rowOff>
    </xdr:to>
    <xdr:cxnSp macro="">
      <xdr:nvCxnSpPr>
        <xdr:cNvPr id="432" name="直線コネクタ 431"/>
        <xdr:cNvCxnSpPr/>
      </xdr:nvCxnSpPr>
      <xdr:spPr>
        <a:xfrm>
          <a:off x="14782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49276</xdr:rowOff>
    </xdr:from>
    <xdr:to>
      <xdr:col>21</xdr:col>
      <xdr:colOff>361950</xdr:colOff>
      <xdr:row>76</xdr:row>
      <xdr:rowOff>159004</xdr:rowOff>
    </xdr:to>
    <xdr:cxnSp macro="">
      <xdr:nvCxnSpPr>
        <xdr:cNvPr id="435" name="直線コネクタ 434"/>
        <xdr:cNvCxnSpPr/>
      </xdr:nvCxnSpPr>
      <xdr:spPr>
        <a:xfrm>
          <a:off x="13893800" y="130794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77</xdr:row>
      <xdr:rowOff>46989</xdr:rowOff>
    </xdr:to>
    <xdr:cxnSp macro="">
      <xdr:nvCxnSpPr>
        <xdr:cNvPr id="438" name="直線コネクタ 437"/>
        <xdr:cNvCxnSpPr/>
      </xdr:nvCxnSpPr>
      <xdr:spPr>
        <a:xfrm flipV="1">
          <a:off x="13004800" y="13079476"/>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40" name="テキスト ボックス 439"/>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42" name="テキスト ボックス 441"/>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8" name="円/楕円 447"/>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49"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50" name="円/楕円 449"/>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51" name="テキスト ボックス 450"/>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108204</xdr:rowOff>
    </xdr:from>
    <xdr:to>
      <xdr:col>21</xdr:col>
      <xdr:colOff>412750</xdr:colOff>
      <xdr:row>77</xdr:row>
      <xdr:rowOff>38354</xdr:rowOff>
    </xdr:to>
    <xdr:sp macro="" textlink="">
      <xdr:nvSpPr>
        <xdr:cNvPr id="452" name="円/楕円 451"/>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23131</xdr:rowOff>
    </xdr:from>
    <xdr:ext cx="762000" cy="259045"/>
    <xdr:sp macro="" textlink="">
      <xdr:nvSpPr>
        <xdr:cNvPr id="453" name="テキスト ボックス 452"/>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169926</xdr:rowOff>
    </xdr:from>
    <xdr:to>
      <xdr:col>20</xdr:col>
      <xdr:colOff>209550</xdr:colOff>
      <xdr:row>76</xdr:row>
      <xdr:rowOff>100076</xdr:rowOff>
    </xdr:to>
    <xdr:sp macro="" textlink="">
      <xdr:nvSpPr>
        <xdr:cNvPr id="454" name="円/楕円 453"/>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84853</xdr:rowOff>
    </xdr:from>
    <xdr:ext cx="762000" cy="259045"/>
    <xdr:sp macro="" textlink="">
      <xdr:nvSpPr>
        <xdr:cNvPr id="455" name="テキスト ボックス 454"/>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6" name="円/楕円 455"/>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57" name="テキスト ボックス 456"/>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埼玉県三郷市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166755</xdr:rowOff>
    </xdr:from>
    <xdr:to>
      <xdr:col>4</xdr:col>
      <xdr:colOff>1117600</xdr:colOff>
      <xdr:row>18</xdr:row>
      <xdr:rowOff>93929</xdr:rowOff>
    </xdr:to>
    <xdr:cxnSp macro="">
      <xdr:nvCxnSpPr>
        <xdr:cNvPr id="52" name="直線コネクタ 51"/>
        <xdr:cNvCxnSpPr/>
      </xdr:nvCxnSpPr>
      <xdr:spPr bwMode="auto">
        <a:xfrm>
          <a:off x="5003800" y="3129030"/>
          <a:ext cx="647700" cy="98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71526</xdr:rowOff>
    </xdr:from>
    <xdr:to>
      <xdr:col>4</xdr:col>
      <xdr:colOff>469900</xdr:colOff>
      <xdr:row>17</xdr:row>
      <xdr:rowOff>166755</xdr:rowOff>
    </xdr:to>
    <xdr:cxnSp macro="">
      <xdr:nvCxnSpPr>
        <xdr:cNvPr id="55" name="直線コネクタ 54"/>
        <xdr:cNvCxnSpPr/>
      </xdr:nvCxnSpPr>
      <xdr:spPr bwMode="auto">
        <a:xfrm>
          <a:off x="4305300" y="3033801"/>
          <a:ext cx="698500" cy="95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71526</xdr:rowOff>
    </xdr:from>
    <xdr:to>
      <xdr:col>3</xdr:col>
      <xdr:colOff>904875</xdr:colOff>
      <xdr:row>17</xdr:row>
      <xdr:rowOff>89357</xdr:rowOff>
    </xdr:to>
    <xdr:cxnSp macro="">
      <xdr:nvCxnSpPr>
        <xdr:cNvPr id="58" name="直線コネクタ 57"/>
        <xdr:cNvCxnSpPr/>
      </xdr:nvCxnSpPr>
      <xdr:spPr bwMode="auto">
        <a:xfrm flipV="1">
          <a:off x="3606800" y="3033801"/>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27243</xdr:rowOff>
    </xdr:from>
    <xdr:to>
      <xdr:col>3</xdr:col>
      <xdr:colOff>206375</xdr:colOff>
      <xdr:row>17</xdr:row>
      <xdr:rowOff>89357</xdr:rowOff>
    </xdr:to>
    <xdr:cxnSp macro="">
      <xdr:nvCxnSpPr>
        <xdr:cNvPr id="61" name="直線コネクタ 60"/>
        <xdr:cNvCxnSpPr/>
      </xdr:nvCxnSpPr>
      <xdr:spPr bwMode="auto">
        <a:xfrm>
          <a:off x="2908300" y="2989518"/>
          <a:ext cx="698500" cy="62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43129</xdr:rowOff>
    </xdr:from>
    <xdr:to>
      <xdr:col>5</xdr:col>
      <xdr:colOff>34925</xdr:colOff>
      <xdr:row>18</xdr:row>
      <xdr:rowOff>144729</xdr:rowOff>
    </xdr:to>
    <xdr:sp macro="" textlink="">
      <xdr:nvSpPr>
        <xdr:cNvPr id="71" name="円/楕円 70"/>
        <xdr:cNvSpPr/>
      </xdr:nvSpPr>
      <xdr:spPr bwMode="auto">
        <a:xfrm>
          <a:off x="56007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15206</xdr:rowOff>
    </xdr:from>
    <xdr:ext cx="762000" cy="259045"/>
    <xdr:sp macro="" textlink="">
      <xdr:nvSpPr>
        <xdr:cNvPr id="72" name="人口1人当たり決算額の推移該当値テキスト130"/>
        <xdr:cNvSpPr txBox="1"/>
      </xdr:nvSpPr>
      <xdr:spPr>
        <a:xfrm>
          <a:off x="5740400" y="314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51,721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115955</xdr:rowOff>
    </xdr:from>
    <xdr:to>
      <xdr:col>4</xdr:col>
      <xdr:colOff>520700</xdr:colOff>
      <xdr:row>18</xdr:row>
      <xdr:rowOff>46105</xdr:rowOff>
    </xdr:to>
    <xdr:sp macro="" textlink="">
      <xdr:nvSpPr>
        <xdr:cNvPr id="73" name="円/楕円 72"/>
        <xdr:cNvSpPr/>
      </xdr:nvSpPr>
      <xdr:spPr bwMode="auto">
        <a:xfrm>
          <a:off x="4953000" y="307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30882</xdr:rowOff>
    </xdr:from>
    <xdr:ext cx="736600" cy="259045"/>
    <xdr:sp macro="" textlink="">
      <xdr:nvSpPr>
        <xdr:cNvPr id="74" name="テキスト ボックス 73"/>
        <xdr:cNvSpPr txBox="1"/>
      </xdr:nvSpPr>
      <xdr:spPr>
        <a:xfrm>
          <a:off x="4622800" y="316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54,741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20726</xdr:rowOff>
    </xdr:from>
    <xdr:to>
      <xdr:col>3</xdr:col>
      <xdr:colOff>955675</xdr:colOff>
      <xdr:row>17</xdr:row>
      <xdr:rowOff>122326</xdr:rowOff>
    </xdr:to>
    <xdr:sp macro="" textlink="">
      <xdr:nvSpPr>
        <xdr:cNvPr id="75" name="円/楕円 74"/>
        <xdr:cNvSpPr/>
      </xdr:nvSpPr>
      <xdr:spPr bwMode="auto">
        <a:xfrm>
          <a:off x="4254500" y="298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107103</xdr:rowOff>
    </xdr:from>
    <xdr:ext cx="762000" cy="259045"/>
    <xdr:sp macro="" textlink="">
      <xdr:nvSpPr>
        <xdr:cNvPr id="76" name="テキスト ボックス 75"/>
        <xdr:cNvSpPr txBox="1"/>
      </xdr:nvSpPr>
      <xdr:spPr>
        <a:xfrm>
          <a:off x="3924300" y="306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38557</xdr:rowOff>
    </xdr:from>
    <xdr:to>
      <xdr:col>3</xdr:col>
      <xdr:colOff>257175</xdr:colOff>
      <xdr:row>17</xdr:row>
      <xdr:rowOff>140157</xdr:rowOff>
    </xdr:to>
    <xdr:sp macro="" textlink="">
      <xdr:nvSpPr>
        <xdr:cNvPr id="77" name="円/楕円 76"/>
        <xdr:cNvSpPr/>
      </xdr:nvSpPr>
      <xdr:spPr bwMode="auto">
        <a:xfrm>
          <a:off x="3556000" y="300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124934</xdr:rowOff>
    </xdr:from>
    <xdr:ext cx="762000" cy="259045"/>
    <xdr:sp macro="" textlink="">
      <xdr:nvSpPr>
        <xdr:cNvPr id="78" name="テキスト ボックス 77"/>
        <xdr:cNvSpPr txBox="1"/>
      </xdr:nvSpPr>
      <xdr:spPr>
        <a:xfrm>
          <a:off x="3225800" y="308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147893</xdr:rowOff>
    </xdr:from>
    <xdr:to>
      <xdr:col>2</xdr:col>
      <xdr:colOff>692150</xdr:colOff>
      <xdr:row>17</xdr:row>
      <xdr:rowOff>78043</xdr:rowOff>
    </xdr:to>
    <xdr:sp macro="" textlink="">
      <xdr:nvSpPr>
        <xdr:cNvPr id="79" name="円/楕円 78"/>
        <xdr:cNvSpPr/>
      </xdr:nvSpPr>
      <xdr:spPr bwMode="auto">
        <a:xfrm>
          <a:off x="2857500" y="2938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62820</xdr:rowOff>
    </xdr:from>
    <xdr:ext cx="762000" cy="259045"/>
    <xdr:sp macro="" textlink="">
      <xdr:nvSpPr>
        <xdr:cNvPr id="80" name="テキスト ボックス 79"/>
        <xdr:cNvSpPr txBox="1"/>
      </xdr:nvSpPr>
      <xdr:spPr>
        <a:xfrm>
          <a:off x="2527300" y="302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22791</xdr:rowOff>
    </xdr:from>
    <xdr:to>
      <xdr:col>4</xdr:col>
      <xdr:colOff>1117600</xdr:colOff>
      <xdr:row>37</xdr:row>
      <xdr:rowOff>95028</xdr:rowOff>
    </xdr:to>
    <xdr:cxnSp macro="">
      <xdr:nvCxnSpPr>
        <xdr:cNvPr id="116" name="直線コネクタ 115"/>
        <xdr:cNvCxnSpPr/>
      </xdr:nvCxnSpPr>
      <xdr:spPr bwMode="auto">
        <a:xfrm>
          <a:off x="5003800" y="7147491"/>
          <a:ext cx="647700" cy="7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4764</xdr:rowOff>
    </xdr:from>
    <xdr:to>
      <xdr:col>4</xdr:col>
      <xdr:colOff>469900</xdr:colOff>
      <xdr:row>37</xdr:row>
      <xdr:rowOff>22791</xdr:rowOff>
    </xdr:to>
    <xdr:cxnSp macro="">
      <xdr:nvCxnSpPr>
        <xdr:cNvPr id="119" name="直線コネクタ 118"/>
        <xdr:cNvCxnSpPr/>
      </xdr:nvCxnSpPr>
      <xdr:spPr bwMode="auto">
        <a:xfrm>
          <a:off x="4305300" y="7129464"/>
          <a:ext cx="698500" cy="1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156261</xdr:rowOff>
    </xdr:from>
    <xdr:to>
      <xdr:col>3</xdr:col>
      <xdr:colOff>904875</xdr:colOff>
      <xdr:row>37</xdr:row>
      <xdr:rowOff>4764</xdr:rowOff>
    </xdr:to>
    <xdr:cxnSp macro="">
      <xdr:nvCxnSpPr>
        <xdr:cNvPr id="122" name="直線コネクタ 121"/>
        <xdr:cNvCxnSpPr/>
      </xdr:nvCxnSpPr>
      <xdr:spPr bwMode="auto">
        <a:xfrm>
          <a:off x="3606800" y="7109511"/>
          <a:ext cx="698500" cy="19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91142</xdr:rowOff>
    </xdr:from>
    <xdr:to>
      <xdr:col>3</xdr:col>
      <xdr:colOff>206375</xdr:colOff>
      <xdr:row>36</xdr:row>
      <xdr:rowOff>156261</xdr:rowOff>
    </xdr:to>
    <xdr:cxnSp macro="">
      <xdr:nvCxnSpPr>
        <xdr:cNvPr id="125" name="直線コネクタ 124"/>
        <xdr:cNvCxnSpPr/>
      </xdr:nvCxnSpPr>
      <xdr:spPr bwMode="auto">
        <a:xfrm>
          <a:off x="2908300" y="7044392"/>
          <a:ext cx="698500" cy="65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44228</xdr:rowOff>
    </xdr:from>
    <xdr:to>
      <xdr:col>5</xdr:col>
      <xdr:colOff>34925</xdr:colOff>
      <xdr:row>37</xdr:row>
      <xdr:rowOff>145828</xdr:rowOff>
    </xdr:to>
    <xdr:sp macro="" textlink="">
      <xdr:nvSpPr>
        <xdr:cNvPr id="135" name="円/楕円 134"/>
        <xdr:cNvSpPr/>
      </xdr:nvSpPr>
      <xdr:spPr bwMode="auto">
        <a:xfrm>
          <a:off x="5600700" y="7168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16305</xdr:rowOff>
    </xdr:from>
    <xdr:ext cx="762000" cy="259045"/>
    <xdr:sp macro="" textlink="">
      <xdr:nvSpPr>
        <xdr:cNvPr id="136" name="人口1人当たり決算額の推移該当値テキスト445"/>
        <xdr:cNvSpPr txBox="1"/>
      </xdr:nvSpPr>
      <xdr:spPr>
        <a:xfrm>
          <a:off x="5740400" y="714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143441</xdr:rowOff>
    </xdr:from>
    <xdr:to>
      <xdr:col>4</xdr:col>
      <xdr:colOff>520700</xdr:colOff>
      <xdr:row>37</xdr:row>
      <xdr:rowOff>73591</xdr:rowOff>
    </xdr:to>
    <xdr:sp macro="" textlink="">
      <xdr:nvSpPr>
        <xdr:cNvPr id="137" name="円/楕円 136"/>
        <xdr:cNvSpPr/>
      </xdr:nvSpPr>
      <xdr:spPr bwMode="auto">
        <a:xfrm>
          <a:off x="4953000" y="709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58368</xdr:rowOff>
    </xdr:from>
    <xdr:ext cx="736600" cy="259045"/>
    <xdr:sp macro="" textlink="">
      <xdr:nvSpPr>
        <xdr:cNvPr id="138" name="テキスト ボックス 137"/>
        <xdr:cNvSpPr txBox="1"/>
      </xdr:nvSpPr>
      <xdr:spPr>
        <a:xfrm>
          <a:off x="4622800" y="718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125414</xdr:rowOff>
    </xdr:from>
    <xdr:to>
      <xdr:col>3</xdr:col>
      <xdr:colOff>955675</xdr:colOff>
      <xdr:row>37</xdr:row>
      <xdr:rowOff>55564</xdr:rowOff>
    </xdr:to>
    <xdr:sp macro="" textlink="">
      <xdr:nvSpPr>
        <xdr:cNvPr id="139" name="円/楕円 138"/>
        <xdr:cNvSpPr/>
      </xdr:nvSpPr>
      <xdr:spPr bwMode="auto">
        <a:xfrm>
          <a:off x="4254500" y="707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40341</xdr:rowOff>
    </xdr:from>
    <xdr:ext cx="762000" cy="259045"/>
    <xdr:sp macro="" textlink="">
      <xdr:nvSpPr>
        <xdr:cNvPr id="140" name="テキスト ボックス 139"/>
        <xdr:cNvSpPr txBox="1"/>
      </xdr:nvSpPr>
      <xdr:spPr>
        <a:xfrm>
          <a:off x="3924300" y="71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105461</xdr:rowOff>
    </xdr:from>
    <xdr:to>
      <xdr:col>3</xdr:col>
      <xdr:colOff>257175</xdr:colOff>
      <xdr:row>37</xdr:row>
      <xdr:rowOff>35611</xdr:rowOff>
    </xdr:to>
    <xdr:sp macro="" textlink="">
      <xdr:nvSpPr>
        <xdr:cNvPr id="141" name="円/楕円 140"/>
        <xdr:cNvSpPr/>
      </xdr:nvSpPr>
      <xdr:spPr bwMode="auto">
        <a:xfrm>
          <a:off x="3556000" y="705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20388</xdr:rowOff>
    </xdr:from>
    <xdr:ext cx="762000" cy="259045"/>
    <xdr:sp macro="" textlink="">
      <xdr:nvSpPr>
        <xdr:cNvPr id="142" name="テキスト ボックス 141"/>
        <xdr:cNvSpPr txBox="1"/>
      </xdr:nvSpPr>
      <xdr:spPr>
        <a:xfrm>
          <a:off x="3225800" y="714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40342</xdr:rowOff>
    </xdr:from>
    <xdr:to>
      <xdr:col>2</xdr:col>
      <xdr:colOff>692150</xdr:colOff>
      <xdr:row>36</xdr:row>
      <xdr:rowOff>141942</xdr:rowOff>
    </xdr:to>
    <xdr:sp macro="" textlink="">
      <xdr:nvSpPr>
        <xdr:cNvPr id="143" name="円/楕円 142"/>
        <xdr:cNvSpPr/>
      </xdr:nvSpPr>
      <xdr:spPr bwMode="auto">
        <a:xfrm>
          <a:off x="2857500" y="699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126719</xdr:rowOff>
    </xdr:from>
    <xdr:ext cx="762000" cy="259045"/>
    <xdr:sp macro="" textlink="">
      <xdr:nvSpPr>
        <xdr:cNvPr id="144" name="テキスト ボックス 143"/>
        <xdr:cNvSpPr txBox="1"/>
      </xdr:nvSpPr>
      <xdr:spPr>
        <a:xfrm>
          <a:off x="2527300" y="707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 　実質収支については、毎年度黒字となっているが、実質単年度収支でみると、</a:t>
          </a:r>
          <a:r>
            <a:rPr lang="ja-JP" altLang="en-US" sz="1400">
              <a:solidFill>
                <a:schemeClr val="dk1"/>
              </a:solidFill>
              <a:latin typeface="+mn-lt"/>
              <a:ea typeface="+mn-ea"/>
              <a:cs typeface="+mn-cs"/>
            </a:rPr>
            <a:t>平成２４年度をピークに下がっており</a:t>
          </a:r>
          <a:r>
            <a:rPr lang="ja-JP" altLang="ja-JP" sz="1400">
              <a:solidFill>
                <a:schemeClr val="dk1"/>
              </a:solidFill>
              <a:latin typeface="+mn-lt"/>
              <a:ea typeface="+mn-ea"/>
              <a:cs typeface="+mn-cs"/>
            </a:rPr>
            <a:t>、</a:t>
          </a:r>
          <a:r>
            <a:rPr lang="ja-JP" altLang="en-US" sz="1400">
              <a:solidFill>
                <a:schemeClr val="dk1"/>
              </a:solidFill>
              <a:latin typeface="+mn-lt"/>
              <a:ea typeface="+mn-ea"/>
              <a:cs typeface="+mn-cs"/>
            </a:rPr>
            <a:t>今後</a:t>
          </a:r>
          <a:r>
            <a:rPr lang="ja-JP" altLang="ja-JP" sz="1400">
              <a:solidFill>
                <a:schemeClr val="dk1"/>
              </a:solidFill>
              <a:latin typeface="+mn-lt"/>
              <a:ea typeface="+mn-ea"/>
              <a:cs typeface="+mn-cs"/>
            </a:rPr>
            <a:t>厳しい財政状況</a:t>
          </a:r>
          <a:r>
            <a:rPr lang="ja-JP" altLang="en-US" sz="1400">
              <a:solidFill>
                <a:schemeClr val="dk1"/>
              </a:solidFill>
              <a:latin typeface="+mn-lt"/>
              <a:ea typeface="+mn-ea"/>
              <a:cs typeface="+mn-cs"/>
            </a:rPr>
            <a:t>になることも想定し、注視していく必要がある。</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　また、財政調整基金残高については、経常的に少ない状況であることから、基金への積み立てを行うなど、安定的な財政運営を行えるように努めていく。</a:t>
          </a:r>
        </a:p>
        <a:p>
          <a:pPr algn="l"/>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　平成２１年度は国民健康保険特別会計において、赤字額が発生しているが、その他の年度や会計では全て黒字となっており、連結実質赤字比率についても全ての年度で赤字なしとなっている。</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　公共下水道事業特別会計及び国民健康保険特別会計については、一般会計からの赤字補てん的な繰出により財政運営が成り立っており、一般会計において多額の負担が生じている。今後は、「</a:t>
          </a:r>
          <a:r>
            <a:rPr lang="ja-JP" altLang="ja-JP" sz="1400" baseline="0">
              <a:solidFill>
                <a:schemeClr val="dk1"/>
              </a:solidFill>
              <a:latin typeface="+mn-lt"/>
              <a:ea typeface="+mn-ea"/>
              <a:cs typeface="+mn-cs"/>
            </a:rPr>
            <a:t>第５次三郷市行政改革推進計画」に基づき、下水道事業の経営改善を図れるよう</a:t>
          </a:r>
          <a:r>
            <a:rPr lang="ja-JP" altLang="ja-JP" sz="1400">
              <a:solidFill>
                <a:schemeClr val="dk1"/>
              </a:solidFill>
              <a:latin typeface="+mn-lt"/>
              <a:ea typeface="+mn-ea"/>
              <a:cs typeface="+mn-cs"/>
            </a:rPr>
            <a:t>努める必要がある。</a:t>
          </a:r>
          <a:endParaRPr lang="ja-JP" altLang="ja-JP" sz="1400" b="0" i="0">
            <a:solidFill>
              <a:schemeClr val="dk1"/>
            </a:solidFill>
            <a:latin typeface="+mn-lt"/>
            <a:ea typeface="+mn-ea"/>
            <a:cs typeface="+mn-cs"/>
          </a:endParaRPr>
        </a:p>
        <a:p>
          <a:pPr algn="l"/>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　臨時財政対策債や補正予算債などの交付税措置のある地方債の借入が増えていることなどから、「算入公債費等」は増加している。</a:t>
          </a:r>
          <a:endParaRPr lang="en-US" altLang="ja-JP"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公共下水道事業特別会計において、過去に実施した事業に対する既発債が償還終了を迎えたことに伴い「公営企業債の元利償還金に対する繰入金」は減少している。</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　以上の状況などから、実質公債費比率の分子全体では減少が続いている。</a:t>
          </a:r>
          <a:endParaRPr lang="ja-JP" altLang="ja-JP" sz="1400"/>
        </a:p>
        <a:p>
          <a:pPr algn="l"/>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latin typeface="+mn-lt"/>
              <a:ea typeface="+mn-ea"/>
              <a:cs typeface="+mn-cs"/>
            </a:rPr>
            <a:t>　</a:t>
          </a:r>
          <a:r>
            <a:rPr lang="ja-JP" altLang="en-US" sz="1400">
              <a:solidFill>
                <a:schemeClr val="dk1"/>
              </a:solidFill>
              <a:latin typeface="+mn-lt"/>
              <a:ea typeface="+mn-ea"/>
              <a:cs typeface="+mn-cs"/>
            </a:rPr>
            <a:t>一般会計においては、平成２４年度まで地方債現在額は減少していたが、平成２５年度は地方債の借入額が元金償還額を上回ったため、地方債現在額は増加した。</a:t>
          </a:r>
          <a:endParaRPr lang="en-US" altLang="ja-JP" sz="1400">
            <a:solidFill>
              <a:schemeClr val="dk1"/>
            </a:solidFill>
            <a:latin typeface="+mn-lt"/>
            <a:ea typeface="+mn-ea"/>
            <a:cs typeface="+mn-cs"/>
          </a:endParaRPr>
        </a:p>
        <a:p>
          <a:pPr eaLnBrk="1" fontAlgn="auto" latinLnBrk="0" hangingPunct="1"/>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公共下水道事業特別会計に</a:t>
          </a:r>
          <a:r>
            <a:rPr lang="ja-JP" altLang="en-US" sz="1400">
              <a:solidFill>
                <a:schemeClr val="dk1"/>
              </a:solidFill>
              <a:latin typeface="+mn-lt"/>
              <a:ea typeface="+mn-ea"/>
              <a:cs typeface="+mn-cs"/>
            </a:rPr>
            <a:t>おいては、</a:t>
          </a:r>
          <a:r>
            <a:rPr lang="ja-JP" altLang="ja-JP" sz="1400">
              <a:solidFill>
                <a:schemeClr val="dk1"/>
              </a:solidFill>
              <a:latin typeface="+mn-lt"/>
              <a:ea typeface="+mn-ea"/>
              <a:cs typeface="+mn-cs"/>
            </a:rPr>
            <a:t>元金の残高が年々減少していることから、公営企業債等繰入見込額</a:t>
          </a:r>
          <a:r>
            <a:rPr lang="ja-JP" altLang="en-US" sz="1400">
              <a:solidFill>
                <a:schemeClr val="dk1"/>
              </a:solidFill>
              <a:latin typeface="+mn-lt"/>
              <a:ea typeface="+mn-ea"/>
              <a:cs typeface="+mn-cs"/>
            </a:rPr>
            <a:t>は概ね</a:t>
          </a:r>
          <a:r>
            <a:rPr lang="ja-JP" altLang="ja-JP" sz="1400">
              <a:solidFill>
                <a:schemeClr val="dk1"/>
              </a:solidFill>
              <a:latin typeface="+mn-lt"/>
              <a:ea typeface="+mn-ea"/>
              <a:cs typeface="+mn-cs"/>
            </a:rPr>
            <a:t>減少している。</a:t>
          </a:r>
          <a:endParaRPr lang="en-US" altLang="ja-JP" sz="1400">
            <a:solidFill>
              <a:schemeClr val="dk1"/>
            </a:solidFill>
            <a:latin typeface="+mn-lt"/>
            <a:ea typeface="+mn-ea"/>
            <a:cs typeface="+mn-cs"/>
          </a:endParaRPr>
        </a:p>
        <a:p>
          <a:pPr eaLnBrk="1" fontAlgn="auto" latinLnBrk="0" hangingPunct="1"/>
          <a:r>
            <a:rPr lang="ja-JP" altLang="ja-JP" sz="1400">
              <a:solidFill>
                <a:schemeClr val="dk1"/>
              </a:solidFill>
              <a:latin typeface="+mn-lt"/>
              <a:ea typeface="+mn-ea"/>
              <a:cs typeface="+mn-cs"/>
            </a:rPr>
            <a:t>　</a:t>
          </a:r>
          <a:r>
            <a:rPr lang="ja-JP" altLang="en-US" sz="1400">
              <a:solidFill>
                <a:schemeClr val="dk1"/>
              </a:solidFill>
              <a:latin typeface="+mn-lt"/>
              <a:ea typeface="+mn-ea"/>
              <a:cs typeface="+mn-cs"/>
            </a:rPr>
            <a:t>退職手当負担見込額においては、職員が減少していることから、概ね減少している。</a:t>
          </a:r>
          <a:endParaRPr lang="en-US" altLang="ja-JP" sz="1400">
            <a:solidFill>
              <a:schemeClr val="dk1"/>
            </a:solidFill>
            <a:latin typeface="+mn-lt"/>
            <a:ea typeface="+mn-ea"/>
            <a:cs typeface="+mn-cs"/>
          </a:endParaRPr>
        </a:p>
        <a:p>
          <a:pPr eaLnBrk="1" fontAlgn="auto" latinLnBrk="0" hangingPunct="1"/>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以上の状況などから、将来負担比率の分子全体で減少が続いている。</a:t>
          </a:r>
          <a:endParaRPr lang="en-US" altLang="ja-JP" sz="1400">
            <a:solidFill>
              <a:schemeClr val="dk1"/>
            </a:solidFill>
            <a:latin typeface="+mn-lt"/>
            <a:ea typeface="+mn-ea"/>
            <a:cs typeface="+mn-cs"/>
          </a:endParaRPr>
        </a:p>
        <a:p>
          <a:pPr algn="l"/>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45951276</v>
      </c>
      <c r="BO4" s="379"/>
      <c r="BP4" s="379"/>
      <c r="BQ4" s="379"/>
      <c r="BR4" s="379"/>
      <c r="BS4" s="379"/>
      <c r="BT4" s="379"/>
      <c r="BU4" s="380"/>
      <c r="BV4" s="378">
        <v>43205057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10.9</v>
      </c>
      <c r="CU4" s="554"/>
      <c r="CV4" s="554"/>
      <c r="CW4" s="554"/>
      <c r="CX4" s="554"/>
      <c r="CY4" s="554"/>
      <c r="CZ4" s="554"/>
      <c r="DA4" s="555"/>
      <c r="DB4" s="553">
        <v>9.6999999999999993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43139158</v>
      </c>
      <c r="BO5" s="384"/>
      <c r="BP5" s="384"/>
      <c r="BQ5" s="384"/>
      <c r="BR5" s="384"/>
      <c r="BS5" s="384"/>
      <c r="BT5" s="384"/>
      <c r="BU5" s="385"/>
      <c r="BV5" s="383">
        <v>40773233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v>
      </c>
      <c r="CU5" s="354"/>
      <c r="CV5" s="354"/>
      <c r="CW5" s="354"/>
      <c r="CX5" s="354"/>
      <c r="CY5" s="354"/>
      <c r="CZ5" s="354"/>
      <c r="DA5" s="355"/>
      <c r="DB5" s="353">
        <v>91.5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2812118</v>
      </c>
      <c r="BO6" s="384"/>
      <c r="BP6" s="384"/>
      <c r="BQ6" s="384"/>
      <c r="BR6" s="384"/>
      <c r="BS6" s="384"/>
      <c r="BT6" s="384"/>
      <c r="BU6" s="385"/>
      <c r="BV6" s="383">
        <v>2431824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100.4</v>
      </c>
      <c r="CU6" s="528"/>
      <c r="CV6" s="528"/>
      <c r="CW6" s="528"/>
      <c r="CX6" s="528"/>
      <c r="CY6" s="528"/>
      <c r="CZ6" s="528"/>
      <c r="DA6" s="529"/>
      <c r="DB6" s="527">
        <v>99.1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177502</v>
      </c>
      <c r="BO7" s="384"/>
      <c r="BP7" s="384"/>
      <c r="BQ7" s="384"/>
      <c r="BR7" s="384"/>
      <c r="BS7" s="384"/>
      <c r="BT7" s="384"/>
      <c r="BU7" s="385"/>
      <c r="BV7" s="383">
        <v>123475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24226555</v>
      </c>
      <c r="CU7" s="384"/>
      <c r="CV7" s="384"/>
      <c r="CW7" s="384"/>
      <c r="CX7" s="384"/>
      <c r="CY7" s="384"/>
      <c r="CZ7" s="384"/>
      <c r="DA7" s="385"/>
      <c r="DB7" s="383">
        <v>23693210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2634616</v>
      </c>
      <c r="BO8" s="384"/>
      <c r="BP8" s="384"/>
      <c r="BQ8" s="384"/>
      <c r="BR8" s="384"/>
      <c r="BS8" s="384"/>
      <c r="BT8" s="384"/>
      <c r="BU8" s="385"/>
      <c r="BV8" s="383">
        <v>2308349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0.91</v>
      </c>
      <c r="CU8" s="491"/>
      <c r="CV8" s="491"/>
      <c r="CW8" s="491"/>
      <c r="CX8" s="491"/>
      <c r="CY8" s="491"/>
      <c r="CZ8" s="491"/>
      <c r="DA8" s="492"/>
      <c r="DB8" s="490">
        <v>0.91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131415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326267</v>
      </c>
      <c r="BO9" s="384"/>
      <c r="BP9" s="384"/>
      <c r="BQ9" s="384"/>
      <c r="BR9" s="384"/>
      <c r="BS9" s="384"/>
      <c r="BT9" s="384"/>
      <c r="BU9" s="385"/>
      <c r="BV9" s="383">
        <v>142226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13.8</v>
      </c>
      <c r="CU9" s="354"/>
      <c r="CV9" s="354"/>
      <c r="CW9" s="354"/>
      <c r="CX9" s="354"/>
      <c r="CY9" s="354"/>
      <c r="CZ9" s="354"/>
      <c r="DA9" s="355"/>
      <c r="DB9" s="353">
        <v>14.4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128278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1520289</v>
      </c>
      <c r="BO10" s="384"/>
      <c r="BP10" s="384"/>
      <c r="BQ10" s="384"/>
      <c r="BR10" s="384"/>
      <c r="BS10" s="384"/>
      <c r="BT10" s="384"/>
      <c r="BU10" s="385"/>
      <c r="BV10" s="383">
        <v>1624452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135610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1289454</v>
      </c>
      <c r="BO12" s="384"/>
      <c r="BP12" s="384"/>
      <c r="BQ12" s="384"/>
      <c r="BR12" s="384"/>
      <c r="BS12" s="384"/>
      <c r="BT12" s="384"/>
      <c r="BU12" s="385"/>
      <c r="BV12" s="383">
        <v>806367</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132863</v>
      </c>
      <c r="S13" s="483"/>
      <c r="T13" s="483"/>
      <c r="U13" s="483"/>
      <c r="V13" s="484"/>
      <c r="W13" s="470" t="s">
        <v>123</v>
      </c>
      <c r="X13" s="396"/>
      <c r="Y13" s="396"/>
      <c r="Z13" s="396"/>
      <c r="AA13" s="396"/>
      <c r="AB13" s="397"/>
      <c r="AC13" s="359">
        <v>781</v>
      </c>
      <c r="AD13" s="360"/>
      <c r="AE13" s="360"/>
      <c r="AF13" s="360"/>
      <c r="AG13" s="361"/>
      <c r="AH13" s="359">
        <v>938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557102</v>
      </c>
      <c r="BO13" s="384"/>
      <c r="BP13" s="384"/>
      <c r="BQ13" s="384"/>
      <c r="BR13" s="384"/>
      <c r="BS13" s="384"/>
      <c r="BT13" s="384"/>
      <c r="BU13" s="385"/>
      <c r="BV13" s="383">
        <v>960311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9.3000000000000007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134515</v>
      </c>
      <c r="S14" s="483"/>
      <c r="T14" s="483"/>
      <c r="U14" s="483"/>
      <c r="V14" s="484"/>
      <c r="W14" s="485"/>
      <c r="X14" s="399"/>
      <c r="Y14" s="399"/>
      <c r="Z14" s="399"/>
      <c r="AA14" s="399"/>
      <c r="AB14" s="400"/>
      <c r="AC14" s="475">
        <v>1.3</v>
      </c>
      <c r="AD14" s="476"/>
      <c r="AE14" s="476"/>
      <c r="AF14" s="476"/>
      <c r="AG14" s="477"/>
      <c r="AH14" s="475">
        <v>1.4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60.7</v>
      </c>
      <c r="CU14" s="454"/>
      <c r="CV14" s="454"/>
      <c r="CW14" s="454"/>
      <c r="CX14" s="454"/>
      <c r="CY14" s="454"/>
      <c r="CZ14" s="454"/>
      <c r="DA14" s="455"/>
      <c r="DB14" s="486">
        <v>74.099999999999994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131891</v>
      </c>
      <c r="S15" s="483"/>
      <c r="T15" s="483"/>
      <c r="U15" s="483"/>
      <c r="V15" s="484"/>
      <c r="W15" s="470" t="s">
        <v>130</v>
      </c>
      <c r="X15" s="396"/>
      <c r="Y15" s="396"/>
      <c r="Z15" s="396"/>
      <c r="AA15" s="396"/>
      <c r="AB15" s="397"/>
      <c r="AC15" s="359">
        <v>17719</v>
      </c>
      <c r="AD15" s="360"/>
      <c r="AE15" s="360"/>
      <c r="AF15" s="360"/>
      <c r="AG15" s="361"/>
      <c r="AH15" s="359">
        <v>21429</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15835900</v>
      </c>
      <c r="BO15" s="379"/>
      <c r="BP15" s="379"/>
      <c r="BQ15" s="379"/>
      <c r="BR15" s="379"/>
      <c r="BS15" s="379"/>
      <c r="BT15" s="379"/>
      <c r="BU15" s="380"/>
      <c r="BV15" s="378">
        <v>15559705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28.6</v>
      </c>
      <c r="AD16" s="476"/>
      <c r="AE16" s="476"/>
      <c r="AF16" s="476"/>
      <c r="AG16" s="477"/>
      <c r="AH16" s="475">
        <v>31.3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17412931</v>
      </c>
      <c r="BO16" s="384"/>
      <c r="BP16" s="384"/>
      <c r="BQ16" s="384"/>
      <c r="BR16" s="384"/>
      <c r="BS16" s="384"/>
      <c r="BT16" s="384"/>
      <c r="BU16" s="385"/>
      <c r="BV16" s="383">
        <v>17223307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43518</v>
      </c>
      <c r="AD17" s="360"/>
      <c r="AE17" s="360"/>
      <c r="AF17" s="360"/>
      <c r="AG17" s="361"/>
      <c r="AH17" s="359">
        <v>42830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20559847</v>
      </c>
      <c r="BO17" s="384"/>
      <c r="BP17" s="384"/>
      <c r="BQ17" s="384"/>
      <c r="BR17" s="384"/>
      <c r="BS17" s="384"/>
      <c r="BT17" s="384"/>
      <c r="BU17" s="385"/>
      <c r="BV17" s="383">
        <v>20168290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30.16</v>
      </c>
      <c r="M18" s="446"/>
      <c r="N18" s="446"/>
      <c r="O18" s="446"/>
      <c r="P18" s="446"/>
      <c r="Q18" s="446"/>
      <c r="R18" s="447"/>
      <c r="S18" s="447"/>
      <c r="T18" s="447"/>
      <c r="U18" s="447"/>
      <c r="V18" s="448"/>
      <c r="W18" s="462"/>
      <c r="X18" s="463"/>
      <c r="Y18" s="463"/>
      <c r="Z18" s="463"/>
      <c r="AA18" s="463"/>
      <c r="AB18" s="471"/>
      <c r="AC18" s="347">
        <v>70.2</v>
      </c>
      <c r="AD18" s="348"/>
      <c r="AE18" s="348"/>
      <c r="AF18" s="348"/>
      <c r="AG18" s="449"/>
      <c r="AH18" s="347">
        <v>62.5</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22808072</v>
      </c>
      <c r="BO18" s="384"/>
      <c r="BP18" s="384"/>
      <c r="BQ18" s="384"/>
      <c r="BR18" s="384"/>
      <c r="BS18" s="384"/>
      <c r="BT18" s="384"/>
      <c r="BU18" s="385"/>
      <c r="BV18" s="383">
        <v>22138146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4357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30214243</v>
      </c>
      <c r="BO19" s="384"/>
      <c r="BP19" s="384"/>
      <c r="BQ19" s="384"/>
      <c r="BR19" s="384"/>
      <c r="BS19" s="384"/>
      <c r="BT19" s="384"/>
      <c r="BU19" s="385"/>
      <c r="BV19" s="383">
        <v>29056600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51132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39372269</v>
      </c>
      <c r="BO23" s="384"/>
      <c r="BP23" s="384"/>
      <c r="BQ23" s="384"/>
      <c r="BR23" s="384"/>
      <c r="BS23" s="384"/>
      <c r="BT23" s="384"/>
      <c r="BU23" s="385"/>
      <c r="BV23" s="383">
        <v>38142783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8550</v>
      </c>
      <c r="R24" s="360"/>
      <c r="S24" s="360"/>
      <c r="T24" s="360"/>
      <c r="U24" s="360"/>
      <c r="V24" s="361"/>
      <c r="W24" s="425"/>
      <c r="X24" s="416"/>
      <c r="Y24" s="417"/>
      <c r="Z24" s="356" t="s">
        <v>154</v>
      </c>
      <c r="AA24" s="357"/>
      <c r="AB24" s="357"/>
      <c r="AC24" s="357"/>
      <c r="AD24" s="357"/>
      <c r="AE24" s="357"/>
      <c r="AF24" s="357"/>
      <c r="AG24" s="358"/>
      <c r="AH24" s="359">
        <v>800</v>
      </c>
      <c r="AI24" s="360"/>
      <c r="AJ24" s="360"/>
      <c r="AK24" s="360"/>
      <c r="AL24" s="361"/>
      <c r="AM24" s="359">
        <v>2478400</v>
      </c>
      <c r="AN24" s="360"/>
      <c r="AO24" s="360"/>
      <c r="AP24" s="360"/>
      <c r="AQ24" s="360"/>
      <c r="AR24" s="361"/>
      <c r="AS24" s="359">
        <v>3098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17837937</v>
      </c>
      <c r="BO24" s="384"/>
      <c r="BP24" s="384"/>
      <c r="BQ24" s="384"/>
      <c r="BR24" s="384"/>
      <c r="BS24" s="384"/>
      <c r="BT24" s="384"/>
      <c r="BU24" s="385"/>
      <c r="BV24" s="383">
        <v>17056421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7505</v>
      </c>
      <c r="R25" s="360"/>
      <c r="S25" s="360"/>
      <c r="T25" s="360"/>
      <c r="U25" s="360"/>
      <c r="V25" s="361"/>
      <c r="W25" s="425"/>
      <c r="X25" s="416"/>
      <c r="Y25" s="417"/>
      <c r="Z25" s="356" t="s">
        <v>157</v>
      </c>
      <c r="AA25" s="357"/>
      <c r="AB25" s="357"/>
      <c r="AC25" s="357"/>
      <c r="AD25" s="357"/>
      <c r="AE25" s="357"/>
      <c r="AF25" s="357"/>
      <c r="AG25" s="358"/>
      <c r="AH25" s="359">
        <v>158</v>
      </c>
      <c r="AI25" s="360"/>
      <c r="AJ25" s="360"/>
      <c r="AK25" s="360"/>
      <c r="AL25" s="361"/>
      <c r="AM25" s="359">
        <v>483164</v>
      </c>
      <c r="AN25" s="360"/>
      <c r="AO25" s="360"/>
      <c r="AP25" s="360"/>
      <c r="AQ25" s="360"/>
      <c r="AR25" s="361"/>
      <c r="AS25" s="359">
        <v>3058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7494119</v>
      </c>
      <c r="BO25" s="379"/>
      <c r="BP25" s="379"/>
      <c r="BQ25" s="379"/>
      <c r="BR25" s="379"/>
      <c r="BS25" s="379"/>
      <c r="BT25" s="379"/>
      <c r="BU25" s="380"/>
      <c r="BV25" s="378">
        <v>7435259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6984</v>
      </c>
      <c r="R26" s="360"/>
      <c r="S26" s="360"/>
      <c r="T26" s="360"/>
      <c r="U26" s="360"/>
      <c r="V26" s="361"/>
      <c r="W26" s="425"/>
      <c r="X26" s="416"/>
      <c r="Y26" s="417"/>
      <c r="Z26" s="356" t="s">
        <v>160</v>
      </c>
      <c r="AA26" s="436"/>
      <c r="AB26" s="436"/>
      <c r="AC26" s="436"/>
      <c r="AD26" s="436"/>
      <c r="AE26" s="436"/>
      <c r="AF26" s="436"/>
      <c r="AG26" s="437"/>
      <c r="AH26" s="359">
        <v>18</v>
      </c>
      <c r="AI26" s="360"/>
      <c r="AJ26" s="360"/>
      <c r="AK26" s="360"/>
      <c r="AL26" s="361"/>
      <c r="AM26" s="359">
        <v>56430</v>
      </c>
      <c r="AN26" s="360"/>
      <c r="AO26" s="360"/>
      <c r="AP26" s="360"/>
      <c r="AQ26" s="360"/>
      <c r="AR26" s="361"/>
      <c r="AS26" s="359">
        <v>3135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4900</v>
      </c>
      <c r="R27" s="360"/>
      <c r="S27" s="360"/>
      <c r="T27" s="360"/>
      <c r="U27" s="360"/>
      <c r="V27" s="361"/>
      <c r="W27" s="425"/>
      <c r="X27" s="416"/>
      <c r="Y27" s="417"/>
      <c r="Z27" s="356" t="s">
        <v>163</v>
      </c>
      <c r="AA27" s="357"/>
      <c r="AB27" s="357"/>
      <c r="AC27" s="357"/>
      <c r="AD27" s="357"/>
      <c r="AE27" s="357"/>
      <c r="AF27" s="357"/>
      <c r="AG27" s="358"/>
      <c r="AH27" s="359">
        <v>12</v>
      </c>
      <c r="AI27" s="360"/>
      <c r="AJ27" s="360"/>
      <c r="AK27" s="360"/>
      <c r="AL27" s="361"/>
      <c r="AM27" s="359">
        <v>51780</v>
      </c>
      <c r="AN27" s="360"/>
      <c r="AO27" s="360"/>
      <c r="AP27" s="360"/>
      <c r="AQ27" s="360"/>
      <c r="AR27" s="361"/>
      <c r="AS27" s="359">
        <v>4315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4500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2021170</v>
      </c>
      <c r="BO28" s="379"/>
      <c r="BP28" s="379"/>
      <c r="BQ28" s="379"/>
      <c r="BR28" s="379"/>
      <c r="BS28" s="379"/>
      <c r="BT28" s="379"/>
      <c r="BU28" s="380"/>
      <c r="BV28" s="378">
        <v>1790335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4300</v>
      </c>
      <c r="R29" s="360"/>
      <c r="S29" s="360"/>
      <c r="T29" s="360"/>
      <c r="U29" s="360"/>
      <c r="V29" s="361"/>
      <c r="W29" s="425"/>
      <c r="X29" s="416"/>
      <c r="Y29" s="417"/>
      <c r="Z29" s="356" t="s">
        <v>170</v>
      </c>
      <c r="AA29" s="357"/>
      <c r="AB29" s="357"/>
      <c r="AC29" s="357"/>
      <c r="AD29" s="357"/>
      <c r="AE29" s="357"/>
      <c r="AF29" s="357"/>
      <c r="AG29" s="358"/>
      <c r="AH29" s="359">
        <v>812</v>
      </c>
      <c r="AI29" s="360"/>
      <c r="AJ29" s="360"/>
      <c r="AK29" s="360"/>
      <c r="AL29" s="361"/>
      <c r="AM29" s="359">
        <v>2530180</v>
      </c>
      <c r="AN29" s="360"/>
      <c r="AO29" s="360"/>
      <c r="AP29" s="360"/>
      <c r="AQ29" s="360"/>
      <c r="AR29" s="361"/>
      <c r="AS29" s="359">
        <v>3116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4595</v>
      </c>
      <c r="BO29" s="384"/>
      <c r="BP29" s="384"/>
      <c r="BQ29" s="384"/>
      <c r="BR29" s="384"/>
      <c r="BS29" s="384"/>
      <c r="BT29" s="384"/>
      <c r="BU29" s="385"/>
      <c r="BV29" s="383">
        <v>4594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154356</v>
      </c>
      <c r="BO30" s="387"/>
      <c r="BP30" s="387"/>
      <c r="BQ30" s="387"/>
      <c r="BR30" s="387"/>
      <c r="BS30" s="387"/>
      <c r="BT30" s="387"/>
      <c r="BU30" s="388"/>
      <c r="BV30" s="386">
        <v>154008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上水道事業特別会計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三郷市土地開発公社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三郷市文化振興公社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f t="shared" si="3"/>
        <v>16</v>
      </c>
      <c r="CP36" s="343"/>
      <c r="CQ36" s="342" t="str">
        <f>IF('各会計、関係団体の財政状況及び健全化判断比率'!BS9="","",'各会計、関係団体の財政状況及び健全化判断比率'!BS9)</f>
        <v>首都圏新都市鉄道</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東埼玉資源環境組合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江戸川水防事務組合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C3" sqref="AC3:AL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20114154</v>
      </c>
      <c r="S5" s="637"/>
      <c r="T5" s="637"/>
      <c r="U5" s="637"/>
      <c r="V5" s="637"/>
      <c r="W5" s="637"/>
      <c r="X5" s="637"/>
      <c r="Y5" s="684"/>
      <c r="Z5" s="697">
        <v>43.8</v>
      </c>
      <c r="AA5" s="697"/>
      <c r="AB5" s="697"/>
      <c r="AC5" s="697"/>
      <c r="AD5" s="698">
        <v>19246375</v>
      </c>
      <c r="AE5" s="698"/>
      <c r="AF5" s="698"/>
      <c r="AG5" s="698"/>
      <c r="AH5" s="698"/>
      <c r="AI5" s="698"/>
      <c r="AJ5" s="698"/>
      <c r="AK5" s="698"/>
      <c r="AL5" s="685">
        <v>84.7</v>
      </c>
      <c r="AM5" s="654"/>
      <c r="AN5" s="654"/>
      <c r="AO5" s="686"/>
      <c r="AP5" s="673" t="s">
        <v>208</v>
      </c>
      <c r="AQ5" s="674"/>
      <c r="AR5" s="674"/>
      <c r="AS5" s="674"/>
      <c r="AT5" s="674"/>
      <c r="AU5" s="674"/>
      <c r="AV5" s="674"/>
      <c r="AW5" s="674"/>
      <c r="AX5" s="674"/>
      <c r="AY5" s="674"/>
      <c r="AZ5" s="674"/>
      <c r="BA5" s="674"/>
      <c r="BB5" s="674"/>
      <c r="BC5" s="674"/>
      <c r="BD5" s="674"/>
      <c r="BE5" s="674"/>
      <c r="BF5" s="675"/>
      <c r="BG5" s="586">
        <v>19246375</v>
      </c>
      <c r="BH5" s="587"/>
      <c r="BI5" s="587"/>
      <c r="BJ5" s="587"/>
      <c r="BK5" s="587"/>
      <c r="BL5" s="587"/>
      <c r="BM5" s="587"/>
      <c r="BN5" s="588"/>
      <c r="BO5" s="639">
        <v>95.7</v>
      </c>
      <c r="BP5" s="639"/>
      <c r="BQ5" s="639"/>
      <c r="BR5" s="639"/>
      <c r="BS5" s="640">
        <v>78508</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275799</v>
      </c>
      <c r="S6" s="587"/>
      <c r="T6" s="587"/>
      <c r="U6" s="587"/>
      <c r="V6" s="587"/>
      <c r="W6" s="587"/>
      <c r="X6" s="587"/>
      <c r="Y6" s="588"/>
      <c r="Z6" s="639">
        <v>0.6</v>
      </c>
      <c r="AA6" s="639"/>
      <c r="AB6" s="639"/>
      <c r="AC6" s="639"/>
      <c r="AD6" s="640">
        <v>275799</v>
      </c>
      <c r="AE6" s="640"/>
      <c r="AF6" s="640"/>
      <c r="AG6" s="640"/>
      <c r="AH6" s="640"/>
      <c r="AI6" s="640"/>
      <c r="AJ6" s="640"/>
      <c r="AK6" s="640"/>
      <c r="AL6" s="609">
        <v>1.2</v>
      </c>
      <c r="AM6" s="641"/>
      <c r="AN6" s="641"/>
      <c r="AO6" s="642"/>
      <c r="AP6" s="583" t="s">
        <v>213</v>
      </c>
      <c r="AQ6" s="584"/>
      <c r="AR6" s="584"/>
      <c r="AS6" s="584"/>
      <c r="AT6" s="584"/>
      <c r="AU6" s="584"/>
      <c r="AV6" s="584"/>
      <c r="AW6" s="584"/>
      <c r="AX6" s="584"/>
      <c r="AY6" s="584"/>
      <c r="AZ6" s="584"/>
      <c r="BA6" s="584"/>
      <c r="BB6" s="584"/>
      <c r="BC6" s="584"/>
      <c r="BD6" s="584"/>
      <c r="BE6" s="584"/>
      <c r="BF6" s="585"/>
      <c r="BG6" s="586">
        <v>19246375</v>
      </c>
      <c r="BH6" s="587"/>
      <c r="BI6" s="587"/>
      <c r="BJ6" s="587"/>
      <c r="BK6" s="587"/>
      <c r="BL6" s="587"/>
      <c r="BM6" s="587"/>
      <c r="BN6" s="588"/>
      <c r="BO6" s="639">
        <v>95.7</v>
      </c>
      <c r="BP6" s="639"/>
      <c r="BQ6" s="639"/>
      <c r="BR6" s="639"/>
      <c r="BS6" s="640">
        <v>78508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318687</v>
      </c>
      <c r="CS6" s="587"/>
      <c r="CT6" s="587"/>
      <c r="CU6" s="587"/>
      <c r="CV6" s="587"/>
      <c r="CW6" s="587"/>
      <c r="CX6" s="587"/>
      <c r="CY6" s="588"/>
      <c r="CZ6" s="639">
        <v>0.7</v>
      </c>
      <c r="DA6" s="639"/>
      <c r="DB6" s="639"/>
      <c r="DC6" s="639"/>
      <c r="DD6" s="592" t="s">
        <v>215</v>
      </c>
      <c r="DE6" s="587"/>
      <c r="DF6" s="587"/>
      <c r="DG6" s="587"/>
      <c r="DH6" s="587"/>
      <c r="DI6" s="587"/>
      <c r="DJ6" s="587"/>
      <c r="DK6" s="587"/>
      <c r="DL6" s="587"/>
      <c r="DM6" s="587"/>
      <c r="DN6" s="587"/>
      <c r="DO6" s="587"/>
      <c r="DP6" s="588"/>
      <c r="DQ6" s="592">
        <v>318687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32773</v>
      </c>
      <c r="S7" s="587"/>
      <c r="T7" s="587"/>
      <c r="U7" s="587"/>
      <c r="V7" s="587"/>
      <c r="W7" s="587"/>
      <c r="X7" s="587"/>
      <c r="Y7" s="588"/>
      <c r="Z7" s="639">
        <v>0.1</v>
      </c>
      <c r="AA7" s="639"/>
      <c r="AB7" s="639"/>
      <c r="AC7" s="639"/>
      <c r="AD7" s="640">
        <v>32773</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8536504</v>
      </c>
      <c r="BH7" s="587"/>
      <c r="BI7" s="587"/>
      <c r="BJ7" s="587"/>
      <c r="BK7" s="587"/>
      <c r="BL7" s="587"/>
      <c r="BM7" s="587"/>
      <c r="BN7" s="588"/>
      <c r="BO7" s="639">
        <v>42.4</v>
      </c>
      <c r="BP7" s="639"/>
      <c r="BQ7" s="639"/>
      <c r="BR7" s="639"/>
      <c r="BS7" s="640">
        <v>78508</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6048271</v>
      </c>
      <c r="CS7" s="587"/>
      <c r="CT7" s="587"/>
      <c r="CU7" s="587"/>
      <c r="CV7" s="587"/>
      <c r="CW7" s="587"/>
      <c r="CX7" s="587"/>
      <c r="CY7" s="588"/>
      <c r="CZ7" s="639">
        <v>14</v>
      </c>
      <c r="DA7" s="639"/>
      <c r="DB7" s="639"/>
      <c r="DC7" s="639"/>
      <c r="DD7" s="592">
        <v>107517</v>
      </c>
      <c r="DE7" s="587"/>
      <c r="DF7" s="587"/>
      <c r="DG7" s="587"/>
      <c r="DH7" s="587"/>
      <c r="DI7" s="587"/>
      <c r="DJ7" s="587"/>
      <c r="DK7" s="587"/>
      <c r="DL7" s="587"/>
      <c r="DM7" s="587"/>
      <c r="DN7" s="587"/>
      <c r="DO7" s="587"/>
      <c r="DP7" s="588"/>
      <c r="DQ7" s="592">
        <v>5467259</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69756</v>
      </c>
      <c r="S8" s="587"/>
      <c r="T8" s="587"/>
      <c r="U8" s="587"/>
      <c r="V8" s="587"/>
      <c r="W8" s="587"/>
      <c r="X8" s="587"/>
      <c r="Y8" s="588"/>
      <c r="Z8" s="639">
        <v>0.2</v>
      </c>
      <c r="AA8" s="639"/>
      <c r="AB8" s="639"/>
      <c r="AC8" s="639"/>
      <c r="AD8" s="640">
        <v>69756</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196031</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16536043</v>
      </c>
      <c r="CS8" s="587"/>
      <c r="CT8" s="587"/>
      <c r="CU8" s="587"/>
      <c r="CV8" s="587"/>
      <c r="CW8" s="587"/>
      <c r="CX8" s="587"/>
      <c r="CY8" s="588"/>
      <c r="CZ8" s="639">
        <v>38.299999999999997</v>
      </c>
      <c r="DA8" s="639"/>
      <c r="DB8" s="639"/>
      <c r="DC8" s="639"/>
      <c r="DD8" s="592">
        <v>213207</v>
      </c>
      <c r="DE8" s="587"/>
      <c r="DF8" s="587"/>
      <c r="DG8" s="587"/>
      <c r="DH8" s="587"/>
      <c r="DI8" s="587"/>
      <c r="DJ8" s="587"/>
      <c r="DK8" s="587"/>
      <c r="DL8" s="587"/>
      <c r="DM8" s="587"/>
      <c r="DN8" s="587"/>
      <c r="DO8" s="587"/>
      <c r="DP8" s="588"/>
      <c r="DQ8" s="592">
        <v>8390742</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114918</v>
      </c>
      <c r="S9" s="587"/>
      <c r="T9" s="587"/>
      <c r="U9" s="587"/>
      <c r="V9" s="587"/>
      <c r="W9" s="587"/>
      <c r="X9" s="587"/>
      <c r="Y9" s="588"/>
      <c r="Z9" s="639">
        <v>0.3</v>
      </c>
      <c r="AA9" s="639"/>
      <c r="AB9" s="639"/>
      <c r="AC9" s="639"/>
      <c r="AD9" s="640">
        <v>114918</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7174673</v>
      </c>
      <c r="BH9" s="587"/>
      <c r="BI9" s="587"/>
      <c r="BJ9" s="587"/>
      <c r="BK9" s="587"/>
      <c r="BL9" s="587"/>
      <c r="BM9" s="587"/>
      <c r="BN9" s="588"/>
      <c r="BO9" s="639">
        <v>35.700000000000003</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2442143</v>
      </c>
      <c r="CS9" s="587"/>
      <c r="CT9" s="587"/>
      <c r="CU9" s="587"/>
      <c r="CV9" s="587"/>
      <c r="CW9" s="587"/>
      <c r="CX9" s="587"/>
      <c r="CY9" s="588"/>
      <c r="CZ9" s="639">
        <v>5.7</v>
      </c>
      <c r="DA9" s="639"/>
      <c r="DB9" s="639"/>
      <c r="DC9" s="639"/>
      <c r="DD9" s="592">
        <v>777</v>
      </c>
      <c r="DE9" s="587"/>
      <c r="DF9" s="587"/>
      <c r="DG9" s="587"/>
      <c r="DH9" s="587"/>
      <c r="DI9" s="587"/>
      <c r="DJ9" s="587"/>
      <c r="DK9" s="587"/>
      <c r="DL9" s="587"/>
      <c r="DM9" s="587"/>
      <c r="DN9" s="587"/>
      <c r="DO9" s="587"/>
      <c r="DP9" s="588"/>
      <c r="DQ9" s="592">
        <v>2253323</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1070713</v>
      </c>
      <c r="S10" s="587"/>
      <c r="T10" s="587"/>
      <c r="U10" s="587"/>
      <c r="V10" s="587"/>
      <c r="W10" s="587"/>
      <c r="X10" s="587"/>
      <c r="Y10" s="588"/>
      <c r="Z10" s="639">
        <v>2.2999999999999998</v>
      </c>
      <c r="AA10" s="639"/>
      <c r="AB10" s="639"/>
      <c r="AC10" s="639"/>
      <c r="AD10" s="640">
        <v>1070713</v>
      </c>
      <c r="AE10" s="640"/>
      <c r="AF10" s="640"/>
      <c r="AG10" s="640"/>
      <c r="AH10" s="640"/>
      <c r="AI10" s="640"/>
      <c r="AJ10" s="640"/>
      <c r="AK10" s="640"/>
      <c r="AL10" s="609">
        <v>4.7</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382710</v>
      </c>
      <c r="BH10" s="587"/>
      <c r="BI10" s="587"/>
      <c r="BJ10" s="587"/>
      <c r="BK10" s="587"/>
      <c r="BL10" s="587"/>
      <c r="BM10" s="587"/>
      <c r="BN10" s="588"/>
      <c r="BO10" s="639">
        <v>1.9</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187978</v>
      </c>
      <c r="CS10" s="587"/>
      <c r="CT10" s="587"/>
      <c r="CU10" s="587"/>
      <c r="CV10" s="587"/>
      <c r="CW10" s="587"/>
      <c r="CX10" s="587"/>
      <c r="CY10" s="588"/>
      <c r="CZ10" s="639">
        <v>0.4</v>
      </c>
      <c r="DA10" s="639"/>
      <c r="DB10" s="639"/>
      <c r="DC10" s="639"/>
      <c r="DD10" s="592" t="s">
        <v>111</v>
      </c>
      <c r="DE10" s="587"/>
      <c r="DF10" s="587"/>
      <c r="DG10" s="587"/>
      <c r="DH10" s="587"/>
      <c r="DI10" s="587"/>
      <c r="DJ10" s="587"/>
      <c r="DK10" s="587"/>
      <c r="DL10" s="587"/>
      <c r="DM10" s="587"/>
      <c r="DN10" s="587"/>
      <c r="DO10" s="587"/>
      <c r="DP10" s="588"/>
      <c r="DQ10" s="592">
        <v>26299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783090</v>
      </c>
      <c r="BH11" s="587"/>
      <c r="BI11" s="587"/>
      <c r="BJ11" s="587"/>
      <c r="BK11" s="587"/>
      <c r="BL11" s="587"/>
      <c r="BM11" s="587"/>
      <c r="BN11" s="588"/>
      <c r="BO11" s="639">
        <v>3.9</v>
      </c>
      <c r="BP11" s="639"/>
      <c r="BQ11" s="639"/>
      <c r="BR11" s="639"/>
      <c r="BS11" s="592">
        <v>78508</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80904</v>
      </c>
      <c r="CS11" s="587"/>
      <c r="CT11" s="587"/>
      <c r="CU11" s="587"/>
      <c r="CV11" s="587"/>
      <c r="CW11" s="587"/>
      <c r="CX11" s="587"/>
      <c r="CY11" s="588"/>
      <c r="CZ11" s="639">
        <v>0.2</v>
      </c>
      <c r="DA11" s="639"/>
      <c r="DB11" s="639"/>
      <c r="DC11" s="639"/>
      <c r="DD11" s="592" t="s">
        <v>111</v>
      </c>
      <c r="DE11" s="587"/>
      <c r="DF11" s="587"/>
      <c r="DG11" s="587"/>
      <c r="DH11" s="587"/>
      <c r="DI11" s="587"/>
      <c r="DJ11" s="587"/>
      <c r="DK11" s="587"/>
      <c r="DL11" s="587"/>
      <c r="DM11" s="587"/>
      <c r="DN11" s="587"/>
      <c r="DO11" s="587"/>
      <c r="DP11" s="588"/>
      <c r="DQ11" s="592">
        <v>77622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9043389</v>
      </c>
      <c r="BH12" s="587"/>
      <c r="BI12" s="587"/>
      <c r="BJ12" s="587"/>
      <c r="BK12" s="587"/>
      <c r="BL12" s="587"/>
      <c r="BM12" s="587"/>
      <c r="BN12" s="588"/>
      <c r="BO12" s="639">
        <v>45</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302623</v>
      </c>
      <c r="CS12" s="587"/>
      <c r="CT12" s="587"/>
      <c r="CU12" s="587"/>
      <c r="CV12" s="587"/>
      <c r="CW12" s="587"/>
      <c r="CX12" s="587"/>
      <c r="CY12" s="588"/>
      <c r="CZ12" s="639">
        <v>0.7</v>
      </c>
      <c r="DA12" s="639"/>
      <c r="DB12" s="639"/>
      <c r="DC12" s="639"/>
      <c r="DD12" s="592" t="s">
        <v>111</v>
      </c>
      <c r="DE12" s="587"/>
      <c r="DF12" s="587"/>
      <c r="DG12" s="587"/>
      <c r="DH12" s="587"/>
      <c r="DI12" s="587"/>
      <c r="DJ12" s="587"/>
      <c r="DK12" s="587"/>
      <c r="DL12" s="587"/>
      <c r="DM12" s="587"/>
      <c r="DN12" s="587"/>
      <c r="DO12" s="587"/>
      <c r="DP12" s="588"/>
      <c r="DQ12" s="592">
        <v>112187</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108943</v>
      </c>
      <c r="S13" s="587"/>
      <c r="T13" s="587"/>
      <c r="U13" s="587"/>
      <c r="V13" s="587"/>
      <c r="W13" s="587"/>
      <c r="X13" s="587"/>
      <c r="Y13" s="588"/>
      <c r="Z13" s="639">
        <v>0.2</v>
      </c>
      <c r="AA13" s="639"/>
      <c r="AB13" s="639"/>
      <c r="AC13" s="639"/>
      <c r="AD13" s="640">
        <v>108943</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8851047</v>
      </c>
      <c r="BH13" s="587"/>
      <c r="BI13" s="587"/>
      <c r="BJ13" s="587"/>
      <c r="BK13" s="587"/>
      <c r="BL13" s="587"/>
      <c r="BM13" s="587"/>
      <c r="BN13" s="588"/>
      <c r="BO13" s="639">
        <v>44</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6182147</v>
      </c>
      <c r="CS13" s="587"/>
      <c r="CT13" s="587"/>
      <c r="CU13" s="587"/>
      <c r="CV13" s="587"/>
      <c r="CW13" s="587"/>
      <c r="CX13" s="587"/>
      <c r="CY13" s="588"/>
      <c r="CZ13" s="639">
        <v>14.3</v>
      </c>
      <c r="DA13" s="639"/>
      <c r="DB13" s="639"/>
      <c r="DC13" s="639"/>
      <c r="DD13" s="592">
        <v>3744503</v>
      </c>
      <c r="DE13" s="587"/>
      <c r="DF13" s="587"/>
      <c r="DG13" s="587"/>
      <c r="DH13" s="587"/>
      <c r="DI13" s="587"/>
      <c r="DJ13" s="587"/>
      <c r="DK13" s="587"/>
      <c r="DL13" s="587"/>
      <c r="DM13" s="587"/>
      <c r="DN13" s="587"/>
      <c r="DO13" s="587"/>
      <c r="DP13" s="588"/>
      <c r="DQ13" s="592">
        <v>2618759</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128289</v>
      </c>
      <c r="BH14" s="587"/>
      <c r="BI14" s="587"/>
      <c r="BJ14" s="587"/>
      <c r="BK14" s="587"/>
      <c r="BL14" s="587"/>
      <c r="BM14" s="587"/>
      <c r="BN14" s="588"/>
      <c r="BO14" s="639">
        <v>0.6</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1776453</v>
      </c>
      <c r="CS14" s="587"/>
      <c r="CT14" s="587"/>
      <c r="CU14" s="587"/>
      <c r="CV14" s="587"/>
      <c r="CW14" s="587"/>
      <c r="CX14" s="587"/>
      <c r="CY14" s="588"/>
      <c r="CZ14" s="639">
        <v>4.0999999999999996</v>
      </c>
      <c r="DA14" s="639"/>
      <c r="DB14" s="639"/>
      <c r="DC14" s="639"/>
      <c r="DD14" s="592">
        <v>419108</v>
      </c>
      <c r="DE14" s="587"/>
      <c r="DF14" s="587"/>
      <c r="DG14" s="587"/>
      <c r="DH14" s="587"/>
      <c r="DI14" s="587"/>
      <c r="DJ14" s="587"/>
      <c r="DK14" s="587"/>
      <c r="DL14" s="587"/>
      <c r="DM14" s="587"/>
      <c r="DN14" s="587"/>
      <c r="DO14" s="587"/>
      <c r="DP14" s="588"/>
      <c r="DQ14" s="592">
        <v>1374818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126421</v>
      </c>
      <c r="S15" s="587"/>
      <c r="T15" s="587"/>
      <c r="U15" s="587"/>
      <c r="V15" s="587"/>
      <c r="W15" s="587"/>
      <c r="X15" s="587"/>
      <c r="Y15" s="588"/>
      <c r="Z15" s="639">
        <v>0.3</v>
      </c>
      <c r="AA15" s="639"/>
      <c r="AB15" s="639"/>
      <c r="AC15" s="639"/>
      <c r="AD15" s="640">
        <v>126421</v>
      </c>
      <c r="AE15" s="640"/>
      <c r="AF15" s="640"/>
      <c r="AG15" s="640"/>
      <c r="AH15" s="640"/>
      <c r="AI15" s="640"/>
      <c r="AJ15" s="640"/>
      <c r="AK15" s="640"/>
      <c r="AL15" s="609">
        <v>0.6</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1538193</v>
      </c>
      <c r="BH15" s="587"/>
      <c r="BI15" s="587"/>
      <c r="BJ15" s="587"/>
      <c r="BK15" s="587"/>
      <c r="BL15" s="587"/>
      <c r="BM15" s="587"/>
      <c r="BN15" s="588"/>
      <c r="BO15" s="639">
        <v>7.6</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4926873</v>
      </c>
      <c r="CS15" s="587"/>
      <c r="CT15" s="587"/>
      <c r="CU15" s="587"/>
      <c r="CV15" s="587"/>
      <c r="CW15" s="587"/>
      <c r="CX15" s="587"/>
      <c r="CY15" s="588"/>
      <c r="CZ15" s="639">
        <v>11.4</v>
      </c>
      <c r="DA15" s="639"/>
      <c r="DB15" s="639"/>
      <c r="DC15" s="639"/>
      <c r="DD15" s="592">
        <v>1877031</v>
      </c>
      <c r="DE15" s="587"/>
      <c r="DF15" s="587"/>
      <c r="DG15" s="587"/>
      <c r="DH15" s="587"/>
      <c r="DI15" s="587"/>
      <c r="DJ15" s="587"/>
      <c r="DK15" s="587"/>
      <c r="DL15" s="587"/>
      <c r="DM15" s="587"/>
      <c r="DN15" s="587"/>
      <c r="DO15" s="587"/>
      <c r="DP15" s="588"/>
      <c r="DQ15" s="592">
        <v>2607882</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1845413</v>
      </c>
      <c r="S16" s="587"/>
      <c r="T16" s="587"/>
      <c r="U16" s="587"/>
      <c r="V16" s="587"/>
      <c r="W16" s="587"/>
      <c r="X16" s="587"/>
      <c r="Y16" s="588"/>
      <c r="Z16" s="639">
        <v>4</v>
      </c>
      <c r="AA16" s="639"/>
      <c r="AB16" s="639"/>
      <c r="AC16" s="639"/>
      <c r="AD16" s="640">
        <v>1577031</v>
      </c>
      <c r="AE16" s="640"/>
      <c r="AF16" s="640"/>
      <c r="AG16" s="640"/>
      <c r="AH16" s="640"/>
      <c r="AI16" s="640"/>
      <c r="AJ16" s="640"/>
      <c r="AK16" s="640"/>
      <c r="AL16" s="609">
        <v>6.9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4817</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1577031</v>
      </c>
      <c r="S17" s="587"/>
      <c r="T17" s="587"/>
      <c r="U17" s="587"/>
      <c r="V17" s="587"/>
      <c r="W17" s="587"/>
      <c r="X17" s="587"/>
      <c r="Y17" s="588"/>
      <c r="Z17" s="639">
        <v>3.4</v>
      </c>
      <c r="AA17" s="639"/>
      <c r="AB17" s="639"/>
      <c r="AC17" s="639"/>
      <c r="AD17" s="640">
        <v>1577031</v>
      </c>
      <c r="AE17" s="640"/>
      <c r="AF17" s="640"/>
      <c r="AG17" s="640"/>
      <c r="AH17" s="640"/>
      <c r="AI17" s="640"/>
      <c r="AJ17" s="640"/>
      <c r="AK17" s="640"/>
      <c r="AL17" s="609">
        <v>6.9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4332219</v>
      </c>
      <c r="CS17" s="587"/>
      <c r="CT17" s="587"/>
      <c r="CU17" s="587"/>
      <c r="CV17" s="587"/>
      <c r="CW17" s="587"/>
      <c r="CX17" s="587"/>
      <c r="CY17" s="588"/>
      <c r="CZ17" s="639">
        <v>10</v>
      </c>
      <c r="DA17" s="639"/>
      <c r="DB17" s="639"/>
      <c r="DC17" s="639"/>
      <c r="DD17" s="592" t="s">
        <v>111</v>
      </c>
      <c r="DE17" s="587"/>
      <c r="DF17" s="587"/>
      <c r="DG17" s="587"/>
      <c r="DH17" s="587"/>
      <c r="DI17" s="587"/>
      <c r="DJ17" s="587"/>
      <c r="DK17" s="587"/>
      <c r="DL17" s="587"/>
      <c r="DM17" s="587"/>
      <c r="DN17" s="587"/>
      <c r="DO17" s="587"/>
      <c r="DP17" s="588"/>
      <c r="DQ17" s="592">
        <v>4154547</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261261</v>
      </c>
      <c r="S18" s="587"/>
      <c r="T18" s="587"/>
      <c r="U18" s="587"/>
      <c r="V18" s="587"/>
      <c r="W18" s="587"/>
      <c r="X18" s="587"/>
      <c r="Y18" s="588"/>
      <c r="Z18" s="639">
        <v>0.6</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7121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867779</v>
      </c>
      <c r="BH19" s="587"/>
      <c r="BI19" s="587"/>
      <c r="BJ19" s="587"/>
      <c r="BK19" s="587"/>
      <c r="BL19" s="587"/>
      <c r="BM19" s="587"/>
      <c r="BN19" s="588"/>
      <c r="BO19" s="639">
        <v>4.3</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23758890</v>
      </c>
      <c r="S20" s="587"/>
      <c r="T20" s="587"/>
      <c r="U20" s="587"/>
      <c r="V20" s="587"/>
      <c r="W20" s="587"/>
      <c r="X20" s="587"/>
      <c r="Y20" s="588"/>
      <c r="Z20" s="639">
        <v>51.7</v>
      </c>
      <c r="AA20" s="639"/>
      <c r="AB20" s="639"/>
      <c r="AC20" s="639"/>
      <c r="AD20" s="640">
        <v>22622729</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867779</v>
      </c>
      <c r="BH20" s="587"/>
      <c r="BI20" s="587"/>
      <c r="BJ20" s="587"/>
      <c r="BK20" s="587"/>
      <c r="BL20" s="587"/>
      <c r="BM20" s="587"/>
      <c r="BN20" s="588"/>
      <c r="BO20" s="639">
        <v>4.3</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43139158</v>
      </c>
      <c r="CS20" s="587"/>
      <c r="CT20" s="587"/>
      <c r="CU20" s="587"/>
      <c r="CV20" s="587"/>
      <c r="CW20" s="587"/>
      <c r="CX20" s="587"/>
      <c r="CY20" s="588"/>
      <c r="CZ20" s="639">
        <v>100</v>
      </c>
      <c r="DA20" s="639"/>
      <c r="DB20" s="639"/>
      <c r="DC20" s="639"/>
      <c r="DD20" s="592">
        <v>6362143</v>
      </c>
      <c r="DE20" s="587"/>
      <c r="DF20" s="587"/>
      <c r="DG20" s="587"/>
      <c r="DH20" s="587"/>
      <c r="DI20" s="587"/>
      <c r="DJ20" s="587"/>
      <c r="DK20" s="587"/>
      <c r="DL20" s="587"/>
      <c r="DM20" s="587"/>
      <c r="DN20" s="587"/>
      <c r="DO20" s="587"/>
      <c r="DP20" s="588"/>
      <c r="DQ20" s="592">
        <v>27402125</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22510</v>
      </c>
      <c r="S21" s="587"/>
      <c r="T21" s="587"/>
      <c r="U21" s="587"/>
      <c r="V21" s="587"/>
      <c r="W21" s="587"/>
      <c r="X21" s="587"/>
      <c r="Y21" s="588"/>
      <c r="Z21" s="639">
        <v>0</v>
      </c>
      <c r="AA21" s="639"/>
      <c r="AB21" s="639"/>
      <c r="AC21" s="639"/>
      <c r="AD21" s="640">
        <v>22510</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302556</v>
      </c>
      <c r="S22" s="587"/>
      <c r="T22" s="587"/>
      <c r="U22" s="587"/>
      <c r="V22" s="587"/>
      <c r="W22" s="587"/>
      <c r="X22" s="587"/>
      <c r="Y22" s="588"/>
      <c r="Z22" s="639">
        <v>0.7</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551878</v>
      </c>
      <c r="S23" s="587"/>
      <c r="T23" s="587"/>
      <c r="U23" s="587"/>
      <c r="V23" s="587"/>
      <c r="W23" s="587"/>
      <c r="X23" s="587"/>
      <c r="Y23" s="588"/>
      <c r="Z23" s="639">
        <v>1.2</v>
      </c>
      <c r="AA23" s="639"/>
      <c r="AB23" s="639"/>
      <c r="AC23" s="639"/>
      <c r="AD23" s="640">
        <v>57960</v>
      </c>
      <c r="AE23" s="640"/>
      <c r="AF23" s="640"/>
      <c r="AG23" s="640"/>
      <c r="AH23" s="640"/>
      <c r="AI23" s="640"/>
      <c r="AJ23" s="640"/>
      <c r="AK23" s="640"/>
      <c r="AL23" s="609">
        <v>0.3</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867779</v>
      </c>
      <c r="BH23" s="587"/>
      <c r="BI23" s="587"/>
      <c r="BJ23" s="587"/>
      <c r="BK23" s="587"/>
      <c r="BL23" s="587"/>
      <c r="BM23" s="587"/>
      <c r="BN23" s="588"/>
      <c r="BO23" s="639">
        <v>4.3</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118395</v>
      </c>
      <c r="S24" s="587"/>
      <c r="T24" s="587"/>
      <c r="U24" s="587"/>
      <c r="V24" s="587"/>
      <c r="W24" s="587"/>
      <c r="X24" s="587"/>
      <c r="Y24" s="588"/>
      <c r="Z24" s="639">
        <v>0.3</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21622891</v>
      </c>
      <c r="CS24" s="637"/>
      <c r="CT24" s="637"/>
      <c r="CU24" s="637"/>
      <c r="CV24" s="637"/>
      <c r="CW24" s="637"/>
      <c r="CX24" s="637"/>
      <c r="CY24" s="684"/>
      <c r="CZ24" s="688">
        <v>50.1</v>
      </c>
      <c r="DA24" s="689"/>
      <c r="DB24" s="689"/>
      <c r="DC24" s="690"/>
      <c r="DD24" s="683">
        <v>13887493</v>
      </c>
      <c r="DE24" s="637"/>
      <c r="DF24" s="637"/>
      <c r="DG24" s="637"/>
      <c r="DH24" s="637"/>
      <c r="DI24" s="637"/>
      <c r="DJ24" s="637"/>
      <c r="DK24" s="684"/>
      <c r="DL24" s="683">
        <v>13582455</v>
      </c>
      <c r="DM24" s="637"/>
      <c r="DN24" s="637"/>
      <c r="DO24" s="637"/>
      <c r="DP24" s="637"/>
      <c r="DQ24" s="637"/>
      <c r="DR24" s="637"/>
      <c r="DS24" s="637"/>
      <c r="DT24" s="637"/>
      <c r="DU24" s="637"/>
      <c r="DV24" s="684"/>
      <c r="DW24" s="685">
        <v>54.8</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7536370</v>
      </c>
      <c r="S25" s="587"/>
      <c r="T25" s="587"/>
      <c r="U25" s="587"/>
      <c r="V25" s="587"/>
      <c r="W25" s="587"/>
      <c r="X25" s="587"/>
      <c r="Y25" s="588"/>
      <c r="Z25" s="639">
        <v>16.399999999999999</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7005886</v>
      </c>
      <c r="CS25" s="605"/>
      <c r="CT25" s="605"/>
      <c r="CU25" s="605"/>
      <c r="CV25" s="605"/>
      <c r="CW25" s="605"/>
      <c r="CX25" s="605"/>
      <c r="CY25" s="606"/>
      <c r="CZ25" s="589">
        <v>16.2</v>
      </c>
      <c r="DA25" s="607"/>
      <c r="DB25" s="607"/>
      <c r="DC25" s="608"/>
      <c r="DD25" s="592">
        <v>6323445</v>
      </c>
      <c r="DE25" s="605"/>
      <c r="DF25" s="605"/>
      <c r="DG25" s="605"/>
      <c r="DH25" s="605"/>
      <c r="DI25" s="605"/>
      <c r="DJ25" s="605"/>
      <c r="DK25" s="606"/>
      <c r="DL25" s="592">
        <v>6024306</v>
      </c>
      <c r="DM25" s="605"/>
      <c r="DN25" s="605"/>
      <c r="DO25" s="605"/>
      <c r="DP25" s="605"/>
      <c r="DQ25" s="605"/>
      <c r="DR25" s="605"/>
      <c r="DS25" s="605"/>
      <c r="DT25" s="605"/>
      <c r="DU25" s="605"/>
      <c r="DV25" s="606"/>
      <c r="DW25" s="609">
        <v>24.3</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4740798</v>
      </c>
      <c r="CS26" s="587"/>
      <c r="CT26" s="587"/>
      <c r="CU26" s="587"/>
      <c r="CV26" s="587"/>
      <c r="CW26" s="587"/>
      <c r="CX26" s="587"/>
      <c r="CY26" s="588"/>
      <c r="CZ26" s="589">
        <v>11</v>
      </c>
      <c r="DA26" s="607"/>
      <c r="DB26" s="607"/>
      <c r="DC26" s="608"/>
      <c r="DD26" s="592">
        <v>4075444</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2003223</v>
      </c>
      <c r="S27" s="587"/>
      <c r="T27" s="587"/>
      <c r="U27" s="587"/>
      <c r="V27" s="587"/>
      <c r="W27" s="587"/>
      <c r="X27" s="587"/>
      <c r="Y27" s="588"/>
      <c r="Z27" s="639">
        <v>4.4000000000000004</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20114154</v>
      </c>
      <c r="BH27" s="587"/>
      <c r="BI27" s="587"/>
      <c r="BJ27" s="587"/>
      <c r="BK27" s="587"/>
      <c r="BL27" s="587"/>
      <c r="BM27" s="587"/>
      <c r="BN27" s="588"/>
      <c r="BO27" s="639">
        <v>100</v>
      </c>
      <c r="BP27" s="639"/>
      <c r="BQ27" s="639"/>
      <c r="BR27" s="639"/>
      <c r="BS27" s="592">
        <v>78508</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10284786</v>
      </c>
      <c r="CS27" s="605"/>
      <c r="CT27" s="605"/>
      <c r="CU27" s="605"/>
      <c r="CV27" s="605"/>
      <c r="CW27" s="605"/>
      <c r="CX27" s="605"/>
      <c r="CY27" s="606"/>
      <c r="CZ27" s="589">
        <v>23.8</v>
      </c>
      <c r="DA27" s="607"/>
      <c r="DB27" s="607"/>
      <c r="DC27" s="608"/>
      <c r="DD27" s="592">
        <v>3409501</v>
      </c>
      <c r="DE27" s="605"/>
      <c r="DF27" s="605"/>
      <c r="DG27" s="605"/>
      <c r="DH27" s="605"/>
      <c r="DI27" s="605"/>
      <c r="DJ27" s="605"/>
      <c r="DK27" s="606"/>
      <c r="DL27" s="592">
        <v>3403602</v>
      </c>
      <c r="DM27" s="605"/>
      <c r="DN27" s="605"/>
      <c r="DO27" s="605"/>
      <c r="DP27" s="605"/>
      <c r="DQ27" s="605"/>
      <c r="DR27" s="605"/>
      <c r="DS27" s="605"/>
      <c r="DT27" s="605"/>
      <c r="DU27" s="605"/>
      <c r="DV27" s="606"/>
      <c r="DW27" s="609">
        <v>13.7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10800</v>
      </c>
      <c r="S28" s="587"/>
      <c r="T28" s="587"/>
      <c r="U28" s="587"/>
      <c r="V28" s="587"/>
      <c r="W28" s="587"/>
      <c r="X28" s="587"/>
      <c r="Y28" s="588"/>
      <c r="Z28" s="639">
        <v>0</v>
      </c>
      <c r="AA28" s="639"/>
      <c r="AB28" s="639"/>
      <c r="AC28" s="639"/>
      <c r="AD28" s="640">
        <v>4744</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4332219</v>
      </c>
      <c r="CS28" s="587"/>
      <c r="CT28" s="587"/>
      <c r="CU28" s="587"/>
      <c r="CV28" s="587"/>
      <c r="CW28" s="587"/>
      <c r="CX28" s="587"/>
      <c r="CY28" s="588"/>
      <c r="CZ28" s="589">
        <v>10</v>
      </c>
      <c r="DA28" s="607"/>
      <c r="DB28" s="607"/>
      <c r="DC28" s="608"/>
      <c r="DD28" s="592">
        <v>4154547</v>
      </c>
      <c r="DE28" s="587"/>
      <c r="DF28" s="587"/>
      <c r="DG28" s="587"/>
      <c r="DH28" s="587"/>
      <c r="DI28" s="587"/>
      <c r="DJ28" s="587"/>
      <c r="DK28" s="588"/>
      <c r="DL28" s="592">
        <v>4154547</v>
      </c>
      <c r="DM28" s="587"/>
      <c r="DN28" s="587"/>
      <c r="DO28" s="587"/>
      <c r="DP28" s="587"/>
      <c r="DQ28" s="587"/>
      <c r="DR28" s="587"/>
      <c r="DS28" s="587"/>
      <c r="DT28" s="587"/>
      <c r="DU28" s="587"/>
      <c r="DV28" s="588"/>
      <c r="DW28" s="609">
        <v>16.8</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76575</v>
      </c>
      <c r="S29" s="587"/>
      <c r="T29" s="587"/>
      <c r="U29" s="587"/>
      <c r="V29" s="587"/>
      <c r="W29" s="587"/>
      <c r="X29" s="587"/>
      <c r="Y29" s="588"/>
      <c r="Z29" s="639">
        <v>0.2</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4332172</v>
      </c>
      <c r="CS29" s="605"/>
      <c r="CT29" s="605"/>
      <c r="CU29" s="605"/>
      <c r="CV29" s="605"/>
      <c r="CW29" s="605"/>
      <c r="CX29" s="605"/>
      <c r="CY29" s="606"/>
      <c r="CZ29" s="589">
        <v>10</v>
      </c>
      <c r="DA29" s="607"/>
      <c r="DB29" s="607"/>
      <c r="DC29" s="608"/>
      <c r="DD29" s="592">
        <v>4154500</v>
      </c>
      <c r="DE29" s="605"/>
      <c r="DF29" s="605"/>
      <c r="DG29" s="605"/>
      <c r="DH29" s="605"/>
      <c r="DI29" s="605"/>
      <c r="DJ29" s="605"/>
      <c r="DK29" s="606"/>
      <c r="DL29" s="592">
        <v>4154500</v>
      </c>
      <c r="DM29" s="605"/>
      <c r="DN29" s="605"/>
      <c r="DO29" s="605"/>
      <c r="DP29" s="605"/>
      <c r="DQ29" s="605"/>
      <c r="DR29" s="605"/>
      <c r="DS29" s="605"/>
      <c r="DT29" s="605"/>
      <c r="DU29" s="605"/>
      <c r="DV29" s="606"/>
      <c r="DW29" s="609">
        <v>16.8</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1428463</v>
      </c>
      <c r="S30" s="587"/>
      <c r="T30" s="587"/>
      <c r="U30" s="587"/>
      <c r="V30" s="587"/>
      <c r="W30" s="587"/>
      <c r="X30" s="587"/>
      <c r="Y30" s="588"/>
      <c r="Z30" s="639">
        <v>3.1</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98.5</v>
      </c>
      <c r="BH30" s="653"/>
      <c r="BI30" s="653"/>
      <c r="BJ30" s="653"/>
      <c r="BK30" s="653"/>
      <c r="BL30" s="653"/>
      <c r="BM30" s="654">
        <v>93.4</v>
      </c>
      <c r="BN30" s="653"/>
      <c r="BO30" s="653"/>
      <c r="BP30" s="653"/>
      <c r="BQ30" s="655"/>
      <c r="BR30" s="652">
        <v>98.2</v>
      </c>
      <c r="BS30" s="653"/>
      <c r="BT30" s="653"/>
      <c r="BU30" s="653"/>
      <c r="BV30" s="653"/>
      <c r="BW30" s="653"/>
      <c r="BX30" s="654">
        <v>92.5</v>
      </c>
      <c r="BY30" s="653"/>
      <c r="BZ30" s="653"/>
      <c r="CA30" s="653"/>
      <c r="CB30" s="655"/>
      <c r="CD30" s="658"/>
      <c r="CE30" s="659"/>
      <c r="CF30" s="623" t="s">
        <v>292</v>
      </c>
      <c r="CG30" s="620"/>
      <c r="CH30" s="620"/>
      <c r="CI30" s="620"/>
      <c r="CJ30" s="620"/>
      <c r="CK30" s="620"/>
      <c r="CL30" s="620"/>
      <c r="CM30" s="620"/>
      <c r="CN30" s="620"/>
      <c r="CO30" s="620"/>
      <c r="CP30" s="620"/>
      <c r="CQ30" s="621"/>
      <c r="CR30" s="586">
        <v>3822239</v>
      </c>
      <c r="CS30" s="587"/>
      <c r="CT30" s="587"/>
      <c r="CU30" s="587"/>
      <c r="CV30" s="587"/>
      <c r="CW30" s="587"/>
      <c r="CX30" s="587"/>
      <c r="CY30" s="588"/>
      <c r="CZ30" s="589">
        <v>8.9</v>
      </c>
      <c r="DA30" s="607"/>
      <c r="DB30" s="607"/>
      <c r="DC30" s="608"/>
      <c r="DD30" s="592">
        <v>3647919</v>
      </c>
      <c r="DE30" s="587"/>
      <c r="DF30" s="587"/>
      <c r="DG30" s="587"/>
      <c r="DH30" s="587"/>
      <c r="DI30" s="587"/>
      <c r="DJ30" s="587"/>
      <c r="DK30" s="588"/>
      <c r="DL30" s="592">
        <v>3647919</v>
      </c>
      <c r="DM30" s="587"/>
      <c r="DN30" s="587"/>
      <c r="DO30" s="587"/>
      <c r="DP30" s="587"/>
      <c r="DQ30" s="587"/>
      <c r="DR30" s="587"/>
      <c r="DS30" s="587"/>
      <c r="DT30" s="587"/>
      <c r="DU30" s="587"/>
      <c r="DV30" s="588"/>
      <c r="DW30" s="609">
        <v>14.7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2431824</v>
      </c>
      <c r="S31" s="587"/>
      <c r="T31" s="587"/>
      <c r="U31" s="587"/>
      <c r="V31" s="587"/>
      <c r="W31" s="587"/>
      <c r="X31" s="587"/>
      <c r="Y31" s="588"/>
      <c r="Z31" s="639">
        <v>5.3</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97.7</v>
      </c>
      <c r="BH31" s="605"/>
      <c r="BI31" s="605"/>
      <c r="BJ31" s="605"/>
      <c r="BK31" s="605"/>
      <c r="BL31" s="605"/>
      <c r="BM31" s="641">
        <v>90</v>
      </c>
      <c r="BN31" s="651"/>
      <c r="BO31" s="651"/>
      <c r="BP31" s="651"/>
      <c r="BQ31" s="615"/>
      <c r="BR31" s="650">
        <v>97.3</v>
      </c>
      <c r="BS31" s="605"/>
      <c r="BT31" s="605"/>
      <c r="BU31" s="605"/>
      <c r="BV31" s="605"/>
      <c r="BW31" s="605"/>
      <c r="BX31" s="641">
        <v>88.9</v>
      </c>
      <c r="BY31" s="651"/>
      <c r="BZ31" s="651"/>
      <c r="CA31" s="651"/>
      <c r="CB31" s="615"/>
      <c r="CD31" s="658"/>
      <c r="CE31" s="659"/>
      <c r="CF31" s="623" t="s">
        <v>296</v>
      </c>
      <c r="CG31" s="620"/>
      <c r="CH31" s="620"/>
      <c r="CI31" s="620"/>
      <c r="CJ31" s="620"/>
      <c r="CK31" s="620"/>
      <c r="CL31" s="620"/>
      <c r="CM31" s="620"/>
      <c r="CN31" s="620"/>
      <c r="CO31" s="620"/>
      <c r="CP31" s="620"/>
      <c r="CQ31" s="621"/>
      <c r="CR31" s="586">
        <v>509933</v>
      </c>
      <c r="CS31" s="605"/>
      <c r="CT31" s="605"/>
      <c r="CU31" s="605"/>
      <c r="CV31" s="605"/>
      <c r="CW31" s="605"/>
      <c r="CX31" s="605"/>
      <c r="CY31" s="606"/>
      <c r="CZ31" s="589">
        <v>1.2</v>
      </c>
      <c r="DA31" s="607"/>
      <c r="DB31" s="607"/>
      <c r="DC31" s="608"/>
      <c r="DD31" s="592">
        <v>506581</v>
      </c>
      <c r="DE31" s="605"/>
      <c r="DF31" s="605"/>
      <c r="DG31" s="605"/>
      <c r="DH31" s="605"/>
      <c r="DI31" s="605"/>
      <c r="DJ31" s="605"/>
      <c r="DK31" s="606"/>
      <c r="DL31" s="592">
        <v>506581</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2658067</v>
      </c>
      <c r="S32" s="587"/>
      <c r="T32" s="587"/>
      <c r="U32" s="587"/>
      <c r="V32" s="587"/>
      <c r="W32" s="587"/>
      <c r="X32" s="587"/>
      <c r="Y32" s="588"/>
      <c r="Z32" s="639">
        <v>5.8</v>
      </c>
      <c r="AA32" s="639"/>
      <c r="AB32" s="639"/>
      <c r="AC32" s="639"/>
      <c r="AD32" s="640">
        <v>3546</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v>
      </c>
      <c r="BH32" s="571"/>
      <c r="BI32" s="571"/>
      <c r="BJ32" s="571"/>
      <c r="BK32" s="571"/>
      <c r="BL32" s="571"/>
      <c r="BM32" s="634">
        <v>95.5</v>
      </c>
      <c r="BN32" s="571"/>
      <c r="BO32" s="571"/>
      <c r="BP32" s="571"/>
      <c r="BQ32" s="628"/>
      <c r="BR32" s="649">
        <v>98.8</v>
      </c>
      <c r="BS32" s="571"/>
      <c r="BT32" s="571"/>
      <c r="BU32" s="571"/>
      <c r="BV32" s="571"/>
      <c r="BW32" s="571"/>
      <c r="BX32" s="634">
        <v>94.8</v>
      </c>
      <c r="BY32" s="571"/>
      <c r="BZ32" s="571"/>
      <c r="CA32" s="571"/>
      <c r="CB32" s="628"/>
      <c r="CD32" s="660"/>
      <c r="CE32" s="661"/>
      <c r="CF32" s="623" t="s">
        <v>299</v>
      </c>
      <c r="CG32" s="620"/>
      <c r="CH32" s="620"/>
      <c r="CI32" s="620"/>
      <c r="CJ32" s="620"/>
      <c r="CK32" s="620"/>
      <c r="CL32" s="620"/>
      <c r="CM32" s="620"/>
      <c r="CN32" s="620"/>
      <c r="CO32" s="620"/>
      <c r="CP32" s="620"/>
      <c r="CQ32" s="621"/>
      <c r="CR32" s="586">
        <v>47</v>
      </c>
      <c r="CS32" s="587"/>
      <c r="CT32" s="587"/>
      <c r="CU32" s="587"/>
      <c r="CV32" s="587"/>
      <c r="CW32" s="587"/>
      <c r="CX32" s="587"/>
      <c r="CY32" s="588"/>
      <c r="CZ32" s="589">
        <v>0</v>
      </c>
      <c r="DA32" s="607"/>
      <c r="DB32" s="607"/>
      <c r="DC32" s="608"/>
      <c r="DD32" s="592">
        <v>47</v>
      </c>
      <c r="DE32" s="587"/>
      <c r="DF32" s="587"/>
      <c r="DG32" s="587"/>
      <c r="DH32" s="587"/>
      <c r="DI32" s="587"/>
      <c r="DJ32" s="587"/>
      <c r="DK32" s="588"/>
      <c r="DL32" s="592">
        <v>47</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5051725</v>
      </c>
      <c r="S33" s="587"/>
      <c r="T33" s="587"/>
      <c r="U33" s="587"/>
      <c r="V33" s="587"/>
      <c r="W33" s="587"/>
      <c r="X33" s="587"/>
      <c r="Y33" s="588"/>
      <c r="Z33" s="639">
        <v>11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15149307</v>
      </c>
      <c r="CS33" s="605"/>
      <c r="CT33" s="605"/>
      <c r="CU33" s="605"/>
      <c r="CV33" s="605"/>
      <c r="CW33" s="605"/>
      <c r="CX33" s="605"/>
      <c r="CY33" s="606"/>
      <c r="CZ33" s="589">
        <v>35.1</v>
      </c>
      <c r="DA33" s="607"/>
      <c r="DB33" s="607"/>
      <c r="DC33" s="608"/>
      <c r="DD33" s="592">
        <v>12961467</v>
      </c>
      <c r="DE33" s="605"/>
      <c r="DF33" s="605"/>
      <c r="DG33" s="605"/>
      <c r="DH33" s="605"/>
      <c r="DI33" s="605"/>
      <c r="DJ33" s="605"/>
      <c r="DK33" s="606"/>
      <c r="DL33" s="592">
        <v>9225617</v>
      </c>
      <c r="DM33" s="605"/>
      <c r="DN33" s="605"/>
      <c r="DO33" s="605"/>
      <c r="DP33" s="605"/>
      <c r="DQ33" s="605"/>
      <c r="DR33" s="605"/>
      <c r="DS33" s="605"/>
      <c r="DT33" s="605"/>
      <c r="DU33" s="605"/>
      <c r="DV33" s="606"/>
      <c r="DW33" s="609">
        <v>37.200000000000003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6113896</v>
      </c>
      <c r="CS34" s="587"/>
      <c r="CT34" s="587"/>
      <c r="CU34" s="587"/>
      <c r="CV34" s="587"/>
      <c r="CW34" s="587"/>
      <c r="CX34" s="587"/>
      <c r="CY34" s="588"/>
      <c r="CZ34" s="589">
        <v>14.2</v>
      </c>
      <c r="DA34" s="607"/>
      <c r="DB34" s="607"/>
      <c r="DC34" s="608"/>
      <c r="DD34" s="592">
        <v>4786824</v>
      </c>
      <c r="DE34" s="587"/>
      <c r="DF34" s="587"/>
      <c r="DG34" s="587"/>
      <c r="DH34" s="587"/>
      <c r="DI34" s="587"/>
      <c r="DJ34" s="587"/>
      <c r="DK34" s="588"/>
      <c r="DL34" s="592">
        <v>4544962</v>
      </c>
      <c r="DM34" s="587"/>
      <c r="DN34" s="587"/>
      <c r="DO34" s="587"/>
      <c r="DP34" s="587"/>
      <c r="DQ34" s="587"/>
      <c r="DR34" s="587"/>
      <c r="DS34" s="587"/>
      <c r="DT34" s="587"/>
      <c r="DU34" s="587"/>
      <c r="DV34" s="588"/>
      <c r="DW34" s="609">
        <v>18.3</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2089525</v>
      </c>
      <c r="S35" s="587"/>
      <c r="T35" s="587"/>
      <c r="U35" s="587"/>
      <c r="V35" s="587"/>
      <c r="W35" s="587"/>
      <c r="X35" s="587"/>
      <c r="Y35" s="588"/>
      <c r="Z35" s="639">
        <v>4.5</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4237132</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528497</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767135</v>
      </c>
      <c r="CS35" s="605"/>
      <c r="CT35" s="605"/>
      <c r="CU35" s="605"/>
      <c r="CV35" s="605"/>
      <c r="CW35" s="605"/>
      <c r="CX35" s="605"/>
      <c r="CY35" s="606"/>
      <c r="CZ35" s="589">
        <v>1.8</v>
      </c>
      <c r="DA35" s="607"/>
      <c r="DB35" s="607"/>
      <c r="DC35" s="608"/>
      <c r="DD35" s="592">
        <v>712782</v>
      </c>
      <c r="DE35" s="605"/>
      <c r="DF35" s="605"/>
      <c r="DG35" s="605"/>
      <c r="DH35" s="605"/>
      <c r="DI35" s="605"/>
      <c r="DJ35" s="605"/>
      <c r="DK35" s="606"/>
      <c r="DL35" s="592">
        <v>701733</v>
      </c>
      <c r="DM35" s="605"/>
      <c r="DN35" s="605"/>
      <c r="DO35" s="605"/>
      <c r="DP35" s="605"/>
      <c r="DQ35" s="605"/>
      <c r="DR35" s="605"/>
      <c r="DS35" s="605"/>
      <c r="DT35" s="605"/>
      <c r="DU35" s="605"/>
      <c r="DV35" s="606"/>
      <c r="DW35" s="609">
        <v>2.8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45951276</v>
      </c>
      <c r="S36" s="627"/>
      <c r="T36" s="627"/>
      <c r="U36" s="627"/>
      <c r="V36" s="627"/>
      <c r="W36" s="627"/>
      <c r="X36" s="627"/>
      <c r="Y36" s="630"/>
      <c r="Z36" s="631">
        <v>100</v>
      </c>
      <c r="AA36" s="631"/>
      <c r="AB36" s="631"/>
      <c r="AC36" s="631"/>
      <c r="AD36" s="632">
        <v>22711489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1090000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-420162</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2178636</v>
      </c>
      <c r="CS36" s="587"/>
      <c r="CT36" s="587"/>
      <c r="CU36" s="587"/>
      <c r="CV36" s="587"/>
      <c r="CW36" s="587"/>
      <c r="CX36" s="587"/>
      <c r="CY36" s="588"/>
      <c r="CZ36" s="589">
        <v>5.0999999999999996</v>
      </c>
      <c r="DA36" s="607"/>
      <c r="DB36" s="607"/>
      <c r="DC36" s="608"/>
      <c r="DD36" s="592">
        <v>1990655</v>
      </c>
      <c r="DE36" s="587"/>
      <c r="DF36" s="587"/>
      <c r="DG36" s="587"/>
      <c r="DH36" s="587"/>
      <c r="DI36" s="587"/>
      <c r="DJ36" s="587"/>
      <c r="DK36" s="588"/>
      <c r="DL36" s="592">
        <v>1394885</v>
      </c>
      <c r="DM36" s="587"/>
      <c r="DN36" s="587"/>
      <c r="DO36" s="587"/>
      <c r="DP36" s="587"/>
      <c r="DQ36" s="587"/>
      <c r="DR36" s="587"/>
      <c r="DS36" s="587"/>
      <c r="DT36" s="587"/>
      <c r="DU36" s="587"/>
      <c r="DV36" s="588"/>
      <c r="DW36" s="609">
        <v>5.6</v>
      </c>
      <c r="DX36" s="610"/>
      <c r="DY36" s="610"/>
      <c r="DZ36" s="610"/>
      <c r="EA36" s="610"/>
      <c r="EB36" s="610"/>
      <c r="EC36" s="611"/>
    </row>
    <row r="37" spans="2:133" ht="11.25" customHeight="1">
      <c r="AQ37" s="612" t="s">
        <v>314</v>
      </c>
      <c r="AR37" s="613"/>
      <c r="AS37" s="613"/>
      <c r="AT37" s="613"/>
      <c r="AU37" s="613"/>
      <c r="AV37" s="613"/>
      <c r="AW37" s="613"/>
      <c r="AX37" s="613"/>
      <c r="AY37" s="614"/>
      <c r="AZ37" s="586">
        <v>35079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25184</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664858</v>
      </c>
      <c r="CS37" s="605"/>
      <c r="CT37" s="605"/>
      <c r="CU37" s="605"/>
      <c r="CV37" s="605"/>
      <c r="CW37" s="605"/>
      <c r="CX37" s="605"/>
      <c r="CY37" s="606"/>
      <c r="CZ37" s="589">
        <v>1.5</v>
      </c>
      <c r="DA37" s="607"/>
      <c r="DB37" s="607"/>
      <c r="DC37" s="608"/>
      <c r="DD37" s="592">
        <v>664858</v>
      </c>
      <c r="DE37" s="605"/>
      <c r="DF37" s="605"/>
      <c r="DG37" s="605"/>
      <c r="DH37" s="605"/>
      <c r="DI37" s="605"/>
      <c r="DJ37" s="605"/>
      <c r="DK37" s="606"/>
      <c r="DL37" s="592">
        <v>467964</v>
      </c>
      <c r="DM37" s="605"/>
      <c r="DN37" s="605"/>
      <c r="DO37" s="605"/>
      <c r="DP37" s="605"/>
      <c r="DQ37" s="605"/>
      <c r="DR37" s="605"/>
      <c r="DS37" s="605"/>
      <c r="DT37" s="605"/>
      <c r="DU37" s="605"/>
      <c r="DV37" s="606"/>
      <c r="DW37" s="609">
        <v>1.9</v>
      </c>
      <c r="DX37" s="610"/>
      <c r="DY37" s="610"/>
      <c r="DZ37" s="610"/>
      <c r="EA37" s="610"/>
      <c r="EB37" s="610"/>
      <c r="EC37" s="611"/>
    </row>
    <row r="38" spans="2:133" ht="11.25" customHeight="1">
      <c r="AQ38" s="612" t="s">
        <v>317</v>
      </c>
      <c r="AR38" s="613"/>
      <c r="AS38" s="613"/>
      <c r="AT38" s="613"/>
      <c r="AU38" s="613"/>
      <c r="AV38" s="613"/>
      <c r="AW38" s="613"/>
      <c r="AX38" s="613"/>
      <c r="AY38" s="614"/>
      <c r="AZ38" s="586">
        <v>5830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45235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4231302</v>
      </c>
      <c r="CS38" s="587"/>
      <c r="CT38" s="587"/>
      <c r="CU38" s="587"/>
      <c r="CV38" s="587"/>
      <c r="CW38" s="587"/>
      <c r="CX38" s="587"/>
      <c r="CY38" s="588"/>
      <c r="CZ38" s="589">
        <v>9.8000000000000007</v>
      </c>
      <c r="DA38" s="607"/>
      <c r="DB38" s="607"/>
      <c r="DC38" s="608"/>
      <c r="DD38" s="592">
        <v>3951051</v>
      </c>
      <c r="DE38" s="587"/>
      <c r="DF38" s="587"/>
      <c r="DG38" s="587"/>
      <c r="DH38" s="587"/>
      <c r="DI38" s="587"/>
      <c r="DJ38" s="587"/>
      <c r="DK38" s="588"/>
      <c r="DL38" s="592">
        <v>2584037</v>
      </c>
      <c r="DM38" s="587"/>
      <c r="DN38" s="587"/>
      <c r="DO38" s="587"/>
      <c r="DP38" s="587"/>
      <c r="DQ38" s="587"/>
      <c r="DR38" s="587"/>
      <c r="DS38" s="587"/>
      <c r="DT38" s="587"/>
      <c r="DU38" s="587"/>
      <c r="DV38" s="588"/>
      <c r="DW38" s="609">
        <v>10.4</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96</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1520638</v>
      </c>
      <c r="CS39" s="605"/>
      <c r="CT39" s="605"/>
      <c r="CU39" s="605"/>
      <c r="CV39" s="605"/>
      <c r="CW39" s="605"/>
      <c r="CX39" s="605"/>
      <c r="CY39" s="606"/>
      <c r="CZ39" s="589">
        <v>3.5</v>
      </c>
      <c r="DA39" s="607"/>
      <c r="DB39" s="607"/>
      <c r="DC39" s="608"/>
      <c r="DD39" s="592">
        <v>1520155</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1274017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82</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337700</v>
      </c>
      <c r="CS40" s="587"/>
      <c r="CT40" s="587"/>
      <c r="CU40" s="587"/>
      <c r="CV40" s="587"/>
      <c r="CW40" s="587"/>
      <c r="CX40" s="587"/>
      <c r="CY40" s="588"/>
      <c r="CZ40" s="589">
        <v>0.8</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1832206</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252</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6366960</v>
      </c>
      <c r="CS42" s="587"/>
      <c r="CT42" s="587"/>
      <c r="CU42" s="587"/>
      <c r="CV42" s="587"/>
      <c r="CW42" s="587"/>
      <c r="CX42" s="587"/>
      <c r="CY42" s="588"/>
      <c r="CZ42" s="589">
        <v>14.8</v>
      </c>
      <c r="DA42" s="590"/>
      <c r="DB42" s="590"/>
      <c r="DC42" s="591"/>
      <c r="DD42" s="592">
        <v>553165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94776</v>
      </c>
      <c r="CS43" s="605"/>
      <c r="CT43" s="605"/>
      <c r="CU43" s="605"/>
      <c r="CV43" s="605"/>
      <c r="CW43" s="605"/>
      <c r="CX43" s="605"/>
      <c r="CY43" s="606"/>
      <c r="CZ43" s="589">
        <v>0.2</v>
      </c>
      <c r="DA43" s="607"/>
      <c r="DB43" s="607"/>
      <c r="DC43" s="608"/>
      <c r="DD43" s="592">
        <v>94776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6362143</v>
      </c>
      <c r="CS44" s="587"/>
      <c r="CT44" s="587"/>
      <c r="CU44" s="587"/>
      <c r="CV44" s="587"/>
      <c r="CW44" s="587"/>
      <c r="CX44" s="587"/>
      <c r="CY44" s="588"/>
      <c r="CZ44" s="589">
        <v>14.7</v>
      </c>
      <c r="DA44" s="590"/>
      <c r="DB44" s="590"/>
      <c r="DC44" s="591"/>
      <c r="DD44" s="592">
        <v>553165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4323924</v>
      </c>
      <c r="CS45" s="605"/>
      <c r="CT45" s="605"/>
      <c r="CU45" s="605"/>
      <c r="CV45" s="605"/>
      <c r="CW45" s="605"/>
      <c r="CX45" s="605"/>
      <c r="CY45" s="606"/>
      <c r="CZ45" s="589">
        <v>10</v>
      </c>
      <c r="DA45" s="607"/>
      <c r="DB45" s="607"/>
      <c r="DC45" s="608"/>
      <c r="DD45" s="592">
        <v>35527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2020411</v>
      </c>
      <c r="CS46" s="587"/>
      <c r="CT46" s="587"/>
      <c r="CU46" s="587"/>
      <c r="CV46" s="587"/>
      <c r="CW46" s="587"/>
      <c r="CX46" s="587"/>
      <c r="CY46" s="588"/>
      <c r="CZ46" s="589">
        <v>4.7</v>
      </c>
      <c r="DA46" s="590"/>
      <c r="DB46" s="590"/>
      <c r="DC46" s="591"/>
      <c r="DD46" s="592">
        <v>513130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4817</v>
      </c>
      <c r="CS47" s="605"/>
      <c r="CT47" s="605"/>
      <c r="CU47" s="605"/>
      <c r="CV47" s="605"/>
      <c r="CW47" s="605"/>
      <c r="CX47" s="605"/>
      <c r="CY47" s="606"/>
      <c r="CZ47" s="589">
        <v>0</v>
      </c>
      <c r="DA47" s="607"/>
      <c r="DB47" s="607"/>
      <c r="DC47" s="608"/>
      <c r="DD47" s="592" t="s">
        <v>341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43139158</v>
      </c>
      <c r="CS49" s="571"/>
      <c r="CT49" s="571"/>
      <c r="CU49" s="571"/>
      <c r="CV49" s="571"/>
      <c r="CW49" s="571"/>
      <c r="CX49" s="571"/>
      <c r="CY49" s="572"/>
      <c r="CZ49" s="573">
        <v>100</v>
      </c>
      <c r="DA49" s="574"/>
      <c r="DB49" s="574"/>
      <c r="DC49" s="575"/>
      <c r="DD49" s="576">
        <v>27402125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64" sqref="AU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9"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4" t="s">
        <v>363</v>
      </c>
      <c r="DH5" s="1095"/>
      <c r="DI5" s="1095"/>
      <c r="DJ5" s="1095"/>
      <c r="DK5" s="1096"/>
      <c r="DL5" s="1094" t="s">
        <v>364</v>
      </c>
      <c r="DM5" s="1095"/>
      <c r="DN5" s="1095"/>
      <c r="DO5" s="1095"/>
      <c r="DP5" s="1096"/>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0"/>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2"/>
      <c r="EA6" s="205"/>
    </row>
    <row r="7" spans="1:131" s="206" customFormat="1" ht="26.25" customHeight="1" thickTop="1">
      <c r="A7" s="209">
        <v>1</v>
      </c>
      <c r="B7" s="1045" t="s">
        <v>366</v>
      </c>
      <c r="C7" s="1046"/>
      <c r="D7" s="1046"/>
      <c r="E7" s="1046"/>
      <c r="F7" s="1046"/>
      <c r="G7" s="1046"/>
      <c r="H7" s="1046"/>
      <c r="I7" s="1046"/>
      <c r="J7" s="1046"/>
      <c r="K7" s="1046"/>
      <c r="L7" s="1046"/>
      <c r="M7" s="1046"/>
      <c r="N7" s="1046"/>
      <c r="O7" s="1046"/>
      <c r="P7" s="1047"/>
      <c r="Q7" s="1100">
        <v>45963</v>
      </c>
      <c r="R7" s="1101"/>
      <c r="S7" s="1101"/>
      <c r="T7" s="1101"/>
      <c r="U7" s="1101"/>
      <c r="V7" s="1101">
        <v>43151</v>
      </c>
      <c r="W7" s="1101"/>
      <c r="X7" s="1101"/>
      <c r="Y7" s="1101"/>
      <c r="Z7" s="1101"/>
      <c r="AA7" s="1101">
        <v>2812</v>
      </c>
      <c r="AB7" s="1101"/>
      <c r="AC7" s="1101"/>
      <c r="AD7" s="1101"/>
      <c r="AE7" s="1102"/>
      <c r="AF7" s="1103">
        <v>2635</v>
      </c>
      <c r="AG7" s="1104"/>
      <c r="AH7" s="1104"/>
      <c r="AI7" s="1104"/>
      <c r="AJ7" s="1105"/>
      <c r="AK7" s="1087">
        <v>1428</v>
      </c>
      <c r="AL7" s="1088"/>
      <c r="AM7" s="1088"/>
      <c r="AN7" s="1088"/>
      <c r="AO7" s="1088"/>
      <c r="AP7" s="1088">
        <v>39376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0</v>
      </c>
      <c r="CI7" s="1085"/>
      <c r="CJ7" s="1085"/>
      <c r="CK7" s="1085"/>
      <c r="CL7" s="1086"/>
      <c r="CM7" s="1084">
        <v>38</v>
      </c>
      <c r="CN7" s="1085"/>
      <c r="CO7" s="1085"/>
      <c r="CP7" s="1085"/>
      <c r="CQ7" s="1086"/>
      <c r="CR7" s="1084">
        <v>5</v>
      </c>
      <c r="CS7" s="1085"/>
      <c r="CT7" s="1085"/>
      <c r="CU7" s="1085"/>
      <c r="CV7" s="1086"/>
      <c r="CW7" s="1084">
        <v>15</v>
      </c>
      <c r="CX7" s="1085"/>
      <c r="CY7" s="1085"/>
      <c r="CZ7" s="1085"/>
      <c r="DA7" s="1086"/>
      <c r="DB7" s="1084" t="s">
        <v>533</v>
      </c>
      <c r="DC7" s="1085"/>
      <c r="DD7" s="1085"/>
      <c r="DE7" s="1085"/>
      <c r="DF7" s="1086"/>
      <c r="DG7" s="1084">
        <v>2569</v>
      </c>
      <c r="DH7" s="1085"/>
      <c r="DI7" s="1085"/>
      <c r="DJ7" s="1085"/>
      <c r="DK7" s="1086"/>
      <c r="DL7" s="1084" t="s">
        <v>533</v>
      </c>
      <c r="DM7" s="1085"/>
      <c r="DN7" s="1085"/>
      <c r="DO7" s="1085"/>
      <c r="DP7" s="1086"/>
      <c r="DQ7" s="1084" t="s">
        <v>533</v>
      </c>
      <c r="DR7" s="1085"/>
      <c r="DS7" s="1085"/>
      <c r="DT7" s="1085"/>
      <c r="DU7" s="1086"/>
      <c r="DV7" s="1111"/>
      <c r="DW7" s="1112"/>
      <c r="DX7" s="1112"/>
      <c r="DY7" s="1112"/>
      <c r="DZ7" s="1113"/>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08" t="s">
        <v>544</v>
      </c>
      <c r="BT8" s="1009"/>
      <c r="BU8" s="1009"/>
      <c r="BV8" s="1009"/>
      <c r="BW8" s="1009"/>
      <c r="BX8" s="1009"/>
      <c r="BY8" s="1009"/>
      <c r="BZ8" s="1009"/>
      <c r="CA8" s="1009"/>
      <c r="CB8" s="1009"/>
      <c r="CC8" s="1009"/>
      <c r="CD8" s="1009"/>
      <c r="CE8" s="1009"/>
      <c r="CF8" s="1009"/>
      <c r="CG8" s="1010"/>
      <c r="CH8" s="983">
        <v>5</v>
      </c>
      <c r="CI8" s="984"/>
      <c r="CJ8" s="984"/>
      <c r="CK8" s="984"/>
      <c r="CL8" s="985"/>
      <c r="CM8" s="983">
        <v>103</v>
      </c>
      <c r="CN8" s="984"/>
      <c r="CO8" s="984"/>
      <c r="CP8" s="984"/>
      <c r="CQ8" s="985"/>
      <c r="CR8" s="983">
        <v>10</v>
      </c>
      <c r="CS8" s="984"/>
      <c r="CT8" s="984"/>
      <c r="CU8" s="984"/>
      <c r="CV8" s="985"/>
      <c r="CW8" s="983" t="s">
        <v>533</v>
      </c>
      <c r="CX8" s="984"/>
      <c r="CY8" s="984"/>
      <c r="CZ8" s="984"/>
      <c r="DA8" s="985"/>
      <c r="DB8" s="983" t="s">
        <v>533</v>
      </c>
      <c r="DC8" s="984"/>
      <c r="DD8" s="984"/>
      <c r="DE8" s="984"/>
      <c r="DF8" s="985"/>
      <c r="DG8" s="983" t="s">
        <v>533</v>
      </c>
      <c r="DH8" s="984"/>
      <c r="DI8" s="984"/>
      <c r="DJ8" s="984"/>
      <c r="DK8" s="985"/>
      <c r="DL8" s="983" t="s">
        <v>533</v>
      </c>
      <c r="DM8" s="984"/>
      <c r="DN8" s="984"/>
      <c r="DO8" s="984"/>
      <c r="DP8" s="985"/>
      <c r="DQ8" s="983" t="s">
        <v>533</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08" t="s">
        <v>545</v>
      </c>
      <c r="BT9" s="1009"/>
      <c r="BU9" s="1009"/>
      <c r="BV9" s="1009"/>
      <c r="BW9" s="1009"/>
      <c r="BX9" s="1009"/>
      <c r="BY9" s="1009"/>
      <c r="BZ9" s="1009"/>
      <c r="CA9" s="1009"/>
      <c r="CB9" s="1009"/>
      <c r="CC9" s="1009"/>
      <c r="CD9" s="1009"/>
      <c r="CE9" s="1009"/>
      <c r="CF9" s="1009"/>
      <c r="CG9" s="1010"/>
      <c r="CH9" s="983">
        <v>3711</v>
      </c>
      <c r="CI9" s="984"/>
      <c r="CJ9" s="984"/>
      <c r="CK9" s="984"/>
      <c r="CL9" s="985"/>
      <c r="CM9" s="983">
        <v>171910</v>
      </c>
      <c r="CN9" s="984"/>
      <c r="CO9" s="984"/>
      <c r="CP9" s="984"/>
      <c r="CQ9" s="985"/>
      <c r="CR9" s="983">
        <v>2449</v>
      </c>
      <c r="CS9" s="984"/>
      <c r="CT9" s="984"/>
      <c r="CU9" s="984"/>
      <c r="CV9" s="985"/>
      <c r="CW9" s="983" t="s">
        <v>533</v>
      </c>
      <c r="CX9" s="984"/>
      <c r="CY9" s="984"/>
      <c r="CZ9" s="984"/>
      <c r="DA9" s="985"/>
      <c r="DB9" s="983">
        <v>4308</v>
      </c>
      <c r="DC9" s="984"/>
      <c r="DD9" s="984"/>
      <c r="DE9" s="984"/>
      <c r="DF9" s="985"/>
      <c r="DG9" s="983" t="s">
        <v>533</v>
      </c>
      <c r="DH9" s="984"/>
      <c r="DI9" s="984"/>
      <c r="DJ9" s="984"/>
      <c r="DK9" s="985"/>
      <c r="DL9" s="983" t="s">
        <v>533</v>
      </c>
      <c r="DM9" s="984"/>
      <c r="DN9" s="984"/>
      <c r="DO9" s="984"/>
      <c r="DP9" s="985"/>
      <c r="DQ9" s="983" t="s">
        <v>533</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7"/>
      <c r="R22" s="1078"/>
      <c r="S22" s="1078"/>
      <c r="T22" s="1078"/>
      <c r="U22" s="1078"/>
      <c r="V22" s="1078"/>
      <c r="W22" s="1078"/>
      <c r="X22" s="1078"/>
      <c r="Y22" s="1078"/>
      <c r="Z22" s="1078"/>
      <c r="AA22" s="1078"/>
      <c r="AB22" s="1078"/>
      <c r="AC22" s="1078"/>
      <c r="AD22" s="1078"/>
      <c r="AE22" s="1079"/>
      <c r="AF22" s="1013"/>
      <c r="AG22" s="1014"/>
      <c r="AH22" s="1014"/>
      <c r="AI22" s="1014"/>
      <c r="AJ22" s="1015"/>
      <c r="AK22" s="1073"/>
      <c r="AL22" s="1074"/>
      <c r="AM22" s="1074"/>
      <c r="AN22" s="1074"/>
      <c r="AO22" s="1074"/>
      <c r="AP22" s="1074"/>
      <c r="AQ22" s="1074"/>
      <c r="AR22" s="1074"/>
      <c r="AS22" s="1074"/>
      <c r="AT22" s="1074"/>
      <c r="AU22" s="1075"/>
      <c r="AV22" s="1075"/>
      <c r="AW22" s="1075"/>
      <c r="AX22" s="1075"/>
      <c r="AY22" s="1076"/>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4">
        <v>45963</v>
      </c>
      <c r="R23" s="1065"/>
      <c r="S23" s="1065"/>
      <c r="T23" s="1065"/>
      <c r="U23" s="1065"/>
      <c r="V23" s="1065">
        <v>43151</v>
      </c>
      <c r="W23" s="1065"/>
      <c r="X23" s="1065"/>
      <c r="Y23" s="1065"/>
      <c r="Z23" s="1065"/>
      <c r="AA23" s="1065">
        <v>2812</v>
      </c>
      <c r="AB23" s="1065"/>
      <c r="AC23" s="1065"/>
      <c r="AD23" s="1065"/>
      <c r="AE23" s="1066"/>
      <c r="AF23" s="1067">
        <v>2635</v>
      </c>
      <c r="AG23" s="1065"/>
      <c r="AH23" s="1065"/>
      <c r="AI23" s="1065"/>
      <c r="AJ23" s="1068"/>
      <c r="AK23" s="1069"/>
      <c r="AL23" s="1070"/>
      <c r="AM23" s="1070"/>
      <c r="AN23" s="1070"/>
      <c r="AO23" s="1070"/>
      <c r="AP23" s="1065">
        <v>39376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5" t="s">
        <v>375</v>
      </c>
      <c r="AG26" s="1002"/>
      <c r="AH26" s="1002"/>
      <c r="AI26" s="1002"/>
      <c r="AJ26" s="1056"/>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7"/>
      <c r="AG27" s="1005"/>
      <c r="AH27" s="1005"/>
      <c r="AI27" s="1005"/>
      <c r="AJ27" s="1058"/>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5" t="s">
        <v>380</v>
      </c>
      <c r="C28" s="1046"/>
      <c r="D28" s="1046"/>
      <c r="E28" s="1046"/>
      <c r="F28" s="1046"/>
      <c r="G28" s="1046"/>
      <c r="H28" s="1046"/>
      <c r="I28" s="1046"/>
      <c r="J28" s="1046"/>
      <c r="K28" s="1046"/>
      <c r="L28" s="1046"/>
      <c r="M28" s="1046"/>
      <c r="N28" s="1046"/>
      <c r="O28" s="1046"/>
      <c r="P28" s="1047"/>
      <c r="Q28" s="1048">
        <v>17843</v>
      </c>
      <c r="R28" s="1049"/>
      <c r="S28" s="1049"/>
      <c r="T28" s="1049"/>
      <c r="U28" s="1049"/>
      <c r="V28" s="1049">
        <v>17433</v>
      </c>
      <c r="W28" s="1049"/>
      <c r="X28" s="1049"/>
      <c r="Y28" s="1049"/>
      <c r="Z28" s="1049"/>
      <c r="AA28" s="1049">
        <v>410</v>
      </c>
      <c r="AB28" s="1049"/>
      <c r="AC28" s="1049"/>
      <c r="AD28" s="1049"/>
      <c r="AE28" s="1050"/>
      <c r="AF28" s="1051">
        <v>410</v>
      </c>
      <c r="AG28" s="1049"/>
      <c r="AH28" s="1049"/>
      <c r="AI28" s="1049"/>
      <c r="AJ28" s="1052"/>
      <c r="AK28" s="1053">
        <v>1156</v>
      </c>
      <c r="AL28" s="1054"/>
      <c r="AM28" s="1054"/>
      <c r="AN28" s="1054"/>
      <c r="AO28" s="1054"/>
      <c r="AP28" s="1040" t="s">
        <v>530</v>
      </c>
      <c r="AQ28" s="1041"/>
      <c r="AR28" s="1041"/>
      <c r="AS28" s="1041"/>
      <c r="AT28" s="1042"/>
      <c r="AU28" s="1040" t="s">
        <v>530</v>
      </c>
      <c r="AV28" s="1041"/>
      <c r="AW28" s="1041"/>
      <c r="AX28" s="1041"/>
      <c r="AY28" s="1042"/>
      <c r="AZ28" s="1040" t="s">
        <v>530</v>
      </c>
      <c r="BA28" s="1041"/>
      <c r="BB28" s="1041"/>
      <c r="BC28" s="1041"/>
      <c r="BD28" s="1042"/>
      <c r="BE28" s="1043"/>
      <c r="BF28" s="1043"/>
      <c r="BG28" s="1043"/>
      <c r="BH28" s="1043"/>
      <c r="BI28" s="1044"/>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5843</v>
      </c>
      <c r="R29" s="1038"/>
      <c r="S29" s="1038"/>
      <c r="T29" s="1038"/>
      <c r="U29" s="1038"/>
      <c r="V29" s="1038">
        <v>5713</v>
      </c>
      <c r="W29" s="1038"/>
      <c r="X29" s="1038"/>
      <c r="Y29" s="1038"/>
      <c r="Z29" s="1038"/>
      <c r="AA29" s="1038">
        <v>129</v>
      </c>
      <c r="AB29" s="1038"/>
      <c r="AC29" s="1038"/>
      <c r="AD29" s="1038"/>
      <c r="AE29" s="1039"/>
      <c r="AF29" s="1013">
        <v>129</v>
      </c>
      <c r="AG29" s="1014"/>
      <c r="AH29" s="1014"/>
      <c r="AI29" s="1014"/>
      <c r="AJ29" s="1015"/>
      <c r="AK29" s="974">
        <v>865</v>
      </c>
      <c r="AL29" s="965"/>
      <c r="AM29" s="965"/>
      <c r="AN29" s="965"/>
      <c r="AO29" s="965"/>
      <c r="AP29" s="975" t="s">
        <v>531</v>
      </c>
      <c r="AQ29" s="973"/>
      <c r="AR29" s="973"/>
      <c r="AS29" s="973"/>
      <c r="AT29" s="974"/>
      <c r="AU29" s="975" t="s">
        <v>531</v>
      </c>
      <c r="AV29" s="973"/>
      <c r="AW29" s="973"/>
      <c r="AX29" s="973"/>
      <c r="AY29" s="974"/>
      <c r="AZ29" s="975" t="s">
        <v>531</v>
      </c>
      <c r="BA29" s="973"/>
      <c r="BB29" s="973"/>
      <c r="BC29" s="973"/>
      <c r="BD29" s="974"/>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923</v>
      </c>
      <c r="R30" s="1038"/>
      <c r="S30" s="1038"/>
      <c r="T30" s="1038"/>
      <c r="U30" s="1038"/>
      <c r="V30" s="1038">
        <v>920</v>
      </c>
      <c r="W30" s="1038"/>
      <c r="X30" s="1038"/>
      <c r="Y30" s="1038"/>
      <c r="Z30" s="1038"/>
      <c r="AA30" s="1038">
        <v>4</v>
      </c>
      <c r="AB30" s="1038"/>
      <c r="AC30" s="1038"/>
      <c r="AD30" s="1038"/>
      <c r="AE30" s="1039"/>
      <c r="AF30" s="1013">
        <v>4</v>
      </c>
      <c r="AG30" s="1014"/>
      <c r="AH30" s="1014"/>
      <c r="AI30" s="1014"/>
      <c r="AJ30" s="1015"/>
      <c r="AK30" s="974">
        <v>146</v>
      </c>
      <c r="AL30" s="965"/>
      <c r="AM30" s="965"/>
      <c r="AN30" s="965"/>
      <c r="AO30" s="965"/>
      <c r="AP30" s="975" t="s">
        <v>531</v>
      </c>
      <c r="AQ30" s="973"/>
      <c r="AR30" s="973"/>
      <c r="AS30" s="973"/>
      <c r="AT30" s="974"/>
      <c r="AU30" s="975" t="s">
        <v>531</v>
      </c>
      <c r="AV30" s="973"/>
      <c r="AW30" s="973"/>
      <c r="AX30" s="973"/>
      <c r="AY30" s="974"/>
      <c r="AZ30" s="975" t="s">
        <v>531</v>
      </c>
      <c r="BA30" s="973"/>
      <c r="BB30" s="973"/>
      <c r="BC30" s="973"/>
      <c r="BD30" s="974"/>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1978</v>
      </c>
      <c r="R31" s="1038"/>
      <c r="S31" s="1038"/>
      <c r="T31" s="1038"/>
      <c r="U31" s="1038"/>
      <c r="V31" s="1038">
        <v>1957</v>
      </c>
      <c r="W31" s="1038"/>
      <c r="X31" s="1038"/>
      <c r="Y31" s="1038"/>
      <c r="Z31" s="1038"/>
      <c r="AA31" s="1038">
        <v>21</v>
      </c>
      <c r="AB31" s="1038"/>
      <c r="AC31" s="1038"/>
      <c r="AD31" s="1038"/>
      <c r="AE31" s="1039"/>
      <c r="AF31" s="1013">
        <v>2221</v>
      </c>
      <c r="AG31" s="1014"/>
      <c r="AH31" s="1014"/>
      <c r="AI31" s="1014"/>
      <c r="AJ31" s="1015"/>
      <c r="AK31" s="974">
        <v>6</v>
      </c>
      <c r="AL31" s="965"/>
      <c r="AM31" s="965"/>
      <c r="AN31" s="965"/>
      <c r="AO31" s="965"/>
      <c r="AP31" s="965">
        <v>2789</v>
      </c>
      <c r="AQ31" s="965"/>
      <c r="AR31" s="965"/>
      <c r="AS31" s="965"/>
      <c r="AT31" s="965"/>
      <c r="AU31" s="965">
        <v>3</v>
      </c>
      <c r="AV31" s="965"/>
      <c r="AW31" s="965"/>
      <c r="AX31" s="965"/>
      <c r="AY31" s="965"/>
      <c r="AZ31" s="1036"/>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4264</v>
      </c>
      <c r="R32" s="1038"/>
      <c r="S32" s="1038"/>
      <c r="T32" s="1038"/>
      <c r="U32" s="1038"/>
      <c r="V32" s="1038">
        <v>3627</v>
      </c>
      <c r="W32" s="1038"/>
      <c r="X32" s="1038"/>
      <c r="Y32" s="1038"/>
      <c r="Z32" s="1038"/>
      <c r="AA32" s="1038">
        <v>638</v>
      </c>
      <c r="AB32" s="1038"/>
      <c r="AC32" s="1038"/>
      <c r="AD32" s="1038"/>
      <c r="AE32" s="1039"/>
      <c r="AF32" s="1013">
        <v>497</v>
      </c>
      <c r="AG32" s="1014"/>
      <c r="AH32" s="1014"/>
      <c r="AI32" s="1014"/>
      <c r="AJ32" s="1015"/>
      <c r="AK32" s="974">
        <v>1090</v>
      </c>
      <c r="AL32" s="965"/>
      <c r="AM32" s="965"/>
      <c r="AN32" s="965"/>
      <c r="AO32" s="965"/>
      <c r="AP32" s="965">
        <v>27037</v>
      </c>
      <c r="AQ32" s="965"/>
      <c r="AR32" s="965"/>
      <c r="AS32" s="965"/>
      <c r="AT32" s="965"/>
      <c r="AU32" s="965">
        <v>17304</v>
      </c>
      <c r="AV32" s="965"/>
      <c r="AW32" s="965"/>
      <c r="AX32" s="965"/>
      <c r="AY32" s="965"/>
      <c r="AZ32" s="1036"/>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3262</v>
      </c>
      <c r="AG63" s="953"/>
      <c r="AH63" s="953"/>
      <c r="AI63" s="953"/>
      <c r="AJ63" s="1024"/>
      <c r="AK63" s="1025"/>
      <c r="AL63" s="957"/>
      <c r="AM63" s="957"/>
      <c r="AN63" s="957"/>
      <c r="AO63" s="957"/>
      <c r="AP63" s="953">
        <f>AP31+AP32</f>
        <v>29826</v>
      </c>
      <c r="AQ63" s="953"/>
      <c r="AR63" s="953"/>
      <c r="AS63" s="953"/>
      <c r="AT63" s="953"/>
      <c r="AU63" s="953">
        <f>AU31+AU32</f>
        <v>17307</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391</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532</v>
      </c>
      <c r="C68" s="980"/>
      <c r="D68" s="980"/>
      <c r="E68" s="980"/>
      <c r="F68" s="980"/>
      <c r="G68" s="980"/>
      <c r="H68" s="980"/>
      <c r="I68" s="980"/>
      <c r="J68" s="980"/>
      <c r="K68" s="980"/>
      <c r="L68" s="980"/>
      <c r="M68" s="980"/>
      <c r="N68" s="980"/>
      <c r="O68" s="980"/>
      <c r="P68" s="981"/>
      <c r="Q68" s="982">
        <v>1324</v>
      </c>
      <c r="R68" s="976"/>
      <c r="S68" s="976"/>
      <c r="T68" s="976"/>
      <c r="U68" s="976"/>
      <c r="V68" s="976">
        <v>1281</v>
      </c>
      <c r="W68" s="976"/>
      <c r="X68" s="976"/>
      <c r="Y68" s="976"/>
      <c r="Z68" s="976"/>
      <c r="AA68" s="976">
        <v>44</v>
      </c>
      <c r="AB68" s="976"/>
      <c r="AC68" s="976"/>
      <c r="AD68" s="976"/>
      <c r="AE68" s="976"/>
      <c r="AF68" s="976">
        <v>44</v>
      </c>
      <c r="AG68" s="976"/>
      <c r="AH68" s="976"/>
      <c r="AI68" s="976"/>
      <c r="AJ68" s="976"/>
      <c r="AK68" s="976" t="s">
        <v>533</v>
      </c>
      <c r="AL68" s="976"/>
      <c r="AM68" s="976"/>
      <c r="AN68" s="976"/>
      <c r="AO68" s="976"/>
      <c r="AP68" s="976" t="s">
        <v>533</v>
      </c>
      <c r="AQ68" s="976"/>
      <c r="AR68" s="976"/>
      <c r="AS68" s="976"/>
      <c r="AT68" s="976"/>
      <c r="AU68" s="976" t="s">
        <v>533</v>
      </c>
      <c r="AV68" s="976"/>
      <c r="AW68" s="976"/>
      <c r="AX68" s="976"/>
      <c r="AY68" s="976"/>
      <c r="AZ68" s="977" t="s">
        <v>534</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564001</v>
      </c>
      <c r="R69" s="965"/>
      <c r="S69" s="965"/>
      <c r="T69" s="965"/>
      <c r="U69" s="965"/>
      <c r="V69" s="965">
        <v>544673</v>
      </c>
      <c r="W69" s="965"/>
      <c r="X69" s="965"/>
      <c r="Y69" s="965"/>
      <c r="Z69" s="965"/>
      <c r="AA69" s="965">
        <v>19328</v>
      </c>
      <c r="AB69" s="965"/>
      <c r="AC69" s="965"/>
      <c r="AD69" s="965"/>
      <c r="AE69" s="965"/>
      <c r="AF69" s="965">
        <v>19328</v>
      </c>
      <c r="AG69" s="965"/>
      <c r="AH69" s="965"/>
      <c r="AI69" s="965"/>
      <c r="AJ69" s="965"/>
      <c r="AK69" s="965">
        <v>10124</v>
      </c>
      <c r="AL69" s="965"/>
      <c r="AM69" s="965"/>
      <c r="AN69" s="965"/>
      <c r="AO69" s="965"/>
      <c r="AP69" s="965" t="s">
        <v>533</v>
      </c>
      <c r="AQ69" s="965"/>
      <c r="AR69" s="965"/>
      <c r="AS69" s="965"/>
      <c r="AT69" s="965"/>
      <c r="AU69" s="965" t="s">
        <v>533</v>
      </c>
      <c r="AV69" s="965"/>
      <c r="AW69" s="965"/>
      <c r="AX69" s="965"/>
      <c r="AY69" s="965"/>
      <c r="AZ69" s="966" t="s">
        <v>536</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37035</v>
      </c>
      <c r="R70" s="965"/>
      <c r="S70" s="965"/>
      <c r="T70" s="965"/>
      <c r="U70" s="965"/>
      <c r="V70" s="965">
        <v>36721</v>
      </c>
      <c r="W70" s="965"/>
      <c r="X70" s="965"/>
      <c r="Y70" s="965"/>
      <c r="Z70" s="965"/>
      <c r="AA70" s="965">
        <v>314</v>
      </c>
      <c r="AB70" s="965"/>
      <c r="AC70" s="965"/>
      <c r="AD70" s="965"/>
      <c r="AE70" s="965"/>
      <c r="AF70" s="965">
        <v>314</v>
      </c>
      <c r="AG70" s="965"/>
      <c r="AH70" s="965"/>
      <c r="AI70" s="965"/>
      <c r="AJ70" s="965"/>
      <c r="AK70" s="965">
        <v>1316</v>
      </c>
      <c r="AL70" s="965"/>
      <c r="AM70" s="965"/>
      <c r="AN70" s="965"/>
      <c r="AO70" s="965"/>
      <c r="AP70" s="965" t="s">
        <v>533</v>
      </c>
      <c r="AQ70" s="965"/>
      <c r="AR70" s="965"/>
      <c r="AS70" s="965"/>
      <c r="AT70" s="965"/>
      <c r="AU70" s="965" t="s">
        <v>533</v>
      </c>
      <c r="AV70" s="965"/>
      <c r="AW70" s="965"/>
      <c r="AX70" s="965"/>
      <c r="AY70" s="965"/>
      <c r="AZ70" s="966" t="s">
        <v>534</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384</v>
      </c>
      <c r="R71" s="965"/>
      <c r="S71" s="965"/>
      <c r="T71" s="965"/>
      <c r="U71" s="965"/>
      <c r="V71" s="965">
        <v>183</v>
      </c>
      <c r="W71" s="965"/>
      <c r="X71" s="965"/>
      <c r="Y71" s="965"/>
      <c r="Z71" s="965"/>
      <c r="AA71" s="965">
        <v>201</v>
      </c>
      <c r="AB71" s="965"/>
      <c r="AC71" s="965"/>
      <c r="AD71" s="965"/>
      <c r="AE71" s="965"/>
      <c r="AF71" s="965">
        <v>201</v>
      </c>
      <c r="AG71" s="965"/>
      <c r="AH71" s="965"/>
      <c r="AI71" s="965"/>
      <c r="AJ71" s="965"/>
      <c r="AK71" s="965" t="s">
        <v>533</v>
      </c>
      <c r="AL71" s="965"/>
      <c r="AM71" s="965"/>
      <c r="AN71" s="965"/>
      <c r="AO71" s="965"/>
      <c r="AP71" s="965" t="s">
        <v>533</v>
      </c>
      <c r="AQ71" s="965"/>
      <c r="AR71" s="965"/>
      <c r="AS71" s="965"/>
      <c r="AT71" s="965"/>
      <c r="AU71" s="965" t="s">
        <v>533</v>
      </c>
      <c r="AV71" s="965"/>
      <c r="AW71" s="965"/>
      <c r="AX71" s="965"/>
      <c r="AY71" s="965"/>
      <c r="AZ71" s="966" t="s">
        <v>539</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386</v>
      </c>
      <c r="R72" s="965"/>
      <c r="S72" s="965"/>
      <c r="T72" s="965"/>
      <c r="U72" s="965"/>
      <c r="V72" s="965">
        <v>376</v>
      </c>
      <c r="W72" s="965"/>
      <c r="X72" s="965"/>
      <c r="Y72" s="965"/>
      <c r="Z72" s="965"/>
      <c r="AA72" s="965">
        <v>10</v>
      </c>
      <c r="AB72" s="965"/>
      <c r="AC72" s="965"/>
      <c r="AD72" s="965"/>
      <c r="AE72" s="965"/>
      <c r="AF72" s="965">
        <v>10</v>
      </c>
      <c r="AG72" s="965"/>
      <c r="AH72" s="965"/>
      <c r="AI72" s="965"/>
      <c r="AJ72" s="965"/>
      <c r="AK72" s="965">
        <v>92</v>
      </c>
      <c r="AL72" s="965"/>
      <c r="AM72" s="965"/>
      <c r="AN72" s="965"/>
      <c r="AO72" s="965"/>
      <c r="AP72" s="965" t="s">
        <v>533</v>
      </c>
      <c r="AQ72" s="965"/>
      <c r="AR72" s="965"/>
      <c r="AS72" s="965"/>
      <c r="AT72" s="965"/>
      <c r="AU72" s="965" t="s">
        <v>533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8703</v>
      </c>
      <c r="R73" s="965"/>
      <c r="S73" s="965"/>
      <c r="T73" s="965"/>
      <c r="U73" s="965"/>
      <c r="V73" s="965">
        <v>7867</v>
      </c>
      <c r="W73" s="965"/>
      <c r="X73" s="965"/>
      <c r="Y73" s="965"/>
      <c r="Z73" s="965"/>
      <c r="AA73" s="965">
        <v>836</v>
      </c>
      <c r="AB73" s="965"/>
      <c r="AC73" s="965"/>
      <c r="AD73" s="965"/>
      <c r="AE73" s="965"/>
      <c r="AF73" s="965">
        <v>836</v>
      </c>
      <c r="AG73" s="965"/>
      <c r="AH73" s="965"/>
      <c r="AI73" s="965"/>
      <c r="AJ73" s="965"/>
      <c r="AK73" s="965" t="s">
        <v>533</v>
      </c>
      <c r="AL73" s="965"/>
      <c r="AM73" s="965"/>
      <c r="AN73" s="965"/>
      <c r="AO73" s="965"/>
      <c r="AP73" s="965">
        <v>3061</v>
      </c>
      <c r="AQ73" s="965"/>
      <c r="AR73" s="965"/>
      <c r="AS73" s="965"/>
      <c r="AT73" s="965"/>
      <c r="AU73" s="965">
        <v>478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8</v>
      </c>
      <c r="R74" s="965"/>
      <c r="S74" s="965"/>
      <c r="T74" s="965"/>
      <c r="U74" s="965"/>
      <c r="V74" s="965">
        <v>3</v>
      </c>
      <c r="W74" s="965"/>
      <c r="X74" s="965"/>
      <c r="Y74" s="965"/>
      <c r="Z74" s="965"/>
      <c r="AA74" s="965">
        <v>5</v>
      </c>
      <c r="AB74" s="965"/>
      <c r="AC74" s="965"/>
      <c r="AD74" s="965"/>
      <c r="AE74" s="965"/>
      <c r="AF74" s="965">
        <v>5</v>
      </c>
      <c r="AG74" s="965"/>
      <c r="AH74" s="965"/>
      <c r="AI74" s="965"/>
      <c r="AJ74" s="965"/>
      <c r="AK74" s="965" t="s">
        <v>533</v>
      </c>
      <c r="AL74" s="965"/>
      <c r="AM74" s="965"/>
      <c r="AN74" s="965"/>
      <c r="AO74" s="965"/>
      <c r="AP74" s="965" t="s">
        <v>533</v>
      </c>
      <c r="AQ74" s="965"/>
      <c r="AR74" s="965"/>
      <c r="AS74" s="965"/>
      <c r="AT74" s="965"/>
      <c r="AU74" s="965" t="s">
        <v>533</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20738</v>
      </c>
      <c r="AG88" s="953"/>
      <c r="AH88" s="953"/>
      <c r="AI88" s="953"/>
      <c r="AJ88" s="953"/>
      <c r="AK88" s="957"/>
      <c r="AL88" s="957"/>
      <c r="AM88" s="957"/>
      <c r="AN88" s="957"/>
      <c r="AO88" s="957"/>
      <c r="AP88" s="953">
        <v>3061</v>
      </c>
      <c r="AQ88" s="953"/>
      <c r="AR88" s="953"/>
      <c r="AS88" s="953"/>
      <c r="AT88" s="953"/>
      <c r="AU88" s="953">
        <v>478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2464</v>
      </c>
      <c r="CS102" s="945"/>
      <c r="CT102" s="945"/>
      <c r="CU102" s="945"/>
      <c r="CV102" s="946"/>
      <c r="CW102" s="944">
        <v>15</v>
      </c>
      <c r="CX102" s="945"/>
      <c r="CY102" s="945"/>
      <c r="CZ102" s="945"/>
      <c r="DA102" s="946"/>
      <c r="DB102" s="944">
        <v>4308</v>
      </c>
      <c r="DC102" s="945"/>
      <c r="DD102" s="945"/>
      <c r="DE102" s="945"/>
      <c r="DF102" s="946"/>
      <c r="DG102" s="944">
        <v>2569</v>
      </c>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4213920</v>
      </c>
      <c r="AB110" s="871"/>
      <c r="AC110" s="871"/>
      <c r="AD110" s="871"/>
      <c r="AE110" s="872"/>
      <c r="AF110" s="873">
        <v>4314893</v>
      </c>
      <c r="AG110" s="871"/>
      <c r="AH110" s="871"/>
      <c r="AI110" s="871"/>
      <c r="AJ110" s="872"/>
      <c r="AK110" s="873">
        <v>4348248</v>
      </c>
      <c r="AL110" s="871"/>
      <c r="AM110" s="871"/>
      <c r="AN110" s="871"/>
      <c r="AO110" s="872"/>
      <c r="AP110" s="874">
        <v>20.3</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38212091</v>
      </c>
      <c r="BR110" s="798"/>
      <c r="BS110" s="798"/>
      <c r="BT110" s="798"/>
      <c r="BU110" s="798"/>
      <c r="BV110" s="798">
        <v>38162432</v>
      </c>
      <c r="BW110" s="798"/>
      <c r="BX110" s="798"/>
      <c r="BY110" s="798"/>
      <c r="BZ110" s="798"/>
      <c r="CA110" s="798">
        <v>39376489</v>
      </c>
      <c r="CB110" s="798"/>
      <c r="CC110" s="798"/>
      <c r="CD110" s="798"/>
      <c r="CE110" s="798"/>
      <c r="CF110" s="859">
        <v>183.6</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409</v>
      </c>
      <c r="AB111" s="907"/>
      <c r="AC111" s="907"/>
      <c r="AD111" s="907"/>
      <c r="AE111" s="908"/>
      <c r="AF111" s="909" t="s">
        <v>409</v>
      </c>
      <c r="AG111" s="907"/>
      <c r="AH111" s="907"/>
      <c r="AI111" s="907"/>
      <c r="AJ111" s="908"/>
      <c r="AK111" s="909" t="s">
        <v>409</v>
      </c>
      <c r="AL111" s="907"/>
      <c r="AM111" s="907"/>
      <c r="AN111" s="907"/>
      <c r="AO111" s="908"/>
      <c r="AP111" s="910" t="s">
        <v>409</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2627418</v>
      </c>
      <c r="BR111" s="769"/>
      <c r="BS111" s="769"/>
      <c r="BT111" s="769"/>
      <c r="BU111" s="769"/>
      <c r="BV111" s="769">
        <v>2776010</v>
      </c>
      <c r="BW111" s="769"/>
      <c r="BX111" s="769"/>
      <c r="BY111" s="769"/>
      <c r="BZ111" s="769"/>
      <c r="CA111" s="769">
        <v>2592335</v>
      </c>
      <c r="CB111" s="769"/>
      <c r="CC111" s="769"/>
      <c r="CD111" s="769"/>
      <c r="CE111" s="769"/>
      <c r="CF111" s="846">
        <v>12.1</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64855</v>
      </c>
      <c r="DH111" s="769"/>
      <c r="DI111" s="769"/>
      <c r="DJ111" s="769"/>
      <c r="DK111" s="769"/>
      <c r="DL111" s="769">
        <v>40636</v>
      </c>
      <c r="DM111" s="769"/>
      <c r="DN111" s="769"/>
      <c r="DO111" s="769"/>
      <c r="DP111" s="769"/>
      <c r="DQ111" s="769">
        <v>23111</v>
      </c>
      <c r="DR111" s="769"/>
      <c r="DS111" s="769"/>
      <c r="DT111" s="769"/>
      <c r="DU111" s="769"/>
      <c r="DV111" s="821">
        <v>0.1</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19101886</v>
      </c>
      <c r="BR112" s="769"/>
      <c r="BS112" s="769"/>
      <c r="BT112" s="769"/>
      <c r="BU112" s="769"/>
      <c r="BV112" s="769">
        <v>18418955</v>
      </c>
      <c r="BW112" s="769"/>
      <c r="BX112" s="769"/>
      <c r="BY112" s="769"/>
      <c r="BZ112" s="769"/>
      <c r="CA112" s="769">
        <v>17306299</v>
      </c>
      <c r="CB112" s="769"/>
      <c r="CC112" s="769"/>
      <c r="CD112" s="769"/>
      <c r="CE112" s="769"/>
      <c r="CF112" s="846">
        <v>80.7</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1014668</v>
      </c>
      <c r="AB113" s="907"/>
      <c r="AC113" s="907"/>
      <c r="AD113" s="907"/>
      <c r="AE113" s="908"/>
      <c r="AF113" s="909">
        <v>971663</v>
      </c>
      <c r="AG113" s="907"/>
      <c r="AH113" s="907"/>
      <c r="AI113" s="907"/>
      <c r="AJ113" s="908"/>
      <c r="AK113" s="909">
        <v>892402</v>
      </c>
      <c r="AL113" s="907"/>
      <c r="AM113" s="907"/>
      <c r="AN113" s="907"/>
      <c r="AO113" s="908"/>
      <c r="AP113" s="910">
        <v>4.2</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518382</v>
      </c>
      <c r="BR113" s="769"/>
      <c r="BS113" s="769"/>
      <c r="BT113" s="769"/>
      <c r="BU113" s="769"/>
      <c r="BV113" s="769">
        <v>452719</v>
      </c>
      <c r="BW113" s="769"/>
      <c r="BX113" s="769"/>
      <c r="BY113" s="769"/>
      <c r="BZ113" s="769"/>
      <c r="CA113" s="769">
        <v>477539</v>
      </c>
      <c r="CB113" s="769"/>
      <c r="CC113" s="769"/>
      <c r="CD113" s="769"/>
      <c r="CE113" s="769"/>
      <c r="CF113" s="846">
        <v>2.2000000000000002</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76492</v>
      </c>
      <c r="AB114" s="782"/>
      <c r="AC114" s="782"/>
      <c r="AD114" s="782"/>
      <c r="AE114" s="783"/>
      <c r="AF114" s="784">
        <v>90581</v>
      </c>
      <c r="AG114" s="782"/>
      <c r="AH114" s="782"/>
      <c r="AI114" s="782"/>
      <c r="AJ114" s="783"/>
      <c r="AK114" s="784">
        <v>85212</v>
      </c>
      <c r="AL114" s="782"/>
      <c r="AM114" s="782"/>
      <c r="AN114" s="782"/>
      <c r="AO114" s="783"/>
      <c r="AP114" s="752">
        <v>0.4</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4586083</v>
      </c>
      <c r="BR114" s="769"/>
      <c r="BS114" s="769"/>
      <c r="BT114" s="769"/>
      <c r="BU114" s="769"/>
      <c r="BV114" s="769">
        <v>4255718</v>
      </c>
      <c r="BW114" s="769"/>
      <c r="BX114" s="769"/>
      <c r="BY114" s="769"/>
      <c r="BZ114" s="769"/>
      <c r="CA114" s="769">
        <v>3379367</v>
      </c>
      <c r="CB114" s="769"/>
      <c r="CC114" s="769"/>
      <c r="CD114" s="769"/>
      <c r="CE114" s="769"/>
      <c r="CF114" s="846">
        <v>15.8</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24201</v>
      </c>
      <c r="AB115" s="907"/>
      <c r="AC115" s="907"/>
      <c r="AD115" s="907"/>
      <c r="AE115" s="908"/>
      <c r="AF115" s="909">
        <v>24219</v>
      </c>
      <c r="AG115" s="907"/>
      <c r="AH115" s="907"/>
      <c r="AI115" s="907"/>
      <c r="AJ115" s="908"/>
      <c r="AK115" s="909">
        <v>15421</v>
      </c>
      <c r="AL115" s="907"/>
      <c r="AM115" s="907"/>
      <c r="AN115" s="907"/>
      <c r="AO115" s="908"/>
      <c r="AP115" s="910">
        <v>0.1</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116014</v>
      </c>
      <c r="BR115" s="769"/>
      <c r="BS115" s="769"/>
      <c r="BT115" s="769"/>
      <c r="BU115" s="769"/>
      <c r="BV115" s="769">
        <v>212821</v>
      </c>
      <c r="BW115" s="769"/>
      <c r="BX115" s="769"/>
      <c r="BY115" s="769"/>
      <c r="BZ115" s="769"/>
      <c r="CA115" s="769">
        <v>304018</v>
      </c>
      <c r="CB115" s="769"/>
      <c r="CC115" s="769"/>
      <c r="CD115" s="769"/>
      <c r="CE115" s="769"/>
      <c r="CF115" s="846">
        <v>1.4</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2562563</v>
      </c>
      <c r="DH115" s="782"/>
      <c r="DI115" s="782"/>
      <c r="DJ115" s="782"/>
      <c r="DK115" s="783"/>
      <c r="DL115" s="784">
        <v>2735374</v>
      </c>
      <c r="DM115" s="782"/>
      <c r="DN115" s="782"/>
      <c r="DO115" s="782"/>
      <c r="DP115" s="783"/>
      <c r="DQ115" s="784">
        <v>2569224</v>
      </c>
      <c r="DR115" s="782"/>
      <c r="DS115" s="782"/>
      <c r="DT115" s="782"/>
      <c r="DU115" s="783"/>
      <c r="DV115" s="752">
        <v>12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5329281</v>
      </c>
      <c r="AB117" s="893"/>
      <c r="AC117" s="893"/>
      <c r="AD117" s="893"/>
      <c r="AE117" s="894"/>
      <c r="AF117" s="896">
        <v>5401356</v>
      </c>
      <c r="AG117" s="893"/>
      <c r="AH117" s="893"/>
      <c r="AI117" s="893"/>
      <c r="AJ117" s="894"/>
      <c r="AK117" s="896">
        <v>5341283</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65161874</v>
      </c>
      <c r="BR118" s="856"/>
      <c r="BS118" s="856"/>
      <c r="BT118" s="856"/>
      <c r="BU118" s="856"/>
      <c r="BV118" s="856">
        <v>64278655</v>
      </c>
      <c r="BW118" s="856"/>
      <c r="BX118" s="856"/>
      <c r="BY118" s="856"/>
      <c r="BZ118" s="856"/>
      <c r="CA118" s="856">
        <v>63436047</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1559073</v>
      </c>
      <c r="BR119" s="798"/>
      <c r="BS119" s="798"/>
      <c r="BT119" s="798"/>
      <c r="BU119" s="798"/>
      <c r="BV119" s="798">
        <v>2376161</v>
      </c>
      <c r="BW119" s="798"/>
      <c r="BX119" s="798"/>
      <c r="BY119" s="798"/>
      <c r="BZ119" s="798"/>
      <c r="CA119" s="798">
        <v>2609514</v>
      </c>
      <c r="CB119" s="798"/>
      <c r="CC119" s="798"/>
      <c r="CD119" s="798"/>
      <c r="CE119" s="798"/>
      <c r="CF119" s="859">
        <v>12.2</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24201</v>
      </c>
      <c r="AB120" s="782"/>
      <c r="AC120" s="782"/>
      <c r="AD120" s="782"/>
      <c r="AE120" s="783"/>
      <c r="AF120" s="784">
        <v>24219</v>
      </c>
      <c r="AG120" s="782"/>
      <c r="AH120" s="782"/>
      <c r="AI120" s="782"/>
      <c r="AJ120" s="783"/>
      <c r="AK120" s="784">
        <v>15187</v>
      </c>
      <c r="AL120" s="782"/>
      <c r="AM120" s="782"/>
      <c r="AN120" s="782"/>
      <c r="AO120" s="783"/>
      <c r="AP120" s="752">
        <v>0.1</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12541363</v>
      </c>
      <c r="BR120" s="769"/>
      <c r="BS120" s="769"/>
      <c r="BT120" s="769"/>
      <c r="BU120" s="769"/>
      <c r="BV120" s="769">
        <v>11980384</v>
      </c>
      <c r="BW120" s="769"/>
      <c r="BX120" s="769"/>
      <c r="BY120" s="769"/>
      <c r="BZ120" s="769"/>
      <c r="CA120" s="769">
        <v>11873281</v>
      </c>
      <c r="CB120" s="769"/>
      <c r="CC120" s="769"/>
      <c r="CD120" s="769"/>
      <c r="CE120" s="769"/>
      <c r="CF120" s="846">
        <v>55.3</v>
      </c>
      <c r="CG120" s="847"/>
      <c r="CH120" s="847"/>
      <c r="CI120" s="847"/>
      <c r="CJ120" s="847"/>
      <c r="CK120" s="848" t="s">
        <v>437</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19099278</v>
      </c>
      <c r="DH120" s="798"/>
      <c r="DI120" s="798"/>
      <c r="DJ120" s="798"/>
      <c r="DK120" s="798"/>
      <c r="DL120" s="798">
        <v>18416255</v>
      </c>
      <c r="DM120" s="798"/>
      <c r="DN120" s="798"/>
      <c r="DO120" s="798"/>
      <c r="DP120" s="798"/>
      <c r="DQ120" s="798">
        <v>17303511</v>
      </c>
      <c r="DR120" s="798"/>
      <c r="DS120" s="798"/>
      <c r="DT120" s="798"/>
      <c r="DU120" s="798"/>
      <c r="DV120" s="799">
        <v>80.7</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33557171</v>
      </c>
      <c r="BR121" s="856"/>
      <c r="BS121" s="856"/>
      <c r="BT121" s="856"/>
      <c r="BU121" s="856"/>
      <c r="BV121" s="856">
        <v>34345312</v>
      </c>
      <c r="BW121" s="856"/>
      <c r="BX121" s="856"/>
      <c r="BY121" s="856"/>
      <c r="BZ121" s="856"/>
      <c r="CA121" s="856">
        <v>35915347</v>
      </c>
      <c r="CB121" s="856"/>
      <c r="CC121" s="856"/>
      <c r="CD121" s="856"/>
      <c r="CE121" s="856"/>
      <c r="CF121" s="857">
        <v>167.4</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2608</v>
      </c>
      <c r="DH121" s="769"/>
      <c r="DI121" s="769"/>
      <c r="DJ121" s="769"/>
      <c r="DK121" s="769"/>
      <c r="DL121" s="769">
        <v>2700</v>
      </c>
      <c r="DM121" s="769"/>
      <c r="DN121" s="769"/>
      <c r="DO121" s="769"/>
      <c r="DP121" s="769"/>
      <c r="DQ121" s="769">
        <v>2788</v>
      </c>
      <c r="DR121" s="769"/>
      <c r="DS121" s="769"/>
      <c r="DT121" s="769"/>
      <c r="DU121" s="769"/>
      <c r="DV121" s="821">
        <v>0</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47657607</v>
      </c>
      <c r="BR122" s="838"/>
      <c r="BS122" s="838"/>
      <c r="BT122" s="838"/>
      <c r="BU122" s="838"/>
      <c r="BV122" s="838">
        <v>48701857</v>
      </c>
      <c r="BW122" s="838"/>
      <c r="BX122" s="838"/>
      <c r="BY122" s="838"/>
      <c r="BZ122" s="838"/>
      <c r="CA122" s="838">
        <v>50398142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83.8</v>
      </c>
      <c r="BR123" s="830"/>
      <c r="BS123" s="830"/>
      <c r="BT123" s="830"/>
      <c r="BU123" s="830"/>
      <c r="BV123" s="830">
        <v>74.099999999999994</v>
      </c>
      <c r="BW123" s="830"/>
      <c r="BX123" s="830"/>
      <c r="BY123" s="830"/>
      <c r="BZ123" s="830"/>
      <c r="CA123" s="830">
        <v>60.7</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v>234</v>
      </c>
      <c r="AL124" s="782"/>
      <c r="AM124" s="782"/>
      <c r="AN124" s="782"/>
      <c r="AO124" s="783"/>
      <c r="AP124" s="752">
        <v>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v>12065</v>
      </c>
      <c r="DR126" s="769"/>
      <c r="DS126" s="769"/>
      <c r="DT126" s="769"/>
      <c r="DU126" s="769"/>
      <c r="DV126" s="821">
        <v>0.1</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451</v>
      </c>
      <c r="AY127" s="756"/>
      <c r="AZ127" s="756"/>
      <c r="BA127" s="756"/>
      <c r="BB127" s="756"/>
      <c r="BC127" s="756"/>
      <c r="BD127" s="756"/>
      <c r="BE127" s="757"/>
      <c r="BF127" s="758" t="s">
        <v>111</v>
      </c>
      <c r="BG127" s="759"/>
      <c r="BH127" s="759"/>
      <c r="BI127" s="759"/>
      <c r="BJ127" s="759"/>
      <c r="BK127" s="759"/>
      <c r="BL127" s="760"/>
      <c r="BM127" s="758">
        <v>12.14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116014</v>
      </c>
      <c r="DH127" s="818"/>
      <c r="DI127" s="818"/>
      <c r="DJ127" s="818"/>
      <c r="DK127" s="818"/>
      <c r="DL127" s="818">
        <v>212821</v>
      </c>
      <c r="DM127" s="818"/>
      <c r="DN127" s="818"/>
      <c r="DO127" s="818"/>
      <c r="DP127" s="818"/>
      <c r="DQ127" s="818">
        <v>291953</v>
      </c>
      <c r="DR127" s="818"/>
      <c r="DS127" s="818"/>
      <c r="DT127" s="818"/>
      <c r="DU127" s="818"/>
      <c r="DV127" s="819">
        <v>1.4</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789672</v>
      </c>
      <c r="AB128" s="722"/>
      <c r="AC128" s="722"/>
      <c r="AD128" s="722"/>
      <c r="AE128" s="723"/>
      <c r="AF128" s="724">
        <v>813991</v>
      </c>
      <c r="AG128" s="722"/>
      <c r="AH128" s="722"/>
      <c r="AI128" s="722"/>
      <c r="AJ128" s="723"/>
      <c r="AK128" s="724">
        <v>942674</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111</v>
      </c>
      <c r="BG128" s="789"/>
      <c r="BH128" s="789"/>
      <c r="BI128" s="789"/>
      <c r="BJ128" s="789"/>
      <c r="BK128" s="789"/>
      <c r="BL128" s="790"/>
      <c r="BM128" s="788">
        <v>17.14</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23483014</v>
      </c>
      <c r="AB129" s="782"/>
      <c r="AC129" s="782"/>
      <c r="AD129" s="782"/>
      <c r="AE129" s="783"/>
      <c r="AF129" s="784">
        <v>23693210</v>
      </c>
      <c r="AG129" s="782"/>
      <c r="AH129" s="782"/>
      <c r="AI129" s="782"/>
      <c r="AJ129" s="783"/>
      <c r="AK129" s="784">
        <v>24226555</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8.6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2612731</v>
      </c>
      <c r="AB130" s="782"/>
      <c r="AC130" s="782"/>
      <c r="AD130" s="782"/>
      <c r="AE130" s="783"/>
      <c r="AF130" s="784">
        <v>2678479</v>
      </c>
      <c r="AG130" s="782"/>
      <c r="AH130" s="782"/>
      <c r="AI130" s="782"/>
      <c r="AJ130" s="783"/>
      <c r="AK130" s="784">
        <v>2774131</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60.7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20870283</v>
      </c>
      <c r="AB131" s="715"/>
      <c r="AC131" s="715"/>
      <c r="AD131" s="715"/>
      <c r="AE131" s="716"/>
      <c r="AF131" s="717">
        <v>21014731</v>
      </c>
      <c r="AG131" s="715"/>
      <c r="AH131" s="715"/>
      <c r="AI131" s="715"/>
      <c r="AJ131" s="716"/>
      <c r="AK131" s="717">
        <v>21452424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9.2326395380000008</v>
      </c>
      <c r="AB132" s="738"/>
      <c r="AC132" s="738"/>
      <c r="AD132" s="738"/>
      <c r="AE132" s="739"/>
      <c r="AF132" s="740">
        <v>9.0835614309999997</v>
      </c>
      <c r="AG132" s="738"/>
      <c r="AH132" s="738"/>
      <c r="AI132" s="738"/>
      <c r="AJ132" s="739"/>
      <c r="AK132" s="740">
        <v>7.5724682669999996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10.1</v>
      </c>
      <c r="AB133" s="747"/>
      <c r="AC133" s="747"/>
      <c r="AD133" s="747"/>
      <c r="AE133" s="748"/>
      <c r="AF133" s="746">
        <v>9.3000000000000007</v>
      </c>
      <c r="AG133" s="747"/>
      <c r="AH133" s="747"/>
      <c r="AI133" s="747"/>
      <c r="AJ133" s="748"/>
      <c r="AK133" s="746">
        <v>8.6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C3" sqref="AC3:AL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C3" sqref="AC3:AL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1" workbookViewId="0">
      <selection activeCell="AC3" sqref="AC3:AL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7005886</v>
      </c>
      <c r="L9" s="264">
        <v>51662</v>
      </c>
      <c r="M9" s="265">
        <v>58402</v>
      </c>
      <c r="N9" s="266">
        <v>-11.5</v>
      </c>
    </row>
    <row r="10" spans="1:16">
      <c r="A10" s="248"/>
      <c r="B10" s="244"/>
      <c r="C10" s="244"/>
      <c r="D10" s="244"/>
      <c r="E10" s="244"/>
      <c r="F10" s="244"/>
      <c r="G10" s="1133" t="s">
        <v>473</v>
      </c>
      <c r="H10" s="1134"/>
      <c r="I10" s="1134"/>
      <c r="J10" s="1135"/>
      <c r="K10" s="267">
        <v>537456</v>
      </c>
      <c r="L10" s="268">
        <v>3963</v>
      </c>
      <c r="M10" s="269">
        <v>4003</v>
      </c>
      <c r="N10" s="270">
        <v>-1</v>
      </c>
    </row>
    <row r="11" spans="1:16" ht="13.5" customHeight="1">
      <c r="A11" s="248"/>
      <c r="B11" s="244"/>
      <c r="C11" s="244"/>
      <c r="D11" s="244"/>
      <c r="E11" s="244"/>
      <c r="F11" s="244"/>
      <c r="G11" s="1133" t="s">
        <v>474</v>
      </c>
      <c r="H11" s="1134"/>
      <c r="I11" s="1134"/>
      <c r="J11" s="1135"/>
      <c r="K11" s="267">
        <v>63952</v>
      </c>
      <c r="L11" s="268">
        <v>472</v>
      </c>
      <c r="M11" s="269">
        <v>3781</v>
      </c>
      <c r="N11" s="270">
        <v>-87.5</v>
      </c>
    </row>
    <row r="12" spans="1:16" ht="13.5" customHeight="1">
      <c r="A12" s="248"/>
      <c r="B12" s="244"/>
      <c r="C12" s="244"/>
      <c r="D12" s="244"/>
      <c r="E12" s="244"/>
      <c r="F12" s="244"/>
      <c r="G12" s="1133" t="s">
        <v>475</v>
      </c>
      <c r="H12" s="1134"/>
      <c r="I12" s="1134"/>
      <c r="J12" s="1135"/>
      <c r="K12" s="267" t="s">
        <v>476</v>
      </c>
      <c r="L12" s="268" t="s">
        <v>476</v>
      </c>
      <c r="M12" s="269">
        <v>598</v>
      </c>
      <c r="N12" s="270" t="s">
        <v>476</v>
      </c>
    </row>
    <row r="13" spans="1:16" ht="13.5" customHeight="1">
      <c r="A13" s="248"/>
      <c r="B13" s="244"/>
      <c r="C13" s="244"/>
      <c r="D13" s="244"/>
      <c r="E13" s="244"/>
      <c r="F13" s="244"/>
      <c r="G13" s="1133" t="s">
        <v>477</v>
      </c>
      <c r="H13" s="1134"/>
      <c r="I13" s="1134"/>
      <c r="J13" s="1135"/>
      <c r="K13" s="267" t="s">
        <v>476</v>
      </c>
      <c r="L13" s="268" t="s">
        <v>476</v>
      </c>
      <c r="M13" s="269">
        <v>1</v>
      </c>
      <c r="N13" s="270" t="s">
        <v>476</v>
      </c>
    </row>
    <row r="14" spans="1:16" ht="13.5" customHeight="1">
      <c r="A14" s="248"/>
      <c r="B14" s="244"/>
      <c r="C14" s="244"/>
      <c r="D14" s="244"/>
      <c r="E14" s="244"/>
      <c r="F14" s="244"/>
      <c r="G14" s="1133" t="s">
        <v>478</v>
      </c>
      <c r="H14" s="1134"/>
      <c r="I14" s="1134"/>
      <c r="J14" s="1135"/>
      <c r="K14" s="267">
        <v>249627</v>
      </c>
      <c r="L14" s="268">
        <v>1841</v>
      </c>
      <c r="M14" s="269">
        <v>2386</v>
      </c>
      <c r="N14" s="270">
        <v>-22.8</v>
      </c>
    </row>
    <row r="15" spans="1:16" ht="13.5" customHeight="1">
      <c r="A15" s="248"/>
      <c r="B15" s="244"/>
      <c r="C15" s="244"/>
      <c r="D15" s="244"/>
      <c r="E15" s="244"/>
      <c r="F15" s="244"/>
      <c r="G15" s="1133" t="s">
        <v>479</v>
      </c>
      <c r="H15" s="1134"/>
      <c r="I15" s="1134"/>
      <c r="J15" s="1135"/>
      <c r="K15" s="267">
        <v>94776</v>
      </c>
      <c r="L15" s="268">
        <v>699</v>
      </c>
      <c r="M15" s="269">
        <v>1344</v>
      </c>
      <c r="N15" s="270">
        <v>-48</v>
      </c>
    </row>
    <row r="16" spans="1:16">
      <c r="A16" s="248"/>
      <c r="B16" s="244"/>
      <c r="C16" s="244"/>
      <c r="D16" s="244"/>
      <c r="E16" s="244"/>
      <c r="F16" s="244"/>
      <c r="G16" s="1136" t="s">
        <v>480</v>
      </c>
      <c r="H16" s="1137"/>
      <c r="I16" s="1137"/>
      <c r="J16" s="1138"/>
      <c r="K16" s="268">
        <v>-937875</v>
      </c>
      <c r="L16" s="268">
        <v>-6916</v>
      </c>
      <c r="M16" s="269">
        <v>-6701</v>
      </c>
      <c r="N16" s="270">
        <v>3.2</v>
      </c>
    </row>
    <row r="17" spans="1:16">
      <c r="A17" s="248"/>
      <c r="B17" s="244"/>
      <c r="C17" s="244"/>
      <c r="D17" s="244"/>
      <c r="E17" s="244"/>
      <c r="F17" s="244"/>
      <c r="G17" s="1136" t="s">
        <v>170</v>
      </c>
      <c r="H17" s="1137"/>
      <c r="I17" s="1137"/>
      <c r="J17" s="1138"/>
      <c r="K17" s="268">
        <v>7013822</v>
      </c>
      <c r="L17" s="268">
        <v>51721</v>
      </c>
      <c r="M17" s="269">
        <v>63814</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5.99</v>
      </c>
      <c r="L21" s="281">
        <v>6.4</v>
      </c>
      <c r="M21" s="282">
        <v>-0.41</v>
      </c>
      <c r="N21" s="249"/>
      <c r="O21" s="283"/>
      <c r="P21" s="279"/>
    </row>
    <row r="22" spans="1:16" s="284" customFormat="1">
      <c r="A22" s="279"/>
      <c r="B22" s="249"/>
      <c r="C22" s="249"/>
      <c r="D22" s="249"/>
      <c r="E22" s="249"/>
      <c r="F22" s="249"/>
      <c r="G22" s="1130" t="s">
        <v>486</v>
      </c>
      <c r="H22" s="1131"/>
      <c r="I22" s="1131"/>
      <c r="J22" s="1132"/>
      <c r="K22" s="285">
        <v>98.1</v>
      </c>
      <c r="L22" s="286">
        <v>98.9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490</v>
      </c>
      <c r="H32" s="1122"/>
      <c r="I32" s="1122"/>
      <c r="J32" s="1123"/>
      <c r="K32" s="294">
        <v>4348248</v>
      </c>
      <c r="L32" s="294">
        <v>32064</v>
      </c>
      <c r="M32" s="295">
        <v>38473</v>
      </c>
      <c r="N32" s="296">
        <v>-16.7</v>
      </c>
    </row>
    <row r="33" spans="1:16" ht="13.5" customHeight="1">
      <c r="A33" s="248"/>
      <c r="B33" s="244"/>
      <c r="C33" s="244"/>
      <c r="D33" s="244"/>
      <c r="E33" s="244"/>
      <c r="F33" s="244"/>
      <c r="G33" s="1121" t="s">
        <v>491</v>
      </c>
      <c r="H33" s="1122"/>
      <c r="I33" s="1122"/>
      <c r="J33" s="1123"/>
      <c r="K33" s="294" t="s">
        <v>476</v>
      </c>
      <c r="L33" s="294" t="s">
        <v>476</v>
      </c>
      <c r="M33" s="295" t="s">
        <v>476</v>
      </c>
      <c r="N33" s="296" t="s">
        <v>476</v>
      </c>
    </row>
    <row r="34" spans="1:16" ht="27" customHeight="1">
      <c r="A34" s="248"/>
      <c r="B34" s="244"/>
      <c r="C34" s="244"/>
      <c r="D34" s="244"/>
      <c r="E34" s="244"/>
      <c r="F34" s="244"/>
      <c r="G34" s="1121" t="s">
        <v>492</v>
      </c>
      <c r="H34" s="1122"/>
      <c r="I34" s="1122"/>
      <c r="J34" s="1123"/>
      <c r="K34" s="294" t="s">
        <v>476</v>
      </c>
      <c r="L34" s="294" t="s">
        <v>476</v>
      </c>
      <c r="M34" s="295">
        <v>31</v>
      </c>
      <c r="N34" s="296" t="s">
        <v>476</v>
      </c>
    </row>
    <row r="35" spans="1:16" ht="27" customHeight="1">
      <c r="A35" s="248"/>
      <c r="B35" s="244"/>
      <c r="C35" s="244"/>
      <c r="D35" s="244"/>
      <c r="E35" s="244"/>
      <c r="F35" s="244"/>
      <c r="G35" s="1121" t="s">
        <v>493</v>
      </c>
      <c r="H35" s="1122"/>
      <c r="I35" s="1122"/>
      <c r="J35" s="1123"/>
      <c r="K35" s="294">
        <v>892402</v>
      </c>
      <c r="L35" s="294">
        <v>6581</v>
      </c>
      <c r="M35" s="295">
        <v>10015</v>
      </c>
      <c r="N35" s="296">
        <v>-34.299999999999997</v>
      </c>
    </row>
    <row r="36" spans="1:16" ht="27" customHeight="1">
      <c r="A36" s="248"/>
      <c r="B36" s="244"/>
      <c r="C36" s="244"/>
      <c r="D36" s="244"/>
      <c r="E36" s="244"/>
      <c r="F36" s="244"/>
      <c r="G36" s="1121" t="s">
        <v>494</v>
      </c>
      <c r="H36" s="1122"/>
      <c r="I36" s="1122"/>
      <c r="J36" s="1123"/>
      <c r="K36" s="294">
        <v>85212</v>
      </c>
      <c r="L36" s="294">
        <v>628</v>
      </c>
      <c r="M36" s="295">
        <v>1507</v>
      </c>
      <c r="N36" s="296">
        <v>-58.3</v>
      </c>
    </row>
    <row r="37" spans="1:16" ht="13.5" customHeight="1">
      <c r="A37" s="248"/>
      <c r="B37" s="244"/>
      <c r="C37" s="244"/>
      <c r="D37" s="244"/>
      <c r="E37" s="244"/>
      <c r="F37" s="244"/>
      <c r="G37" s="1121" t="s">
        <v>495</v>
      </c>
      <c r="H37" s="1122"/>
      <c r="I37" s="1122"/>
      <c r="J37" s="1123"/>
      <c r="K37" s="294">
        <v>15421</v>
      </c>
      <c r="L37" s="294">
        <v>114</v>
      </c>
      <c r="M37" s="295">
        <v>1079</v>
      </c>
      <c r="N37" s="296">
        <v>-89.4</v>
      </c>
    </row>
    <row r="38" spans="1:16" ht="27" customHeight="1">
      <c r="A38" s="248"/>
      <c r="B38" s="244"/>
      <c r="C38" s="244"/>
      <c r="D38" s="244"/>
      <c r="E38" s="244"/>
      <c r="F38" s="244"/>
      <c r="G38" s="1124" t="s">
        <v>496</v>
      </c>
      <c r="H38" s="1125"/>
      <c r="I38" s="1125"/>
      <c r="J38" s="1126"/>
      <c r="K38" s="297" t="s">
        <v>476</v>
      </c>
      <c r="L38" s="297" t="s">
        <v>476</v>
      </c>
      <c r="M38" s="298">
        <v>5</v>
      </c>
      <c r="N38" s="299" t="s">
        <v>476</v>
      </c>
      <c r="O38" s="293"/>
    </row>
    <row r="39" spans="1:16">
      <c r="A39" s="248"/>
      <c r="B39" s="244"/>
      <c r="C39" s="244"/>
      <c r="D39" s="244"/>
      <c r="E39" s="244"/>
      <c r="F39" s="244"/>
      <c r="G39" s="1124" t="s">
        <v>497</v>
      </c>
      <c r="H39" s="1125"/>
      <c r="I39" s="1125"/>
      <c r="J39" s="1126"/>
      <c r="K39" s="300">
        <v>-942674</v>
      </c>
      <c r="L39" s="300">
        <v>-6951</v>
      </c>
      <c r="M39" s="301">
        <v>-7129</v>
      </c>
      <c r="N39" s="302">
        <v>-2.5</v>
      </c>
      <c r="O39" s="293"/>
    </row>
    <row r="40" spans="1:16" ht="27" customHeight="1">
      <c r="A40" s="248"/>
      <c r="B40" s="244"/>
      <c r="C40" s="244"/>
      <c r="D40" s="244"/>
      <c r="E40" s="244"/>
      <c r="F40" s="244"/>
      <c r="G40" s="1121" t="s">
        <v>498</v>
      </c>
      <c r="H40" s="1122"/>
      <c r="I40" s="1122"/>
      <c r="J40" s="1123"/>
      <c r="K40" s="300">
        <v>-2774131</v>
      </c>
      <c r="L40" s="300">
        <v>-20457</v>
      </c>
      <c r="M40" s="301">
        <v>-30363</v>
      </c>
      <c r="N40" s="302">
        <v>-32.6</v>
      </c>
      <c r="O40" s="293"/>
    </row>
    <row r="41" spans="1:16">
      <c r="A41" s="248"/>
      <c r="B41" s="244"/>
      <c r="C41" s="244"/>
      <c r="D41" s="244"/>
      <c r="E41" s="244"/>
      <c r="F41" s="244"/>
      <c r="G41" s="1127" t="s">
        <v>280</v>
      </c>
      <c r="H41" s="1128"/>
      <c r="I41" s="1128"/>
      <c r="J41" s="1129"/>
      <c r="K41" s="294">
        <v>1624478</v>
      </c>
      <c r="L41" s="300">
        <v>11979</v>
      </c>
      <c r="M41" s="301">
        <v>13618</v>
      </c>
      <c r="N41" s="302">
        <v>-12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467</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2136926</v>
      </c>
      <c r="J51" s="320">
        <v>16494</v>
      </c>
      <c r="K51" s="321">
        <v>-28.3</v>
      </c>
      <c r="L51" s="322">
        <v>53925</v>
      </c>
      <c r="M51" s="323">
        <v>7.7</v>
      </c>
      <c r="N51" s="324">
        <v>-36</v>
      </c>
    </row>
    <row r="52" spans="1:14">
      <c r="A52" s="248"/>
      <c r="B52" s="244"/>
      <c r="C52" s="244"/>
      <c r="D52" s="244"/>
      <c r="E52" s="244"/>
      <c r="F52" s="244"/>
      <c r="G52" s="325"/>
      <c r="H52" s="326" t="s">
        <v>509</v>
      </c>
      <c r="I52" s="327">
        <v>1172309</v>
      </c>
      <c r="J52" s="328">
        <v>9049</v>
      </c>
      <c r="K52" s="329">
        <v>-30.2</v>
      </c>
      <c r="L52" s="330">
        <v>34260</v>
      </c>
      <c r="M52" s="331">
        <v>13.9</v>
      </c>
      <c r="N52" s="332">
        <v>-44.1</v>
      </c>
    </row>
    <row r="53" spans="1:14">
      <c r="A53" s="248"/>
      <c r="B53" s="244"/>
      <c r="C53" s="244"/>
      <c r="D53" s="244"/>
      <c r="E53" s="244"/>
      <c r="F53" s="244"/>
      <c r="G53" s="310" t="s">
        <v>510</v>
      </c>
      <c r="H53" s="311"/>
      <c r="I53" s="319">
        <v>2306716</v>
      </c>
      <c r="J53" s="320">
        <v>17672</v>
      </c>
      <c r="K53" s="321">
        <v>7.1</v>
      </c>
      <c r="L53" s="322">
        <v>51263</v>
      </c>
      <c r="M53" s="323">
        <v>-4.9000000000000004</v>
      </c>
      <c r="N53" s="324">
        <v>12</v>
      </c>
    </row>
    <row r="54" spans="1:14">
      <c r="A54" s="248"/>
      <c r="B54" s="244"/>
      <c r="C54" s="244"/>
      <c r="D54" s="244"/>
      <c r="E54" s="244"/>
      <c r="F54" s="244"/>
      <c r="G54" s="325"/>
      <c r="H54" s="326" t="s">
        <v>509</v>
      </c>
      <c r="I54" s="327">
        <v>1115992</v>
      </c>
      <c r="J54" s="328">
        <v>8550</v>
      </c>
      <c r="K54" s="329">
        <v>-5.5</v>
      </c>
      <c r="L54" s="330">
        <v>29061</v>
      </c>
      <c r="M54" s="331">
        <v>-15.2</v>
      </c>
      <c r="N54" s="332">
        <v>9.6999999999999993</v>
      </c>
    </row>
    <row r="55" spans="1:14">
      <c r="A55" s="248"/>
      <c r="B55" s="244"/>
      <c r="C55" s="244"/>
      <c r="D55" s="244"/>
      <c r="E55" s="244"/>
      <c r="F55" s="244"/>
      <c r="G55" s="310" t="s">
        <v>511</v>
      </c>
      <c r="H55" s="311"/>
      <c r="I55" s="319">
        <v>3121258</v>
      </c>
      <c r="J55" s="320">
        <v>23881</v>
      </c>
      <c r="K55" s="321">
        <v>35.1</v>
      </c>
      <c r="L55" s="322">
        <v>41433</v>
      </c>
      <c r="M55" s="323">
        <v>-19.2</v>
      </c>
      <c r="N55" s="324">
        <v>54.3</v>
      </c>
    </row>
    <row r="56" spans="1:14">
      <c r="A56" s="248"/>
      <c r="B56" s="244"/>
      <c r="C56" s="244"/>
      <c r="D56" s="244"/>
      <c r="E56" s="244"/>
      <c r="F56" s="244"/>
      <c r="G56" s="325"/>
      <c r="H56" s="326" t="s">
        <v>509</v>
      </c>
      <c r="I56" s="327">
        <v>1532385</v>
      </c>
      <c r="J56" s="328">
        <v>11724</v>
      </c>
      <c r="K56" s="329">
        <v>37.1</v>
      </c>
      <c r="L56" s="330">
        <v>22351</v>
      </c>
      <c r="M56" s="331">
        <v>-23.1</v>
      </c>
      <c r="N56" s="332">
        <v>60.2</v>
      </c>
    </row>
    <row r="57" spans="1:14">
      <c r="A57" s="248"/>
      <c r="B57" s="244"/>
      <c r="C57" s="244"/>
      <c r="D57" s="244"/>
      <c r="E57" s="244"/>
      <c r="F57" s="244"/>
      <c r="G57" s="310" t="s">
        <v>512</v>
      </c>
      <c r="H57" s="311"/>
      <c r="I57" s="319">
        <v>4585864</v>
      </c>
      <c r="J57" s="320">
        <v>34092</v>
      </c>
      <c r="K57" s="321">
        <v>42.8</v>
      </c>
      <c r="L57" s="322">
        <v>43493</v>
      </c>
      <c r="M57" s="323">
        <v>5</v>
      </c>
      <c r="N57" s="324">
        <v>37.799999999999997</v>
      </c>
    </row>
    <row r="58" spans="1:14">
      <c r="A58" s="248"/>
      <c r="B58" s="244"/>
      <c r="C58" s="244"/>
      <c r="D58" s="244"/>
      <c r="E58" s="244"/>
      <c r="F58" s="244"/>
      <c r="G58" s="325"/>
      <c r="H58" s="326" t="s">
        <v>509</v>
      </c>
      <c r="I58" s="327">
        <v>1605368</v>
      </c>
      <c r="J58" s="328">
        <v>11934</v>
      </c>
      <c r="K58" s="329">
        <v>1.8</v>
      </c>
      <c r="L58" s="330">
        <v>23254</v>
      </c>
      <c r="M58" s="331">
        <v>4</v>
      </c>
      <c r="N58" s="332">
        <v>-2.2000000000000002</v>
      </c>
    </row>
    <row r="59" spans="1:14">
      <c r="A59" s="248"/>
      <c r="B59" s="244"/>
      <c r="C59" s="244"/>
      <c r="D59" s="244"/>
      <c r="E59" s="244"/>
      <c r="F59" s="244"/>
      <c r="G59" s="310" t="s">
        <v>513</v>
      </c>
      <c r="H59" s="311"/>
      <c r="I59" s="319">
        <v>6362143</v>
      </c>
      <c r="J59" s="320">
        <v>46915</v>
      </c>
      <c r="K59" s="321">
        <v>37.6</v>
      </c>
      <c r="L59" s="322">
        <v>50840</v>
      </c>
      <c r="M59" s="323">
        <v>16.899999999999999</v>
      </c>
      <c r="N59" s="324">
        <v>20.7</v>
      </c>
    </row>
    <row r="60" spans="1:14">
      <c r="A60" s="248"/>
      <c r="B60" s="244"/>
      <c r="C60" s="244"/>
      <c r="D60" s="244"/>
      <c r="E60" s="244"/>
      <c r="F60" s="244"/>
      <c r="G60" s="325"/>
      <c r="H60" s="326" t="s">
        <v>509</v>
      </c>
      <c r="I60" s="333">
        <v>2020411</v>
      </c>
      <c r="J60" s="328">
        <v>14899</v>
      </c>
      <c r="K60" s="329">
        <v>24.8</v>
      </c>
      <c r="L60" s="330">
        <v>25367</v>
      </c>
      <c r="M60" s="331">
        <v>9.1</v>
      </c>
      <c r="N60" s="332">
        <v>15.7</v>
      </c>
    </row>
    <row r="61" spans="1:14">
      <c r="A61" s="248"/>
      <c r="B61" s="244"/>
      <c r="C61" s="244"/>
      <c r="D61" s="244"/>
      <c r="E61" s="244"/>
      <c r="F61" s="244"/>
      <c r="G61" s="310" t="s">
        <v>514</v>
      </c>
      <c r="H61" s="334"/>
      <c r="I61" s="335">
        <v>3702581</v>
      </c>
      <c r="J61" s="336">
        <v>27811</v>
      </c>
      <c r="K61" s="337">
        <v>18.899999999999999</v>
      </c>
      <c r="L61" s="338">
        <v>48191</v>
      </c>
      <c r="M61" s="339">
        <v>1.1000000000000001</v>
      </c>
      <c r="N61" s="324">
        <v>17.8</v>
      </c>
    </row>
    <row r="62" spans="1:14">
      <c r="A62" s="248"/>
      <c r="B62" s="244"/>
      <c r="C62" s="244"/>
      <c r="D62" s="244"/>
      <c r="E62" s="244"/>
      <c r="F62" s="244"/>
      <c r="G62" s="325"/>
      <c r="H62" s="326" t="s">
        <v>509</v>
      </c>
      <c r="I62" s="327">
        <v>1489293</v>
      </c>
      <c r="J62" s="328">
        <v>11231</v>
      </c>
      <c r="K62" s="329">
        <v>5.6</v>
      </c>
      <c r="L62" s="330">
        <v>26859</v>
      </c>
      <c r="M62" s="331">
        <v>-2.2999999999999998</v>
      </c>
      <c r="N62" s="332">
        <v>7.9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C3" sqref="AC3:AL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3.12</v>
      </c>
      <c r="G47" s="12">
        <v>6.43</v>
      </c>
      <c r="H47" s="12">
        <v>4.1399999999999997</v>
      </c>
      <c r="I47" s="12">
        <v>7.56</v>
      </c>
      <c r="J47" s="13">
        <v>8.34</v>
      </c>
    </row>
    <row r="48" spans="2:10" ht="57.75" customHeight="1">
      <c r="B48" s="14"/>
      <c r="C48" s="1141" t="s">
        <v>4</v>
      </c>
      <c r="D48" s="1141"/>
      <c r="E48" s="1142"/>
      <c r="F48" s="15">
        <v>6.04</v>
      </c>
      <c r="G48" s="16">
        <v>4.45</v>
      </c>
      <c r="H48" s="16">
        <v>9.2200000000000006</v>
      </c>
      <c r="I48" s="16">
        <v>9.74</v>
      </c>
      <c r="J48" s="17">
        <v>10.87</v>
      </c>
    </row>
    <row r="49" spans="2:10" ht="57.75" customHeight="1" thickBot="1">
      <c r="B49" s="18"/>
      <c r="C49" s="1143" t="s">
        <v>5</v>
      </c>
      <c r="D49" s="1143"/>
      <c r="E49" s="1144"/>
      <c r="F49" s="19">
        <v>1.43</v>
      </c>
      <c r="G49" s="20">
        <v>2.0299999999999998</v>
      </c>
      <c r="H49" s="20">
        <v>2.72</v>
      </c>
      <c r="I49" s="20">
        <v>4.05</v>
      </c>
      <c r="J49" s="21">
        <v>2.2999999999999998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0" zoomScaleNormal="70" zoomScaleSheetLayoutView="100" workbookViewId="0">
      <selection activeCell="AC3" sqref="AC3:AL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v>6.04</v>
      </c>
      <c r="G34" s="33">
        <v>4.45</v>
      </c>
      <c r="H34" s="33">
        <v>9.2200000000000006</v>
      </c>
      <c r="I34" s="33">
        <v>9.74</v>
      </c>
      <c r="J34" s="34">
        <v>10.87</v>
      </c>
      <c r="K34" s="22"/>
      <c r="L34" s="22"/>
      <c r="M34" s="22"/>
      <c r="N34" s="22"/>
      <c r="O34" s="22"/>
      <c r="P34" s="22"/>
    </row>
    <row r="35" spans="1:16" ht="39" customHeight="1">
      <c r="A35" s="22"/>
      <c r="B35" s="35"/>
      <c r="C35" s="1145" t="s">
        <v>522</v>
      </c>
      <c r="D35" s="1146"/>
      <c r="E35" s="1147"/>
      <c r="F35" s="36">
        <v>6.32</v>
      </c>
      <c r="G35" s="37">
        <v>6.28</v>
      </c>
      <c r="H35" s="37">
        <v>6.83</v>
      </c>
      <c r="I35" s="37">
        <v>8.6199999999999992</v>
      </c>
      <c r="J35" s="38">
        <v>9.17</v>
      </c>
      <c r="K35" s="22"/>
      <c r="L35" s="22"/>
      <c r="M35" s="22"/>
      <c r="N35" s="22"/>
      <c r="O35" s="22"/>
      <c r="P35" s="22"/>
    </row>
    <row r="36" spans="1:16" ht="39" customHeight="1">
      <c r="A36" s="22"/>
      <c r="B36" s="35"/>
      <c r="C36" s="1145" t="s">
        <v>523</v>
      </c>
      <c r="D36" s="1146"/>
      <c r="E36" s="1147"/>
      <c r="F36" s="36">
        <v>1.58</v>
      </c>
      <c r="G36" s="37">
        <v>1.71</v>
      </c>
      <c r="H36" s="37">
        <v>1.95</v>
      </c>
      <c r="I36" s="37">
        <v>2.79</v>
      </c>
      <c r="J36" s="38">
        <v>2.0499999999999998</v>
      </c>
      <c r="K36" s="22"/>
      <c r="L36" s="22"/>
      <c r="M36" s="22"/>
      <c r="N36" s="22"/>
      <c r="O36" s="22"/>
      <c r="P36" s="22"/>
    </row>
    <row r="37" spans="1:16" ht="39" customHeight="1">
      <c r="A37" s="22"/>
      <c r="B37" s="35"/>
      <c r="C37" s="1145" t="s">
        <v>524</v>
      </c>
      <c r="D37" s="1146"/>
      <c r="E37" s="1147"/>
      <c r="F37" s="36" t="s">
        <v>525</v>
      </c>
      <c r="G37" s="37">
        <v>1.85</v>
      </c>
      <c r="H37" s="37">
        <v>2.58</v>
      </c>
      <c r="I37" s="37">
        <v>1.1100000000000001</v>
      </c>
      <c r="J37" s="38">
        <v>1.69</v>
      </c>
      <c r="K37" s="22"/>
      <c r="L37" s="22"/>
      <c r="M37" s="22"/>
      <c r="N37" s="22"/>
      <c r="O37" s="22"/>
      <c r="P37" s="22"/>
    </row>
    <row r="38" spans="1:16" ht="39" customHeight="1">
      <c r="A38" s="22"/>
      <c r="B38" s="35"/>
      <c r="C38" s="1145" t="s">
        <v>526</v>
      </c>
      <c r="D38" s="1146"/>
      <c r="E38" s="1147"/>
      <c r="F38" s="36">
        <v>0.49</v>
      </c>
      <c r="G38" s="37">
        <v>0.33</v>
      </c>
      <c r="H38" s="37">
        <v>0.13</v>
      </c>
      <c r="I38" s="37">
        <v>0.5</v>
      </c>
      <c r="J38" s="38">
        <v>0.53</v>
      </c>
      <c r="K38" s="22"/>
      <c r="L38" s="22"/>
      <c r="M38" s="22"/>
      <c r="N38" s="22"/>
      <c r="O38" s="22"/>
      <c r="P38" s="22"/>
    </row>
    <row r="39" spans="1:16" ht="39" customHeight="1">
      <c r="A39" s="22"/>
      <c r="B39" s="35"/>
      <c r="C39" s="1145" t="s">
        <v>527</v>
      </c>
      <c r="D39" s="1146"/>
      <c r="E39" s="1147"/>
      <c r="F39" s="36">
        <v>0.03</v>
      </c>
      <c r="G39" s="37">
        <v>0.03</v>
      </c>
      <c r="H39" s="37">
        <v>0.01</v>
      </c>
      <c r="I39" s="37">
        <v>0.01</v>
      </c>
      <c r="J39" s="38">
        <v>0.02</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529</v>
      </c>
      <c r="D43" s="1149"/>
      <c r="E43" s="1150"/>
      <c r="F43" s="41">
        <v>0.23</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70" zoomScaleNormal="70" zoomScaleSheetLayoutView="55" workbookViewId="0">
      <selection activeCell="AC3" sqref="AC3:AL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4182</v>
      </c>
      <c r="L45" s="60">
        <v>4168</v>
      </c>
      <c r="M45" s="60">
        <v>4214</v>
      </c>
      <c r="N45" s="60">
        <v>4315</v>
      </c>
      <c r="O45" s="61">
        <v>4348</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1105</v>
      </c>
      <c r="L48" s="64">
        <v>998</v>
      </c>
      <c r="M48" s="64">
        <v>1015</v>
      </c>
      <c r="N48" s="64">
        <v>972</v>
      </c>
      <c r="O48" s="65">
        <v>892</v>
      </c>
      <c r="P48" s="48"/>
      <c r="Q48" s="48"/>
      <c r="R48" s="48"/>
      <c r="S48" s="48"/>
      <c r="T48" s="48"/>
      <c r="U48" s="48"/>
    </row>
    <row r="49" spans="1:21" ht="30.75" customHeight="1">
      <c r="A49" s="48"/>
      <c r="B49" s="1163"/>
      <c r="C49" s="1164"/>
      <c r="D49" s="62"/>
      <c r="E49" s="1155" t="s">
        <v>16</v>
      </c>
      <c r="F49" s="1155"/>
      <c r="G49" s="1155"/>
      <c r="H49" s="1155"/>
      <c r="I49" s="1155"/>
      <c r="J49" s="1156"/>
      <c r="K49" s="63">
        <v>216</v>
      </c>
      <c r="L49" s="64">
        <v>89</v>
      </c>
      <c r="M49" s="64">
        <v>76</v>
      </c>
      <c r="N49" s="64">
        <v>91</v>
      </c>
      <c r="O49" s="65">
        <v>85</v>
      </c>
      <c r="P49" s="48"/>
      <c r="Q49" s="48"/>
      <c r="R49" s="48"/>
      <c r="S49" s="48"/>
      <c r="T49" s="48"/>
      <c r="U49" s="48"/>
    </row>
    <row r="50" spans="1:21" ht="30.75" customHeight="1">
      <c r="A50" s="48"/>
      <c r="B50" s="1163"/>
      <c r="C50" s="1164"/>
      <c r="D50" s="62"/>
      <c r="E50" s="1155" t="s">
        <v>17</v>
      </c>
      <c r="F50" s="1155"/>
      <c r="G50" s="1155"/>
      <c r="H50" s="1155"/>
      <c r="I50" s="1155"/>
      <c r="J50" s="1156"/>
      <c r="K50" s="63">
        <v>53</v>
      </c>
      <c r="L50" s="64">
        <v>24</v>
      </c>
      <c r="M50" s="64">
        <v>24</v>
      </c>
      <c r="N50" s="64">
        <v>24</v>
      </c>
      <c r="O50" s="65">
        <v>15</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3309</v>
      </c>
      <c r="L52" s="64">
        <v>3277</v>
      </c>
      <c r="M52" s="64">
        <v>3403</v>
      </c>
      <c r="N52" s="64">
        <v>3491</v>
      </c>
      <c r="O52" s="65">
        <v>3717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2248</v>
      </c>
      <c r="L53" s="69">
        <v>2003</v>
      </c>
      <c r="M53" s="69">
        <v>1926</v>
      </c>
      <c r="N53" s="69">
        <v>1911</v>
      </c>
      <c r="O53" s="70">
        <v>1623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70" zoomScaleNormal="70" zoomScaleSheetLayoutView="100" workbookViewId="0">
      <selection activeCell="AC3" sqref="AC3:AL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38576</v>
      </c>
      <c r="J41" s="83">
        <v>38469</v>
      </c>
      <c r="K41" s="83">
        <v>38212</v>
      </c>
      <c r="L41" s="83">
        <v>38162</v>
      </c>
      <c r="M41" s="84">
        <v>39376</v>
      </c>
    </row>
    <row r="42" spans="2:13" ht="27.75" customHeight="1">
      <c r="B42" s="1171"/>
      <c r="C42" s="1172"/>
      <c r="D42" s="85"/>
      <c r="E42" s="1175" t="s">
        <v>26</v>
      </c>
      <c r="F42" s="1175"/>
      <c r="G42" s="1175"/>
      <c r="H42" s="1176"/>
      <c r="I42" s="86">
        <v>2652</v>
      </c>
      <c r="J42" s="87">
        <v>2628</v>
      </c>
      <c r="K42" s="87">
        <v>2627</v>
      </c>
      <c r="L42" s="87">
        <v>2776</v>
      </c>
      <c r="M42" s="88">
        <v>2592</v>
      </c>
    </row>
    <row r="43" spans="2:13" ht="27.75" customHeight="1">
      <c r="B43" s="1171"/>
      <c r="C43" s="1172"/>
      <c r="D43" s="85"/>
      <c r="E43" s="1175" t="s">
        <v>27</v>
      </c>
      <c r="F43" s="1175"/>
      <c r="G43" s="1175"/>
      <c r="H43" s="1176"/>
      <c r="I43" s="86">
        <v>19387</v>
      </c>
      <c r="J43" s="87">
        <v>19538</v>
      </c>
      <c r="K43" s="87">
        <v>19102</v>
      </c>
      <c r="L43" s="87">
        <v>18419</v>
      </c>
      <c r="M43" s="88">
        <v>17306</v>
      </c>
    </row>
    <row r="44" spans="2:13" ht="27.75" customHeight="1">
      <c r="B44" s="1171"/>
      <c r="C44" s="1172"/>
      <c r="D44" s="85"/>
      <c r="E44" s="1175" t="s">
        <v>28</v>
      </c>
      <c r="F44" s="1175"/>
      <c r="G44" s="1175"/>
      <c r="H44" s="1176"/>
      <c r="I44" s="86">
        <v>537</v>
      </c>
      <c r="J44" s="87">
        <v>560</v>
      </c>
      <c r="K44" s="87">
        <v>518</v>
      </c>
      <c r="L44" s="87">
        <v>453</v>
      </c>
      <c r="M44" s="88">
        <v>478</v>
      </c>
    </row>
    <row r="45" spans="2:13" ht="27.75" customHeight="1">
      <c r="B45" s="1171"/>
      <c r="C45" s="1172"/>
      <c r="D45" s="85"/>
      <c r="E45" s="1175" t="s">
        <v>29</v>
      </c>
      <c r="F45" s="1175"/>
      <c r="G45" s="1175"/>
      <c r="H45" s="1176"/>
      <c r="I45" s="86">
        <v>4671</v>
      </c>
      <c r="J45" s="87">
        <v>4551</v>
      </c>
      <c r="K45" s="87">
        <v>4586</v>
      </c>
      <c r="L45" s="87">
        <v>4256</v>
      </c>
      <c r="M45" s="88">
        <v>3379</v>
      </c>
    </row>
    <row r="46" spans="2:13" ht="27.75" customHeight="1">
      <c r="B46" s="1171"/>
      <c r="C46" s="1172"/>
      <c r="D46" s="85"/>
      <c r="E46" s="1175" t="s">
        <v>30</v>
      </c>
      <c r="F46" s="1175"/>
      <c r="G46" s="1175"/>
      <c r="H46" s="1176"/>
      <c r="I46" s="86">
        <v>216</v>
      </c>
      <c r="J46" s="87">
        <v>215</v>
      </c>
      <c r="K46" s="87">
        <v>116</v>
      </c>
      <c r="L46" s="87">
        <v>213</v>
      </c>
      <c r="M46" s="88">
        <v>304</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1388</v>
      </c>
      <c r="J49" s="87">
        <v>2118</v>
      </c>
      <c r="K49" s="87">
        <v>1559</v>
      </c>
      <c r="L49" s="87">
        <v>2376</v>
      </c>
      <c r="M49" s="88">
        <v>2610</v>
      </c>
    </row>
    <row r="50" spans="2:13" ht="27.75" customHeight="1">
      <c r="B50" s="1171"/>
      <c r="C50" s="1172"/>
      <c r="D50" s="85"/>
      <c r="E50" s="1175" t="s">
        <v>35</v>
      </c>
      <c r="F50" s="1175"/>
      <c r="G50" s="1175"/>
      <c r="H50" s="1176"/>
      <c r="I50" s="86">
        <v>13286</v>
      </c>
      <c r="J50" s="87">
        <v>12920</v>
      </c>
      <c r="K50" s="87">
        <v>12541</v>
      </c>
      <c r="L50" s="87">
        <v>11980</v>
      </c>
      <c r="M50" s="88">
        <v>11873</v>
      </c>
    </row>
    <row r="51" spans="2:13" ht="27.75" customHeight="1">
      <c r="B51" s="1173"/>
      <c r="C51" s="1174"/>
      <c r="D51" s="85"/>
      <c r="E51" s="1175" t="s">
        <v>36</v>
      </c>
      <c r="F51" s="1175"/>
      <c r="G51" s="1175"/>
      <c r="H51" s="1176"/>
      <c r="I51" s="86">
        <v>32190</v>
      </c>
      <c r="J51" s="87">
        <v>32534</v>
      </c>
      <c r="K51" s="87">
        <v>33557</v>
      </c>
      <c r="L51" s="87">
        <v>34345</v>
      </c>
      <c r="M51" s="88">
        <v>35915</v>
      </c>
    </row>
    <row r="52" spans="2:13" ht="27.75" customHeight="1" thickBot="1">
      <c r="B52" s="1177" t="s">
        <v>37</v>
      </c>
      <c r="C52" s="1178"/>
      <c r="D52" s="90"/>
      <c r="E52" s="1179" t="s">
        <v>38</v>
      </c>
      <c r="F52" s="1179"/>
      <c r="G52" s="1179"/>
      <c r="H52" s="1180"/>
      <c r="I52" s="91">
        <v>19176</v>
      </c>
      <c r="J52" s="92">
        <v>18387</v>
      </c>
      <c r="K52" s="92">
        <v>17504</v>
      </c>
      <c r="L52" s="92">
        <v>15577</v>
      </c>
      <c r="M52" s="93">
        <v>13038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16494</v>
      </c>
      <c r="E3" s="116"/>
      <c r="F3" s="117">
        <v>53925</v>
      </c>
      <c r="G3" s="118"/>
      <c r="H3" s="119"/>
    </row>
    <row r="4" spans="1:8">
      <c r="A4" s="120"/>
      <c r="B4" s="121"/>
      <c r="C4" s="122"/>
      <c r="D4" s="123">
        <v>9049</v>
      </c>
      <c r="E4" s="124"/>
      <c r="F4" s="125">
        <v>34260</v>
      </c>
      <c r="G4" s="126"/>
      <c r="H4" s="127"/>
    </row>
    <row r="5" spans="1:8">
      <c r="A5" s="108" t="s">
        <v>510</v>
      </c>
      <c r="B5" s="113"/>
      <c r="C5" s="114"/>
      <c r="D5" s="115">
        <v>17672</v>
      </c>
      <c r="E5" s="116"/>
      <c r="F5" s="117">
        <v>51263</v>
      </c>
      <c r="G5" s="118"/>
      <c r="H5" s="119"/>
    </row>
    <row r="6" spans="1:8">
      <c r="A6" s="120"/>
      <c r="B6" s="121"/>
      <c r="C6" s="122"/>
      <c r="D6" s="123">
        <v>8550</v>
      </c>
      <c r="E6" s="124"/>
      <c r="F6" s="125">
        <v>29061</v>
      </c>
      <c r="G6" s="126"/>
      <c r="H6" s="127"/>
    </row>
    <row r="7" spans="1:8">
      <c r="A7" s="108" t="s">
        <v>511</v>
      </c>
      <c r="B7" s="113"/>
      <c r="C7" s="114"/>
      <c r="D7" s="115">
        <v>23881</v>
      </c>
      <c r="E7" s="116"/>
      <c r="F7" s="117">
        <v>41433</v>
      </c>
      <c r="G7" s="118"/>
      <c r="H7" s="119"/>
    </row>
    <row r="8" spans="1:8">
      <c r="A8" s="120"/>
      <c r="B8" s="121"/>
      <c r="C8" s="122"/>
      <c r="D8" s="123">
        <v>11724</v>
      </c>
      <c r="E8" s="124"/>
      <c r="F8" s="125">
        <v>22351</v>
      </c>
      <c r="G8" s="126"/>
      <c r="H8" s="127"/>
    </row>
    <row r="9" spans="1:8">
      <c r="A9" s="108" t="s">
        <v>512</v>
      </c>
      <c r="B9" s="113"/>
      <c r="C9" s="114"/>
      <c r="D9" s="115">
        <v>34092</v>
      </c>
      <c r="E9" s="116"/>
      <c r="F9" s="117">
        <v>43493</v>
      </c>
      <c r="G9" s="118"/>
      <c r="H9" s="119"/>
    </row>
    <row r="10" spans="1:8">
      <c r="A10" s="120"/>
      <c r="B10" s="121"/>
      <c r="C10" s="122"/>
      <c r="D10" s="123">
        <v>11934</v>
      </c>
      <c r="E10" s="124"/>
      <c r="F10" s="125">
        <v>23254</v>
      </c>
      <c r="G10" s="126"/>
      <c r="H10" s="127"/>
    </row>
    <row r="11" spans="1:8">
      <c r="A11" s="108" t="s">
        <v>513</v>
      </c>
      <c r="B11" s="113"/>
      <c r="C11" s="114"/>
      <c r="D11" s="115">
        <v>46915</v>
      </c>
      <c r="E11" s="116"/>
      <c r="F11" s="117">
        <v>50840</v>
      </c>
      <c r="G11" s="118"/>
      <c r="H11" s="119"/>
    </row>
    <row r="12" spans="1:8">
      <c r="A12" s="120"/>
      <c r="B12" s="121"/>
      <c r="C12" s="128"/>
      <c r="D12" s="123">
        <v>14899</v>
      </c>
      <c r="E12" s="124"/>
      <c r="F12" s="125">
        <v>25367</v>
      </c>
      <c r="G12" s="126"/>
      <c r="H12" s="127"/>
    </row>
    <row r="13" spans="1:8">
      <c r="A13" s="108"/>
      <c r="B13" s="113"/>
      <c r="C13" s="129"/>
      <c r="D13" s="130">
        <v>27811</v>
      </c>
      <c r="E13" s="131"/>
      <c r="F13" s="132">
        <v>48191</v>
      </c>
      <c r="G13" s="133"/>
      <c r="H13" s="119"/>
    </row>
    <row r="14" spans="1:8">
      <c r="A14" s="120"/>
      <c r="B14" s="121"/>
      <c r="C14" s="122"/>
      <c r="D14" s="123">
        <v>11231</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6.04</v>
      </c>
      <c r="C19" s="134">
        <f>ROUND(VALUE(SUBSTITUTE(実質収支比率等に係る経年分析!G$48,"▲","-")),2)</f>
        <v>4.45</v>
      </c>
      <c r="D19" s="134">
        <f>ROUND(VALUE(SUBSTITUTE(実質収支比率等に係る経年分析!H$48,"▲","-")),2)</f>
        <v>9.2200000000000006</v>
      </c>
      <c r="E19" s="134">
        <f>ROUND(VALUE(SUBSTITUTE(実質収支比率等に係る経年分析!I$48,"▲","-")),2)</f>
        <v>9.74</v>
      </c>
      <c r="F19" s="134">
        <f>ROUND(VALUE(SUBSTITUTE(実質収支比率等に係る経年分析!J$48,"▲","-")),2)</f>
        <v>10.87</v>
      </c>
    </row>
    <row r="20" spans="1:11">
      <c r="A20" s="134" t="s">
        <v>43</v>
      </c>
      <c r="B20" s="134">
        <f>ROUND(VALUE(SUBSTITUTE(実質収支比率等に係る経年分析!F$47,"▲","-")),2)</f>
        <v>3.12</v>
      </c>
      <c r="C20" s="134">
        <f>ROUND(VALUE(SUBSTITUTE(実質収支比率等に係る経年分析!G$47,"▲","-")),2)</f>
        <v>6.43</v>
      </c>
      <c r="D20" s="134">
        <f>ROUND(VALUE(SUBSTITUTE(実質収支比率等に係る経年分析!H$47,"▲","-")),2)</f>
        <v>4.1399999999999997</v>
      </c>
      <c r="E20" s="134">
        <f>ROUND(VALUE(SUBSTITUTE(実質収支比率等に係る経年分析!I$47,"▲","-")),2)</f>
        <v>7.56</v>
      </c>
      <c r="F20" s="134">
        <f>ROUND(VALUE(SUBSTITUTE(実質収支比率等に係る経年分析!J$47,"▲","-")),2)</f>
        <v>8.34</v>
      </c>
    </row>
    <row r="21" spans="1:11">
      <c r="A21" s="134" t="s">
        <v>44</v>
      </c>
      <c r="B21" s="134">
        <f>IF(ISNUMBER(VALUE(SUBSTITUTE(実質収支比率等に係る経年分析!F$49,"▲","-"))),ROUND(VALUE(SUBSTITUTE(実質収支比率等に係る経年分析!F$49,"▲","-")),2),NA())</f>
        <v>1.43</v>
      </c>
      <c r="C21" s="134">
        <f>IF(ISNUMBER(VALUE(SUBSTITUTE(実質収支比率等に係る経年分析!G$49,"▲","-"))),ROUND(VALUE(SUBSTITUTE(実質収支比率等に係る経年分析!G$49,"▲","-")),2),NA())</f>
        <v>2.0299999999999998</v>
      </c>
      <c r="D21" s="134">
        <f>IF(ISNUMBER(VALUE(SUBSTITUTE(実質収支比率等に係る経年分析!H$49,"▲","-"))),ROUND(VALUE(SUBSTITUTE(実質収支比率等に係る経年分析!H$49,"▲","-")),2),NA())</f>
        <v>2.72</v>
      </c>
      <c r="E21" s="134">
        <f>IF(ISNUMBER(VALUE(SUBSTITUTE(実質収支比率等に係る経年分析!I$49,"▲","-"))),ROUND(VALUE(SUBSTITUTE(実質収支比率等に係る経年分析!I$49,"▲","-")),2),NA())</f>
        <v>4.05</v>
      </c>
      <c r="F21" s="134">
        <f>IF(ISNUMBER(VALUE(SUBSTITUTE(実質収支比率等に係る経年分析!J$49,"▲","-"))),ROUND(VALUE(SUBSTITUTE(実質収支比率等に係る経年分析!J$49,"▲","-")),2),NA())</f>
        <v>2.2999999999999998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0.53</v>
      </c>
    </row>
    <row r="33" spans="1:16">
      <c r="A33" s="135" t="str">
        <f>IF(連結実質赤字比率に係る赤字・黒字の構成分析!C$37="",NA(),連結実質赤字比率に係る赤字・黒字の構成分析!C$37)</f>
        <v>国民健康保険特別会計</v>
      </c>
      <c r="B33" s="135">
        <f>IF(ROUND(VALUE(SUBSTITUTE(連結実質赤字比率に係る赤字・黒字の構成分析!F$37,"▲", "-")), 2) &lt; 0, ABS(ROUND(VALUE(SUBSTITUTE(連結実質赤字比率に係る赤字・黒字の構成分析!F$37,"▲", "-")), 2)), NA())</f>
        <v>1.02</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1.1100000000000001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1.69</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2.0499999999999998</v>
      </c>
    </row>
    <row r="35" spans="1:16">
      <c r="A35" s="135" t="str">
        <f>IF(連結実質赤字比率に係る赤字・黒字の構成分析!C$35="",NA(),連結実質赤字比率に係る赤字・黒字の構成分析!C$35)</f>
        <v>上水道事業特別会計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8.6199999999999992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3309</v>
      </c>
      <c r="E42" s="136"/>
      <c r="F42" s="136"/>
      <c r="G42" s="136">
        <f>'実質公債費比率（分子）の構造'!L$52</f>
        <v>3277</v>
      </c>
      <c r="H42" s="136"/>
      <c r="I42" s="136"/>
      <c r="J42" s="136">
        <f>'実質公債費比率（分子）の構造'!M$52</f>
        <v>3403</v>
      </c>
      <c r="K42" s="136"/>
      <c r="L42" s="136"/>
      <c r="M42" s="136">
        <f>'実質公債費比率（分子）の構造'!N$52</f>
        <v>3491</v>
      </c>
      <c r="N42" s="136"/>
      <c r="O42" s="136"/>
      <c r="P42" s="136">
        <f>'実質公債費比率（分子）の構造'!O$52</f>
        <v>3717</v>
      </c>
    </row>
    <row r="43" spans="1:16">
      <c r="A43" s="136" t="s">
        <v>52</v>
      </c>
      <c r="B43" s="136">
        <f>'実質公債費比率（分子）の構造'!K$51</f>
        <v>1</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53</v>
      </c>
      <c r="C44" s="136"/>
      <c r="D44" s="136"/>
      <c r="E44" s="136">
        <f>'実質公債費比率（分子）の構造'!L$50</f>
        <v>24</v>
      </c>
      <c r="F44" s="136"/>
      <c r="G44" s="136"/>
      <c r="H44" s="136">
        <f>'実質公債費比率（分子）の構造'!M$50</f>
        <v>24</v>
      </c>
      <c r="I44" s="136"/>
      <c r="J44" s="136"/>
      <c r="K44" s="136">
        <f>'実質公債費比率（分子）の構造'!N$50</f>
        <v>24</v>
      </c>
      <c r="L44" s="136"/>
      <c r="M44" s="136"/>
      <c r="N44" s="136">
        <f>'実質公債費比率（分子）の構造'!O$50</f>
        <v>15</v>
      </c>
      <c r="O44" s="136"/>
      <c r="P44" s="136"/>
    </row>
    <row r="45" spans="1:16">
      <c r="A45" s="136" t="s">
        <v>54</v>
      </c>
      <c r="B45" s="136">
        <f>'実質公債費比率（分子）の構造'!K$49</f>
        <v>216</v>
      </c>
      <c r="C45" s="136"/>
      <c r="D45" s="136"/>
      <c r="E45" s="136">
        <f>'実質公債費比率（分子）の構造'!L$49</f>
        <v>89</v>
      </c>
      <c r="F45" s="136"/>
      <c r="G45" s="136"/>
      <c r="H45" s="136">
        <f>'実質公債費比率（分子）の構造'!M$49</f>
        <v>76</v>
      </c>
      <c r="I45" s="136"/>
      <c r="J45" s="136"/>
      <c r="K45" s="136">
        <f>'実質公債費比率（分子）の構造'!N$49</f>
        <v>91</v>
      </c>
      <c r="L45" s="136"/>
      <c r="M45" s="136"/>
      <c r="N45" s="136">
        <f>'実質公債費比率（分子）の構造'!O$49</f>
        <v>85</v>
      </c>
      <c r="O45" s="136"/>
      <c r="P45" s="136"/>
    </row>
    <row r="46" spans="1:16">
      <c r="A46" s="136" t="s">
        <v>55</v>
      </c>
      <c r="B46" s="136">
        <f>'実質公債費比率（分子）の構造'!K$48</f>
        <v>1105</v>
      </c>
      <c r="C46" s="136"/>
      <c r="D46" s="136"/>
      <c r="E46" s="136">
        <f>'実質公債費比率（分子）の構造'!L$48</f>
        <v>998</v>
      </c>
      <c r="F46" s="136"/>
      <c r="G46" s="136"/>
      <c r="H46" s="136">
        <f>'実質公債費比率（分子）の構造'!M$48</f>
        <v>1015</v>
      </c>
      <c r="I46" s="136"/>
      <c r="J46" s="136"/>
      <c r="K46" s="136">
        <f>'実質公債費比率（分子）の構造'!N$48</f>
        <v>972</v>
      </c>
      <c r="L46" s="136"/>
      <c r="M46" s="136"/>
      <c r="N46" s="136">
        <f>'実質公債費比率（分子）の構造'!O$48</f>
        <v>892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4182</v>
      </c>
      <c r="C49" s="136"/>
      <c r="D49" s="136"/>
      <c r="E49" s="136">
        <f>'実質公債費比率（分子）の構造'!L$45</f>
        <v>4168</v>
      </c>
      <c r="F49" s="136"/>
      <c r="G49" s="136"/>
      <c r="H49" s="136">
        <f>'実質公債費比率（分子）の構造'!M$45</f>
        <v>4214</v>
      </c>
      <c r="I49" s="136"/>
      <c r="J49" s="136"/>
      <c r="K49" s="136">
        <f>'実質公債費比率（分子）の構造'!N$45</f>
        <v>4315</v>
      </c>
      <c r="L49" s="136"/>
      <c r="M49" s="136"/>
      <c r="N49" s="136">
        <f>'実質公債費比率（分子）の構造'!O$45</f>
        <v>4348</v>
      </c>
      <c r="O49" s="136"/>
      <c r="P49" s="136"/>
    </row>
    <row r="50" spans="1:16">
      <c r="A50" s="136" t="s">
        <v>59</v>
      </c>
      <c r="B50" s="136" t="e">
        <f>NA()</f>
        <v>#N/A</v>
      </c>
      <c r="C50" s="136">
        <f>IF(ISNUMBER('実質公債費比率（分子）の構造'!K$53),'実質公債費比率（分子）の構造'!K$53,NA())</f>
        <v>2248</v>
      </c>
      <c r="D50" s="136" t="e">
        <f>NA()</f>
        <v>#N/A</v>
      </c>
      <c r="E50" s="136" t="e">
        <f>NA()</f>
        <v>#N/A</v>
      </c>
      <c r="F50" s="136">
        <f>IF(ISNUMBER('実質公債費比率（分子）の構造'!L$53),'実質公債費比率（分子）の構造'!L$53,NA())</f>
        <v>2003</v>
      </c>
      <c r="G50" s="136" t="e">
        <f>NA()</f>
        <v>#N/A</v>
      </c>
      <c r="H50" s="136" t="e">
        <f>NA()</f>
        <v>#N/A</v>
      </c>
      <c r="I50" s="136">
        <f>IF(ISNUMBER('実質公債費比率（分子）の構造'!M$53),'実質公債費比率（分子）の構造'!M$53,NA())</f>
        <v>1926</v>
      </c>
      <c r="J50" s="136" t="e">
        <f>NA()</f>
        <v>#N/A</v>
      </c>
      <c r="K50" s="136" t="e">
        <f>NA()</f>
        <v>#N/A</v>
      </c>
      <c r="L50" s="136">
        <f>IF(ISNUMBER('実質公債費比率（分子）の構造'!N$53),'実質公債費比率（分子）の構造'!N$53,NA())</f>
        <v>1911</v>
      </c>
      <c r="M50" s="136" t="e">
        <f>NA()</f>
        <v>#N/A</v>
      </c>
      <c r="N50" s="136" t="e">
        <f>NA()</f>
        <v>#N/A</v>
      </c>
      <c r="O50" s="136">
        <f>IF(ISNUMBER('実質公債費比率（分子）の構造'!O$53),'実質公債費比率（分子）の構造'!O$53,NA())</f>
        <v>1623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32190</v>
      </c>
      <c r="E56" s="135"/>
      <c r="F56" s="135"/>
      <c r="G56" s="135">
        <f>'将来負担比率（分子）の構造'!J$51</f>
        <v>32534</v>
      </c>
      <c r="H56" s="135"/>
      <c r="I56" s="135"/>
      <c r="J56" s="135">
        <f>'将来負担比率（分子）の構造'!K$51</f>
        <v>33557</v>
      </c>
      <c r="K56" s="135"/>
      <c r="L56" s="135"/>
      <c r="M56" s="135">
        <f>'将来負担比率（分子）の構造'!L$51</f>
        <v>34345</v>
      </c>
      <c r="N56" s="135"/>
      <c r="O56" s="135"/>
      <c r="P56" s="135">
        <f>'将来負担比率（分子）の構造'!M$51</f>
        <v>35915</v>
      </c>
    </row>
    <row r="57" spans="1:16">
      <c r="A57" s="135" t="s">
        <v>35</v>
      </c>
      <c r="B57" s="135"/>
      <c r="C57" s="135"/>
      <c r="D57" s="135">
        <f>'将来負担比率（分子）の構造'!I$50</f>
        <v>13286</v>
      </c>
      <c r="E57" s="135"/>
      <c r="F57" s="135"/>
      <c r="G57" s="135">
        <f>'将来負担比率（分子）の構造'!J$50</f>
        <v>12920</v>
      </c>
      <c r="H57" s="135"/>
      <c r="I57" s="135"/>
      <c r="J57" s="135">
        <f>'将来負担比率（分子）の構造'!K$50</f>
        <v>12541</v>
      </c>
      <c r="K57" s="135"/>
      <c r="L57" s="135"/>
      <c r="M57" s="135">
        <f>'将来負担比率（分子）の構造'!L$50</f>
        <v>11980</v>
      </c>
      <c r="N57" s="135"/>
      <c r="O57" s="135"/>
      <c r="P57" s="135">
        <f>'将来負担比率（分子）の構造'!M$50</f>
        <v>11873</v>
      </c>
    </row>
    <row r="58" spans="1:16">
      <c r="A58" s="135" t="s">
        <v>34</v>
      </c>
      <c r="B58" s="135"/>
      <c r="C58" s="135"/>
      <c r="D58" s="135">
        <f>'将来負担比率（分子）の構造'!I$49</f>
        <v>1388</v>
      </c>
      <c r="E58" s="135"/>
      <c r="F58" s="135"/>
      <c r="G58" s="135">
        <f>'将来負担比率（分子）の構造'!J$49</f>
        <v>2118</v>
      </c>
      <c r="H58" s="135"/>
      <c r="I58" s="135"/>
      <c r="J58" s="135">
        <f>'将来負担比率（分子）の構造'!K$49</f>
        <v>1559</v>
      </c>
      <c r="K58" s="135"/>
      <c r="L58" s="135"/>
      <c r="M58" s="135">
        <f>'将来負担比率（分子）の構造'!L$49</f>
        <v>2376</v>
      </c>
      <c r="N58" s="135"/>
      <c r="O58" s="135"/>
      <c r="P58" s="135">
        <f>'将来負担比率（分子）の構造'!M$49</f>
        <v>2610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216</v>
      </c>
      <c r="C61" s="135"/>
      <c r="D61" s="135"/>
      <c r="E61" s="135">
        <f>'将来負担比率（分子）の構造'!J$46</f>
        <v>215</v>
      </c>
      <c r="F61" s="135"/>
      <c r="G61" s="135"/>
      <c r="H61" s="135">
        <f>'将来負担比率（分子）の構造'!K$46</f>
        <v>116</v>
      </c>
      <c r="I61" s="135"/>
      <c r="J61" s="135"/>
      <c r="K61" s="135">
        <f>'将来負担比率（分子）の構造'!L$46</f>
        <v>213</v>
      </c>
      <c r="L61" s="135"/>
      <c r="M61" s="135"/>
      <c r="N61" s="135">
        <f>'将来負担比率（分子）の構造'!M$46</f>
        <v>304</v>
      </c>
      <c r="O61" s="135"/>
      <c r="P61" s="135"/>
    </row>
    <row r="62" spans="1:16">
      <c r="A62" s="135" t="s">
        <v>29</v>
      </c>
      <c r="B62" s="135">
        <f>'将来負担比率（分子）の構造'!I$45</f>
        <v>4671</v>
      </c>
      <c r="C62" s="135"/>
      <c r="D62" s="135"/>
      <c r="E62" s="135">
        <f>'将来負担比率（分子）の構造'!J$45</f>
        <v>4551</v>
      </c>
      <c r="F62" s="135"/>
      <c r="G62" s="135"/>
      <c r="H62" s="135">
        <f>'将来負担比率（分子）の構造'!K$45</f>
        <v>4586</v>
      </c>
      <c r="I62" s="135"/>
      <c r="J62" s="135"/>
      <c r="K62" s="135">
        <f>'将来負担比率（分子）の構造'!L$45</f>
        <v>4256</v>
      </c>
      <c r="L62" s="135"/>
      <c r="M62" s="135"/>
      <c r="N62" s="135">
        <f>'将来負担比率（分子）の構造'!M$45</f>
        <v>3379</v>
      </c>
      <c r="O62" s="135"/>
      <c r="P62" s="135"/>
    </row>
    <row r="63" spans="1:16">
      <c r="A63" s="135" t="s">
        <v>28</v>
      </c>
      <c r="B63" s="135">
        <f>'将来負担比率（分子）の構造'!I$44</f>
        <v>537</v>
      </c>
      <c r="C63" s="135"/>
      <c r="D63" s="135"/>
      <c r="E63" s="135">
        <f>'将来負担比率（分子）の構造'!J$44</f>
        <v>560</v>
      </c>
      <c r="F63" s="135"/>
      <c r="G63" s="135"/>
      <c r="H63" s="135">
        <f>'将来負担比率（分子）の構造'!K$44</f>
        <v>518</v>
      </c>
      <c r="I63" s="135"/>
      <c r="J63" s="135"/>
      <c r="K63" s="135">
        <f>'将来負担比率（分子）の構造'!L$44</f>
        <v>453</v>
      </c>
      <c r="L63" s="135"/>
      <c r="M63" s="135"/>
      <c r="N63" s="135">
        <f>'将来負担比率（分子）の構造'!M$44</f>
        <v>478</v>
      </c>
      <c r="O63" s="135"/>
      <c r="P63" s="135"/>
    </row>
    <row r="64" spans="1:16">
      <c r="A64" s="135" t="s">
        <v>27</v>
      </c>
      <c r="B64" s="135">
        <f>'将来負担比率（分子）の構造'!I$43</f>
        <v>19387</v>
      </c>
      <c r="C64" s="135"/>
      <c r="D64" s="135"/>
      <c r="E64" s="135">
        <f>'将来負担比率（分子）の構造'!J$43</f>
        <v>19538</v>
      </c>
      <c r="F64" s="135"/>
      <c r="G64" s="135"/>
      <c r="H64" s="135">
        <f>'将来負担比率（分子）の構造'!K$43</f>
        <v>19102</v>
      </c>
      <c r="I64" s="135"/>
      <c r="J64" s="135"/>
      <c r="K64" s="135">
        <f>'将来負担比率（分子）の構造'!L$43</f>
        <v>18419</v>
      </c>
      <c r="L64" s="135"/>
      <c r="M64" s="135"/>
      <c r="N64" s="135">
        <f>'将来負担比率（分子）の構造'!M$43</f>
        <v>17306</v>
      </c>
      <c r="O64" s="135"/>
      <c r="P64" s="135"/>
    </row>
    <row r="65" spans="1:16">
      <c r="A65" s="135" t="s">
        <v>26</v>
      </c>
      <c r="B65" s="135">
        <f>'将来負担比率（分子）の構造'!I$42</f>
        <v>2652</v>
      </c>
      <c r="C65" s="135"/>
      <c r="D65" s="135"/>
      <c r="E65" s="135">
        <f>'将来負担比率（分子）の構造'!J$42</f>
        <v>2628</v>
      </c>
      <c r="F65" s="135"/>
      <c r="G65" s="135"/>
      <c r="H65" s="135">
        <f>'将来負担比率（分子）の構造'!K$42</f>
        <v>2627</v>
      </c>
      <c r="I65" s="135"/>
      <c r="J65" s="135"/>
      <c r="K65" s="135">
        <f>'将来負担比率（分子）の構造'!L$42</f>
        <v>2776</v>
      </c>
      <c r="L65" s="135"/>
      <c r="M65" s="135"/>
      <c r="N65" s="135">
        <f>'将来負担比率（分子）の構造'!M$42</f>
        <v>2592</v>
      </c>
      <c r="O65" s="135"/>
      <c r="P65" s="135"/>
    </row>
    <row r="66" spans="1:16">
      <c r="A66" s="135" t="s">
        <v>25</v>
      </c>
      <c r="B66" s="135">
        <f>'将来負担比率（分子）の構造'!I$41</f>
        <v>38576</v>
      </c>
      <c r="C66" s="135"/>
      <c r="D66" s="135"/>
      <c r="E66" s="135">
        <f>'将来負担比率（分子）の構造'!J$41</f>
        <v>38469</v>
      </c>
      <c r="F66" s="135"/>
      <c r="G66" s="135"/>
      <c r="H66" s="135">
        <f>'将来負担比率（分子）の構造'!K$41</f>
        <v>38212</v>
      </c>
      <c r="I66" s="135"/>
      <c r="J66" s="135"/>
      <c r="K66" s="135">
        <f>'将来負担比率（分子）の構造'!L$41</f>
        <v>38162</v>
      </c>
      <c r="L66" s="135"/>
      <c r="M66" s="135"/>
      <c r="N66" s="135">
        <f>'将来負担比率（分子）の構造'!M$41</f>
        <v>39376</v>
      </c>
      <c r="O66" s="135"/>
      <c r="P66" s="135"/>
    </row>
    <row r="67" spans="1:16">
      <c r="A67" s="135" t="s">
        <v>63</v>
      </c>
      <c r="B67" s="135" t="e">
        <f>NA()</f>
        <v>#N/A</v>
      </c>
      <c r="C67" s="135">
        <f>IF(ISNUMBER('将来負担比率（分子）の構造'!I$52), IF('将来負担比率（分子）の構造'!I$52 &lt; 0, 0, '将来負担比率（分子）の構造'!I$52), NA())</f>
        <v>19176</v>
      </c>
      <c r="D67" s="135" t="e">
        <f>NA()</f>
        <v>#N/A</v>
      </c>
      <c r="E67" s="135" t="e">
        <f>NA()</f>
        <v>#N/A</v>
      </c>
      <c r="F67" s="135">
        <f>IF(ISNUMBER('将来負担比率（分子）の構造'!J$52), IF('将来負担比率（分子）の構造'!J$52 &lt; 0, 0, '将来負担比率（分子）の構造'!J$52), NA())</f>
        <v>18387</v>
      </c>
      <c r="G67" s="135" t="e">
        <f>NA()</f>
        <v>#N/A</v>
      </c>
      <c r="H67" s="135" t="e">
        <f>NA()</f>
        <v>#N/A</v>
      </c>
      <c r="I67" s="135">
        <f>IF(ISNUMBER('将来負担比率（分子）の構造'!K$52), IF('将来負担比率（分子）の構造'!K$52 &lt; 0, 0, '将来負担比率（分子）の構造'!K$52), NA())</f>
        <v>17504</v>
      </c>
      <c r="J67" s="135" t="e">
        <f>NA()</f>
        <v>#N/A</v>
      </c>
      <c r="K67" s="135" t="e">
        <f>NA()</f>
        <v>#N/A</v>
      </c>
      <c r="L67" s="135">
        <f>IF(ISNUMBER('将来負担比率（分子）の構造'!L$52), IF('将来負担比率（分子）の構造'!L$52 &lt; 0, 0, '将来負担比率（分子）の構造'!L$52), NA())</f>
        <v>15577</v>
      </c>
      <c r="M67" s="135" t="e">
        <f>NA()</f>
        <v>#N/A</v>
      </c>
      <c r="N67" s="135" t="e">
        <f>NA()</f>
        <v>#N/A</v>
      </c>
      <c r="O67" s="135">
        <f>IF(ISNUMBER('将来負担比率（分子）の構造'!M$52), IF('将来負担比率（分子）の構造'!M$52 &lt; 0, 0, '将来負担比率（分子）の構造'!M$52), NA())</f>
        <v>13038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2015-04-21T04:09:53Z</cp:lastPrinted>
  <dcterms:created xsi:type="dcterms:W3CDTF">2015-02-17T06:24:34Z</dcterms:created>
  <dcterms:modified xsi:type="dcterms:W3CDTF">2015-04-22T02:43:41Z</dcterms:modified>
  <cp:category/>
</cp:coreProperties>
</file>