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c r="AP88" i="11"/>
  <c r="AF88" i="11"/>
  <c r="AU63" i="11"/>
  <c r="AP63" i="11"/>
  <c r="AP23" i="11"/>
  <c r="AA23" i="11"/>
  <c r="V23" i="11"/>
  <c r="Q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CO34" i="9" l="1"/>
</calcChain>
</file>

<file path=xl/sharedStrings.xml><?xml version="1.0" encoding="utf-8"?>
<sst xmlns="http://schemas.openxmlformats.org/spreadsheetml/2006/main" count="991" uniqueCount="542">
  <si>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</si>
  <si>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</si>
  <si>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</si>
  <si>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</si>
  <si>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</si>
  <si>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</si>
  <si>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</si>
  <si>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</si>
  <si>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</si>
  <si>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</si>
  <si>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</si>
  <si>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</si>
  <si>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</si>
  <si>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</si>
  <si>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</si>
  <si>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</si>
  <si>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</si>
  <si>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</si>
  <si>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</si>
  <si>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</si>
  <si>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</si>
  <si>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</si>
  <si>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</si>
  <si>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</si>
  <si>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</si>
  <si>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</si>
  <si>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</si>
  <si>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</si>
  <si>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</si>
  <si>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</si>
  <si>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</si>
  <si>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</si>
  <si>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</si>
  <si>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</si>
  <si>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</si>
  <si>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</si>
  <si>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</si>
  <si>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</si>
  <si>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</si>
  <si>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</si>
  <si>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</si>
  <si>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</si>
  <si>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</si>
  <si>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</si>
  <si>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</si>
  <si>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</si>
  <si>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</si>
  <si>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</si>
  <si>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</si>
  <si>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</si>
  <si>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</si>
  <si>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</si>
  <si>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</si>
  <si>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</si>
  <si>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</si>
  <si>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</si>
  <si>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</si>
  <si>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</si>
  <si>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</si>
  <si>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</si>
  <si>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</si>
  <si>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</si>
  <si>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</si>
  <si>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</si>
  <si>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</si>
  <si>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</si>
  <si>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</si>
  <si>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</si>
  <si>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</si>
  <si>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</si>
  <si>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</si>
  <si>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</si>
  <si>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</si>
  <si>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</si>
  <si>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</si>
  <si>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</si>
  <si>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</si>
  <si>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</si>
  <si>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</si>
  <si>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</si>
  <si>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</si>
  <si>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</si>
  <si>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</si>
  <si>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</si>
  <si>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</si>
  <si>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</si>
  <si>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</si>
  <si>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</si>
  <si>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</si>
  <si>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</si>
  <si>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</si>
  <si>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</si>
  <si>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</si>
  <si>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</si>
  <si>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</si>
  <si>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</si>
  <si>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</si>
  <si>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</si>
  <si>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</si>
  <si>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</si>
  <si>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</si>
  <si>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</si>
  <si>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</si>
  <si>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</si>
  <si>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</si>
  <si>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</si>
  <si>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</si>
  <si>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</si>
  <si>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</si>
  <si>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</si>
  <si>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</si>
  <si>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</si>
  <si>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</si>
  <si>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</si>
  <si>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</si>
  <si>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</si>
  <si>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</si>
  <si>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</si>
  <si>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</si>
  <si>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</si>
  <si>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</si>
  <si>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</si>
  <si>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</si>
  <si>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</si>
  <si>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</si>
  <si>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</si>
  <si>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</si>
  <si>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</si>
  <si>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</si>
  <si>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</si>
  <si>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</si>
  <si>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</si>
  <si>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</si>
  <si>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</si>
  <si>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</si>
  <si>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</si>
  <si>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</si>
  <si>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</si>
  <si>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</si>
  <si>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</si>
  <si>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</si>
  <si>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</si>
  <si>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</si>
  <si>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</si>
  <si>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</si>
  <si>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</si>
  <si>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</si>
  <si>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</si>
  <si>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</si>
  <si>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</si>
  <si>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</si>
  <si>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</si>
  <si>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</si>
  <si>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</si>
  <si>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</si>
  <si>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</si>
  <si>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</si>
  <si>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</si>
  <si>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</si>
  <si>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</si>
  <si>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</si>
  <si>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</si>
  <si>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</si>
  <si>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</si>
  <si>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</si>
  <si>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</si>
  <si>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</si>
  <si>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</si>
  <si>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</si>
  <si>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</si>
  <si>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</si>
  <si>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</si>
  <si>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</si>
  <si>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</si>
  <si>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</si>
  <si>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</si>
  <si>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</si>
  <si>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</si>
  <si>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</si>
  <si>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</si>
  <si>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</si>
  <si>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</si>
  <si>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</si>
  <si>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</si>
  <si>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</si>
  <si>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</si>
  <si>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</si>
  <si>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</si>
  <si>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</si>
  <si>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</si>
  <si>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</si>
  <si>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</si>
  <si>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</si>
  <si>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</si>
  <si>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</si>
  <si>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</si>
  <si>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</si>
  <si>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</si>
  <si>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</si>
  <si>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</si>
  <si>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</si>
  <si>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</si>
  <si>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</si>
  <si>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</si>
  <si>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</si>
  <si>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</si>
  <si>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</si>
  <si>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</si>
  <si>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</si>
  <si>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</si>
  <si>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</si>
  <si>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</si>
  <si>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</si>
  <si>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</si>
  <si>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</si>
  <si>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</si>
  <si>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</si>
  <si>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</si>
  <si>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</si>
  <si>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</si>
  <si>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</si>
  <si>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</si>
  <si>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</si>
  <si>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</si>
  <si>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</si>
  <si>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</si>
  <si>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</si>
  <si>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</si>
  <si>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</si>
  <si>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</si>
  <si>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</si>
  <si>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</si>
  <si>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</si>
  <si>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</si>
  <si>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</si>
  <si>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</si>
  <si>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</si>
  <si>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</si>
  <si>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</si>
  <si>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</si>
  <si>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</si>
  <si>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</si>
  <si>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</si>
  <si>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</si>
  <si>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</si>
  <si>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</si>
  <si>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</si>
  <si>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</si>
  <si>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</si>
  <si>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</si>
  <si>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</si>
  <si>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</si>
  <si>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</si>
  <si>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</si>
  <si>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</si>
  <si>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</si>
  <si>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</si>
  <si>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</si>
  <si>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</si>
  <si>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</si>
  <si>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</si>
  <si>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</si>
  <si>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</si>
  <si>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</si>
  <si>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</si>
  <si>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</si>
  <si>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</si>
  <si>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</si>
  <si>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</si>
  <si>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</si>
  <si>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</si>
  <si>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</si>
  <si>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</si>
  <si>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</si>
  <si>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</si>
  <si>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</si>
  <si>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</si>
  <si>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</si>
  <si>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</si>
  <si>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</si>
  <si>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</si>
  <si>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</si>
  <si>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</si>
  <si>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</si>
  <si>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</si>
  <si>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</si>
  <si>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</si>
  <si>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</si>
  <si>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</si>
  <si>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</si>
  <si>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</si>
  <si>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</si>
  <si>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</si>
  <si>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</si>
  <si>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</si>
  <si>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</si>
  <si>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</si>
  <si>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</si>
  <si>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</si>
  <si>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</si>
  <si>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</si>
  <si>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</si>
  <si>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</si>
  <si>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</si>
  <si>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</si>
  <si>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</si>
  <si>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</si>
  <si>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</si>
  <si>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</si>
  <si>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</si>
  <si>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</si>
  <si>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</si>
  <si>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</si>
  <si>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</si>
  <si>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</si>
  <si>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</si>
  <si>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</si>
  <si>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</si>
  <si>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</si>
  <si>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</si>
  <si>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</si>
  <si>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</si>
  <si>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</si>
  <si>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</si>
  <si>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</si>
  <si>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</si>
  <si>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</si>
  <si>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</si>
  <si>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</si>
  <si>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</si>
  <si>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</si>
  <si>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</si>
  <si>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</si>
  <si>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</si>
  <si>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</si>
  <si>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</si>
  <si>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</si>
  <si>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</si>
  <si>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</si>
  <si>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</si>
  <si>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</si>
  <si>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</si>
  <si>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</si>
  <si>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</si>
  <si>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</si>
  <si>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</si>
  <si>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</si>
  <si>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</si>
  <si>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</si>
  <si>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</si>
  <si>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</si>
  <si>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</si>
  <si>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</si>
  <si>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</si>
  <si>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</si>
  <si>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</si>
  <si>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</si>
  <si>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</si>
  <si>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</si>
  <si>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</si>
  <si>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</si>
  <si>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</si>
  <si>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</si>
  <si>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</si>
  <si>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</si>
  <si>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</si>
  <si>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</si>
  <si>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</si>
  <si>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</si>
  <si>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</si>
  <si>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</si>
  <si>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</si>
  <si>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</si>
  <si>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</si>
  <si>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</si>
  <si>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</si>
  <si>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</si>
  <si>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</si>
  <si>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</si>
  <si>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</si>
  <si>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</si>
  <si>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杉戸町水道事業会計</t>
    <phoneticPr fontId="5"/>
  </si>
  <si>
    <t>法適用企業</t>
    <phoneticPr fontId="5"/>
  </si>
  <si>
    <t>杉戸町公共下水道事業特別会計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</si>
  <si>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</si>
  <si>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</si>
  <si>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</si>
  <si>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</si>
  <si>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</si>
  <si>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</si>
  <si>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</si>
  <si>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</si>
  <si>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</si>
  <si>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</si>
  <si>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</si>
  <si>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</si>
  <si>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</si>
  <si>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</si>
  <si>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</si>
  <si>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</si>
  <si>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</si>
  <si>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</si>
  <si>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</si>
  <si>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</si>
  <si>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</si>
  <si>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</si>
  <si>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</si>
  <si>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</si>
  <si>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</si>
  <si>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</si>
  <si>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</si>
  <si>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</si>
  <si>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</si>
  <si>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</si>
  <si>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</si>
  <si>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</si>
  <si>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</si>
  <si>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</si>
  <si>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</si>
  <si>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</si>
  <si>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</si>
  <si>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</si>
  <si>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</si>
  <si>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</si>
  <si>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</si>
  <si>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</si>
  <si>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</si>
  <si>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</si>
  <si>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</si>
  <si>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</si>
  <si>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</si>
  <si>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</si>
  <si>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</si>
  <si>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</si>
  <si>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</si>
  <si>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</si>
  <si>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</si>
  <si>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</si>
  <si>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</si>
  <si>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</si>
  <si>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</si>
  <si>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</si>
  <si>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</si>
  <si>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</si>
  <si>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</si>
  <si>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</si>
  <si>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</si>
  <si>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</si>
  <si>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</si>
  <si>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</si>
  <si>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</si>
  <si>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</si>
  <si>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</si>
  <si>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</si>
  <si>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</si>
  <si>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</si>
  <si>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</si>
  <si>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</si>
  <si>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</si>
  <si>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</si>
  <si>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</si>
  <si>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</si>
  <si>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</si>
  <si>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</si>
  <si>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</si>
  <si>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</si>
  <si>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</si>
  <si>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</si>
  <si>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</si>
  <si>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</si>
  <si>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</si>
  <si>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</si>
  <si>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</si>
  <si>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</si>
  <si>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</si>
  <si>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</si>
  <si>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</si>
  <si>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</si>
  <si>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</si>
  <si>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</si>
  <si>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</si>
  <si>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</si>
  <si>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</si>
  <si>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</si>
  <si>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</si>
  <si>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</si>
  <si>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</si>
  <si>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</si>
  <si>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</si>
  <si>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</si>
  <si>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</si>
  <si>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</si>
  <si>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</si>
  <si>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</si>
  <si>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</si>
  <si>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</si>
  <si>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</si>
  <si>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</si>
  <si>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</si>
  <si>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</si>
  <si>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</si>
  <si>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</si>
  <si>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</si>
  <si>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</si>
  <si>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</si>
  <si>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</si>
  <si>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</si>
  <si>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</si>
  <si>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</si>
  <si>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</si>
  <si>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</si>
  <si>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</si>
  <si>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</si>
  <si>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</si>
  <si>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</si>
  <si>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</si>
  <si>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</si>
  <si>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</si>
  <si>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0.90</t>
  </si>
  <si>
    <t>▲ 1.11</t>
  </si>
  <si>
    <t>▲ 6.03</t>
  </si>
  <si>
    <t>杉戸町水道事業会計</t>
  </si>
  <si>
    <t>一般会計</t>
  </si>
  <si>
    <t>国民健康保険特別会計</t>
  </si>
  <si>
    <t>介護保険特別会計</t>
  </si>
  <si>
    <t>杉戸町公共下水道事業特別会計</t>
  </si>
  <si>
    <t>後期高齢者医療特別会計</t>
  </si>
  <si>
    <t>その他会計（赤字）</t>
  </si>
  <si>
    <t>その他会計（黒字）</t>
  </si>
  <si>
    <t>埼葛斎場組合</t>
    <rPh sb="0" eb="2">
      <t>サイカツ</t>
    </rPh>
    <rPh sb="2" eb="4">
      <t>サイジョウ</t>
    </rPh>
    <rPh sb="4" eb="6">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</si>
  <si>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</si>
  <si>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</si>
  <si>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（有）アグリパークゆめすぎと</t>
    <rPh sb="1" eb="2">
      <t>アリ</t>
    </rPh>
    <phoneticPr fontId="2"/>
  </si>
  <si>
    <t>利根川栗橋流域水防事務組合</t>
    <rPh sb="0" eb="3">
      <t>トネガワ</t>
    </rPh>
    <rPh sb="3" eb="5">
      <t>クリハシ</t>
    </rPh>
    <rPh sb="5" eb="7">
      <t>リュウイキ</t>
    </rPh>
    <rPh sb="7" eb="9">
      <t>スイボウ</t>
    </rPh>
    <rPh sb="9" eb="11">
      <t>ジム</t>
    </rPh>
    <rPh sb="11" eb="13">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</si>
  <si>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</si>
  <si>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</si>
  <si>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</si>
  <si>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</si>
  <si>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一般会計</t>
    <rPh sb="0" eb="2">
      <t>イッパン</t>
    </rPh>
    <rPh sb="2" eb="4">
      <t>カイケイ</t>
    </rPh>
    <phoneticPr fontId="2"/>
  </si>
  <si>
    <t>水道事業会計</t>
    <phoneticPr fontId="5"/>
  </si>
  <si>
    <t>公共下水道事業特別会計</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</si>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</sst>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13997</c:v>
                </c:pt>
                <c:pt idx="1">
                  <c:v>17058</c:v>
                </c:pt>
                <c:pt idx="2">
                  <c:v>20835</c:v>
                </c:pt>
                <c:pt idx="3">
                  <c:v>15853</c:v>
                </c:pt>
                <c:pt idx="4">
                  <c:v>21035</c:v>
                </c:pt>
              </c:numCache>
            </c:numRef>
          </c:val>
          <c:smooth val="0"/>
        </c:ser>
        <c:dLbls>
          <c:showLegendKey val="0"/>
          <c:showVal val="0"/>
          <c:showCatName val="0"/>
          <c:showSerName val="0"/>
          <c:showPercent val="0"/>
          <c:showBubbleSize val="0"/>
        </c:dLbls>
        <c:marker val="1"/>
        <c:smooth val="0"/>
        <c:axId val="103248256"/>
        <c:axId val="103250176"/>
      </c:lineChart>
      <c:catAx>
        <c:axId val="10324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50176"/>
        <c:crosses val="autoZero"/>
        <c:auto val="1"/>
        <c:lblAlgn val="ctr"/>
        <c:lblOffset val="100"/>
        <c:tickLblSkip val="1"/>
        <c:tickMarkSkip val="1"/>
        <c:noMultiLvlLbl val="0"/>
      </c:catAx>
      <c:valAx>
        <c:axId val="1032501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4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5.43</c:v>
                </c:pt>
                <c:pt idx="1">
                  <c:v>5.12</c:v>
                </c:pt>
                <c:pt idx="2">
                  <c:v>7.26</c:v>
                </c:pt>
                <c:pt idx="3">
                  <c:v>6.28</c:v>
                </c:pt>
                <c:pt idx="4">
                  <c:v>5.0999999999999996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9.9600000000000009</c:v>
                </c:pt>
                <c:pt idx="1">
                  <c:v>14.79</c:v>
                </c:pt>
                <c:pt idx="2">
                  <c:v>15.4</c:v>
                </c:pt>
                <c:pt idx="3">
                  <c:v>19.399999999999999</c:v>
                </c:pt>
                <c:pt idx="4">
                  <c:v>17.47</c:v>
                </c:pt>
              </c:numCache>
            </c:numRef>
          </c:val>
        </c:ser>
        <c:dLbls>
          <c:showLegendKey val="0"/>
          <c:showVal val="0"/>
          <c:showCatName val="0"/>
          <c:showSerName val="0"/>
          <c:showPercent val="0"/>
          <c:showBubbleSize val="0"/>
        </c:dLbls>
        <c:gapWidth val="250"/>
        <c:overlap val="100"/>
        <c:axId val="110284800"/>
        <c:axId val="11028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c:v>
                </c:pt>
                <c:pt idx="1">
                  <c:v>2.0699999999999998</c:v>
                </c:pt>
                <c:pt idx="2">
                  <c:v>0.18</c:v>
                </c:pt>
                <c:pt idx="3">
                  <c:v>-1.1100000000000001</c:v>
                </c:pt>
                <c:pt idx="4">
                  <c:v>-6.03</c:v>
                </c:pt>
              </c:numCache>
            </c:numRef>
          </c:val>
          <c:smooth val="0"/>
        </c:ser>
        <c:dLbls>
          <c:showLegendKey val="0"/>
          <c:showVal val="0"/>
          <c:showCatName val="0"/>
          <c:showSerName val="0"/>
          <c:showPercent val="0"/>
          <c:showBubbleSize val="0"/>
        </c:dLbls>
        <c:marker val="1"/>
        <c:smooth val="0"/>
        <c:axId val="110284800"/>
        <c:axId val="110286720"/>
      </c:lineChart>
      <c:catAx>
        <c:axId val="11028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86720"/>
        <c:crosses val="autoZero"/>
        <c:auto val="1"/>
        <c:lblAlgn val="ctr"/>
        <c:lblOffset val="100"/>
        <c:tickLblSkip val="1"/>
        <c:tickMarkSkip val="1"/>
        <c:noMultiLvlLbl val="0"/>
      </c:catAx>
      <c:valAx>
        <c:axId val="11028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8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0.42</c:v>
                </c:pt>
                <c:pt idx="2">
                  <c:v>#N/A</c:v>
                </c:pt>
                <c:pt idx="3">
                  <c:v>0.38</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c:v>
                </c:pt>
              </c:numCache>
            </c:numRef>
          </c:val>
        </c:ser>
        <c:ser>
          <c:idx val="5"/>
          <c:order val="5"/>
          <c:tx>
            <c:strRef>
              <c:f>データシート!$A$32</c:f>
              <c:strCache>
                <c:ptCount val="1"/>
                <c:pt idx="0">
                  <c:v>杉戸町公共下水道事業特別会計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0.2</c:v>
                </c:pt>
                <c:pt idx="4">
                  <c:v>#N/A</c:v>
                </c:pt>
                <c:pt idx="5">
                  <c:v>0.4</c:v>
                </c:pt>
                <c:pt idx="6">
                  <c:v>#N/A</c:v>
                </c:pt>
                <c:pt idx="7">
                  <c:v>0.33</c:v>
                </c:pt>
                <c:pt idx="8">
                  <c:v>#N/A</c:v>
                </c:pt>
                <c:pt idx="9">
                  <c:v>0.28999999999999998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0.13</c:v>
                </c:pt>
                <c:pt idx="4">
                  <c:v>#N/A</c:v>
                </c:pt>
                <c:pt idx="5">
                  <c:v>0.45</c:v>
                </c:pt>
                <c:pt idx="6">
                  <c:v>#N/A</c:v>
                </c:pt>
                <c:pt idx="7">
                  <c:v>1.02</c:v>
                </c:pt>
                <c:pt idx="8">
                  <c:v>#N/A</c:v>
                </c:pt>
                <c:pt idx="9">
                  <c:v>1.44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2.87</c:v>
                </c:pt>
                <c:pt idx="2">
                  <c:v>#N/A</c:v>
                </c:pt>
                <c:pt idx="3">
                  <c:v>3.98</c:v>
                </c:pt>
                <c:pt idx="4">
                  <c:v>#N/A</c:v>
                </c:pt>
                <c:pt idx="5">
                  <c:v>3.45</c:v>
                </c:pt>
                <c:pt idx="6">
                  <c:v>#N/A</c:v>
                </c:pt>
                <c:pt idx="7">
                  <c:v>1.71</c:v>
                </c:pt>
                <c:pt idx="8">
                  <c:v>#N/A</c:v>
                </c:pt>
                <c:pt idx="9">
                  <c:v>2.93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5.43</c:v>
                </c:pt>
                <c:pt idx="2">
                  <c:v>#N/A</c:v>
                </c:pt>
                <c:pt idx="3">
                  <c:v>5.12</c:v>
                </c:pt>
                <c:pt idx="4">
                  <c:v>#N/A</c:v>
                </c:pt>
                <c:pt idx="5">
                  <c:v>7.26</c:v>
                </c:pt>
                <c:pt idx="6">
                  <c:v>#N/A</c:v>
                </c:pt>
                <c:pt idx="7">
                  <c:v>6.28</c:v>
                </c:pt>
                <c:pt idx="8">
                  <c:v>#N/A</c:v>
                </c:pt>
                <c:pt idx="9">
                  <c:v>5.0999999999999996</c:v>
                </c:pt>
              </c:numCache>
            </c:numRef>
          </c:val>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14.39</c:v>
                </c:pt>
                <c:pt idx="2">
                  <c:v>#N/A</c:v>
                </c:pt>
                <c:pt idx="3">
                  <c:v>13.62</c:v>
                </c:pt>
                <c:pt idx="4">
                  <c:v>#N/A</c:v>
                </c:pt>
                <c:pt idx="5">
                  <c:v>11.39</c:v>
                </c:pt>
                <c:pt idx="6">
                  <c:v>#N/A</c:v>
                </c:pt>
                <c:pt idx="7">
                  <c:v>12.54</c:v>
                </c:pt>
                <c:pt idx="8">
                  <c:v>#N/A</c:v>
                </c:pt>
                <c:pt idx="9">
                  <c:v>12.44</c:v>
                </c:pt>
              </c:numCache>
            </c:numRef>
          </c:val>
        </c:ser>
        <c:dLbls>
          <c:showLegendKey val="0"/>
          <c:showVal val="0"/>
          <c:showCatName val="0"/>
          <c:showSerName val="0"/>
          <c:showPercent val="0"/>
          <c:showBubbleSize val="0"/>
        </c:dLbls>
        <c:gapWidth val="150"/>
        <c:overlap val="100"/>
        <c:axId val="111368064"/>
        <c:axId val="111369600"/>
      </c:barChart>
      <c:catAx>
        <c:axId val="11136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69600"/>
        <c:crosses val="autoZero"/>
        <c:auto val="1"/>
        <c:lblAlgn val="ctr"/>
        <c:lblOffset val="100"/>
        <c:tickLblSkip val="1"/>
        <c:tickMarkSkip val="1"/>
        <c:noMultiLvlLbl val="0"/>
      </c:catAx>
      <c:valAx>
        <c:axId val="11136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6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1025</c:v>
                </c:pt>
                <c:pt idx="5">
                  <c:v>1019</c:v>
                </c:pt>
                <c:pt idx="8">
                  <c:v>979</c:v>
                </c:pt>
                <c:pt idx="11">
                  <c:v>939</c:v>
                </c:pt>
                <c:pt idx="14">
                  <c:v>963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273</c:v>
                </c:pt>
                <c:pt idx="3">
                  <c:v>336</c:v>
                </c:pt>
                <c:pt idx="6">
                  <c:v>327</c:v>
                </c:pt>
                <c:pt idx="9">
                  <c:v>261</c:v>
                </c:pt>
                <c:pt idx="12">
                  <c:v>260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c:v>
                </c:pt>
                <c:pt idx="3">
                  <c:v>24</c:v>
                </c:pt>
                <c:pt idx="6">
                  <c:v>24</c:v>
                </c:pt>
                <c:pt idx="9">
                  <c:v>23</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205</c:v>
                </c:pt>
                <c:pt idx="3">
                  <c:v>229</c:v>
                </c:pt>
                <c:pt idx="6">
                  <c:v>231</c:v>
                </c:pt>
                <c:pt idx="9">
                  <c:v>236</c:v>
                </c:pt>
                <c:pt idx="12">
                  <c:v>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1328</c:v>
                </c:pt>
                <c:pt idx="3">
                  <c:v>1342</c:v>
                </c:pt>
                <c:pt idx="6">
                  <c:v>1214</c:v>
                </c:pt>
                <c:pt idx="9">
                  <c:v>1082</c:v>
                </c:pt>
                <c:pt idx="12">
                  <c:v>1075</c:v>
                </c:pt>
              </c:numCache>
            </c:numRef>
          </c:val>
        </c:ser>
        <c:dLbls>
          <c:showLegendKey val="0"/>
          <c:showVal val="0"/>
          <c:showCatName val="0"/>
          <c:showSerName val="0"/>
          <c:showPercent val="0"/>
          <c:showBubbleSize val="0"/>
        </c:dLbls>
        <c:gapWidth val="100"/>
        <c:overlap val="100"/>
        <c:axId val="111137152"/>
        <c:axId val="11113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796</c:v>
                </c:pt>
                <c:pt idx="2">
                  <c:v>#N/A</c:v>
                </c:pt>
                <c:pt idx="3">
                  <c:v>#N/A</c:v>
                </c:pt>
                <c:pt idx="4">
                  <c:v>912</c:v>
                </c:pt>
                <c:pt idx="5">
                  <c:v>#N/A</c:v>
                </c:pt>
                <c:pt idx="6">
                  <c:v>#N/A</c:v>
                </c:pt>
                <c:pt idx="7">
                  <c:v>817</c:v>
                </c:pt>
                <c:pt idx="8">
                  <c:v>#N/A</c:v>
                </c:pt>
                <c:pt idx="9">
                  <c:v>#N/A</c:v>
                </c:pt>
                <c:pt idx="10">
                  <c:v>663</c:v>
                </c:pt>
                <c:pt idx="11">
                  <c:v>#N/A</c:v>
                </c:pt>
                <c:pt idx="12">
                  <c:v>#N/A</c:v>
                </c:pt>
                <c:pt idx="13">
                  <c:v>691</c:v>
                </c:pt>
                <c:pt idx="14">
                  <c:v>#N/A</c:v>
                </c:pt>
              </c:numCache>
            </c:numRef>
          </c:val>
          <c:smooth val="0"/>
        </c:ser>
        <c:dLbls>
          <c:showLegendKey val="0"/>
          <c:showVal val="0"/>
          <c:showCatName val="0"/>
          <c:showSerName val="0"/>
          <c:showPercent val="0"/>
          <c:showBubbleSize val="0"/>
        </c:dLbls>
        <c:marker val="1"/>
        <c:smooth val="0"/>
        <c:axId val="111137152"/>
        <c:axId val="111139072"/>
      </c:lineChart>
      <c:catAx>
        <c:axId val="11113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39072"/>
        <c:crosses val="autoZero"/>
        <c:auto val="1"/>
        <c:lblAlgn val="ctr"/>
        <c:lblOffset val="100"/>
        <c:tickLblSkip val="1"/>
        <c:tickMarkSkip val="1"/>
        <c:noMultiLvlLbl val="0"/>
      </c:catAx>
      <c:valAx>
        <c:axId val="11113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3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9428</c:v>
                </c:pt>
                <c:pt idx="5">
                  <c:v>9839</c:v>
                </c:pt>
                <c:pt idx="8">
                  <c:v>10337</c:v>
                </c:pt>
                <c:pt idx="11">
                  <c:v>10400</c:v>
                </c:pt>
                <c:pt idx="14">
                  <c:v>10753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70</c:v>
                </c:pt>
                <c:pt idx="5">
                  <c:v>26</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1094</c:v>
                </c:pt>
                <c:pt idx="5">
                  <c:v>1515</c:v>
                </c:pt>
                <c:pt idx="8">
                  <c:v>1613</c:v>
                </c:pt>
                <c:pt idx="11">
                  <c:v>2067</c:v>
                </c:pt>
                <c:pt idx="14">
                  <c:v>2086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2488</c:v>
                </c:pt>
                <c:pt idx="3">
                  <c:v>2304</c:v>
                </c:pt>
                <c:pt idx="6">
                  <c:v>2216</c:v>
                </c:pt>
                <c:pt idx="9">
                  <c:v>1115</c:v>
                </c:pt>
                <c:pt idx="12">
                  <c:v>837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216</c:v>
                </c:pt>
                <c:pt idx="3">
                  <c:v>195</c:v>
                </c:pt>
                <c:pt idx="6">
                  <c:v>174</c:v>
                </c:pt>
                <c:pt idx="9">
                  <c:v>154</c:v>
                </c:pt>
                <c:pt idx="12">
                  <c:v>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3086</c:v>
                </c:pt>
                <c:pt idx="3">
                  <c:v>3258</c:v>
                </c:pt>
                <c:pt idx="6">
                  <c:v>3116</c:v>
                </c:pt>
                <c:pt idx="9">
                  <c:v>3026</c:v>
                </c:pt>
                <c:pt idx="12">
                  <c:v>2993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2223</c:v>
                </c:pt>
                <c:pt idx="3">
                  <c:v>2003</c:v>
                </c:pt>
                <c:pt idx="6">
                  <c:v>1778</c:v>
                </c:pt>
                <c:pt idx="9">
                  <c:v>1615</c:v>
                </c:pt>
                <c:pt idx="12">
                  <c:v>1463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9542</c:v>
                </c:pt>
                <c:pt idx="3">
                  <c:v>9310</c:v>
                </c:pt>
                <c:pt idx="6">
                  <c:v>9122</c:v>
                </c:pt>
                <c:pt idx="9">
                  <c:v>8911</c:v>
                </c:pt>
                <c:pt idx="12">
                  <c:v>8852</c:v>
                </c:pt>
              </c:numCache>
            </c:numRef>
          </c:val>
        </c:ser>
        <c:dLbls>
          <c:showLegendKey val="0"/>
          <c:showVal val="0"/>
          <c:showCatName val="0"/>
          <c:showSerName val="0"/>
          <c:showPercent val="0"/>
          <c:showBubbleSize val="0"/>
        </c:dLbls>
        <c:gapWidth val="100"/>
        <c:overlap val="100"/>
        <c:axId val="110481792"/>
        <c:axId val="11048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6963</c:v>
                </c:pt>
                <c:pt idx="2">
                  <c:v>#N/A</c:v>
                </c:pt>
                <c:pt idx="3">
                  <c:v>#N/A</c:v>
                </c:pt>
                <c:pt idx="4">
                  <c:v>5691</c:v>
                </c:pt>
                <c:pt idx="5">
                  <c:v>#N/A</c:v>
                </c:pt>
                <c:pt idx="6">
                  <c:v>#N/A</c:v>
                </c:pt>
                <c:pt idx="7">
                  <c:v>4456</c:v>
                </c:pt>
                <c:pt idx="8">
                  <c:v>#N/A</c:v>
                </c:pt>
                <c:pt idx="9">
                  <c:v>#N/A</c:v>
                </c:pt>
                <c:pt idx="10">
                  <c:v>2353</c:v>
                </c:pt>
                <c:pt idx="11">
                  <c:v>#N/A</c:v>
                </c:pt>
                <c:pt idx="12">
                  <c:v>#N/A</c:v>
                </c:pt>
                <c:pt idx="13">
                  <c:v>1452</c:v>
                </c:pt>
                <c:pt idx="14">
                  <c:v>#N/A</c:v>
                </c:pt>
              </c:numCache>
            </c:numRef>
          </c:val>
          <c:smooth val="0"/>
        </c:ser>
        <c:dLbls>
          <c:showLegendKey val="0"/>
          <c:showVal val="0"/>
          <c:showCatName val="0"/>
          <c:showSerName val="0"/>
          <c:showPercent val="0"/>
          <c:showBubbleSize val="0"/>
        </c:dLbls>
        <c:marker val="1"/>
        <c:smooth val="0"/>
        <c:axId val="110481792"/>
        <c:axId val="110483712"/>
      </c:lineChart>
      <c:catAx>
        <c:axId val="1104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83712"/>
        <c:crosses val="autoZero"/>
        <c:auto val="1"/>
        <c:lblAlgn val="ctr"/>
        <c:lblOffset val="100"/>
        <c:tickLblSkip val="1"/>
        <c:tickMarkSkip val="1"/>
        <c:noMultiLvlLbl val="0"/>
      </c:catAx>
      <c:valAx>
        <c:axId val="11048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8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46,582
46,235
30.00
12,175,535
11,565,616
432,200
8,467,052
8,852,488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平成２２年度以降、低下傾向にあったが、平成２５年度はやや持ち直した。</a:t>
          </a:r>
          <a:endParaRPr kumimoji="1" lang="en-US" altLang="ja-JP" sz="1300">
            <a:latin typeface="ＭＳ Ｐゴシック"/>
          </a:endParaRPr>
        </a:p>
        <a:p>
          <a:r>
            <a:rPr kumimoji="1" lang="ja-JP" altLang="en-US" sz="1300">
              <a:latin typeface="ＭＳ Ｐゴシック"/>
            </a:rPr>
            <a:t>　町の基幹的歳入である税収が減少基調にあるため、今後は町税の適正な賦課徴収に努めるとともに、屏風深輪地区の産業団地の拡張を進めるなど、町税収入をはじめとした財源確保の取組を強化する。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11995</xdr:rowOff>
    </xdr:to>
    <xdr:cxnSp macro="">
      <xdr:nvCxnSpPr>
        <xdr:cNvPr id="68" name="直線コネクタ 67"/>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11995</xdr:rowOff>
    </xdr:to>
    <xdr:cxnSp macro="">
      <xdr:nvCxnSpPr>
        <xdr:cNvPr id="71" name="直線コネクタ 70"/>
        <xdr:cNvCxnSpPr/>
      </xdr:nvCxnSpPr>
      <xdr:spPr>
        <a:xfrm>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156633</xdr:rowOff>
    </xdr:to>
    <xdr:cxnSp macro="">
      <xdr:nvCxnSpPr>
        <xdr:cNvPr id="74" name="直線コネクタ 73"/>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89605</xdr:rowOff>
    </xdr:from>
    <xdr:to>
      <xdr:col>3</xdr:col>
      <xdr:colOff>279400</xdr:colOff>
      <xdr:row>41</xdr:row>
      <xdr:rowOff>116417</xdr:rowOff>
    </xdr:to>
    <xdr:cxnSp macro="">
      <xdr:nvCxnSpPr>
        <xdr:cNvPr id="77" name="直線コネクタ 76"/>
        <xdr:cNvCxnSpPr/>
      </xdr:nvCxnSpPr>
      <xdr:spPr>
        <a:xfrm>
          <a:off x="1447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95" name="円/楕円 94"/>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96" name="テキスト ボックス 95"/>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社会保障関係経費等の増加により、比率は年々上昇してきており、近年は</a:t>
          </a:r>
          <a:r>
            <a:rPr kumimoji="1" lang="en-US" altLang="ja-JP" sz="1300">
              <a:latin typeface="ＭＳ Ｐゴシック"/>
            </a:rPr>
            <a:t>90%</a:t>
          </a:r>
          <a:r>
            <a:rPr kumimoji="1" lang="ja-JP" altLang="en-US" sz="1300">
              <a:latin typeface="ＭＳ Ｐゴシック"/>
            </a:rPr>
            <a:t>前後で高止まりの傾向から脱却できない状態にある。</a:t>
          </a:r>
          <a:endParaRPr kumimoji="1" lang="en-US" altLang="ja-JP" sz="1300">
            <a:latin typeface="ＭＳ Ｐゴシック"/>
          </a:endParaRPr>
        </a:p>
        <a:p>
          <a:r>
            <a:rPr kumimoji="1" lang="ja-JP" altLang="en-US" sz="1300">
              <a:latin typeface="ＭＳ Ｐゴシック"/>
            </a:rPr>
            <a:t>　今後は、第５次杉戸町行政改革大綱等に基づき、人件費及び公債費の外、経常的経費のさらなる節減に努める。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49022</xdr:rowOff>
    </xdr:from>
    <xdr:to>
      <xdr:col>7</xdr:col>
      <xdr:colOff>152400</xdr:colOff>
      <xdr:row>64</xdr:row>
      <xdr:rowOff>145542</xdr:rowOff>
    </xdr:to>
    <xdr:cxnSp macro="">
      <xdr:nvCxnSpPr>
        <xdr:cNvPr id="129" name="直線コネクタ 128"/>
        <xdr:cNvCxnSpPr/>
      </xdr:nvCxnSpPr>
      <xdr:spPr>
        <a:xfrm>
          <a:off x="4114800" y="1102182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29718</xdr:rowOff>
    </xdr:from>
    <xdr:to>
      <xdr:col>6</xdr:col>
      <xdr:colOff>0</xdr:colOff>
      <xdr:row>64</xdr:row>
      <xdr:rowOff>49022</xdr:rowOff>
    </xdr:to>
    <xdr:cxnSp macro="">
      <xdr:nvCxnSpPr>
        <xdr:cNvPr id="132" name="直線コネクタ 131"/>
        <xdr:cNvCxnSpPr/>
      </xdr:nvCxnSpPr>
      <xdr:spPr>
        <a:xfrm>
          <a:off x="3225800" y="110025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75692</xdr:rowOff>
    </xdr:from>
    <xdr:to>
      <xdr:col>4</xdr:col>
      <xdr:colOff>482600</xdr:colOff>
      <xdr:row>64</xdr:row>
      <xdr:rowOff>29718</xdr:rowOff>
    </xdr:to>
    <xdr:cxnSp macro="">
      <xdr:nvCxnSpPr>
        <xdr:cNvPr id="135" name="直線コネクタ 134"/>
        <xdr:cNvCxnSpPr/>
      </xdr:nvCxnSpPr>
      <xdr:spPr>
        <a:xfrm>
          <a:off x="2336800" y="108770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64</xdr:row>
      <xdr:rowOff>111760</xdr:rowOff>
    </xdr:to>
    <xdr:cxnSp macro="">
      <xdr:nvCxnSpPr>
        <xdr:cNvPr id="138" name="直線コネクタ 137"/>
        <xdr:cNvCxnSpPr/>
      </xdr:nvCxnSpPr>
      <xdr:spPr>
        <a:xfrm flipV="1">
          <a:off x="1447800" y="1087704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94742</xdr:rowOff>
    </xdr:from>
    <xdr:to>
      <xdr:col>7</xdr:col>
      <xdr:colOff>203200</xdr:colOff>
      <xdr:row>65</xdr:row>
      <xdr:rowOff>24892</xdr:rowOff>
    </xdr:to>
    <xdr:sp macro="" textlink="">
      <xdr:nvSpPr>
        <xdr:cNvPr id="148" name="円/楕円 147"/>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66819</xdr:rowOff>
    </xdr:from>
    <xdr:ext cx="762000" cy="259045"/>
    <xdr:sp macro="" textlink="">
      <xdr:nvSpPr>
        <xdr:cNvPr id="149" name="財政構造の弾力性該当値テキスト"/>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0" name="円/楕円 149"/>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1" name="テキスト ボックス 150"/>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52" name="円/楕円 151"/>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53" name="テキスト ボックス 152"/>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24892</xdr:rowOff>
    </xdr:from>
    <xdr:to>
      <xdr:col>3</xdr:col>
      <xdr:colOff>330200</xdr:colOff>
      <xdr:row>63</xdr:row>
      <xdr:rowOff>126492</xdr:rowOff>
    </xdr:to>
    <xdr:sp macro="" textlink="">
      <xdr:nvSpPr>
        <xdr:cNvPr id="154" name="円/楕円 153"/>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55" name="テキスト ボックス 154"/>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6" name="円/楕円 155"/>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7" name="テキスト ボックス 156"/>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高い水準にあるのは、ごみ処理事業及び町立幼稚園５園の運営等を町単独で行っていることが主因であり、行政サービスの提供方法の差異によるものといえる（当該業務を一部事務組合で実施している自治体では、組合に対する負担金を支払うことになるため、性質上、「補助費等」に分類される。）</a:t>
          </a:r>
          <a:endParaRPr kumimoji="1" lang="en-US" altLang="ja-JP" sz="1300">
            <a:latin typeface="ＭＳ Ｐゴシック"/>
          </a:endParaRPr>
        </a:p>
        <a:p>
          <a:r>
            <a:rPr kumimoji="1" lang="ja-JP" altLang="en-US" sz="1300">
              <a:latin typeface="ＭＳ Ｐゴシック"/>
            </a:rPr>
            <a:t>　今後、より適切な定員管理に努めるとともに、契約内容や方法の見直しをはじめとした物件費の更なる縮減に努める。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80950</xdr:rowOff>
    </xdr:from>
    <xdr:to>
      <xdr:col>7</xdr:col>
      <xdr:colOff>152400</xdr:colOff>
      <xdr:row>80</xdr:row>
      <xdr:rowOff>140788</xdr:rowOff>
    </xdr:to>
    <xdr:cxnSp macro="">
      <xdr:nvCxnSpPr>
        <xdr:cNvPr id="192" name="直線コネクタ 191"/>
        <xdr:cNvCxnSpPr/>
      </xdr:nvCxnSpPr>
      <xdr:spPr>
        <a:xfrm flipV="1">
          <a:off x="4114800" y="13796950"/>
          <a:ext cx="838200" cy="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65728</xdr:rowOff>
    </xdr:from>
    <xdr:ext cx="762000" cy="259045"/>
    <xdr:sp macro="" textlink="">
      <xdr:nvSpPr>
        <xdr:cNvPr id="193" name="人件費・物件費等の状況平均値テキスト"/>
        <xdr:cNvSpPr txBox="1"/>
      </xdr:nvSpPr>
      <xdr:spPr>
        <a:xfrm>
          <a:off x="5041900" y="13781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140788</xdr:rowOff>
    </xdr:from>
    <xdr:to>
      <xdr:col>6</xdr:col>
      <xdr:colOff>0</xdr:colOff>
      <xdr:row>80</xdr:row>
      <xdr:rowOff>141951</xdr:rowOff>
    </xdr:to>
    <xdr:cxnSp macro="">
      <xdr:nvCxnSpPr>
        <xdr:cNvPr id="195" name="直線コネクタ 194"/>
        <xdr:cNvCxnSpPr/>
      </xdr:nvCxnSpPr>
      <xdr:spPr>
        <a:xfrm flipV="1">
          <a:off x="3225800" y="13856788"/>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136666</xdr:rowOff>
    </xdr:from>
    <xdr:to>
      <xdr:col>4</xdr:col>
      <xdr:colOff>482600</xdr:colOff>
      <xdr:row>80</xdr:row>
      <xdr:rowOff>141951</xdr:rowOff>
    </xdr:to>
    <xdr:cxnSp macro="">
      <xdr:nvCxnSpPr>
        <xdr:cNvPr id="198" name="直線コネクタ 197"/>
        <xdr:cNvCxnSpPr/>
      </xdr:nvCxnSpPr>
      <xdr:spPr>
        <a:xfrm>
          <a:off x="2336800" y="13852666"/>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135099</xdr:rowOff>
    </xdr:from>
    <xdr:to>
      <xdr:col>3</xdr:col>
      <xdr:colOff>279400</xdr:colOff>
      <xdr:row>80</xdr:row>
      <xdr:rowOff>136666</xdr:rowOff>
    </xdr:to>
    <xdr:cxnSp macro="">
      <xdr:nvCxnSpPr>
        <xdr:cNvPr id="201" name="直線コネクタ 200"/>
        <xdr:cNvCxnSpPr/>
      </xdr:nvCxnSpPr>
      <xdr:spPr>
        <a:xfrm>
          <a:off x="1447800" y="13851099"/>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30150</xdr:rowOff>
    </xdr:from>
    <xdr:to>
      <xdr:col>7</xdr:col>
      <xdr:colOff>203200</xdr:colOff>
      <xdr:row>80</xdr:row>
      <xdr:rowOff>131750</xdr:rowOff>
    </xdr:to>
    <xdr:sp macro="" textlink="">
      <xdr:nvSpPr>
        <xdr:cNvPr id="211" name="円/楕円 210"/>
        <xdr:cNvSpPr/>
      </xdr:nvSpPr>
      <xdr:spPr>
        <a:xfrm>
          <a:off x="4902200" y="137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122877</xdr:rowOff>
    </xdr:from>
    <xdr:ext cx="762000" cy="259045"/>
    <xdr:sp macro="" textlink="">
      <xdr:nvSpPr>
        <xdr:cNvPr id="212" name="人件費・物件費等の状況該当値テキスト"/>
        <xdr:cNvSpPr txBox="1"/>
      </xdr:nvSpPr>
      <xdr:spPr>
        <a:xfrm>
          <a:off x="5041900" y="136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99,076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89988</xdr:rowOff>
    </xdr:from>
    <xdr:to>
      <xdr:col>6</xdr:col>
      <xdr:colOff>50800</xdr:colOff>
      <xdr:row>81</xdr:row>
      <xdr:rowOff>20138</xdr:rowOff>
    </xdr:to>
    <xdr:sp macro="" textlink="">
      <xdr:nvSpPr>
        <xdr:cNvPr id="213" name="円/楕円 212"/>
        <xdr:cNvSpPr/>
      </xdr:nvSpPr>
      <xdr:spPr>
        <a:xfrm>
          <a:off x="4064000" y="13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4915</xdr:rowOff>
    </xdr:from>
    <xdr:ext cx="736600" cy="259045"/>
    <xdr:sp macro="" textlink="">
      <xdr:nvSpPr>
        <xdr:cNvPr id="214" name="テキスト ボックス 213"/>
        <xdr:cNvSpPr txBox="1"/>
      </xdr:nvSpPr>
      <xdr:spPr>
        <a:xfrm>
          <a:off x="3733800" y="138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91151</xdr:rowOff>
    </xdr:from>
    <xdr:to>
      <xdr:col>4</xdr:col>
      <xdr:colOff>533400</xdr:colOff>
      <xdr:row>81</xdr:row>
      <xdr:rowOff>21301</xdr:rowOff>
    </xdr:to>
    <xdr:sp macro="" textlink="">
      <xdr:nvSpPr>
        <xdr:cNvPr id="215" name="円/楕円 214"/>
        <xdr:cNvSpPr/>
      </xdr:nvSpPr>
      <xdr:spPr>
        <a:xfrm>
          <a:off x="3175000" y="138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6078</xdr:rowOff>
    </xdr:from>
    <xdr:ext cx="762000" cy="259045"/>
    <xdr:sp macro="" textlink="">
      <xdr:nvSpPr>
        <xdr:cNvPr id="216" name="テキスト ボックス 215"/>
        <xdr:cNvSpPr txBox="1"/>
      </xdr:nvSpPr>
      <xdr:spPr>
        <a:xfrm>
          <a:off x="2844800" y="1389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85866</xdr:rowOff>
    </xdr:from>
    <xdr:to>
      <xdr:col>3</xdr:col>
      <xdr:colOff>330200</xdr:colOff>
      <xdr:row>81</xdr:row>
      <xdr:rowOff>16016</xdr:rowOff>
    </xdr:to>
    <xdr:sp macro="" textlink="">
      <xdr:nvSpPr>
        <xdr:cNvPr id="217" name="円/楕円 216"/>
        <xdr:cNvSpPr/>
      </xdr:nvSpPr>
      <xdr:spPr>
        <a:xfrm>
          <a:off x="2286000" y="138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793</xdr:rowOff>
    </xdr:from>
    <xdr:ext cx="762000" cy="259045"/>
    <xdr:sp macro="" textlink="">
      <xdr:nvSpPr>
        <xdr:cNvPr id="218" name="テキスト ボックス 217"/>
        <xdr:cNvSpPr txBox="1"/>
      </xdr:nvSpPr>
      <xdr:spPr>
        <a:xfrm>
          <a:off x="1955800" y="138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84299</xdr:rowOff>
    </xdr:from>
    <xdr:to>
      <xdr:col>2</xdr:col>
      <xdr:colOff>127000</xdr:colOff>
      <xdr:row>81</xdr:row>
      <xdr:rowOff>14449</xdr:rowOff>
    </xdr:to>
    <xdr:sp macro="" textlink="">
      <xdr:nvSpPr>
        <xdr:cNvPr id="219" name="円/楕円 218"/>
        <xdr:cNvSpPr/>
      </xdr:nvSpPr>
      <xdr:spPr>
        <a:xfrm>
          <a:off x="1397000" y="138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170676</xdr:rowOff>
    </xdr:from>
    <xdr:ext cx="762000" cy="259045"/>
    <xdr:sp macro="" textlink="">
      <xdr:nvSpPr>
        <xdr:cNvPr id="220" name="テキスト ボックス 219"/>
        <xdr:cNvSpPr txBox="1"/>
      </xdr:nvSpPr>
      <xdr:spPr>
        <a:xfrm>
          <a:off x="1066800" y="1388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国の給与特例減額に対応した減額を行ったこと（前年は国の給与特例減額がないと仮定して算定した指数）、及び退職及び採用の新陳代謝より平均給与月額が低くなったことから、平成２５年度は昨年度より</a:t>
          </a:r>
          <a:r>
            <a:rPr kumimoji="1" lang="en-US" altLang="ja-JP" sz="1300">
              <a:latin typeface="ＭＳ Ｐゴシック"/>
            </a:rPr>
            <a:t>8.4</a:t>
          </a:r>
          <a:r>
            <a:rPr kumimoji="1" lang="ja-JP" altLang="en-US" sz="1300">
              <a:latin typeface="ＭＳ Ｐゴシック"/>
            </a:rPr>
            <a:t>ポイントの持ち直しをした。</a:t>
          </a:r>
          <a:endParaRPr kumimoji="1" lang="en-US" altLang="ja-JP" sz="1300">
            <a:latin typeface="ＭＳ Ｐゴシック"/>
          </a:endParaRPr>
        </a:p>
        <a:p>
          <a:r>
            <a:rPr kumimoji="1" lang="ja-JP" altLang="en-US" sz="1300">
              <a:latin typeface="ＭＳ Ｐゴシック"/>
            </a:rPr>
            <a:t>　今後も、国や他団体の給与水準等をふまえ、給与の適正化を図るとともに、職員数削減と併せた人件費の抑制に努める。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88</xdr:row>
      <xdr:rowOff>135128</xdr:rowOff>
    </xdr:to>
    <xdr:cxnSp macro="">
      <xdr:nvCxnSpPr>
        <xdr:cNvPr id="252" name="直線コネクタ 251"/>
        <xdr:cNvCxnSpPr/>
      </xdr:nvCxnSpPr>
      <xdr:spPr>
        <a:xfrm flipV="1">
          <a:off x="16179800" y="14411961"/>
          <a:ext cx="8382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135128</xdr:rowOff>
    </xdr:from>
    <xdr:to>
      <xdr:col>23</xdr:col>
      <xdr:colOff>406400</xdr:colOff>
      <xdr:row>89</xdr:row>
      <xdr:rowOff>50546</xdr:rowOff>
    </xdr:to>
    <xdr:cxnSp macro="">
      <xdr:nvCxnSpPr>
        <xdr:cNvPr id="255" name="直線コネクタ 254"/>
        <xdr:cNvCxnSpPr/>
      </xdr:nvCxnSpPr>
      <xdr:spPr>
        <a:xfrm flipV="1">
          <a:off x="15290800" y="152227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2794</xdr:rowOff>
    </xdr:from>
    <xdr:to>
      <xdr:col>22</xdr:col>
      <xdr:colOff>203200</xdr:colOff>
      <xdr:row>89</xdr:row>
      <xdr:rowOff>50546</xdr:rowOff>
    </xdr:to>
    <xdr:cxnSp macro="">
      <xdr:nvCxnSpPr>
        <xdr:cNvPr id="258" name="直線コネクタ 257"/>
        <xdr:cNvCxnSpPr/>
      </xdr:nvCxnSpPr>
      <xdr:spPr>
        <a:xfrm>
          <a:off x="14401800" y="14576044"/>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85</xdr:row>
      <xdr:rowOff>2794</xdr:rowOff>
    </xdr:to>
    <xdr:cxnSp macro="">
      <xdr:nvCxnSpPr>
        <xdr:cNvPr id="261" name="直線コネクタ 260"/>
        <xdr:cNvCxnSpPr/>
      </xdr:nvCxnSpPr>
      <xdr:spPr>
        <a:xfrm>
          <a:off x="13512800" y="14537437"/>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5" name="テキスト ボックス 26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1" name="円/楕円 270"/>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147338</xdr:rowOff>
    </xdr:from>
    <xdr:ext cx="762000" cy="259045"/>
    <xdr:sp macro="" textlink="">
      <xdr:nvSpPr>
        <xdr:cNvPr id="272"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84328</xdr:rowOff>
    </xdr:from>
    <xdr:to>
      <xdr:col>23</xdr:col>
      <xdr:colOff>457200</xdr:colOff>
      <xdr:row>89</xdr:row>
      <xdr:rowOff>14478</xdr:rowOff>
    </xdr:to>
    <xdr:sp macro="" textlink="">
      <xdr:nvSpPr>
        <xdr:cNvPr id="273" name="円/楕円 272"/>
        <xdr:cNvSpPr/>
      </xdr:nvSpPr>
      <xdr:spPr>
        <a:xfrm>
          <a:off x="16129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24655</xdr:rowOff>
    </xdr:from>
    <xdr:ext cx="736600" cy="259045"/>
    <xdr:sp macro="" textlink="">
      <xdr:nvSpPr>
        <xdr:cNvPr id="274" name="テキスト ボックス 273"/>
        <xdr:cNvSpPr txBox="1"/>
      </xdr:nvSpPr>
      <xdr:spPr>
        <a:xfrm>
          <a:off x="15798800" y="1494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171196</xdr:rowOff>
    </xdr:from>
    <xdr:to>
      <xdr:col>22</xdr:col>
      <xdr:colOff>254000</xdr:colOff>
      <xdr:row>89</xdr:row>
      <xdr:rowOff>101346</xdr:rowOff>
    </xdr:to>
    <xdr:sp macro="" textlink="">
      <xdr:nvSpPr>
        <xdr:cNvPr id="275" name="円/楕円 274"/>
        <xdr:cNvSpPr/>
      </xdr:nvSpPr>
      <xdr:spPr>
        <a:xfrm>
          <a:off x="15240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86123</xdr:rowOff>
    </xdr:from>
    <xdr:ext cx="762000" cy="259045"/>
    <xdr:sp macro="" textlink="">
      <xdr:nvSpPr>
        <xdr:cNvPr id="276" name="テキスト ボックス 275"/>
        <xdr:cNvSpPr txBox="1"/>
      </xdr:nvSpPr>
      <xdr:spPr>
        <a:xfrm>
          <a:off x="14909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123444</xdr:rowOff>
    </xdr:from>
    <xdr:to>
      <xdr:col>21</xdr:col>
      <xdr:colOff>50800</xdr:colOff>
      <xdr:row>85</xdr:row>
      <xdr:rowOff>53594</xdr:rowOff>
    </xdr:to>
    <xdr:sp macro="" textlink="">
      <xdr:nvSpPr>
        <xdr:cNvPr id="277" name="円/楕円 276"/>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38371</xdr:rowOff>
    </xdr:from>
    <xdr:ext cx="762000" cy="259045"/>
    <xdr:sp macro="" textlink="">
      <xdr:nvSpPr>
        <xdr:cNvPr id="278" name="テキスト ボックス 277"/>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84837</xdr:rowOff>
    </xdr:from>
    <xdr:to>
      <xdr:col>19</xdr:col>
      <xdr:colOff>533400</xdr:colOff>
      <xdr:row>85</xdr:row>
      <xdr:rowOff>14987</xdr:rowOff>
    </xdr:to>
    <xdr:sp macro="" textlink="">
      <xdr:nvSpPr>
        <xdr:cNvPr id="279" name="円/楕円 278"/>
        <xdr:cNvSpPr/>
      </xdr:nvSpPr>
      <xdr:spPr>
        <a:xfrm>
          <a:off x="13462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171214</xdr:rowOff>
    </xdr:from>
    <xdr:ext cx="762000" cy="259045"/>
    <xdr:sp macro="" textlink="">
      <xdr:nvSpPr>
        <xdr:cNvPr id="280" name="テキスト ボックス 279"/>
        <xdr:cNvSpPr txBox="1"/>
      </xdr:nvSpPr>
      <xdr:spPr>
        <a:xfrm>
          <a:off x="13131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平成２５年度は、前年に比して１名職員が増したこと、分母となる人口が約</a:t>
          </a:r>
          <a:r>
            <a:rPr kumimoji="1" lang="en-US" altLang="ja-JP" sz="1300">
              <a:latin typeface="ＭＳ Ｐゴシック"/>
            </a:rPr>
            <a:t>240</a:t>
          </a:r>
          <a:r>
            <a:rPr kumimoji="1" lang="ja-JP" altLang="en-US" sz="1300">
              <a:latin typeface="ＭＳ Ｐゴシック"/>
            </a:rPr>
            <a:t>人程度減したことから、前年より微増となった。今後も適正な定員管理に努める。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164677</xdr:rowOff>
    </xdr:from>
    <xdr:to>
      <xdr:col>24</xdr:col>
      <xdr:colOff>558800</xdr:colOff>
      <xdr:row>60</xdr:row>
      <xdr:rowOff>121</xdr:rowOff>
    </xdr:to>
    <xdr:cxnSp macro="">
      <xdr:nvCxnSpPr>
        <xdr:cNvPr id="317" name="直線コネクタ 316"/>
        <xdr:cNvCxnSpPr/>
      </xdr:nvCxnSpPr>
      <xdr:spPr>
        <a:xfrm>
          <a:off x="16179800" y="1028022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164677</xdr:rowOff>
    </xdr:from>
    <xdr:to>
      <xdr:col>23</xdr:col>
      <xdr:colOff>406400</xdr:colOff>
      <xdr:row>61</xdr:row>
      <xdr:rowOff>18264</xdr:rowOff>
    </xdr:to>
    <xdr:cxnSp macro="">
      <xdr:nvCxnSpPr>
        <xdr:cNvPr id="320" name="直線コネクタ 319"/>
        <xdr:cNvCxnSpPr/>
      </xdr:nvCxnSpPr>
      <xdr:spPr>
        <a:xfrm flipV="1">
          <a:off x="15290800" y="1028022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9072</xdr:rowOff>
    </xdr:from>
    <xdr:to>
      <xdr:col>22</xdr:col>
      <xdr:colOff>203200</xdr:colOff>
      <xdr:row>61</xdr:row>
      <xdr:rowOff>18264</xdr:rowOff>
    </xdr:to>
    <xdr:cxnSp macro="">
      <xdr:nvCxnSpPr>
        <xdr:cNvPr id="323" name="直線コネクタ 322"/>
        <xdr:cNvCxnSpPr/>
      </xdr:nvCxnSpPr>
      <xdr:spPr>
        <a:xfrm>
          <a:off x="14401800" y="1046752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9072</xdr:rowOff>
    </xdr:from>
    <xdr:to>
      <xdr:col>21</xdr:col>
      <xdr:colOff>0</xdr:colOff>
      <xdr:row>61</xdr:row>
      <xdr:rowOff>19413</xdr:rowOff>
    </xdr:to>
    <xdr:cxnSp macro="">
      <xdr:nvCxnSpPr>
        <xdr:cNvPr id="326" name="直線コネクタ 325"/>
        <xdr:cNvCxnSpPr/>
      </xdr:nvCxnSpPr>
      <xdr:spPr>
        <a:xfrm flipV="1">
          <a:off x="13512800" y="104675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120771</xdr:rowOff>
    </xdr:from>
    <xdr:to>
      <xdr:col>24</xdr:col>
      <xdr:colOff>609600</xdr:colOff>
      <xdr:row>60</xdr:row>
      <xdr:rowOff>50921</xdr:rowOff>
    </xdr:to>
    <xdr:sp macro="" textlink="">
      <xdr:nvSpPr>
        <xdr:cNvPr id="336" name="円/楕円 335"/>
        <xdr:cNvSpPr/>
      </xdr:nvSpPr>
      <xdr:spPr>
        <a:xfrm>
          <a:off x="169672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137298</xdr:rowOff>
    </xdr:from>
    <xdr:ext cx="762000" cy="259045"/>
    <xdr:sp macro="" textlink="">
      <xdr:nvSpPr>
        <xdr:cNvPr id="337" name="定員管理の状況該当値テキスト"/>
        <xdr:cNvSpPr txBox="1"/>
      </xdr:nvSpPr>
      <xdr:spPr>
        <a:xfrm>
          <a:off x="17106900" y="100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113877</xdr:rowOff>
    </xdr:from>
    <xdr:to>
      <xdr:col>23</xdr:col>
      <xdr:colOff>457200</xdr:colOff>
      <xdr:row>60</xdr:row>
      <xdr:rowOff>44027</xdr:rowOff>
    </xdr:to>
    <xdr:sp macro="" textlink="">
      <xdr:nvSpPr>
        <xdr:cNvPr id="338" name="円/楕円 337"/>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54204</xdr:rowOff>
    </xdr:from>
    <xdr:ext cx="736600" cy="259045"/>
    <xdr:sp macro="" textlink="">
      <xdr:nvSpPr>
        <xdr:cNvPr id="339" name="テキスト ボックス 338"/>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138914</xdr:rowOff>
    </xdr:from>
    <xdr:to>
      <xdr:col>22</xdr:col>
      <xdr:colOff>254000</xdr:colOff>
      <xdr:row>61</xdr:row>
      <xdr:rowOff>69064</xdr:rowOff>
    </xdr:to>
    <xdr:sp macro="" textlink="">
      <xdr:nvSpPr>
        <xdr:cNvPr id="340" name="円/楕円 339"/>
        <xdr:cNvSpPr/>
      </xdr:nvSpPr>
      <xdr:spPr>
        <a:xfrm>
          <a:off x="15240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53841</xdr:rowOff>
    </xdr:from>
    <xdr:ext cx="762000" cy="259045"/>
    <xdr:sp macro="" textlink="">
      <xdr:nvSpPr>
        <xdr:cNvPr id="341" name="テキスト ボックス 340"/>
        <xdr:cNvSpPr txBox="1"/>
      </xdr:nvSpPr>
      <xdr:spPr>
        <a:xfrm>
          <a:off x="14909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129722</xdr:rowOff>
    </xdr:from>
    <xdr:to>
      <xdr:col>21</xdr:col>
      <xdr:colOff>50800</xdr:colOff>
      <xdr:row>61</xdr:row>
      <xdr:rowOff>59872</xdr:rowOff>
    </xdr:to>
    <xdr:sp macro="" textlink="">
      <xdr:nvSpPr>
        <xdr:cNvPr id="342" name="円/楕円 341"/>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44649</xdr:rowOff>
    </xdr:from>
    <xdr:ext cx="762000" cy="259045"/>
    <xdr:sp macro="" textlink="">
      <xdr:nvSpPr>
        <xdr:cNvPr id="343" name="テキスト ボックス 342"/>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140063</xdr:rowOff>
    </xdr:from>
    <xdr:to>
      <xdr:col>19</xdr:col>
      <xdr:colOff>533400</xdr:colOff>
      <xdr:row>61</xdr:row>
      <xdr:rowOff>70213</xdr:rowOff>
    </xdr:to>
    <xdr:sp macro="" textlink="">
      <xdr:nvSpPr>
        <xdr:cNvPr id="344" name="円/楕円 343"/>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54990</xdr:rowOff>
    </xdr:from>
    <xdr:ext cx="762000" cy="259045"/>
    <xdr:sp macro="" textlink="">
      <xdr:nvSpPr>
        <xdr:cNvPr id="345" name="テキスト ボックス 344"/>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平成２５年度の単年度実質公債費比率は、組合債の元利償還金に対する負担金の増（</a:t>
          </a:r>
          <a:r>
            <a:rPr kumimoji="1" lang="en-US" altLang="ja-JP" sz="1300">
              <a:latin typeface="ＭＳ Ｐゴシック"/>
            </a:rPr>
            <a:t>0.2</a:t>
          </a:r>
          <a:r>
            <a:rPr kumimoji="1" lang="ja-JP" altLang="en-US" sz="1300">
              <a:latin typeface="ＭＳ Ｐゴシック"/>
            </a:rPr>
            <a:t>億円）や、公営企業債の元利償還金の増（</a:t>
          </a:r>
          <a:r>
            <a:rPr kumimoji="1" lang="en-US" altLang="ja-JP" sz="1300">
              <a:latin typeface="ＭＳ Ｐゴシック"/>
            </a:rPr>
            <a:t>0.4</a:t>
          </a:r>
          <a:r>
            <a:rPr kumimoji="1" lang="ja-JP" altLang="en-US" sz="1300">
              <a:latin typeface="ＭＳ Ｐゴシック"/>
            </a:rPr>
            <a:t>億円）等により前年より高くなっているものの、平成２４年度単年度実質公債費比率が低くかったことから、３ヶ年平均としての実質公債費比率は</a:t>
          </a:r>
          <a:r>
            <a:rPr kumimoji="1" lang="en-US" altLang="ja-JP" sz="1300">
              <a:latin typeface="ＭＳ Ｐゴシック"/>
            </a:rPr>
            <a:t>0.9</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今後とも、新規の地方債発行や債務負担行為設定の抑制に努め、比率の上昇を抑える。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157163</xdr:rowOff>
    </xdr:to>
    <xdr:cxnSp macro="">
      <xdr:nvCxnSpPr>
        <xdr:cNvPr id="375" name="直線コネクタ 374"/>
        <xdr:cNvCxnSpPr/>
      </xdr:nvCxnSpPr>
      <xdr:spPr>
        <a:xfrm flipV="1">
          <a:off x="16179800" y="696087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21907</xdr:rowOff>
    </xdr:to>
    <xdr:cxnSp macro="">
      <xdr:nvCxnSpPr>
        <xdr:cNvPr id="378" name="直線コネクタ 377"/>
        <xdr:cNvCxnSpPr/>
      </xdr:nvCxnSpPr>
      <xdr:spPr>
        <a:xfrm flipV="1">
          <a:off x="15290800" y="70151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21907</xdr:rowOff>
    </xdr:from>
    <xdr:to>
      <xdr:col>22</xdr:col>
      <xdr:colOff>203200</xdr:colOff>
      <xdr:row>41</xdr:row>
      <xdr:rowOff>106363</xdr:rowOff>
    </xdr:to>
    <xdr:cxnSp macro="">
      <xdr:nvCxnSpPr>
        <xdr:cNvPr id="381" name="直線コネクタ 380"/>
        <xdr:cNvCxnSpPr/>
      </xdr:nvCxnSpPr>
      <xdr:spPr>
        <a:xfrm flipV="1">
          <a:off x="14401800" y="705135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42</xdr:row>
      <xdr:rowOff>37465</xdr:rowOff>
    </xdr:to>
    <xdr:cxnSp macro="">
      <xdr:nvCxnSpPr>
        <xdr:cNvPr id="384" name="直線コネクタ 383"/>
        <xdr:cNvCxnSpPr/>
      </xdr:nvCxnSpPr>
      <xdr:spPr>
        <a:xfrm flipV="1">
          <a:off x="13512800" y="713581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4" name="円/楕円 393"/>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24147</xdr:rowOff>
    </xdr:from>
    <xdr:ext cx="762000" cy="259045"/>
    <xdr:sp macro="" textlink="">
      <xdr:nvSpPr>
        <xdr:cNvPr id="395"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396" name="円/楕円 395"/>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397" name="テキスト ボックス 396"/>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398" name="円/楕円 397"/>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9" name="テキスト ボックス 398"/>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0" name="円/楕円 399"/>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158115</xdr:rowOff>
    </xdr:from>
    <xdr:to>
      <xdr:col>19</xdr:col>
      <xdr:colOff>533400</xdr:colOff>
      <xdr:row>42</xdr:row>
      <xdr:rowOff>88265</xdr:rowOff>
    </xdr:to>
    <xdr:sp macro="" textlink="">
      <xdr:nvSpPr>
        <xdr:cNvPr id="402" name="円/楕円 401"/>
        <xdr:cNvSpPr/>
      </xdr:nvSpPr>
      <xdr:spPr>
        <a:xfrm>
          <a:off x="13462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73042</xdr:rowOff>
    </xdr:from>
    <xdr:ext cx="762000" cy="259045"/>
    <xdr:sp macro="" textlink="">
      <xdr:nvSpPr>
        <xdr:cNvPr id="403" name="テキスト ボックス 402"/>
        <xdr:cNvSpPr txBox="1"/>
      </xdr:nvSpPr>
      <xdr:spPr>
        <a:xfrm>
          <a:off x="13131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平成２５年度は、地方債の現在高の減（▲</a:t>
          </a:r>
          <a:r>
            <a:rPr kumimoji="1" lang="en-US" altLang="ja-JP" sz="1300">
              <a:latin typeface="ＭＳ Ｐゴシック"/>
            </a:rPr>
            <a:t>1.9</a:t>
          </a:r>
          <a:r>
            <a:rPr kumimoji="1" lang="ja-JP" altLang="en-US" sz="1300">
              <a:latin typeface="ＭＳ Ｐゴシック"/>
            </a:rPr>
            <a:t>億円）、債務負担行為に基づく支出予定額の減（▲</a:t>
          </a:r>
          <a:r>
            <a:rPr kumimoji="1" lang="en-US" altLang="ja-JP" sz="1300">
              <a:latin typeface="ＭＳ Ｐゴシック"/>
            </a:rPr>
            <a:t>1.5</a:t>
          </a:r>
          <a:r>
            <a:rPr kumimoji="1" lang="ja-JP" altLang="en-US" sz="1300">
              <a:latin typeface="ＭＳ Ｐゴシック"/>
            </a:rPr>
            <a:t>億円）及び基準財政需要額算入見込額の増（</a:t>
          </a:r>
          <a:r>
            <a:rPr kumimoji="1" lang="en-US" altLang="ja-JP" sz="1300">
              <a:latin typeface="ＭＳ Ｐゴシック"/>
            </a:rPr>
            <a:t>3.5</a:t>
          </a:r>
          <a:r>
            <a:rPr kumimoji="1" lang="ja-JP" altLang="en-US" sz="1300">
              <a:latin typeface="ＭＳ Ｐゴシック"/>
            </a:rPr>
            <a:t>億円）等により、将来負担比率が</a:t>
          </a:r>
          <a:r>
            <a:rPr kumimoji="1" lang="en-US" altLang="ja-JP" sz="1300">
              <a:latin typeface="ＭＳ Ｐゴシック"/>
            </a:rPr>
            <a:t>12.2</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早期健全化基準である</a:t>
          </a:r>
          <a:r>
            <a:rPr kumimoji="1" lang="en-US" altLang="ja-JP" sz="1300">
              <a:latin typeface="ＭＳ Ｐゴシック"/>
            </a:rPr>
            <a:t>350%</a:t>
          </a:r>
          <a:r>
            <a:rPr kumimoji="1" lang="ja-JP" altLang="en-US" sz="1300">
              <a:latin typeface="ＭＳ Ｐゴシック"/>
            </a:rPr>
            <a:t>を大きく下回っていることから、健全であるといえるが、類似団体平均とほぼ同程度であるため、今後も、地方債残高の減少、債務負担行為設定の抑制及び職員定数の削減等に努め、比率の減少に努める。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125603</xdr:rowOff>
    </xdr:from>
    <xdr:to>
      <xdr:col>24</xdr:col>
      <xdr:colOff>558800</xdr:colOff>
      <xdr:row>15</xdr:row>
      <xdr:rowOff>52282</xdr:rowOff>
    </xdr:to>
    <xdr:cxnSp macro="">
      <xdr:nvCxnSpPr>
        <xdr:cNvPr id="437" name="直線コネクタ 436"/>
        <xdr:cNvCxnSpPr/>
      </xdr:nvCxnSpPr>
      <xdr:spPr>
        <a:xfrm flipV="1">
          <a:off x="16179800" y="2525903"/>
          <a:ext cx="8382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52282</xdr:rowOff>
    </xdr:from>
    <xdr:to>
      <xdr:col>23</xdr:col>
      <xdr:colOff>406400</xdr:colOff>
      <xdr:row>16</xdr:row>
      <xdr:rowOff>98002</xdr:rowOff>
    </xdr:to>
    <xdr:cxnSp macro="">
      <xdr:nvCxnSpPr>
        <xdr:cNvPr id="440" name="直線コネクタ 439"/>
        <xdr:cNvCxnSpPr/>
      </xdr:nvCxnSpPr>
      <xdr:spPr>
        <a:xfrm flipV="1">
          <a:off x="15290800" y="26240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98002</xdr:rowOff>
    </xdr:from>
    <xdr:to>
      <xdr:col>22</xdr:col>
      <xdr:colOff>203200</xdr:colOff>
      <xdr:row>17</xdr:row>
      <xdr:rowOff>55245</xdr:rowOff>
    </xdr:to>
    <xdr:cxnSp macro="">
      <xdr:nvCxnSpPr>
        <xdr:cNvPr id="443" name="直線コネクタ 442"/>
        <xdr:cNvCxnSpPr/>
      </xdr:nvCxnSpPr>
      <xdr:spPr>
        <a:xfrm flipV="1">
          <a:off x="14401800" y="284120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55245</xdr:rowOff>
    </xdr:from>
    <xdr:to>
      <xdr:col>21</xdr:col>
      <xdr:colOff>0</xdr:colOff>
      <xdr:row>18</xdr:row>
      <xdr:rowOff>30988</xdr:rowOff>
    </xdr:to>
    <xdr:cxnSp macro="">
      <xdr:nvCxnSpPr>
        <xdr:cNvPr id="446" name="直線コネクタ 445"/>
        <xdr:cNvCxnSpPr/>
      </xdr:nvCxnSpPr>
      <xdr:spPr>
        <a:xfrm flipV="1">
          <a:off x="13512800" y="2969895"/>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74803</xdr:rowOff>
    </xdr:from>
    <xdr:to>
      <xdr:col>24</xdr:col>
      <xdr:colOff>609600</xdr:colOff>
      <xdr:row>15</xdr:row>
      <xdr:rowOff>4953</xdr:rowOff>
    </xdr:to>
    <xdr:sp macro="" textlink="">
      <xdr:nvSpPr>
        <xdr:cNvPr id="456" name="円/楕円 455"/>
        <xdr:cNvSpPr/>
      </xdr:nvSpPr>
      <xdr:spPr>
        <a:xfrm>
          <a:off x="169672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91330</xdr:rowOff>
    </xdr:from>
    <xdr:ext cx="762000" cy="259045"/>
    <xdr:sp macro="" textlink="">
      <xdr:nvSpPr>
        <xdr:cNvPr id="457" name="将来負担の状況該当値テキスト"/>
        <xdr:cNvSpPr txBox="1"/>
      </xdr:nvSpPr>
      <xdr:spPr>
        <a:xfrm>
          <a:off x="17106900" y="232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1482</xdr:rowOff>
    </xdr:from>
    <xdr:to>
      <xdr:col>23</xdr:col>
      <xdr:colOff>457200</xdr:colOff>
      <xdr:row>15</xdr:row>
      <xdr:rowOff>103082</xdr:rowOff>
    </xdr:to>
    <xdr:sp macro="" textlink="">
      <xdr:nvSpPr>
        <xdr:cNvPr id="458" name="円/楕円 457"/>
        <xdr:cNvSpPr/>
      </xdr:nvSpPr>
      <xdr:spPr>
        <a:xfrm>
          <a:off x="16129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87859</xdr:rowOff>
    </xdr:from>
    <xdr:ext cx="736600" cy="259045"/>
    <xdr:sp macro="" textlink="">
      <xdr:nvSpPr>
        <xdr:cNvPr id="459" name="テキスト ボックス 458"/>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47202</xdr:rowOff>
    </xdr:from>
    <xdr:to>
      <xdr:col>22</xdr:col>
      <xdr:colOff>254000</xdr:colOff>
      <xdr:row>16</xdr:row>
      <xdr:rowOff>148802</xdr:rowOff>
    </xdr:to>
    <xdr:sp macro="" textlink="">
      <xdr:nvSpPr>
        <xdr:cNvPr id="460" name="円/楕円 459"/>
        <xdr:cNvSpPr/>
      </xdr:nvSpPr>
      <xdr:spPr>
        <a:xfrm>
          <a:off x="15240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133579</xdr:rowOff>
    </xdr:from>
    <xdr:ext cx="762000" cy="259045"/>
    <xdr:sp macro="" textlink="">
      <xdr:nvSpPr>
        <xdr:cNvPr id="461" name="テキスト ボックス 460"/>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4445</xdr:rowOff>
    </xdr:from>
    <xdr:to>
      <xdr:col>21</xdr:col>
      <xdr:colOff>50800</xdr:colOff>
      <xdr:row>17</xdr:row>
      <xdr:rowOff>106045</xdr:rowOff>
    </xdr:to>
    <xdr:sp macro="" textlink="">
      <xdr:nvSpPr>
        <xdr:cNvPr id="462" name="円/楕円 461"/>
        <xdr:cNvSpPr/>
      </xdr:nvSpPr>
      <xdr:spPr>
        <a:xfrm>
          <a:off x="14351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90822</xdr:rowOff>
    </xdr:from>
    <xdr:ext cx="762000" cy="259045"/>
    <xdr:sp macro="" textlink="">
      <xdr:nvSpPr>
        <xdr:cNvPr id="463" name="テキスト ボックス 462"/>
        <xdr:cNvSpPr txBox="1"/>
      </xdr:nvSpPr>
      <xdr:spPr>
        <a:xfrm>
          <a:off x="14020800" y="300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151638</xdr:rowOff>
    </xdr:from>
    <xdr:to>
      <xdr:col>19</xdr:col>
      <xdr:colOff>533400</xdr:colOff>
      <xdr:row>18</xdr:row>
      <xdr:rowOff>81788</xdr:rowOff>
    </xdr:to>
    <xdr:sp macro="" textlink="">
      <xdr:nvSpPr>
        <xdr:cNvPr id="464" name="円/楕円 463"/>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66565</xdr:rowOff>
    </xdr:from>
    <xdr:ext cx="762000" cy="259045"/>
    <xdr:sp macro="" textlink="">
      <xdr:nvSpPr>
        <xdr:cNvPr id="465" name="テキスト ボックス 464"/>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46,582
46,235
30.00
12,175,535
11,565,616
432,200
8,467,052
8,852,488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消防事務が広域化されたことにともない、</a:t>
          </a:r>
          <a:r>
            <a:rPr kumimoji="1" lang="en-US" altLang="ja-JP" sz="1300">
              <a:latin typeface="ＭＳ Ｐゴシック"/>
            </a:rPr>
            <a:t>9.3</a:t>
          </a:r>
          <a:r>
            <a:rPr kumimoji="1" lang="ja-JP" altLang="en-US" sz="1300">
              <a:latin typeface="ＭＳ Ｐゴシック"/>
            </a:rPr>
            <a:t>ポイントの大幅な減少となったが、依然として類似団体平均よりもやや高い水準となっている。</a:t>
          </a:r>
          <a:endParaRPr kumimoji="1" lang="en-US" altLang="ja-JP" sz="1300">
            <a:latin typeface="ＭＳ Ｐゴシック"/>
          </a:endParaRPr>
        </a:p>
        <a:p>
          <a:r>
            <a:rPr kumimoji="1" lang="ja-JP" altLang="en-US" sz="1300">
              <a:latin typeface="ＭＳ Ｐゴシック"/>
            </a:rPr>
            <a:t>　これはごみ処理事業及び町立幼稚園５園と町単独で運営していることが主因であり、行政サービスの提供方法の差異によるものといえる。</a:t>
          </a:r>
          <a:endParaRPr kumimoji="1" lang="en-US" altLang="ja-JP" sz="1300">
            <a:latin typeface="ＭＳ Ｐゴシック"/>
          </a:endParaRPr>
        </a:p>
        <a:p>
          <a:r>
            <a:rPr kumimoji="1" lang="ja-JP" altLang="en-US" sz="1300">
              <a:latin typeface="ＭＳ Ｐゴシック"/>
            </a:rPr>
            <a:t>　今後とも、適正な定員管理に努めるとともに、広域行政の推進等により人件費の抑制に努める。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39</xdr:row>
      <xdr:rowOff>110998</xdr:rowOff>
    </xdr:to>
    <xdr:cxnSp macro="">
      <xdr:nvCxnSpPr>
        <xdr:cNvPr id="63" name="直線コネクタ 62"/>
        <xdr:cNvCxnSpPr/>
      </xdr:nvCxnSpPr>
      <xdr:spPr>
        <a:xfrm flipV="1">
          <a:off x="3987800" y="6372352"/>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39</xdr:row>
      <xdr:rowOff>110998</xdr:rowOff>
    </xdr:to>
    <xdr:cxnSp macro="">
      <xdr:nvCxnSpPr>
        <xdr:cNvPr id="66" name="直線コネクタ 65"/>
        <xdr:cNvCxnSpPr/>
      </xdr:nvCxnSpPr>
      <xdr:spPr>
        <a:xfrm>
          <a:off x="3098800" y="6779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56134</xdr:rowOff>
    </xdr:from>
    <xdr:to>
      <xdr:col>4</xdr:col>
      <xdr:colOff>346075</xdr:colOff>
      <xdr:row>39</xdr:row>
      <xdr:rowOff>92710</xdr:rowOff>
    </xdr:to>
    <xdr:cxnSp macro="">
      <xdr:nvCxnSpPr>
        <xdr:cNvPr id="69" name="直線コネクタ 68"/>
        <xdr:cNvCxnSpPr/>
      </xdr:nvCxnSpPr>
      <xdr:spPr>
        <a:xfrm>
          <a:off x="2209800" y="67426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56134</xdr:rowOff>
    </xdr:from>
    <xdr:to>
      <xdr:col>3</xdr:col>
      <xdr:colOff>142875</xdr:colOff>
      <xdr:row>39</xdr:row>
      <xdr:rowOff>138430</xdr:rowOff>
    </xdr:to>
    <xdr:cxnSp macro="">
      <xdr:nvCxnSpPr>
        <xdr:cNvPr id="72" name="直線コネクタ 71"/>
        <xdr:cNvCxnSpPr/>
      </xdr:nvCxnSpPr>
      <xdr:spPr>
        <a:xfrm flipV="1">
          <a:off x="1320800" y="6742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2" name="円/楕円 81"/>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3"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60198</xdr:rowOff>
    </xdr:from>
    <xdr:to>
      <xdr:col>5</xdr:col>
      <xdr:colOff>600075</xdr:colOff>
      <xdr:row>39</xdr:row>
      <xdr:rowOff>161798</xdr:rowOff>
    </xdr:to>
    <xdr:sp macro="" textlink="">
      <xdr:nvSpPr>
        <xdr:cNvPr id="84" name="円/楕円 83"/>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146575</xdr:rowOff>
    </xdr:from>
    <xdr:ext cx="736600" cy="259045"/>
    <xdr:sp macro="" textlink="">
      <xdr:nvSpPr>
        <xdr:cNvPr id="85" name="テキスト ボックス 84"/>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6" name="円/楕円 85"/>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7" name="テキスト ボックス 86"/>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5334</xdr:rowOff>
    </xdr:from>
    <xdr:to>
      <xdr:col>3</xdr:col>
      <xdr:colOff>193675</xdr:colOff>
      <xdr:row>39</xdr:row>
      <xdr:rowOff>106934</xdr:rowOff>
    </xdr:to>
    <xdr:sp macro="" textlink="">
      <xdr:nvSpPr>
        <xdr:cNvPr id="88" name="円/楕円 87"/>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91711</xdr:rowOff>
    </xdr:from>
    <xdr:ext cx="762000" cy="259045"/>
    <xdr:sp macro="" textlink="">
      <xdr:nvSpPr>
        <xdr:cNvPr id="89" name="テキスト ボックス 88"/>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0" name="円/楕円 89"/>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1" name="テキスト ボックス 90"/>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に比べ高止まりしているのは、ごみ処理事業を町単独で運営、かつ幸手市分も受託していることや、学校給食事業を一般会計で処理していることなどが主因である。今後は、契約内容や方法の見直し、委託に頼らず職員直営での事業実施等、物件費のさらなる縮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26416</xdr:rowOff>
    </xdr:to>
    <xdr:cxnSp macro="">
      <xdr:nvCxnSpPr>
        <xdr:cNvPr id="121" name="直線コネクタ 120"/>
        <xdr:cNvCxnSpPr/>
      </xdr:nvCxnSpPr>
      <xdr:spPr>
        <a:xfrm>
          <a:off x="15671800" y="30759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161290</xdr:rowOff>
    </xdr:to>
    <xdr:cxnSp macro="">
      <xdr:nvCxnSpPr>
        <xdr:cNvPr id="124" name="直線コネクタ 123"/>
        <xdr:cNvCxnSpPr/>
      </xdr:nvCxnSpPr>
      <xdr:spPr>
        <a:xfrm>
          <a:off x="14782800" y="3048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129286</xdr:rowOff>
    </xdr:from>
    <xdr:to>
      <xdr:col>21</xdr:col>
      <xdr:colOff>361950</xdr:colOff>
      <xdr:row>17</xdr:row>
      <xdr:rowOff>133858</xdr:rowOff>
    </xdr:to>
    <xdr:cxnSp macro="">
      <xdr:nvCxnSpPr>
        <xdr:cNvPr id="127" name="直線コネクタ 126"/>
        <xdr:cNvCxnSpPr/>
      </xdr:nvCxnSpPr>
      <xdr:spPr>
        <a:xfrm>
          <a:off x="13893800" y="3043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129286</xdr:rowOff>
    </xdr:from>
    <xdr:to>
      <xdr:col>20</xdr:col>
      <xdr:colOff>158750</xdr:colOff>
      <xdr:row>18</xdr:row>
      <xdr:rowOff>30988</xdr:rowOff>
    </xdr:to>
    <xdr:cxnSp macro="">
      <xdr:nvCxnSpPr>
        <xdr:cNvPr id="130" name="直線コネクタ 129"/>
        <xdr:cNvCxnSpPr/>
      </xdr:nvCxnSpPr>
      <xdr:spPr>
        <a:xfrm flipV="1">
          <a:off x="13004800" y="3043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147066</xdr:rowOff>
    </xdr:from>
    <xdr:to>
      <xdr:col>24</xdr:col>
      <xdr:colOff>82550</xdr:colOff>
      <xdr:row>18</xdr:row>
      <xdr:rowOff>77216</xdr:rowOff>
    </xdr:to>
    <xdr:sp macro="" textlink="">
      <xdr:nvSpPr>
        <xdr:cNvPr id="140" name="円/楕円 139"/>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119143</xdr:rowOff>
    </xdr:from>
    <xdr:ext cx="762000" cy="259045"/>
    <xdr:sp macro="" textlink="">
      <xdr:nvSpPr>
        <xdr:cNvPr id="141"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2" name="円/楕円 141"/>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3" name="テキスト ボックス 142"/>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4" name="円/楕円 143"/>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5" name="テキスト ボックス 144"/>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78486</xdr:rowOff>
    </xdr:from>
    <xdr:to>
      <xdr:col>20</xdr:col>
      <xdr:colOff>209550</xdr:colOff>
      <xdr:row>18</xdr:row>
      <xdr:rowOff>8636</xdr:rowOff>
    </xdr:to>
    <xdr:sp macro="" textlink="">
      <xdr:nvSpPr>
        <xdr:cNvPr id="146" name="円/楕円 145"/>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164863</xdr:rowOff>
    </xdr:from>
    <xdr:ext cx="762000" cy="259045"/>
    <xdr:sp macro="" textlink="">
      <xdr:nvSpPr>
        <xdr:cNvPr id="147" name="テキスト ボックス 146"/>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151638</xdr:rowOff>
    </xdr:from>
    <xdr:to>
      <xdr:col>19</xdr:col>
      <xdr:colOff>6350</xdr:colOff>
      <xdr:row>18</xdr:row>
      <xdr:rowOff>81788</xdr:rowOff>
    </xdr:to>
    <xdr:sp macro="" textlink="">
      <xdr:nvSpPr>
        <xdr:cNvPr id="148" name="円/楕円 147"/>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66565</xdr:rowOff>
    </xdr:from>
    <xdr:ext cx="762000" cy="259045"/>
    <xdr:sp macro="" textlink="">
      <xdr:nvSpPr>
        <xdr:cNvPr id="149" name="テキスト ボックス 148"/>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一般的に扶助費の削減は困難であるが、町単独事業に係るものについては不断の見直しを行うなど、引き続き適正水準の維持に努める。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167822</xdr:rowOff>
    </xdr:to>
    <xdr:cxnSp macro="">
      <xdr:nvCxnSpPr>
        <xdr:cNvPr id="184" name="直線コネクタ 183"/>
        <xdr:cNvCxnSpPr/>
      </xdr:nvCxnSpPr>
      <xdr:spPr>
        <a:xfrm>
          <a:off x="3987800" y="97935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20865</xdr:rowOff>
    </xdr:to>
    <xdr:cxnSp macro="">
      <xdr:nvCxnSpPr>
        <xdr:cNvPr id="187" name="直線コネクタ 186"/>
        <xdr:cNvCxnSpPr/>
      </xdr:nvCxnSpPr>
      <xdr:spPr>
        <a:xfrm>
          <a:off x="3098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94343</xdr:rowOff>
    </xdr:to>
    <xdr:cxnSp macro="">
      <xdr:nvCxnSpPr>
        <xdr:cNvPr id="190" name="直線コネクタ 189"/>
        <xdr:cNvCxnSpPr/>
      </xdr:nvCxnSpPr>
      <xdr:spPr>
        <a:xfrm>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56</xdr:row>
      <xdr:rowOff>12700</xdr:rowOff>
    </xdr:to>
    <xdr:cxnSp macro="">
      <xdr:nvCxnSpPr>
        <xdr:cNvPr id="193" name="直線コネクタ 192"/>
        <xdr:cNvCxnSpPr/>
      </xdr:nvCxnSpPr>
      <xdr:spPr>
        <a:xfrm>
          <a:off x="1320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3" name="円/楕円 202"/>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04"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5" name="円/楕円 204"/>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81842</xdr:rowOff>
    </xdr:from>
    <xdr:ext cx="736600" cy="259045"/>
    <xdr:sp macro="" textlink="">
      <xdr:nvSpPr>
        <xdr:cNvPr id="206" name="テキスト ボックス 205"/>
        <xdr:cNvSpPr txBox="1"/>
      </xdr:nvSpPr>
      <xdr:spPr>
        <a:xfrm>
          <a:off x="3606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07" name="円/楕円 206"/>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155320</xdr:rowOff>
    </xdr:from>
    <xdr:ext cx="762000" cy="259045"/>
    <xdr:sp macro="" textlink="">
      <xdr:nvSpPr>
        <xdr:cNvPr id="208" name="テキスト ボックス 20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9" name="円/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1" name="円/楕円 210"/>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2" name="テキスト ボックス 211"/>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るのは、繰出金の増加が主因と考えられる。国民健康保険事業の赤字補てん的な繰出しや、既設の下水道施設の起債償還費や維持管理経費に対する繰出しなどが必要とされているためである。</a:t>
          </a:r>
          <a:endParaRPr kumimoji="1" lang="en-US" altLang="ja-JP" sz="1300">
            <a:latin typeface="ＭＳ Ｐゴシック"/>
          </a:endParaRPr>
        </a:p>
        <a:p>
          <a:r>
            <a:rPr kumimoji="1" lang="ja-JP" altLang="en-US" sz="1300">
              <a:latin typeface="ＭＳ Ｐゴシック"/>
            </a:rPr>
            <a:t>　今後も、国保事業や下水道事業などに対する繰出金の増加が見込まれるため、税率や使用料の見直しによる経営健全化をはじめ、各種負担の適正化を検討をし、普通会計の負担額を減らすよう努める。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73660</xdr:rowOff>
    </xdr:to>
    <xdr:cxnSp macro="">
      <xdr:nvCxnSpPr>
        <xdr:cNvPr id="245" name="直線コネクタ 244"/>
        <xdr:cNvCxnSpPr/>
      </xdr:nvCxnSpPr>
      <xdr:spPr>
        <a:xfrm>
          <a:off x="15671800" y="9941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12700</xdr:rowOff>
    </xdr:to>
    <xdr:cxnSp macro="">
      <xdr:nvCxnSpPr>
        <xdr:cNvPr id="248" name="直線コネクタ 247"/>
        <xdr:cNvCxnSpPr/>
      </xdr:nvCxnSpPr>
      <xdr:spPr>
        <a:xfrm flipV="1">
          <a:off x="14782800" y="994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58</xdr:row>
      <xdr:rowOff>12700</xdr:rowOff>
    </xdr:to>
    <xdr:cxnSp macro="">
      <xdr:nvCxnSpPr>
        <xdr:cNvPr id="251" name="直線コネクタ 250"/>
        <xdr:cNvCxnSpPr/>
      </xdr:nvCxnSpPr>
      <xdr:spPr>
        <a:xfrm>
          <a:off x="13893800" y="9827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130810</xdr:rowOff>
    </xdr:to>
    <xdr:cxnSp macro="">
      <xdr:nvCxnSpPr>
        <xdr:cNvPr id="254" name="直線コネクタ 253"/>
        <xdr:cNvCxnSpPr/>
      </xdr:nvCxnSpPr>
      <xdr:spPr>
        <a:xfrm flipV="1">
          <a:off x="13004800" y="9827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4" name="円/楕円 263"/>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5"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6" name="円/楕円 265"/>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67" name="テキスト ボックス 266"/>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8" name="円/楕円 26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9" name="テキスト ボックス 26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0" name="円/楕円 269"/>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1" name="テキスト ボックス 270"/>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2" name="円/楕円 271"/>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3" name="テキスト ボックス 272"/>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平成２４年度に比較して、平成２５年度は</a:t>
          </a:r>
          <a:r>
            <a:rPr kumimoji="1" lang="en-US" altLang="ja-JP" sz="1300">
              <a:latin typeface="ＭＳ Ｐゴシック"/>
            </a:rPr>
            <a:t>8.5</a:t>
          </a:r>
          <a:r>
            <a:rPr kumimoji="1" lang="ja-JP" altLang="en-US" sz="1300">
              <a:latin typeface="ＭＳ Ｐゴシック"/>
            </a:rPr>
            <a:t>ポイントの大幅な増加となっている。これは消防事務が広域化されたことにともない、従来人件費で支出されていたものが、組合に対する負担金（補助費等）で支出されることになったことが主因である。</a:t>
          </a:r>
          <a:endParaRPr kumimoji="1" lang="en-US" altLang="ja-JP" sz="1300">
            <a:latin typeface="ＭＳ Ｐゴシック"/>
          </a:endParaRPr>
        </a:p>
        <a:p>
          <a:r>
            <a:rPr kumimoji="1" lang="ja-JP" altLang="en-US" sz="1300">
              <a:latin typeface="ＭＳ Ｐゴシック"/>
            </a:rPr>
            <a:t>　今後は、各種補助金等について見直しを進め、補助費等の抑制に努める。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124714</xdr:rowOff>
    </xdr:to>
    <xdr:cxnSp macro="">
      <xdr:nvCxnSpPr>
        <xdr:cNvPr id="298" name="直線コネクタ 297"/>
        <xdr:cNvCxnSpPr/>
      </xdr:nvCxnSpPr>
      <xdr:spPr>
        <a:xfrm flipV="1">
          <a:off x="16510000" y="5896864"/>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96791</xdr:rowOff>
    </xdr:from>
    <xdr:ext cx="762000" cy="259045"/>
    <xdr:sp macro="" textlink="">
      <xdr:nvSpPr>
        <xdr:cNvPr id="299"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39</xdr:row>
      <xdr:rowOff>124714</xdr:rowOff>
    </xdr:from>
    <xdr:to>
      <xdr:col>24</xdr:col>
      <xdr:colOff>120650</xdr:colOff>
      <xdr:row>39</xdr:row>
      <xdr:rowOff>124714</xdr:rowOff>
    </xdr:to>
    <xdr:cxnSp macro="">
      <xdr:nvCxnSpPr>
        <xdr:cNvPr id="300" name="直線コネクタ 299"/>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1"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2" name="直線コネクタ 301"/>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62992</xdr:rowOff>
    </xdr:from>
    <xdr:to>
      <xdr:col>24</xdr:col>
      <xdr:colOff>31750</xdr:colOff>
      <xdr:row>36</xdr:row>
      <xdr:rowOff>108712</xdr:rowOff>
    </xdr:to>
    <xdr:cxnSp macro="">
      <xdr:nvCxnSpPr>
        <xdr:cNvPr id="303" name="直線コネクタ 302"/>
        <xdr:cNvCxnSpPr/>
      </xdr:nvCxnSpPr>
      <xdr:spPr>
        <a:xfrm>
          <a:off x="15671800" y="5892292"/>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04"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05" name="フローチャート : 判断 304"/>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62992</xdr:rowOff>
    </xdr:from>
    <xdr:to>
      <xdr:col>22</xdr:col>
      <xdr:colOff>565150</xdr:colOff>
      <xdr:row>34</xdr:row>
      <xdr:rowOff>62992</xdr:rowOff>
    </xdr:to>
    <xdr:cxnSp macro="">
      <xdr:nvCxnSpPr>
        <xdr:cNvPr id="306" name="直線コネクタ 305"/>
        <xdr:cNvCxnSpPr/>
      </xdr:nvCxnSpPr>
      <xdr:spPr>
        <a:xfrm>
          <a:off x="14782800" y="589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08" name="テキスト ボックス 30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44704</xdr:rowOff>
    </xdr:from>
    <xdr:to>
      <xdr:col>21</xdr:col>
      <xdr:colOff>361950</xdr:colOff>
      <xdr:row>34</xdr:row>
      <xdr:rowOff>62992</xdr:rowOff>
    </xdr:to>
    <xdr:cxnSp macro="">
      <xdr:nvCxnSpPr>
        <xdr:cNvPr id="309" name="直線コネクタ 308"/>
        <xdr:cNvCxnSpPr/>
      </xdr:nvCxnSpPr>
      <xdr:spPr>
        <a:xfrm>
          <a:off x="13893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1" name="テキスト ボックス 31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49276</xdr:rowOff>
    </xdr:to>
    <xdr:cxnSp macro="">
      <xdr:nvCxnSpPr>
        <xdr:cNvPr id="312" name="直線コネクタ 311"/>
        <xdr:cNvCxnSpPr/>
      </xdr:nvCxnSpPr>
      <xdr:spPr>
        <a:xfrm flipV="1">
          <a:off x="13004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2" name="円/楕円 32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3"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xdr:rowOff>
    </xdr:from>
    <xdr:to>
      <xdr:col>22</xdr:col>
      <xdr:colOff>615950</xdr:colOff>
      <xdr:row>34</xdr:row>
      <xdr:rowOff>113792</xdr:rowOff>
    </xdr:to>
    <xdr:sp macro="" textlink="">
      <xdr:nvSpPr>
        <xdr:cNvPr id="324" name="円/楕円 323"/>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123969</xdr:rowOff>
    </xdr:from>
    <xdr:ext cx="736600" cy="259045"/>
    <xdr:sp macro="" textlink="">
      <xdr:nvSpPr>
        <xdr:cNvPr id="325" name="テキスト ボックス 324"/>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26" name="円/楕円 325"/>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27" name="テキスト ボックス 326"/>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165354</xdr:rowOff>
    </xdr:from>
    <xdr:to>
      <xdr:col>20</xdr:col>
      <xdr:colOff>209550</xdr:colOff>
      <xdr:row>34</xdr:row>
      <xdr:rowOff>95504</xdr:rowOff>
    </xdr:to>
    <xdr:sp macro="" textlink="">
      <xdr:nvSpPr>
        <xdr:cNvPr id="328" name="円/楕円 327"/>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105681</xdr:rowOff>
    </xdr:from>
    <xdr:ext cx="762000" cy="259045"/>
    <xdr:sp macro="" textlink="">
      <xdr:nvSpPr>
        <xdr:cNvPr id="329" name="テキスト ボックス 328"/>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0" name="円/楕円 329"/>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1" name="テキスト ボックス 330"/>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債務負担行為に基づく支出のうち、公債費に準じる金額が類似団体と比較すると高額になっている（高野台地区公共施設整備事業（五省協定）や生涯学習センター整備等事業に伴う償還金）。</a:t>
          </a:r>
          <a:endParaRPr kumimoji="1" lang="en-US" altLang="ja-JP" sz="1300">
            <a:latin typeface="ＭＳ Ｐゴシック"/>
          </a:endParaRPr>
        </a:p>
        <a:p>
          <a:r>
            <a:rPr kumimoji="1" lang="ja-JP" altLang="en-US" sz="1300">
              <a:latin typeface="ＭＳ Ｐゴシック"/>
            </a:rPr>
            <a:t>　今後とも、「起債額を当該年度の償還元金を超えない」を基本ルールとして、新規の地方債発行を減らすとともに、債務負担行為設定の抑制に努める。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6" name="直線コネクタ 355"/>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57"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58" name="直線コネクタ 357"/>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9"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0" name="直線コネクタ 359"/>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76</xdr:row>
      <xdr:rowOff>140715</xdr:rowOff>
    </xdr:to>
    <xdr:cxnSp macro="">
      <xdr:nvCxnSpPr>
        <xdr:cNvPr id="361" name="直線コネクタ 360"/>
        <xdr:cNvCxnSpPr/>
      </xdr:nvCxnSpPr>
      <xdr:spPr>
        <a:xfrm>
          <a:off x="3987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2"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3" name="フローチャート : 判断 362"/>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10413</xdr:rowOff>
    </xdr:to>
    <xdr:cxnSp macro="">
      <xdr:nvCxnSpPr>
        <xdr:cNvPr id="364" name="直線コネクタ 363"/>
        <xdr:cNvCxnSpPr/>
      </xdr:nvCxnSpPr>
      <xdr:spPr>
        <a:xfrm flipV="1">
          <a:off x="3098800" y="13166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5" name="フローチャート : 判断 36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6" name="テキスト ボックス 365"/>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51563</xdr:rowOff>
    </xdr:to>
    <xdr:cxnSp macro="">
      <xdr:nvCxnSpPr>
        <xdr:cNvPr id="367" name="直線コネクタ 366"/>
        <xdr:cNvCxnSpPr/>
      </xdr:nvCxnSpPr>
      <xdr:spPr>
        <a:xfrm flipV="1">
          <a:off x="2209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68" name="フローチャート : 判断 36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69" name="テキスト ボックス 368"/>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78994</xdr:rowOff>
    </xdr:to>
    <xdr:cxnSp macro="">
      <xdr:nvCxnSpPr>
        <xdr:cNvPr id="370" name="直線コネクタ 369"/>
        <xdr:cNvCxnSpPr/>
      </xdr:nvCxnSpPr>
      <xdr:spPr>
        <a:xfrm flipV="1">
          <a:off x="1320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2" name="テキスト ボックス 371"/>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4" name="テキスト ボックス 373"/>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0" name="円/楕円 379"/>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1"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2" name="円/楕円 381"/>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3" name="テキスト ボックス 382"/>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4" name="円/楕円 383"/>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5" name="テキスト ボックス 384"/>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6" name="円/楕円 385"/>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87" name="テキスト ボックス 386"/>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8" name="円/楕円 387"/>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9" name="テキスト ボックス 388"/>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類似団体平均を上回っているのは、人件費の比率が高いことが主因である。これが、ゴミ処理事業、町立幼稚園５園を町単独で運営していることなどによるものであり、行政サービスの提供方法の差異によるものといえる。</a:t>
          </a:r>
          <a:endParaRPr kumimoji="1" lang="en-US" altLang="ja-JP" sz="1300">
            <a:latin typeface="ＭＳ Ｐゴシック"/>
          </a:endParaRPr>
        </a:p>
        <a:p>
          <a:r>
            <a:rPr kumimoji="1" lang="ja-JP" altLang="en-US" sz="1300">
              <a:latin typeface="ＭＳ Ｐゴシック"/>
            </a:rPr>
            <a:t>　今後とも、適正な定員管理に努めるとともに、広域行政の推進等により、人件費の抑制に努める。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17" name="直線コネクタ 416"/>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1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19" name="直線コネクタ 41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1" name="直線コネクタ 42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79</xdr:row>
      <xdr:rowOff>66039</xdr:rowOff>
    </xdr:to>
    <xdr:cxnSp macro="">
      <xdr:nvCxnSpPr>
        <xdr:cNvPr id="422" name="直線コネクタ 421"/>
        <xdr:cNvCxnSpPr/>
      </xdr:nvCxnSpPr>
      <xdr:spPr>
        <a:xfrm>
          <a:off x="15671800" y="135382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3"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4" name="フローチャート : 判断 423"/>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111761</xdr:rowOff>
    </xdr:from>
    <xdr:to>
      <xdr:col>22</xdr:col>
      <xdr:colOff>565150</xdr:colOff>
      <xdr:row>78</xdr:row>
      <xdr:rowOff>165100</xdr:rowOff>
    </xdr:to>
    <xdr:cxnSp macro="">
      <xdr:nvCxnSpPr>
        <xdr:cNvPr id="425" name="直線コネクタ 424"/>
        <xdr:cNvCxnSpPr/>
      </xdr:nvCxnSpPr>
      <xdr:spPr>
        <a:xfrm>
          <a:off x="14782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6" name="フローチャート : 判断 425"/>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27" name="テキスト ボックス 426"/>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78</xdr:row>
      <xdr:rowOff>111761</xdr:rowOff>
    </xdr:to>
    <xdr:cxnSp macro="">
      <xdr:nvCxnSpPr>
        <xdr:cNvPr id="428" name="直線コネクタ 427"/>
        <xdr:cNvCxnSpPr/>
      </xdr:nvCxnSpPr>
      <xdr:spPr>
        <a:xfrm>
          <a:off x="13893800" y="133515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9" name="フローチャート : 判断 42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0" name="テキスト ボックス 42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149861</xdr:rowOff>
    </xdr:from>
    <xdr:to>
      <xdr:col>20</xdr:col>
      <xdr:colOff>158750</xdr:colOff>
      <xdr:row>78</xdr:row>
      <xdr:rowOff>119380</xdr:rowOff>
    </xdr:to>
    <xdr:cxnSp macro="">
      <xdr:nvCxnSpPr>
        <xdr:cNvPr id="431" name="直線コネクタ 430"/>
        <xdr:cNvCxnSpPr/>
      </xdr:nvCxnSpPr>
      <xdr:spPr>
        <a:xfrm flipV="1">
          <a:off x="13004800" y="133515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3" name="テキスト ボックス 432"/>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15239</xdr:rowOff>
    </xdr:from>
    <xdr:to>
      <xdr:col>24</xdr:col>
      <xdr:colOff>82550</xdr:colOff>
      <xdr:row>79</xdr:row>
      <xdr:rowOff>116839</xdr:rowOff>
    </xdr:to>
    <xdr:sp macro="" textlink="">
      <xdr:nvSpPr>
        <xdr:cNvPr id="441" name="円/楕円 440"/>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158766</xdr:rowOff>
    </xdr:from>
    <xdr:ext cx="762000" cy="259045"/>
    <xdr:sp macro="" textlink="">
      <xdr:nvSpPr>
        <xdr:cNvPr id="442" name="公債費以外該当値テキスト"/>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43" name="円/楕円 44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44" name="テキスト ボックス 44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60961</xdr:rowOff>
    </xdr:from>
    <xdr:to>
      <xdr:col>21</xdr:col>
      <xdr:colOff>412750</xdr:colOff>
      <xdr:row>78</xdr:row>
      <xdr:rowOff>162561</xdr:rowOff>
    </xdr:to>
    <xdr:sp macro="" textlink="">
      <xdr:nvSpPr>
        <xdr:cNvPr id="445" name="円/楕円 444"/>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147338</xdr:rowOff>
    </xdr:from>
    <xdr:ext cx="762000" cy="259045"/>
    <xdr:sp macro="" textlink="">
      <xdr:nvSpPr>
        <xdr:cNvPr id="446" name="テキスト ボックス 445"/>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7" name="円/楕円 446"/>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8" name="テキスト ボックス 447"/>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49" name="円/楕円 448"/>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154957</xdr:rowOff>
    </xdr:from>
    <xdr:ext cx="762000" cy="259045"/>
    <xdr:sp macro="" textlink="">
      <xdr:nvSpPr>
        <xdr:cNvPr id="450" name="テキスト ボックス 449"/>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66181</xdr:rowOff>
    </xdr:from>
    <xdr:to>
      <xdr:col>4</xdr:col>
      <xdr:colOff>1117600</xdr:colOff>
      <xdr:row>18</xdr:row>
      <xdr:rowOff>77350</xdr:rowOff>
    </xdr:to>
    <xdr:cxnSp macro="">
      <xdr:nvCxnSpPr>
        <xdr:cNvPr id="52" name="直線コネクタ 51"/>
        <xdr:cNvCxnSpPr/>
      </xdr:nvCxnSpPr>
      <xdr:spPr bwMode="auto">
        <a:xfrm>
          <a:off x="5003800" y="3199906"/>
          <a:ext cx="6477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59748</xdr:rowOff>
    </xdr:from>
    <xdr:to>
      <xdr:col>4</xdr:col>
      <xdr:colOff>469900</xdr:colOff>
      <xdr:row>18</xdr:row>
      <xdr:rowOff>66181</xdr:rowOff>
    </xdr:to>
    <xdr:cxnSp macro="">
      <xdr:nvCxnSpPr>
        <xdr:cNvPr id="55" name="直線コネクタ 54"/>
        <xdr:cNvCxnSpPr/>
      </xdr:nvCxnSpPr>
      <xdr:spPr bwMode="auto">
        <a:xfrm>
          <a:off x="4305300" y="3193473"/>
          <a:ext cx="698500" cy="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59748</xdr:rowOff>
    </xdr:from>
    <xdr:to>
      <xdr:col>3</xdr:col>
      <xdr:colOff>904875</xdr:colOff>
      <xdr:row>18</xdr:row>
      <xdr:rowOff>70057</xdr:rowOff>
    </xdr:to>
    <xdr:cxnSp macro="">
      <xdr:nvCxnSpPr>
        <xdr:cNvPr id="58" name="直線コネクタ 57"/>
        <xdr:cNvCxnSpPr/>
      </xdr:nvCxnSpPr>
      <xdr:spPr bwMode="auto">
        <a:xfrm flipV="1">
          <a:off x="3606800" y="3193473"/>
          <a:ext cx="698500" cy="1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67651</xdr:rowOff>
    </xdr:from>
    <xdr:to>
      <xdr:col>3</xdr:col>
      <xdr:colOff>206375</xdr:colOff>
      <xdr:row>18</xdr:row>
      <xdr:rowOff>70057</xdr:rowOff>
    </xdr:to>
    <xdr:cxnSp macro="">
      <xdr:nvCxnSpPr>
        <xdr:cNvPr id="61" name="直線コネクタ 60"/>
        <xdr:cNvCxnSpPr/>
      </xdr:nvCxnSpPr>
      <xdr:spPr bwMode="auto">
        <a:xfrm>
          <a:off x="2908300" y="3201376"/>
          <a:ext cx="698500" cy="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26550</xdr:rowOff>
    </xdr:from>
    <xdr:to>
      <xdr:col>5</xdr:col>
      <xdr:colOff>34925</xdr:colOff>
      <xdr:row>18</xdr:row>
      <xdr:rowOff>128150</xdr:rowOff>
    </xdr:to>
    <xdr:sp macro="" textlink="">
      <xdr:nvSpPr>
        <xdr:cNvPr id="71" name="円/楕円 70"/>
        <xdr:cNvSpPr/>
      </xdr:nvSpPr>
      <xdr:spPr bwMode="auto">
        <a:xfrm>
          <a:off x="5600700" y="31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170077</xdr:rowOff>
    </xdr:from>
    <xdr:ext cx="762000" cy="259045"/>
    <xdr:sp macro="" textlink="">
      <xdr:nvSpPr>
        <xdr:cNvPr id="72" name="人口1人当たり決算額の推移該当値テキスト130"/>
        <xdr:cNvSpPr txBox="1"/>
      </xdr:nvSpPr>
      <xdr:spPr>
        <a:xfrm>
          <a:off x="5740400" y="31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15381</xdr:rowOff>
    </xdr:from>
    <xdr:to>
      <xdr:col>4</xdr:col>
      <xdr:colOff>520700</xdr:colOff>
      <xdr:row>18</xdr:row>
      <xdr:rowOff>116981</xdr:rowOff>
    </xdr:to>
    <xdr:sp macro="" textlink="">
      <xdr:nvSpPr>
        <xdr:cNvPr id="73" name="円/楕円 72"/>
        <xdr:cNvSpPr/>
      </xdr:nvSpPr>
      <xdr:spPr bwMode="auto">
        <a:xfrm>
          <a:off x="4953000" y="314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101759</xdr:rowOff>
    </xdr:from>
    <xdr:ext cx="736600" cy="259045"/>
    <xdr:sp macro="" textlink="">
      <xdr:nvSpPr>
        <xdr:cNvPr id="74" name="テキスト ボックス 73"/>
        <xdr:cNvSpPr txBox="1"/>
      </xdr:nvSpPr>
      <xdr:spPr>
        <a:xfrm>
          <a:off x="4622800" y="323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8948</xdr:rowOff>
    </xdr:from>
    <xdr:to>
      <xdr:col>3</xdr:col>
      <xdr:colOff>955675</xdr:colOff>
      <xdr:row>18</xdr:row>
      <xdr:rowOff>110548</xdr:rowOff>
    </xdr:to>
    <xdr:sp macro="" textlink="">
      <xdr:nvSpPr>
        <xdr:cNvPr id="75" name="円/楕円 74"/>
        <xdr:cNvSpPr/>
      </xdr:nvSpPr>
      <xdr:spPr bwMode="auto">
        <a:xfrm>
          <a:off x="4254500" y="314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95325</xdr:rowOff>
    </xdr:from>
    <xdr:ext cx="762000" cy="259045"/>
    <xdr:sp macro="" textlink="">
      <xdr:nvSpPr>
        <xdr:cNvPr id="76" name="テキスト ボックス 75"/>
        <xdr:cNvSpPr txBox="1"/>
      </xdr:nvSpPr>
      <xdr:spPr>
        <a:xfrm>
          <a:off x="3924300" y="322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19257</xdr:rowOff>
    </xdr:from>
    <xdr:to>
      <xdr:col>3</xdr:col>
      <xdr:colOff>257175</xdr:colOff>
      <xdr:row>18</xdr:row>
      <xdr:rowOff>120857</xdr:rowOff>
    </xdr:to>
    <xdr:sp macro="" textlink="">
      <xdr:nvSpPr>
        <xdr:cNvPr id="77" name="円/楕円 76"/>
        <xdr:cNvSpPr/>
      </xdr:nvSpPr>
      <xdr:spPr bwMode="auto">
        <a:xfrm>
          <a:off x="3556000" y="315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105634</xdr:rowOff>
    </xdr:from>
    <xdr:ext cx="762000" cy="259045"/>
    <xdr:sp macro="" textlink="">
      <xdr:nvSpPr>
        <xdr:cNvPr id="78" name="テキスト ボックス 77"/>
        <xdr:cNvSpPr txBox="1"/>
      </xdr:nvSpPr>
      <xdr:spPr>
        <a:xfrm>
          <a:off x="3225800" y="323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67,356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16851</xdr:rowOff>
    </xdr:from>
    <xdr:to>
      <xdr:col>2</xdr:col>
      <xdr:colOff>692150</xdr:colOff>
      <xdr:row>18</xdr:row>
      <xdr:rowOff>118451</xdr:rowOff>
    </xdr:to>
    <xdr:sp macro="" textlink="">
      <xdr:nvSpPr>
        <xdr:cNvPr id="79" name="円/楕円 78"/>
        <xdr:cNvSpPr/>
      </xdr:nvSpPr>
      <xdr:spPr bwMode="auto">
        <a:xfrm>
          <a:off x="2857500" y="315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103228</xdr:rowOff>
    </xdr:from>
    <xdr:ext cx="762000" cy="259045"/>
    <xdr:sp macro="" textlink="">
      <xdr:nvSpPr>
        <xdr:cNvPr id="80" name="テキスト ボックス 79"/>
        <xdr:cNvSpPr txBox="1"/>
      </xdr:nvSpPr>
      <xdr:spPr>
        <a:xfrm>
          <a:off x="2527300" y="323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282905</xdr:rowOff>
    </xdr:from>
    <xdr:to>
      <xdr:col>4</xdr:col>
      <xdr:colOff>1117600</xdr:colOff>
      <xdr:row>35</xdr:row>
      <xdr:rowOff>295326</xdr:rowOff>
    </xdr:to>
    <xdr:cxnSp macro="">
      <xdr:nvCxnSpPr>
        <xdr:cNvPr id="113" name="直線コネクタ 112"/>
        <xdr:cNvCxnSpPr/>
      </xdr:nvCxnSpPr>
      <xdr:spPr bwMode="auto">
        <a:xfrm flipV="1">
          <a:off x="5003800" y="6893255"/>
          <a:ext cx="6477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232632</xdr:rowOff>
    </xdr:from>
    <xdr:to>
      <xdr:col>4</xdr:col>
      <xdr:colOff>469900</xdr:colOff>
      <xdr:row>35</xdr:row>
      <xdr:rowOff>295326</xdr:rowOff>
    </xdr:to>
    <xdr:cxnSp macro="">
      <xdr:nvCxnSpPr>
        <xdr:cNvPr id="116" name="直線コネクタ 115"/>
        <xdr:cNvCxnSpPr/>
      </xdr:nvCxnSpPr>
      <xdr:spPr bwMode="auto">
        <a:xfrm>
          <a:off x="4305300" y="6842982"/>
          <a:ext cx="698500" cy="6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196494</xdr:rowOff>
    </xdr:from>
    <xdr:to>
      <xdr:col>3</xdr:col>
      <xdr:colOff>904875</xdr:colOff>
      <xdr:row>35</xdr:row>
      <xdr:rowOff>232632</xdr:rowOff>
    </xdr:to>
    <xdr:cxnSp macro="">
      <xdr:nvCxnSpPr>
        <xdr:cNvPr id="119" name="直線コネクタ 118"/>
        <xdr:cNvCxnSpPr/>
      </xdr:nvCxnSpPr>
      <xdr:spPr bwMode="auto">
        <a:xfrm>
          <a:off x="3606800" y="6806844"/>
          <a:ext cx="698500" cy="3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196494</xdr:rowOff>
    </xdr:from>
    <xdr:to>
      <xdr:col>3</xdr:col>
      <xdr:colOff>206375</xdr:colOff>
      <xdr:row>35</xdr:row>
      <xdr:rowOff>243910</xdr:rowOff>
    </xdr:to>
    <xdr:cxnSp macro="">
      <xdr:nvCxnSpPr>
        <xdr:cNvPr id="122" name="直線コネクタ 121"/>
        <xdr:cNvCxnSpPr/>
      </xdr:nvCxnSpPr>
      <xdr:spPr bwMode="auto">
        <a:xfrm flipV="1">
          <a:off x="2908300" y="6806844"/>
          <a:ext cx="698500" cy="47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232105</xdr:rowOff>
    </xdr:from>
    <xdr:to>
      <xdr:col>5</xdr:col>
      <xdr:colOff>34925</xdr:colOff>
      <xdr:row>35</xdr:row>
      <xdr:rowOff>333705</xdr:rowOff>
    </xdr:to>
    <xdr:sp macro="" textlink="">
      <xdr:nvSpPr>
        <xdr:cNvPr id="132" name="円/楕円 131"/>
        <xdr:cNvSpPr/>
      </xdr:nvSpPr>
      <xdr:spPr bwMode="auto">
        <a:xfrm>
          <a:off x="5600700" y="684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204182</xdr:rowOff>
    </xdr:from>
    <xdr:ext cx="762000" cy="259045"/>
    <xdr:sp macro="" textlink="">
      <xdr:nvSpPr>
        <xdr:cNvPr id="133" name="人口1人当たり決算額の推移該当値テキスト445"/>
        <xdr:cNvSpPr txBox="1"/>
      </xdr:nvSpPr>
      <xdr:spPr>
        <a:xfrm>
          <a:off x="5740400" y="681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244526</xdr:rowOff>
    </xdr:from>
    <xdr:to>
      <xdr:col>4</xdr:col>
      <xdr:colOff>520700</xdr:colOff>
      <xdr:row>36</xdr:row>
      <xdr:rowOff>3226</xdr:rowOff>
    </xdr:to>
    <xdr:sp macro="" textlink="">
      <xdr:nvSpPr>
        <xdr:cNvPr id="134" name="円/楕円 133"/>
        <xdr:cNvSpPr/>
      </xdr:nvSpPr>
      <xdr:spPr bwMode="auto">
        <a:xfrm>
          <a:off x="4953000" y="685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330903</xdr:rowOff>
    </xdr:from>
    <xdr:ext cx="736600" cy="259045"/>
    <xdr:sp macro="" textlink="">
      <xdr:nvSpPr>
        <xdr:cNvPr id="135" name="テキスト ボックス 134"/>
        <xdr:cNvSpPr txBox="1"/>
      </xdr:nvSpPr>
      <xdr:spPr>
        <a:xfrm>
          <a:off x="4622800" y="694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181832</xdr:rowOff>
    </xdr:from>
    <xdr:to>
      <xdr:col>3</xdr:col>
      <xdr:colOff>955675</xdr:colOff>
      <xdr:row>35</xdr:row>
      <xdr:rowOff>283432</xdr:rowOff>
    </xdr:to>
    <xdr:sp macro="" textlink="">
      <xdr:nvSpPr>
        <xdr:cNvPr id="136" name="円/楕円 135"/>
        <xdr:cNvSpPr/>
      </xdr:nvSpPr>
      <xdr:spPr bwMode="auto">
        <a:xfrm>
          <a:off x="4254500" y="679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268209</xdr:rowOff>
    </xdr:from>
    <xdr:ext cx="762000" cy="259045"/>
    <xdr:sp macro="" textlink="">
      <xdr:nvSpPr>
        <xdr:cNvPr id="137" name="テキスト ボックス 136"/>
        <xdr:cNvSpPr txBox="1"/>
      </xdr:nvSpPr>
      <xdr:spPr>
        <a:xfrm>
          <a:off x="3924300" y="687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145694</xdr:rowOff>
    </xdr:from>
    <xdr:to>
      <xdr:col>3</xdr:col>
      <xdr:colOff>257175</xdr:colOff>
      <xdr:row>35</xdr:row>
      <xdr:rowOff>247294</xdr:rowOff>
    </xdr:to>
    <xdr:sp macro="" textlink="">
      <xdr:nvSpPr>
        <xdr:cNvPr id="138" name="円/楕円 137"/>
        <xdr:cNvSpPr/>
      </xdr:nvSpPr>
      <xdr:spPr bwMode="auto">
        <a:xfrm>
          <a:off x="3556000" y="675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232071</xdr:rowOff>
    </xdr:from>
    <xdr:ext cx="762000" cy="259045"/>
    <xdr:sp macro="" textlink="">
      <xdr:nvSpPr>
        <xdr:cNvPr id="139" name="テキスト ボックス 138"/>
        <xdr:cNvSpPr txBox="1"/>
      </xdr:nvSpPr>
      <xdr:spPr>
        <a:xfrm>
          <a:off x="3225800" y="684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193110</xdr:rowOff>
    </xdr:from>
    <xdr:to>
      <xdr:col>2</xdr:col>
      <xdr:colOff>692150</xdr:colOff>
      <xdr:row>35</xdr:row>
      <xdr:rowOff>294710</xdr:rowOff>
    </xdr:to>
    <xdr:sp macro="" textlink="">
      <xdr:nvSpPr>
        <xdr:cNvPr id="140" name="円/楕円 139"/>
        <xdr:cNvSpPr/>
      </xdr:nvSpPr>
      <xdr:spPr bwMode="auto">
        <a:xfrm>
          <a:off x="2857500" y="680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279487</xdr:rowOff>
    </xdr:from>
    <xdr:ext cx="762000" cy="259045"/>
    <xdr:sp macro="" textlink="">
      <xdr:nvSpPr>
        <xdr:cNvPr id="141" name="テキスト ボックス 140"/>
        <xdr:cNvSpPr txBox="1"/>
      </xdr:nvSpPr>
      <xdr:spPr>
        <a:xfrm>
          <a:off x="2527300" y="68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平成２５年度の実質収支比率は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であり、一般的には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程度が望ましいとされていることから、わずかに高い水準となっている。今後も限られた財源を有効に活用するため、予算と決算の乖離が適正になものとなるよう、予算の執行管理に努める。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黒字決算を継続しているが、財政指標としての平成２５年度実質収支比率（普通会計）は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であり、一般的には３～５％程度が望ましいとされている。今後も限られた財源を有効に活用するため、予算と決算の乖離が適正なものとなるよう、予算の執行管理に努める。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平成２５年度は、元利償還金の額の減（▲</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億円）や公債費に準じる債務負担行為に係るものの減（▲</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億円）をし、基準財政需要額算入公債費等が増（</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億円）となった一方、公営企業債の元利償還金の増（</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億円）及び組合債の元利償還金に対する負担金の増（</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億）から、結果として、分子に相当する額は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平成２５年度は、</a:t>
          </a:r>
          <a:r>
            <a:rPr kumimoji="1" lang="ja-JP" altLang="ja-JP" sz="1300">
              <a:solidFill>
                <a:schemeClr val="dk1"/>
              </a:solidFill>
              <a:effectLst/>
              <a:latin typeface="+mn-lt"/>
              <a:ea typeface="+mn-ea"/>
              <a:cs typeface="+mn-cs"/>
            </a:rPr>
            <a:t>地方債の現在高の減（▲</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億円、公営住宅建設事業（三本木）等、計</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事業の償還終了）</a:t>
          </a:r>
          <a:r>
            <a:rPr kumimoji="1" lang="ja-JP" altLang="en-US" sz="13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債務負担行為に基づく支出予定額の減（▲</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億円）、及び基準財政需要額算入見込額の増（</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億円）等により、分子に相当する額は総額として約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12175535</v>
      </c>
      <c r="BO4" s="349"/>
      <c r="BP4" s="349"/>
      <c r="BQ4" s="349"/>
      <c r="BR4" s="349"/>
      <c r="BS4" s="349"/>
      <c r="BT4" s="349"/>
      <c r="BU4" s="350"/>
      <c r="BV4" s="348">
        <v>11843339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11565616</v>
      </c>
      <c r="BO5" s="386"/>
      <c r="BP5" s="386"/>
      <c r="BQ5" s="386"/>
      <c r="BR5" s="386"/>
      <c r="BS5" s="386"/>
      <c r="BT5" s="386"/>
      <c r="BU5" s="387"/>
      <c r="BV5" s="385">
        <v>11259857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91.7</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609919</v>
      </c>
      <c r="BO6" s="386"/>
      <c r="BP6" s="386"/>
      <c r="BQ6" s="386"/>
      <c r="BR6" s="386"/>
      <c r="BS6" s="386"/>
      <c r="BT6" s="386"/>
      <c r="BU6" s="387"/>
      <c r="BV6" s="385">
        <v>583482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v>
      </c>
      <c r="CU6" s="423"/>
      <c r="CV6" s="423"/>
      <c r="CW6" s="423"/>
      <c r="CX6" s="423"/>
      <c r="CY6" s="423"/>
      <c r="CZ6" s="423"/>
      <c r="DA6" s="424"/>
      <c r="DB6" s="422">
        <v>98.4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177719</v>
      </c>
      <c r="BO7" s="386"/>
      <c r="BP7" s="386"/>
      <c r="BQ7" s="386"/>
      <c r="BR7" s="386"/>
      <c r="BS7" s="386"/>
      <c r="BT7" s="386"/>
      <c r="BU7" s="387"/>
      <c r="BV7" s="385">
        <v>55849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8467052</v>
      </c>
      <c r="CU7" s="386"/>
      <c r="CV7" s="386"/>
      <c r="CW7" s="386"/>
      <c r="CX7" s="386"/>
      <c r="CY7" s="386"/>
      <c r="CZ7" s="386"/>
      <c r="DA7" s="387"/>
      <c r="DB7" s="385">
        <v>8403842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432200</v>
      </c>
      <c r="BO8" s="386"/>
      <c r="BP8" s="386"/>
      <c r="BQ8" s="386"/>
      <c r="BR8" s="386"/>
      <c r="BS8" s="386"/>
      <c r="BT8" s="386"/>
      <c r="BU8" s="387"/>
      <c r="BV8" s="385">
        <v>527633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46923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-95432</v>
      </c>
      <c r="BO9" s="386"/>
      <c r="BP9" s="386"/>
      <c r="BQ9" s="386"/>
      <c r="BR9" s="386"/>
      <c r="BS9" s="386"/>
      <c r="BT9" s="386"/>
      <c r="BU9" s="387"/>
      <c r="BV9" s="385">
        <v>-94189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11.4</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46646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1617</v>
      </c>
      <c r="BO10" s="386"/>
      <c r="BP10" s="386"/>
      <c r="BQ10" s="386"/>
      <c r="BR10" s="386"/>
      <c r="BS10" s="386"/>
      <c r="BT10" s="386"/>
      <c r="BU10" s="387"/>
      <c r="BV10" s="385">
        <v>1133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46582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416865</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46235</v>
      </c>
      <c r="S13" s="467"/>
      <c r="T13" s="467"/>
      <c r="U13" s="467"/>
      <c r="V13" s="468"/>
      <c r="W13" s="401" t="s">
        <v>123</v>
      </c>
      <c r="X13" s="402"/>
      <c r="Y13" s="402"/>
      <c r="Z13" s="402"/>
      <c r="AA13" s="402"/>
      <c r="AB13" s="392"/>
      <c r="AC13" s="436">
        <v>581</v>
      </c>
      <c r="AD13" s="437"/>
      <c r="AE13" s="437"/>
      <c r="AF13" s="437"/>
      <c r="AG13" s="476"/>
      <c r="AH13" s="436">
        <v>788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-510680</v>
      </c>
      <c r="BO13" s="386"/>
      <c r="BP13" s="386"/>
      <c r="BQ13" s="386"/>
      <c r="BR13" s="386"/>
      <c r="BS13" s="386"/>
      <c r="BT13" s="386"/>
      <c r="BU13" s="387"/>
      <c r="BV13" s="385">
        <v>-93056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46825</v>
      </c>
      <c r="S14" s="467"/>
      <c r="T14" s="467"/>
      <c r="U14" s="467"/>
      <c r="V14" s="468"/>
      <c r="W14" s="375"/>
      <c r="X14" s="376"/>
      <c r="Y14" s="376"/>
      <c r="Z14" s="376"/>
      <c r="AA14" s="376"/>
      <c r="AB14" s="365"/>
      <c r="AC14" s="469">
        <v>2.7</v>
      </c>
      <c r="AD14" s="470"/>
      <c r="AE14" s="470"/>
      <c r="AF14" s="470"/>
      <c r="AG14" s="471"/>
      <c r="AH14" s="469">
        <v>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19.3</v>
      </c>
      <c r="CU14" s="481"/>
      <c r="CV14" s="481"/>
      <c r="CW14" s="481"/>
      <c r="CX14" s="481"/>
      <c r="CY14" s="481"/>
      <c r="CZ14" s="481"/>
      <c r="DA14" s="482"/>
      <c r="DB14" s="480">
        <v>31.5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46493</v>
      </c>
      <c r="S15" s="467"/>
      <c r="T15" s="467"/>
      <c r="U15" s="467"/>
      <c r="V15" s="468"/>
      <c r="W15" s="401" t="s">
        <v>130</v>
      </c>
      <c r="X15" s="402"/>
      <c r="Y15" s="402"/>
      <c r="Z15" s="402"/>
      <c r="AA15" s="402"/>
      <c r="AB15" s="392"/>
      <c r="AC15" s="436">
        <v>5532</v>
      </c>
      <c r="AD15" s="437"/>
      <c r="AE15" s="437"/>
      <c r="AF15" s="437"/>
      <c r="AG15" s="476"/>
      <c r="AH15" s="436">
        <v>6485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4735879</v>
      </c>
      <c r="BO15" s="349"/>
      <c r="BP15" s="349"/>
      <c r="BQ15" s="349"/>
      <c r="BR15" s="349"/>
      <c r="BS15" s="349"/>
      <c r="BT15" s="349"/>
      <c r="BU15" s="350"/>
      <c r="BV15" s="348">
        <v>4628313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26.2</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6319661</v>
      </c>
      <c r="BO16" s="386"/>
      <c r="BP16" s="386"/>
      <c r="BQ16" s="386"/>
      <c r="BR16" s="386"/>
      <c r="BS16" s="386"/>
      <c r="BT16" s="386"/>
      <c r="BU16" s="387"/>
      <c r="BV16" s="385">
        <v>6317170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15037</v>
      </c>
      <c r="AD17" s="437"/>
      <c r="AE17" s="437"/>
      <c r="AF17" s="437"/>
      <c r="AG17" s="476"/>
      <c r="AH17" s="436">
        <v>15331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6091650</v>
      </c>
      <c r="BO17" s="386"/>
      <c r="BP17" s="386"/>
      <c r="BQ17" s="386"/>
      <c r="BR17" s="386"/>
      <c r="BS17" s="386"/>
      <c r="BT17" s="386"/>
      <c r="BU17" s="387"/>
      <c r="BV17" s="385">
        <v>5939794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30</v>
      </c>
      <c r="M18" s="498"/>
      <c r="N18" s="498"/>
      <c r="O18" s="498"/>
      <c r="P18" s="498"/>
      <c r="Q18" s="498"/>
      <c r="R18" s="499"/>
      <c r="S18" s="499"/>
      <c r="T18" s="499"/>
      <c r="U18" s="499"/>
      <c r="V18" s="500"/>
      <c r="W18" s="403"/>
      <c r="X18" s="404"/>
      <c r="Y18" s="404"/>
      <c r="Z18" s="404"/>
      <c r="AA18" s="404"/>
      <c r="AB18" s="395"/>
      <c r="AC18" s="501">
        <v>71.099999999999994</v>
      </c>
      <c r="AD18" s="502"/>
      <c r="AE18" s="502"/>
      <c r="AF18" s="502"/>
      <c r="AG18" s="503"/>
      <c r="AH18" s="501">
        <v>66.599999999999994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7716692</v>
      </c>
      <c r="BO18" s="386"/>
      <c r="BP18" s="386"/>
      <c r="BQ18" s="386"/>
      <c r="BR18" s="386"/>
      <c r="BS18" s="386"/>
      <c r="BT18" s="386"/>
      <c r="BU18" s="387"/>
      <c r="BV18" s="385">
        <v>7660268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1564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9419668</v>
      </c>
      <c r="BO19" s="386"/>
      <c r="BP19" s="386"/>
      <c r="BQ19" s="386"/>
      <c r="BR19" s="386"/>
      <c r="BS19" s="386"/>
      <c r="BT19" s="386"/>
      <c r="BU19" s="387"/>
      <c r="BV19" s="385">
        <v>9195227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16704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8852488</v>
      </c>
      <c r="BO23" s="386"/>
      <c r="BP23" s="386"/>
      <c r="BQ23" s="386"/>
      <c r="BR23" s="386"/>
      <c r="BS23" s="386"/>
      <c r="BT23" s="386"/>
      <c r="BU23" s="387"/>
      <c r="BV23" s="385">
        <v>8910966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6264</v>
      </c>
      <c r="R24" s="437"/>
      <c r="S24" s="437"/>
      <c r="T24" s="437"/>
      <c r="U24" s="437"/>
      <c r="V24" s="476"/>
      <c r="W24" s="531"/>
      <c r="X24" s="519"/>
      <c r="Y24" s="520"/>
      <c r="Z24" s="435" t="s">
        <v>154</v>
      </c>
      <c r="AA24" s="415"/>
      <c r="AB24" s="415"/>
      <c r="AC24" s="415"/>
      <c r="AD24" s="415"/>
      <c r="AE24" s="415"/>
      <c r="AF24" s="415"/>
      <c r="AG24" s="416"/>
      <c r="AH24" s="436">
        <v>252</v>
      </c>
      <c r="AI24" s="437"/>
      <c r="AJ24" s="437"/>
      <c r="AK24" s="437"/>
      <c r="AL24" s="476"/>
      <c r="AM24" s="436">
        <v>788256</v>
      </c>
      <c r="AN24" s="437"/>
      <c r="AO24" s="437"/>
      <c r="AP24" s="437"/>
      <c r="AQ24" s="437"/>
      <c r="AR24" s="476"/>
      <c r="AS24" s="436">
        <v>3128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6628462</v>
      </c>
      <c r="BO24" s="386"/>
      <c r="BP24" s="386"/>
      <c r="BQ24" s="386"/>
      <c r="BR24" s="386"/>
      <c r="BS24" s="386"/>
      <c r="BT24" s="386"/>
      <c r="BU24" s="387"/>
      <c r="BV24" s="385">
        <v>6437805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6740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2578314</v>
      </c>
      <c r="BO25" s="349"/>
      <c r="BP25" s="349"/>
      <c r="BQ25" s="349"/>
      <c r="BR25" s="349"/>
      <c r="BS25" s="349"/>
      <c r="BT25" s="349"/>
      <c r="BU25" s="350"/>
      <c r="BV25" s="348">
        <v>3047925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6180</v>
      </c>
      <c r="R26" s="437"/>
      <c r="S26" s="437"/>
      <c r="T26" s="437"/>
      <c r="U26" s="437"/>
      <c r="V26" s="476"/>
      <c r="W26" s="531"/>
      <c r="X26" s="519"/>
      <c r="Y26" s="520"/>
      <c r="Z26" s="435" t="s">
        <v>160</v>
      </c>
      <c r="AA26" s="539"/>
      <c r="AB26" s="539"/>
      <c r="AC26" s="539"/>
      <c r="AD26" s="539"/>
      <c r="AE26" s="539"/>
      <c r="AF26" s="539"/>
      <c r="AG26" s="540"/>
      <c r="AH26" s="436">
        <v>1</v>
      </c>
      <c r="AI26" s="437"/>
      <c r="AJ26" s="437"/>
      <c r="AK26" s="437"/>
      <c r="AL26" s="476"/>
      <c r="AM26" s="436">
        <v>3051</v>
      </c>
      <c r="AN26" s="437"/>
      <c r="AO26" s="437"/>
      <c r="AP26" s="437"/>
      <c r="AQ26" s="437"/>
      <c r="AR26" s="476"/>
      <c r="AS26" s="436">
        <v>3051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3200</v>
      </c>
      <c r="R27" s="437"/>
      <c r="S27" s="437"/>
      <c r="T27" s="437"/>
      <c r="U27" s="437"/>
      <c r="V27" s="476"/>
      <c r="W27" s="531"/>
      <c r="X27" s="519"/>
      <c r="Y27" s="520"/>
      <c r="Z27" s="435" t="s">
        <v>163</v>
      </c>
      <c r="AA27" s="415"/>
      <c r="AB27" s="415"/>
      <c r="AC27" s="415"/>
      <c r="AD27" s="415"/>
      <c r="AE27" s="415"/>
      <c r="AF27" s="415"/>
      <c r="AG27" s="416"/>
      <c r="AH27" s="436">
        <v>31</v>
      </c>
      <c r="AI27" s="437"/>
      <c r="AJ27" s="437"/>
      <c r="AK27" s="437"/>
      <c r="AL27" s="476"/>
      <c r="AM27" s="436">
        <v>102288</v>
      </c>
      <c r="AN27" s="437"/>
      <c r="AO27" s="437"/>
      <c r="AP27" s="437"/>
      <c r="AQ27" s="437"/>
      <c r="AR27" s="476"/>
      <c r="AS27" s="436">
        <v>3300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100000</v>
      </c>
      <c r="BO27" s="553"/>
      <c r="BP27" s="553"/>
      <c r="BQ27" s="553"/>
      <c r="BR27" s="553"/>
      <c r="BS27" s="553"/>
      <c r="BT27" s="553"/>
      <c r="BU27" s="554"/>
      <c r="BV27" s="552">
        <v>100000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1478876</v>
      </c>
      <c r="BO28" s="349"/>
      <c r="BP28" s="349"/>
      <c r="BQ28" s="349"/>
      <c r="BR28" s="349"/>
      <c r="BS28" s="349"/>
      <c r="BT28" s="349"/>
      <c r="BU28" s="350"/>
      <c r="BV28" s="348">
        <v>1630308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2350</v>
      </c>
      <c r="R29" s="437"/>
      <c r="S29" s="437"/>
      <c r="T29" s="437"/>
      <c r="U29" s="437"/>
      <c r="V29" s="476"/>
      <c r="W29" s="531"/>
      <c r="X29" s="519"/>
      <c r="Y29" s="520"/>
      <c r="Z29" s="435" t="s">
        <v>170</v>
      </c>
      <c r="AA29" s="415"/>
      <c r="AB29" s="415"/>
      <c r="AC29" s="415"/>
      <c r="AD29" s="415"/>
      <c r="AE29" s="415"/>
      <c r="AF29" s="415"/>
      <c r="AG29" s="416"/>
      <c r="AH29" s="436">
        <v>283</v>
      </c>
      <c r="AI29" s="437"/>
      <c r="AJ29" s="437"/>
      <c r="AK29" s="437"/>
      <c r="AL29" s="476"/>
      <c r="AM29" s="436">
        <v>890544</v>
      </c>
      <c r="AN29" s="437"/>
      <c r="AO29" s="437"/>
      <c r="AP29" s="437"/>
      <c r="AQ29" s="437"/>
      <c r="AR29" s="476"/>
      <c r="AS29" s="436">
        <v>3147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500983</v>
      </c>
      <c r="BO30" s="553"/>
      <c r="BP30" s="553"/>
      <c r="BQ30" s="553"/>
      <c r="BR30" s="553"/>
      <c r="BS30" s="553"/>
      <c r="BT30" s="553"/>
      <c r="BU30" s="554"/>
      <c r="BV30" s="552">
        <v>331702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埼葛斎場組合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（有）アグリパークゆめすぎと</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利根川栗橋流域水防事務組合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埼玉県後期高齢者医療広域連合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埼玉県後期高齢者医療広域連合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埼玉東部消防組合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BG37" sqref="BG37:BU3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5326560</v>
      </c>
      <c r="S5" s="581"/>
      <c r="T5" s="581"/>
      <c r="U5" s="581"/>
      <c r="V5" s="581"/>
      <c r="W5" s="581"/>
      <c r="X5" s="581"/>
      <c r="Y5" s="582"/>
      <c r="Z5" s="583">
        <v>43.7</v>
      </c>
      <c r="AA5" s="583"/>
      <c r="AB5" s="583"/>
      <c r="AC5" s="583"/>
      <c r="AD5" s="584">
        <v>5326560</v>
      </c>
      <c r="AE5" s="584"/>
      <c r="AF5" s="584"/>
      <c r="AG5" s="584"/>
      <c r="AH5" s="584"/>
      <c r="AI5" s="584"/>
      <c r="AJ5" s="584"/>
      <c r="AK5" s="584"/>
      <c r="AL5" s="585">
        <v>69.8</v>
      </c>
      <c r="AM5" s="586"/>
      <c r="AN5" s="586"/>
      <c r="AO5" s="587"/>
      <c r="AP5" s="577" t="s">
        <v>208</v>
      </c>
      <c r="AQ5" s="578"/>
      <c r="AR5" s="578"/>
      <c r="AS5" s="578"/>
      <c r="AT5" s="578"/>
      <c r="AU5" s="578"/>
      <c r="AV5" s="578"/>
      <c r="AW5" s="578"/>
      <c r="AX5" s="578"/>
      <c r="AY5" s="578"/>
      <c r="AZ5" s="578"/>
      <c r="BA5" s="578"/>
      <c r="BB5" s="578"/>
      <c r="BC5" s="578"/>
      <c r="BD5" s="578"/>
      <c r="BE5" s="578"/>
      <c r="BF5" s="579"/>
      <c r="BG5" s="591">
        <v>5326560</v>
      </c>
      <c r="BH5" s="592"/>
      <c r="BI5" s="592"/>
      <c r="BJ5" s="592"/>
      <c r="BK5" s="592"/>
      <c r="BL5" s="592"/>
      <c r="BM5" s="592"/>
      <c r="BN5" s="593"/>
      <c r="BO5" s="594">
        <v>100</v>
      </c>
      <c r="BP5" s="594"/>
      <c r="BQ5" s="594"/>
      <c r="BR5" s="594"/>
      <c r="BS5" s="595">
        <v>12589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158014</v>
      </c>
      <c r="S6" s="592"/>
      <c r="T6" s="592"/>
      <c r="U6" s="592"/>
      <c r="V6" s="592"/>
      <c r="W6" s="592"/>
      <c r="X6" s="592"/>
      <c r="Y6" s="593"/>
      <c r="Z6" s="594">
        <v>1.3</v>
      </c>
      <c r="AA6" s="594"/>
      <c r="AB6" s="594"/>
      <c r="AC6" s="594"/>
      <c r="AD6" s="595">
        <v>158014</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5326560</v>
      </c>
      <c r="BH6" s="592"/>
      <c r="BI6" s="592"/>
      <c r="BJ6" s="592"/>
      <c r="BK6" s="592"/>
      <c r="BL6" s="592"/>
      <c r="BM6" s="592"/>
      <c r="BN6" s="593"/>
      <c r="BO6" s="594">
        <v>100</v>
      </c>
      <c r="BP6" s="594"/>
      <c r="BQ6" s="594"/>
      <c r="BR6" s="594"/>
      <c r="BS6" s="595">
        <v>12589</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128700</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128700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11242</v>
      </c>
      <c r="S7" s="592"/>
      <c r="T7" s="592"/>
      <c r="U7" s="592"/>
      <c r="V7" s="592"/>
      <c r="W7" s="592"/>
      <c r="X7" s="592"/>
      <c r="Y7" s="593"/>
      <c r="Z7" s="594">
        <v>0.1</v>
      </c>
      <c r="AA7" s="594"/>
      <c r="AB7" s="594"/>
      <c r="AC7" s="594"/>
      <c r="AD7" s="595">
        <v>11242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2677014</v>
      </c>
      <c r="BH7" s="592"/>
      <c r="BI7" s="592"/>
      <c r="BJ7" s="592"/>
      <c r="BK7" s="592"/>
      <c r="BL7" s="592"/>
      <c r="BM7" s="592"/>
      <c r="BN7" s="593"/>
      <c r="BO7" s="594">
        <v>50.3</v>
      </c>
      <c r="BP7" s="594"/>
      <c r="BQ7" s="594"/>
      <c r="BR7" s="594"/>
      <c r="BS7" s="595">
        <v>12589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1481324</v>
      </c>
      <c r="CS7" s="592"/>
      <c r="CT7" s="592"/>
      <c r="CU7" s="592"/>
      <c r="CV7" s="592"/>
      <c r="CW7" s="592"/>
      <c r="CX7" s="592"/>
      <c r="CY7" s="593"/>
      <c r="CZ7" s="594">
        <v>12.8</v>
      </c>
      <c r="DA7" s="594"/>
      <c r="DB7" s="594"/>
      <c r="DC7" s="594"/>
      <c r="DD7" s="600">
        <v>84007</v>
      </c>
      <c r="DE7" s="592"/>
      <c r="DF7" s="592"/>
      <c r="DG7" s="592"/>
      <c r="DH7" s="592"/>
      <c r="DI7" s="592"/>
      <c r="DJ7" s="592"/>
      <c r="DK7" s="592"/>
      <c r="DL7" s="592"/>
      <c r="DM7" s="592"/>
      <c r="DN7" s="592"/>
      <c r="DO7" s="592"/>
      <c r="DP7" s="593"/>
      <c r="DQ7" s="600">
        <v>1311262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23762</v>
      </c>
      <c r="S8" s="592"/>
      <c r="T8" s="592"/>
      <c r="U8" s="592"/>
      <c r="V8" s="592"/>
      <c r="W8" s="592"/>
      <c r="X8" s="592"/>
      <c r="Y8" s="593"/>
      <c r="Z8" s="594">
        <v>0.2</v>
      </c>
      <c r="AA8" s="594"/>
      <c r="AB8" s="594"/>
      <c r="AC8" s="594"/>
      <c r="AD8" s="595">
        <v>23762</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67375</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3709110</v>
      </c>
      <c r="CS8" s="592"/>
      <c r="CT8" s="592"/>
      <c r="CU8" s="592"/>
      <c r="CV8" s="592"/>
      <c r="CW8" s="592"/>
      <c r="CX8" s="592"/>
      <c r="CY8" s="593"/>
      <c r="CZ8" s="594">
        <v>32.1</v>
      </c>
      <c r="DA8" s="594"/>
      <c r="DB8" s="594"/>
      <c r="DC8" s="594"/>
      <c r="DD8" s="600">
        <v>37607</v>
      </c>
      <c r="DE8" s="592"/>
      <c r="DF8" s="592"/>
      <c r="DG8" s="592"/>
      <c r="DH8" s="592"/>
      <c r="DI8" s="592"/>
      <c r="DJ8" s="592"/>
      <c r="DK8" s="592"/>
      <c r="DL8" s="592"/>
      <c r="DM8" s="592"/>
      <c r="DN8" s="592"/>
      <c r="DO8" s="592"/>
      <c r="DP8" s="593"/>
      <c r="DQ8" s="600">
        <v>2196854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38989</v>
      </c>
      <c r="S9" s="592"/>
      <c r="T9" s="592"/>
      <c r="U9" s="592"/>
      <c r="V9" s="592"/>
      <c r="W9" s="592"/>
      <c r="X9" s="592"/>
      <c r="Y9" s="593"/>
      <c r="Z9" s="594">
        <v>0.3</v>
      </c>
      <c r="AA9" s="594"/>
      <c r="AB9" s="594"/>
      <c r="AC9" s="594"/>
      <c r="AD9" s="595">
        <v>38989</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2293878</v>
      </c>
      <c r="BH9" s="592"/>
      <c r="BI9" s="592"/>
      <c r="BJ9" s="592"/>
      <c r="BK9" s="592"/>
      <c r="BL9" s="592"/>
      <c r="BM9" s="592"/>
      <c r="BN9" s="593"/>
      <c r="BO9" s="594">
        <v>43.1</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1300750</v>
      </c>
      <c r="CS9" s="592"/>
      <c r="CT9" s="592"/>
      <c r="CU9" s="592"/>
      <c r="CV9" s="592"/>
      <c r="CW9" s="592"/>
      <c r="CX9" s="592"/>
      <c r="CY9" s="593"/>
      <c r="CZ9" s="594">
        <v>11.2</v>
      </c>
      <c r="DA9" s="594"/>
      <c r="DB9" s="594"/>
      <c r="DC9" s="594"/>
      <c r="DD9" s="600">
        <v>157145</v>
      </c>
      <c r="DE9" s="592"/>
      <c r="DF9" s="592"/>
      <c r="DG9" s="592"/>
      <c r="DH9" s="592"/>
      <c r="DI9" s="592"/>
      <c r="DJ9" s="592"/>
      <c r="DK9" s="592"/>
      <c r="DL9" s="592"/>
      <c r="DM9" s="592"/>
      <c r="DN9" s="592"/>
      <c r="DO9" s="592"/>
      <c r="DP9" s="593"/>
      <c r="DQ9" s="600">
        <v>867248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367679</v>
      </c>
      <c r="S10" s="592"/>
      <c r="T10" s="592"/>
      <c r="U10" s="592"/>
      <c r="V10" s="592"/>
      <c r="W10" s="592"/>
      <c r="X10" s="592"/>
      <c r="Y10" s="593"/>
      <c r="Z10" s="594">
        <v>3</v>
      </c>
      <c r="AA10" s="594"/>
      <c r="AB10" s="594"/>
      <c r="AC10" s="594"/>
      <c r="AD10" s="595">
        <v>367679</v>
      </c>
      <c r="AE10" s="595"/>
      <c r="AF10" s="595"/>
      <c r="AG10" s="595"/>
      <c r="AH10" s="595"/>
      <c r="AI10" s="595"/>
      <c r="AJ10" s="595"/>
      <c r="AK10" s="595"/>
      <c r="AL10" s="596">
        <v>4.8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109574</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65840</v>
      </c>
      <c r="CS10" s="592"/>
      <c r="CT10" s="592"/>
      <c r="CU10" s="592"/>
      <c r="CV10" s="592"/>
      <c r="CW10" s="592"/>
      <c r="CX10" s="592"/>
      <c r="CY10" s="593"/>
      <c r="CZ10" s="594">
        <v>0.6</v>
      </c>
      <c r="DA10" s="594"/>
      <c r="DB10" s="594"/>
      <c r="DC10" s="594"/>
      <c r="DD10" s="600">
        <v>2735</v>
      </c>
      <c r="DE10" s="592"/>
      <c r="DF10" s="592"/>
      <c r="DG10" s="592"/>
      <c r="DH10" s="592"/>
      <c r="DI10" s="592"/>
      <c r="DJ10" s="592"/>
      <c r="DK10" s="592"/>
      <c r="DL10" s="592"/>
      <c r="DM10" s="592"/>
      <c r="DN10" s="592"/>
      <c r="DO10" s="592"/>
      <c r="DP10" s="593"/>
      <c r="DQ10" s="600">
        <v>38868</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206187</v>
      </c>
      <c r="BH11" s="592"/>
      <c r="BI11" s="592"/>
      <c r="BJ11" s="592"/>
      <c r="BK11" s="592"/>
      <c r="BL11" s="592"/>
      <c r="BM11" s="592"/>
      <c r="BN11" s="593"/>
      <c r="BO11" s="594">
        <v>3.9</v>
      </c>
      <c r="BP11" s="594"/>
      <c r="BQ11" s="594"/>
      <c r="BR11" s="594"/>
      <c r="BS11" s="600">
        <v>12589</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111272</v>
      </c>
      <c r="CS11" s="592"/>
      <c r="CT11" s="592"/>
      <c r="CU11" s="592"/>
      <c r="CV11" s="592"/>
      <c r="CW11" s="592"/>
      <c r="CX11" s="592"/>
      <c r="CY11" s="593"/>
      <c r="CZ11" s="594">
        <v>1</v>
      </c>
      <c r="DA11" s="594"/>
      <c r="DB11" s="594"/>
      <c r="DC11" s="594"/>
      <c r="DD11" s="600">
        <v>15469</v>
      </c>
      <c r="DE11" s="592"/>
      <c r="DF11" s="592"/>
      <c r="DG11" s="592"/>
      <c r="DH11" s="592"/>
      <c r="DI11" s="592"/>
      <c r="DJ11" s="592"/>
      <c r="DK11" s="592"/>
      <c r="DL11" s="592"/>
      <c r="DM11" s="592"/>
      <c r="DN11" s="592"/>
      <c r="DO11" s="592"/>
      <c r="DP11" s="593"/>
      <c r="DQ11" s="600">
        <v>99504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2271907</v>
      </c>
      <c r="BH12" s="592"/>
      <c r="BI12" s="592"/>
      <c r="BJ12" s="592"/>
      <c r="BK12" s="592"/>
      <c r="BL12" s="592"/>
      <c r="BM12" s="592"/>
      <c r="BN12" s="593"/>
      <c r="BO12" s="594">
        <v>42.7</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97327</v>
      </c>
      <c r="CS12" s="592"/>
      <c r="CT12" s="592"/>
      <c r="CU12" s="592"/>
      <c r="CV12" s="592"/>
      <c r="CW12" s="592"/>
      <c r="CX12" s="592"/>
      <c r="CY12" s="593"/>
      <c r="CZ12" s="594">
        <v>0.8</v>
      </c>
      <c r="DA12" s="594"/>
      <c r="DB12" s="594"/>
      <c r="DC12" s="594"/>
      <c r="DD12" s="600">
        <v>9690</v>
      </c>
      <c r="DE12" s="592"/>
      <c r="DF12" s="592"/>
      <c r="DG12" s="592"/>
      <c r="DH12" s="592"/>
      <c r="DI12" s="592"/>
      <c r="DJ12" s="592"/>
      <c r="DK12" s="592"/>
      <c r="DL12" s="592"/>
      <c r="DM12" s="592"/>
      <c r="DN12" s="592"/>
      <c r="DO12" s="592"/>
      <c r="DP12" s="593"/>
      <c r="DQ12" s="600">
        <v>87766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62434</v>
      </c>
      <c r="S13" s="592"/>
      <c r="T13" s="592"/>
      <c r="U13" s="592"/>
      <c r="V13" s="592"/>
      <c r="W13" s="592"/>
      <c r="X13" s="592"/>
      <c r="Y13" s="593"/>
      <c r="Z13" s="594">
        <v>0.5</v>
      </c>
      <c r="AA13" s="594"/>
      <c r="AB13" s="594"/>
      <c r="AC13" s="594"/>
      <c r="AD13" s="595">
        <v>62434</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2251066</v>
      </c>
      <c r="BH13" s="592"/>
      <c r="BI13" s="592"/>
      <c r="BJ13" s="592"/>
      <c r="BK13" s="592"/>
      <c r="BL13" s="592"/>
      <c r="BM13" s="592"/>
      <c r="BN13" s="593"/>
      <c r="BO13" s="594">
        <v>42.3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1105669</v>
      </c>
      <c r="CS13" s="592"/>
      <c r="CT13" s="592"/>
      <c r="CU13" s="592"/>
      <c r="CV13" s="592"/>
      <c r="CW13" s="592"/>
      <c r="CX13" s="592"/>
      <c r="CY13" s="593"/>
      <c r="CZ13" s="594">
        <v>9.6</v>
      </c>
      <c r="DA13" s="594"/>
      <c r="DB13" s="594"/>
      <c r="DC13" s="594"/>
      <c r="DD13" s="600">
        <v>396782</v>
      </c>
      <c r="DE13" s="592"/>
      <c r="DF13" s="592"/>
      <c r="DG13" s="592"/>
      <c r="DH13" s="592"/>
      <c r="DI13" s="592"/>
      <c r="DJ13" s="592"/>
      <c r="DK13" s="592"/>
      <c r="DL13" s="592"/>
      <c r="DM13" s="592"/>
      <c r="DN13" s="592"/>
      <c r="DO13" s="592"/>
      <c r="DP13" s="593"/>
      <c r="DQ13" s="600">
        <v>830361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71721</v>
      </c>
      <c r="BH14" s="592"/>
      <c r="BI14" s="592"/>
      <c r="BJ14" s="592"/>
      <c r="BK14" s="592"/>
      <c r="BL14" s="592"/>
      <c r="BM14" s="592"/>
      <c r="BN14" s="593"/>
      <c r="BO14" s="594">
        <v>1.3</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805281</v>
      </c>
      <c r="CS14" s="592"/>
      <c r="CT14" s="592"/>
      <c r="CU14" s="592"/>
      <c r="CV14" s="592"/>
      <c r="CW14" s="592"/>
      <c r="CX14" s="592"/>
      <c r="CY14" s="593"/>
      <c r="CZ14" s="594">
        <v>7</v>
      </c>
      <c r="DA14" s="594"/>
      <c r="DB14" s="594"/>
      <c r="DC14" s="594"/>
      <c r="DD14" s="600">
        <v>32914</v>
      </c>
      <c r="DE14" s="592"/>
      <c r="DF14" s="592"/>
      <c r="DG14" s="592"/>
      <c r="DH14" s="592"/>
      <c r="DI14" s="592"/>
      <c r="DJ14" s="592"/>
      <c r="DK14" s="592"/>
      <c r="DL14" s="592"/>
      <c r="DM14" s="592"/>
      <c r="DN14" s="592"/>
      <c r="DO14" s="592"/>
      <c r="DP14" s="593"/>
      <c r="DQ14" s="600">
        <v>773669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31340</v>
      </c>
      <c r="S15" s="592"/>
      <c r="T15" s="592"/>
      <c r="U15" s="592"/>
      <c r="V15" s="592"/>
      <c r="W15" s="592"/>
      <c r="X15" s="592"/>
      <c r="Y15" s="593"/>
      <c r="Z15" s="594">
        <v>0.3</v>
      </c>
      <c r="AA15" s="594"/>
      <c r="AB15" s="594"/>
      <c r="AC15" s="594"/>
      <c r="AD15" s="595">
        <v>31340</v>
      </c>
      <c r="AE15" s="595"/>
      <c r="AF15" s="595"/>
      <c r="AG15" s="595"/>
      <c r="AH15" s="595"/>
      <c r="AI15" s="595"/>
      <c r="AJ15" s="595"/>
      <c r="AK15" s="595"/>
      <c r="AL15" s="596">
        <v>0.4</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305918</v>
      </c>
      <c r="BH15" s="592"/>
      <c r="BI15" s="592"/>
      <c r="BJ15" s="592"/>
      <c r="BK15" s="592"/>
      <c r="BL15" s="592"/>
      <c r="BM15" s="592"/>
      <c r="BN15" s="593"/>
      <c r="BO15" s="594">
        <v>5.7</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1685633</v>
      </c>
      <c r="CS15" s="592"/>
      <c r="CT15" s="592"/>
      <c r="CU15" s="592"/>
      <c r="CV15" s="592"/>
      <c r="CW15" s="592"/>
      <c r="CX15" s="592"/>
      <c r="CY15" s="593"/>
      <c r="CZ15" s="594">
        <v>14.6</v>
      </c>
      <c r="DA15" s="594"/>
      <c r="DB15" s="594"/>
      <c r="DC15" s="594"/>
      <c r="DD15" s="600">
        <v>243493</v>
      </c>
      <c r="DE15" s="592"/>
      <c r="DF15" s="592"/>
      <c r="DG15" s="592"/>
      <c r="DH15" s="592"/>
      <c r="DI15" s="592"/>
      <c r="DJ15" s="592"/>
      <c r="DK15" s="592"/>
      <c r="DL15" s="592"/>
      <c r="DM15" s="592"/>
      <c r="DN15" s="592"/>
      <c r="DO15" s="592"/>
      <c r="DP15" s="593"/>
      <c r="DQ15" s="600">
        <v>1400807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1725433</v>
      </c>
      <c r="S16" s="592"/>
      <c r="T16" s="592"/>
      <c r="U16" s="592"/>
      <c r="V16" s="592"/>
      <c r="W16" s="592"/>
      <c r="X16" s="592"/>
      <c r="Y16" s="593"/>
      <c r="Z16" s="594">
        <v>14.2</v>
      </c>
      <c r="AA16" s="594"/>
      <c r="AB16" s="594"/>
      <c r="AC16" s="594"/>
      <c r="AD16" s="595">
        <v>1583782</v>
      </c>
      <c r="AE16" s="595"/>
      <c r="AF16" s="595"/>
      <c r="AG16" s="595"/>
      <c r="AH16" s="595"/>
      <c r="AI16" s="595"/>
      <c r="AJ16" s="595"/>
      <c r="AK16" s="595"/>
      <c r="AL16" s="596">
        <v>20.7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1583782</v>
      </c>
      <c r="S17" s="592"/>
      <c r="T17" s="592"/>
      <c r="U17" s="592"/>
      <c r="V17" s="592"/>
      <c r="W17" s="592"/>
      <c r="X17" s="592"/>
      <c r="Y17" s="593"/>
      <c r="Z17" s="594">
        <v>13</v>
      </c>
      <c r="AA17" s="594"/>
      <c r="AB17" s="594"/>
      <c r="AC17" s="594"/>
      <c r="AD17" s="595">
        <v>1583782</v>
      </c>
      <c r="AE17" s="595"/>
      <c r="AF17" s="595"/>
      <c r="AG17" s="595"/>
      <c r="AH17" s="595"/>
      <c r="AI17" s="595"/>
      <c r="AJ17" s="595"/>
      <c r="AK17" s="595"/>
      <c r="AL17" s="596">
        <v>20.7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1074710</v>
      </c>
      <c r="CS17" s="592"/>
      <c r="CT17" s="592"/>
      <c r="CU17" s="592"/>
      <c r="CV17" s="592"/>
      <c r="CW17" s="592"/>
      <c r="CX17" s="592"/>
      <c r="CY17" s="593"/>
      <c r="CZ17" s="594">
        <v>9.3000000000000007</v>
      </c>
      <c r="DA17" s="594"/>
      <c r="DB17" s="594"/>
      <c r="DC17" s="594"/>
      <c r="DD17" s="600" t="s">
        <v>111</v>
      </c>
      <c r="DE17" s="592"/>
      <c r="DF17" s="592"/>
      <c r="DG17" s="592"/>
      <c r="DH17" s="592"/>
      <c r="DI17" s="592"/>
      <c r="DJ17" s="592"/>
      <c r="DK17" s="592"/>
      <c r="DL17" s="592"/>
      <c r="DM17" s="592"/>
      <c r="DN17" s="592"/>
      <c r="DO17" s="592"/>
      <c r="DP17" s="593"/>
      <c r="DQ17" s="600">
        <v>1074710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141651</v>
      </c>
      <c r="S18" s="592"/>
      <c r="T18" s="592"/>
      <c r="U18" s="592"/>
      <c r="V18" s="592"/>
      <c r="W18" s="592"/>
      <c r="X18" s="592"/>
      <c r="Y18" s="593"/>
      <c r="Z18" s="594">
        <v>1.2</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7745453</v>
      </c>
      <c r="S20" s="592"/>
      <c r="T20" s="592"/>
      <c r="U20" s="592"/>
      <c r="V20" s="592"/>
      <c r="W20" s="592"/>
      <c r="X20" s="592"/>
      <c r="Y20" s="593"/>
      <c r="Z20" s="594">
        <v>63.6</v>
      </c>
      <c r="AA20" s="594"/>
      <c r="AB20" s="594"/>
      <c r="AC20" s="594"/>
      <c r="AD20" s="595">
        <v>7603802</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11565616</v>
      </c>
      <c r="CS20" s="592"/>
      <c r="CT20" s="592"/>
      <c r="CU20" s="592"/>
      <c r="CV20" s="592"/>
      <c r="CW20" s="592"/>
      <c r="CX20" s="592"/>
      <c r="CY20" s="593"/>
      <c r="CZ20" s="594">
        <v>100</v>
      </c>
      <c r="DA20" s="594"/>
      <c r="DB20" s="594"/>
      <c r="DC20" s="594"/>
      <c r="DD20" s="600">
        <v>979842</v>
      </c>
      <c r="DE20" s="592"/>
      <c r="DF20" s="592"/>
      <c r="DG20" s="592"/>
      <c r="DH20" s="592"/>
      <c r="DI20" s="592"/>
      <c r="DJ20" s="592"/>
      <c r="DK20" s="592"/>
      <c r="DL20" s="592"/>
      <c r="DM20" s="592"/>
      <c r="DN20" s="592"/>
      <c r="DO20" s="592"/>
      <c r="DP20" s="593"/>
      <c r="DQ20" s="600">
        <v>8809749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8877</v>
      </c>
      <c r="S21" s="592"/>
      <c r="T21" s="592"/>
      <c r="U21" s="592"/>
      <c r="V21" s="592"/>
      <c r="W21" s="592"/>
      <c r="X21" s="592"/>
      <c r="Y21" s="593"/>
      <c r="Z21" s="594">
        <v>0.1</v>
      </c>
      <c r="AA21" s="594"/>
      <c r="AB21" s="594"/>
      <c r="AC21" s="594"/>
      <c r="AD21" s="595">
        <v>8877</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287063</v>
      </c>
      <c r="S22" s="592"/>
      <c r="T22" s="592"/>
      <c r="U22" s="592"/>
      <c r="V22" s="592"/>
      <c r="W22" s="592"/>
      <c r="X22" s="592"/>
      <c r="Y22" s="593"/>
      <c r="Z22" s="594">
        <v>2.4</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266124</v>
      </c>
      <c r="S23" s="592"/>
      <c r="T23" s="592"/>
      <c r="U23" s="592"/>
      <c r="V23" s="592"/>
      <c r="W23" s="592"/>
      <c r="X23" s="592"/>
      <c r="Y23" s="593"/>
      <c r="Z23" s="594">
        <v>2.2000000000000002</v>
      </c>
      <c r="AA23" s="594"/>
      <c r="AB23" s="594"/>
      <c r="AC23" s="594"/>
      <c r="AD23" s="595">
        <v>13094</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101299</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5279313</v>
      </c>
      <c r="CS24" s="581"/>
      <c r="CT24" s="581"/>
      <c r="CU24" s="581"/>
      <c r="CV24" s="581"/>
      <c r="CW24" s="581"/>
      <c r="CX24" s="581"/>
      <c r="CY24" s="582"/>
      <c r="CZ24" s="618">
        <v>45.6</v>
      </c>
      <c r="DA24" s="619"/>
      <c r="DB24" s="619"/>
      <c r="DC24" s="620"/>
      <c r="DD24" s="617">
        <v>3814903</v>
      </c>
      <c r="DE24" s="581"/>
      <c r="DF24" s="581"/>
      <c r="DG24" s="581"/>
      <c r="DH24" s="581"/>
      <c r="DI24" s="581"/>
      <c r="DJ24" s="581"/>
      <c r="DK24" s="582"/>
      <c r="DL24" s="617">
        <v>3739904</v>
      </c>
      <c r="DM24" s="581"/>
      <c r="DN24" s="581"/>
      <c r="DO24" s="581"/>
      <c r="DP24" s="581"/>
      <c r="DQ24" s="581"/>
      <c r="DR24" s="581"/>
      <c r="DS24" s="581"/>
      <c r="DT24" s="581"/>
      <c r="DU24" s="581"/>
      <c r="DV24" s="582"/>
      <c r="DW24" s="585">
        <v>44.4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967522</v>
      </c>
      <c r="S25" s="592"/>
      <c r="T25" s="592"/>
      <c r="U25" s="592"/>
      <c r="V25" s="592"/>
      <c r="W25" s="592"/>
      <c r="X25" s="592"/>
      <c r="Y25" s="593"/>
      <c r="Z25" s="594">
        <v>7.9</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2375960</v>
      </c>
      <c r="CS25" s="623"/>
      <c r="CT25" s="623"/>
      <c r="CU25" s="623"/>
      <c r="CV25" s="623"/>
      <c r="CW25" s="623"/>
      <c r="CX25" s="623"/>
      <c r="CY25" s="624"/>
      <c r="CZ25" s="625">
        <v>20.5</v>
      </c>
      <c r="DA25" s="626"/>
      <c r="DB25" s="626"/>
      <c r="DC25" s="627"/>
      <c r="DD25" s="600">
        <v>2101977</v>
      </c>
      <c r="DE25" s="623"/>
      <c r="DF25" s="623"/>
      <c r="DG25" s="623"/>
      <c r="DH25" s="623"/>
      <c r="DI25" s="623"/>
      <c r="DJ25" s="623"/>
      <c r="DK25" s="624"/>
      <c r="DL25" s="600">
        <v>2026978</v>
      </c>
      <c r="DM25" s="623"/>
      <c r="DN25" s="623"/>
      <c r="DO25" s="623"/>
      <c r="DP25" s="623"/>
      <c r="DQ25" s="623"/>
      <c r="DR25" s="623"/>
      <c r="DS25" s="623"/>
      <c r="DT25" s="623"/>
      <c r="DU25" s="623"/>
      <c r="DV25" s="624"/>
      <c r="DW25" s="596">
        <v>24.1</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1518950</v>
      </c>
      <c r="CS26" s="592"/>
      <c r="CT26" s="592"/>
      <c r="CU26" s="592"/>
      <c r="CV26" s="592"/>
      <c r="CW26" s="592"/>
      <c r="CX26" s="592"/>
      <c r="CY26" s="593"/>
      <c r="CZ26" s="625">
        <v>13.1</v>
      </c>
      <c r="DA26" s="626"/>
      <c r="DB26" s="626"/>
      <c r="DC26" s="627"/>
      <c r="DD26" s="600">
        <v>1292107</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656151</v>
      </c>
      <c r="S27" s="592"/>
      <c r="T27" s="592"/>
      <c r="U27" s="592"/>
      <c r="V27" s="592"/>
      <c r="W27" s="592"/>
      <c r="X27" s="592"/>
      <c r="Y27" s="593"/>
      <c r="Z27" s="594">
        <v>5.4</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5326560</v>
      </c>
      <c r="BH27" s="592"/>
      <c r="BI27" s="592"/>
      <c r="BJ27" s="592"/>
      <c r="BK27" s="592"/>
      <c r="BL27" s="592"/>
      <c r="BM27" s="592"/>
      <c r="BN27" s="593"/>
      <c r="BO27" s="594">
        <v>100</v>
      </c>
      <c r="BP27" s="594"/>
      <c r="BQ27" s="594"/>
      <c r="BR27" s="594"/>
      <c r="BS27" s="600">
        <v>12589</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1828643</v>
      </c>
      <c r="CS27" s="623"/>
      <c r="CT27" s="623"/>
      <c r="CU27" s="623"/>
      <c r="CV27" s="623"/>
      <c r="CW27" s="623"/>
      <c r="CX27" s="623"/>
      <c r="CY27" s="624"/>
      <c r="CZ27" s="625">
        <v>15.8</v>
      </c>
      <c r="DA27" s="626"/>
      <c r="DB27" s="626"/>
      <c r="DC27" s="627"/>
      <c r="DD27" s="600">
        <v>638216</v>
      </c>
      <c r="DE27" s="623"/>
      <c r="DF27" s="623"/>
      <c r="DG27" s="623"/>
      <c r="DH27" s="623"/>
      <c r="DI27" s="623"/>
      <c r="DJ27" s="623"/>
      <c r="DK27" s="624"/>
      <c r="DL27" s="600">
        <v>638216</v>
      </c>
      <c r="DM27" s="623"/>
      <c r="DN27" s="623"/>
      <c r="DO27" s="623"/>
      <c r="DP27" s="623"/>
      <c r="DQ27" s="623"/>
      <c r="DR27" s="623"/>
      <c r="DS27" s="623"/>
      <c r="DT27" s="623"/>
      <c r="DU27" s="623"/>
      <c r="DV27" s="624"/>
      <c r="DW27" s="596">
        <v>7.6</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16260</v>
      </c>
      <c r="S28" s="592"/>
      <c r="T28" s="592"/>
      <c r="U28" s="592"/>
      <c r="V28" s="592"/>
      <c r="W28" s="592"/>
      <c r="X28" s="592"/>
      <c r="Y28" s="593"/>
      <c r="Z28" s="594">
        <v>0.1</v>
      </c>
      <c r="AA28" s="594"/>
      <c r="AB28" s="594"/>
      <c r="AC28" s="594"/>
      <c r="AD28" s="595">
        <v>4495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1074710</v>
      </c>
      <c r="CS28" s="592"/>
      <c r="CT28" s="592"/>
      <c r="CU28" s="592"/>
      <c r="CV28" s="592"/>
      <c r="CW28" s="592"/>
      <c r="CX28" s="592"/>
      <c r="CY28" s="593"/>
      <c r="CZ28" s="625">
        <v>9.3000000000000007</v>
      </c>
      <c r="DA28" s="626"/>
      <c r="DB28" s="626"/>
      <c r="DC28" s="627"/>
      <c r="DD28" s="600">
        <v>1074710</v>
      </c>
      <c r="DE28" s="592"/>
      <c r="DF28" s="592"/>
      <c r="DG28" s="592"/>
      <c r="DH28" s="592"/>
      <c r="DI28" s="592"/>
      <c r="DJ28" s="592"/>
      <c r="DK28" s="593"/>
      <c r="DL28" s="600">
        <v>1074710</v>
      </c>
      <c r="DM28" s="592"/>
      <c r="DN28" s="592"/>
      <c r="DO28" s="592"/>
      <c r="DP28" s="592"/>
      <c r="DQ28" s="592"/>
      <c r="DR28" s="592"/>
      <c r="DS28" s="592"/>
      <c r="DT28" s="592"/>
      <c r="DU28" s="592"/>
      <c r="DV28" s="593"/>
      <c r="DW28" s="596">
        <v>12.8</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1582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1074710</v>
      </c>
      <c r="CS29" s="623"/>
      <c r="CT29" s="623"/>
      <c r="CU29" s="623"/>
      <c r="CV29" s="623"/>
      <c r="CW29" s="623"/>
      <c r="CX29" s="623"/>
      <c r="CY29" s="624"/>
      <c r="CZ29" s="625">
        <v>9.3000000000000007</v>
      </c>
      <c r="DA29" s="626"/>
      <c r="DB29" s="626"/>
      <c r="DC29" s="627"/>
      <c r="DD29" s="600">
        <v>1074710</v>
      </c>
      <c r="DE29" s="623"/>
      <c r="DF29" s="623"/>
      <c r="DG29" s="623"/>
      <c r="DH29" s="623"/>
      <c r="DI29" s="623"/>
      <c r="DJ29" s="623"/>
      <c r="DK29" s="624"/>
      <c r="DL29" s="600">
        <v>1074710</v>
      </c>
      <c r="DM29" s="623"/>
      <c r="DN29" s="623"/>
      <c r="DO29" s="623"/>
      <c r="DP29" s="623"/>
      <c r="DQ29" s="623"/>
      <c r="DR29" s="623"/>
      <c r="DS29" s="623"/>
      <c r="DT29" s="623"/>
      <c r="DU29" s="623"/>
      <c r="DV29" s="624"/>
      <c r="DW29" s="596">
        <v>12.8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493331</v>
      </c>
      <c r="S30" s="592"/>
      <c r="T30" s="592"/>
      <c r="U30" s="592"/>
      <c r="V30" s="592"/>
      <c r="W30" s="592"/>
      <c r="X30" s="592"/>
      <c r="Y30" s="593"/>
      <c r="Z30" s="594">
        <v>4.0999999999999996</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98.5</v>
      </c>
      <c r="BH30" s="650"/>
      <c r="BI30" s="650"/>
      <c r="BJ30" s="650"/>
      <c r="BK30" s="650"/>
      <c r="BL30" s="650"/>
      <c r="BM30" s="586">
        <v>93.8</v>
      </c>
      <c r="BN30" s="650"/>
      <c r="BO30" s="650"/>
      <c r="BP30" s="650"/>
      <c r="BQ30" s="651"/>
      <c r="BR30" s="649">
        <v>98.4</v>
      </c>
      <c r="BS30" s="650"/>
      <c r="BT30" s="650"/>
      <c r="BU30" s="650"/>
      <c r="BV30" s="650"/>
      <c r="BW30" s="650"/>
      <c r="BX30" s="586">
        <v>92.9</v>
      </c>
      <c r="BY30" s="650"/>
      <c r="BZ30" s="650"/>
      <c r="CA30" s="650"/>
      <c r="CB30" s="651"/>
      <c r="CD30" s="654"/>
      <c r="CE30" s="655"/>
      <c r="CF30" s="605" t="s">
        <v>291</v>
      </c>
      <c r="CG30" s="606"/>
      <c r="CH30" s="606"/>
      <c r="CI30" s="606"/>
      <c r="CJ30" s="606"/>
      <c r="CK30" s="606"/>
      <c r="CL30" s="606"/>
      <c r="CM30" s="606"/>
      <c r="CN30" s="606"/>
      <c r="CO30" s="606"/>
      <c r="CP30" s="606"/>
      <c r="CQ30" s="607"/>
      <c r="CR30" s="591">
        <v>973678</v>
      </c>
      <c r="CS30" s="592"/>
      <c r="CT30" s="592"/>
      <c r="CU30" s="592"/>
      <c r="CV30" s="592"/>
      <c r="CW30" s="592"/>
      <c r="CX30" s="592"/>
      <c r="CY30" s="593"/>
      <c r="CZ30" s="625">
        <v>8.4</v>
      </c>
      <c r="DA30" s="626"/>
      <c r="DB30" s="626"/>
      <c r="DC30" s="627"/>
      <c r="DD30" s="600">
        <v>973678</v>
      </c>
      <c r="DE30" s="592"/>
      <c r="DF30" s="592"/>
      <c r="DG30" s="592"/>
      <c r="DH30" s="592"/>
      <c r="DI30" s="592"/>
      <c r="DJ30" s="592"/>
      <c r="DK30" s="593"/>
      <c r="DL30" s="600">
        <v>973678</v>
      </c>
      <c r="DM30" s="592"/>
      <c r="DN30" s="592"/>
      <c r="DO30" s="592"/>
      <c r="DP30" s="592"/>
      <c r="DQ30" s="592"/>
      <c r="DR30" s="592"/>
      <c r="DS30" s="592"/>
      <c r="DT30" s="592"/>
      <c r="DU30" s="592"/>
      <c r="DV30" s="593"/>
      <c r="DW30" s="596">
        <v>11.6</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319665</v>
      </c>
      <c r="S31" s="592"/>
      <c r="T31" s="592"/>
      <c r="U31" s="592"/>
      <c r="V31" s="592"/>
      <c r="W31" s="592"/>
      <c r="X31" s="592"/>
      <c r="Y31" s="593"/>
      <c r="Z31" s="594">
        <v>2.6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98.2</v>
      </c>
      <c r="BH31" s="623"/>
      <c r="BI31" s="623"/>
      <c r="BJ31" s="623"/>
      <c r="BK31" s="623"/>
      <c r="BL31" s="623"/>
      <c r="BM31" s="597">
        <v>94.1</v>
      </c>
      <c r="BN31" s="647"/>
      <c r="BO31" s="647"/>
      <c r="BP31" s="647"/>
      <c r="BQ31" s="648"/>
      <c r="BR31" s="646">
        <v>98.2</v>
      </c>
      <c r="BS31" s="623"/>
      <c r="BT31" s="623"/>
      <c r="BU31" s="623"/>
      <c r="BV31" s="623"/>
      <c r="BW31" s="623"/>
      <c r="BX31" s="597">
        <v>93.3</v>
      </c>
      <c r="BY31" s="647"/>
      <c r="BZ31" s="647"/>
      <c r="CA31" s="647"/>
      <c r="CB31" s="648"/>
      <c r="CD31" s="654"/>
      <c r="CE31" s="655"/>
      <c r="CF31" s="605" t="s">
        <v>295</v>
      </c>
      <c r="CG31" s="606"/>
      <c r="CH31" s="606"/>
      <c r="CI31" s="606"/>
      <c r="CJ31" s="606"/>
      <c r="CK31" s="606"/>
      <c r="CL31" s="606"/>
      <c r="CM31" s="606"/>
      <c r="CN31" s="606"/>
      <c r="CO31" s="606"/>
      <c r="CP31" s="606"/>
      <c r="CQ31" s="607"/>
      <c r="CR31" s="591">
        <v>101032</v>
      </c>
      <c r="CS31" s="623"/>
      <c r="CT31" s="623"/>
      <c r="CU31" s="623"/>
      <c r="CV31" s="623"/>
      <c r="CW31" s="623"/>
      <c r="CX31" s="623"/>
      <c r="CY31" s="624"/>
      <c r="CZ31" s="625">
        <v>0.9</v>
      </c>
      <c r="DA31" s="626"/>
      <c r="DB31" s="626"/>
      <c r="DC31" s="627"/>
      <c r="DD31" s="600">
        <v>101032</v>
      </c>
      <c r="DE31" s="623"/>
      <c r="DF31" s="623"/>
      <c r="DG31" s="623"/>
      <c r="DH31" s="623"/>
      <c r="DI31" s="623"/>
      <c r="DJ31" s="623"/>
      <c r="DK31" s="624"/>
      <c r="DL31" s="600">
        <v>101032</v>
      </c>
      <c r="DM31" s="623"/>
      <c r="DN31" s="623"/>
      <c r="DO31" s="623"/>
      <c r="DP31" s="623"/>
      <c r="DQ31" s="623"/>
      <c r="DR31" s="623"/>
      <c r="DS31" s="623"/>
      <c r="DT31" s="623"/>
      <c r="DU31" s="623"/>
      <c r="DV31" s="624"/>
      <c r="DW31" s="596">
        <v>1.2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397008</v>
      </c>
      <c r="S32" s="592"/>
      <c r="T32" s="592"/>
      <c r="U32" s="592"/>
      <c r="V32" s="592"/>
      <c r="W32" s="592"/>
      <c r="X32" s="592"/>
      <c r="Y32" s="593"/>
      <c r="Z32" s="594">
        <v>3.3</v>
      </c>
      <c r="AA32" s="594"/>
      <c r="AB32" s="594"/>
      <c r="AC32" s="594"/>
      <c r="AD32" s="595">
        <v>6346</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92.6</v>
      </c>
      <c r="BN32" s="659"/>
      <c r="BO32" s="659"/>
      <c r="BP32" s="659"/>
      <c r="BQ32" s="661"/>
      <c r="BR32" s="658">
        <v>98.4</v>
      </c>
      <c r="BS32" s="659"/>
      <c r="BT32" s="659"/>
      <c r="BU32" s="659"/>
      <c r="BV32" s="659"/>
      <c r="BW32" s="659"/>
      <c r="BX32" s="660">
        <v>91.6</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915200</v>
      </c>
      <c r="S33" s="592"/>
      <c r="T33" s="592"/>
      <c r="U33" s="592"/>
      <c r="V33" s="592"/>
      <c r="W33" s="592"/>
      <c r="X33" s="592"/>
      <c r="Y33" s="593"/>
      <c r="Z33" s="594">
        <v>7.5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5306461</v>
      </c>
      <c r="CS33" s="623"/>
      <c r="CT33" s="623"/>
      <c r="CU33" s="623"/>
      <c r="CV33" s="623"/>
      <c r="CW33" s="623"/>
      <c r="CX33" s="623"/>
      <c r="CY33" s="624"/>
      <c r="CZ33" s="625">
        <v>45.9</v>
      </c>
      <c r="DA33" s="626"/>
      <c r="DB33" s="626"/>
      <c r="DC33" s="627"/>
      <c r="DD33" s="600">
        <v>4372282</v>
      </c>
      <c r="DE33" s="623"/>
      <c r="DF33" s="623"/>
      <c r="DG33" s="623"/>
      <c r="DH33" s="623"/>
      <c r="DI33" s="623"/>
      <c r="DJ33" s="623"/>
      <c r="DK33" s="624"/>
      <c r="DL33" s="600">
        <v>3976788</v>
      </c>
      <c r="DM33" s="623"/>
      <c r="DN33" s="623"/>
      <c r="DO33" s="623"/>
      <c r="DP33" s="623"/>
      <c r="DQ33" s="623"/>
      <c r="DR33" s="623"/>
      <c r="DS33" s="623"/>
      <c r="DT33" s="623"/>
      <c r="DU33" s="623"/>
      <c r="DV33" s="624"/>
      <c r="DW33" s="596">
        <v>47.2</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2377482</v>
      </c>
      <c r="CS34" s="592"/>
      <c r="CT34" s="592"/>
      <c r="CU34" s="592"/>
      <c r="CV34" s="592"/>
      <c r="CW34" s="592"/>
      <c r="CX34" s="592"/>
      <c r="CY34" s="593"/>
      <c r="CZ34" s="625">
        <v>20.6</v>
      </c>
      <c r="DA34" s="626"/>
      <c r="DB34" s="626"/>
      <c r="DC34" s="627"/>
      <c r="DD34" s="600">
        <v>1598782</v>
      </c>
      <c r="DE34" s="592"/>
      <c r="DF34" s="592"/>
      <c r="DG34" s="592"/>
      <c r="DH34" s="592"/>
      <c r="DI34" s="592"/>
      <c r="DJ34" s="592"/>
      <c r="DK34" s="593"/>
      <c r="DL34" s="600">
        <v>1500135</v>
      </c>
      <c r="DM34" s="592"/>
      <c r="DN34" s="592"/>
      <c r="DO34" s="592"/>
      <c r="DP34" s="592"/>
      <c r="DQ34" s="592"/>
      <c r="DR34" s="592"/>
      <c r="DS34" s="592"/>
      <c r="DT34" s="592"/>
      <c r="DU34" s="592"/>
      <c r="DV34" s="593"/>
      <c r="DW34" s="596">
        <v>17.8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780000</v>
      </c>
      <c r="S35" s="592"/>
      <c r="T35" s="592"/>
      <c r="U35" s="592"/>
      <c r="V35" s="592"/>
      <c r="W35" s="592"/>
      <c r="X35" s="592"/>
      <c r="Y35" s="593"/>
      <c r="Z35" s="594">
        <v>6.4</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1475592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248000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129776</v>
      </c>
      <c r="CS35" s="623"/>
      <c r="CT35" s="623"/>
      <c r="CU35" s="623"/>
      <c r="CV35" s="623"/>
      <c r="CW35" s="623"/>
      <c r="CX35" s="623"/>
      <c r="CY35" s="624"/>
      <c r="CZ35" s="625">
        <v>1.1000000000000001</v>
      </c>
      <c r="DA35" s="626"/>
      <c r="DB35" s="626"/>
      <c r="DC35" s="627"/>
      <c r="DD35" s="600">
        <v>126822</v>
      </c>
      <c r="DE35" s="623"/>
      <c r="DF35" s="623"/>
      <c r="DG35" s="623"/>
      <c r="DH35" s="623"/>
      <c r="DI35" s="623"/>
      <c r="DJ35" s="623"/>
      <c r="DK35" s="624"/>
      <c r="DL35" s="600">
        <v>126822</v>
      </c>
      <c r="DM35" s="623"/>
      <c r="DN35" s="623"/>
      <c r="DO35" s="623"/>
      <c r="DP35" s="623"/>
      <c r="DQ35" s="623"/>
      <c r="DR35" s="623"/>
      <c r="DS35" s="623"/>
      <c r="DT35" s="623"/>
      <c r="DU35" s="623"/>
      <c r="DV35" s="624"/>
      <c r="DW35" s="596">
        <v>1.5</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12175535</v>
      </c>
      <c r="S36" s="664"/>
      <c r="T36" s="664"/>
      <c r="U36" s="664"/>
      <c r="V36" s="664"/>
      <c r="W36" s="664"/>
      <c r="X36" s="664"/>
      <c r="Y36" s="665"/>
      <c r="Z36" s="666">
        <v>100</v>
      </c>
      <c r="AA36" s="666"/>
      <c r="AB36" s="666"/>
      <c r="AC36" s="666"/>
      <c r="AD36" s="667">
        <v>7636614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372571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94080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1126422</v>
      </c>
      <c r="CS36" s="592"/>
      <c r="CT36" s="592"/>
      <c r="CU36" s="592"/>
      <c r="CV36" s="592"/>
      <c r="CW36" s="592"/>
      <c r="CX36" s="592"/>
      <c r="CY36" s="593"/>
      <c r="CZ36" s="625">
        <v>9.6999999999999993</v>
      </c>
      <c r="DA36" s="626"/>
      <c r="DB36" s="626"/>
      <c r="DC36" s="627"/>
      <c r="DD36" s="600">
        <v>1085905</v>
      </c>
      <c r="DE36" s="592"/>
      <c r="DF36" s="592"/>
      <c r="DG36" s="592"/>
      <c r="DH36" s="592"/>
      <c r="DI36" s="592"/>
      <c r="DJ36" s="592"/>
      <c r="DK36" s="593"/>
      <c r="DL36" s="600">
        <v>1016339</v>
      </c>
      <c r="DM36" s="592"/>
      <c r="DN36" s="592"/>
      <c r="DO36" s="592"/>
      <c r="DP36" s="592"/>
      <c r="DQ36" s="592"/>
      <c r="DR36" s="592"/>
      <c r="DS36" s="592"/>
      <c r="DT36" s="592"/>
      <c r="DU36" s="592"/>
      <c r="DV36" s="593"/>
      <c r="DW36" s="596">
        <v>12.1</v>
      </c>
      <c r="DX36" s="621"/>
      <c r="DY36" s="621"/>
      <c r="DZ36" s="621"/>
      <c r="EA36" s="621"/>
      <c r="EB36" s="621"/>
      <c r="EC36" s="622"/>
    </row>
    <row r="37" spans="2:133" ht="11.25" customHeight="1">
      <c r="AQ37" s="670" t="s">
        <v>313</v>
      </c>
      <c r="AR37" s="671"/>
      <c r="AS37" s="671"/>
      <c r="AT37" s="671"/>
      <c r="AU37" s="671"/>
      <c r="AV37" s="671"/>
      <c r="AW37" s="671"/>
      <c r="AX37" s="671"/>
      <c r="AY37" s="672"/>
      <c r="AZ37" s="591">
        <v>4328</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7984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768639</v>
      </c>
      <c r="CS37" s="623"/>
      <c r="CT37" s="623"/>
      <c r="CU37" s="623"/>
      <c r="CV37" s="623"/>
      <c r="CW37" s="623"/>
      <c r="CX37" s="623"/>
      <c r="CY37" s="624"/>
      <c r="CZ37" s="625">
        <v>6.6</v>
      </c>
      <c r="DA37" s="626"/>
      <c r="DB37" s="626"/>
      <c r="DC37" s="627"/>
      <c r="DD37" s="600">
        <v>768639</v>
      </c>
      <c r="DE37" s="623"/>
      <c r="DF37" s="623"/>
      <c r="DG37" s="623"/>
      <c r="DH37" s="623"/>
      <c r="DI37" s="623"/>
      <c r="DJ37" s="623"/>
      <c r="DK37" s="624"/>
      <c r="DL37" s="600">
        <v>768427</v>
      </c>
      <c r="DM37" s="623"/>
      <c r="DN37" s="623"/>
      <c r="DO37" s="623"/>
      <c r="DP37" s="623"/>
      <c r="DQ37" s="623"/>
      <c r="DR37" s="623"/>
      <c r="DS37" s="623"/>
      <c r="DT37" s="623"/>
      <c r="DU37" s="623"/>
      <c r="DV37" s="624"/>
      <c r="DW37" s="596">
        <v>9.1</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14315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1471264</v>
      </c>
      <c r="CS38" s="592"/>
      <c r="CT38" s="592"/>
      <c r="CU38" s="592"/>
      <c r="CV38" s="592"/>
      <c r="CW38" s="592"/>
      <c r="CX38" s="592"/>
      <c r="CY38" s="593"/>
      <c r="CZ38" s="625">
        <v>12.7</v>
      </c>
      <c r="DA38" s="626"/>
      <c r="DB38" s="626"/>
      <c r="DC38" s="627"/>
      <c r="DD38" s="600">
        <v>1369572</v>
      </c>
      <c r="DE38" s="592"/>
      <c r="DF38" s="592"/>
      <c r="DG38" s="592"/>
      <c r="DH38" s="592"/>
      <c r="DI38" s="592"/>
      <c r="DJ38" s="592"/>
      <c r="DK38" s="593"/>
      <c r="DL38" s="600">
        <v>1333492</v>
      </c>
      <c r="DM38" s="592"/>
      <c r="DN38" s="592"/>
      <c r="DO38" s="592"/>
      <c r="DP38" s="592"/>
      <c r="DQ38" s="592"/>
      <c r="DR38" s="592"/>
      <c r="DS38" s="592"/>
      <c r="DT38" s="592"/>
      <c r="DU38" s="592"/>
      <c r="DV38" s="593"/>
      <c r="DW38" s="596">
        <v>15.8</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193017</v>
      </c>
      <c r="CS39" s="623"/>
      <c r="CT39" s="623"/>
      <c r="CU39" s="623"/>
      <c r="CV39" s="623"/>
      <c r="CW39" s="623"/>
      <c r="CX39" s="623"/>
      <c r="CY39" s="624"/>
      <c r="CZ39" s="625">
        <v>1.7</v>
      </c>
      <c r="DA39" s="626"/>
      <c r="DB39" s="626"/>
      <c r="DC39" s="627"/>
      <c r="DD39" s="600">
        <v>191201</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282308</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8500</v>
      </c>
      <c r="CS40" s="592"/>
      <c r="CT40" s="592"/>
      <c r="CU40" s="592"/>
      <c r="CV40" s="592"/>
      <c r="CW40" s="592"/>
      <c r="CX40" s="592"/>
      <c r="CY40" s="593"/>
      <c r="CZ40" s="625">
        <v>0.1</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816385</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979842</v>
      </c>
      <c r="CS42" s="592"/>
      <c r="CT42" s="592"/>
      <c r="CU42" s="592"/>
      <c r="CV42" s="592"/>
      <c r="CW42" s="592"/>
      <c r="CX42" s="592"/>
      <c r="CY42" s="593"/>
      <c r="CZ42" s="625">
        <v>8.5</v>
      </c>
      <c r="DA42" s="674"/>
      <c r="DB42" s="674"/>
      <c r="DC42" s="675"/>
      <c r="DD42" s="600">
        <v>622564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27721</v>
      </c>
      <c r="CS43" s="623"/>
      <c r="CT43" s="623"/>
      <c r="CU43" s="623"/>
      <c r="CV43" s="623"/>
      <c r="CW43" s="623"/>
      <c r="CX43" s="623"/>
      <c r="CY43" s="624"/>
      <c r="CZ43" s="625">
        <v>0.2</v>
      </c>
      <c r="DA43" s="626"/>
      <c r="DB43" s="626"/>
      <c r="DC43" s="627"/>
      <c r="DD43" s="600">
        <v>27721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979842</v>
      </c>
      <c r="CS44" s="592"/>
      <c r="CT44" s="592"/>
      <c r="CU44" s="592"/>
      <c r="CV44" s="592"/>
      <c r="CW44" s="592"/>
      <c r="CX44" s="592"/>
      <c r="CY44" s="593"/>
      <c r="CZ44" s="625">
        <v>8.5</v>
      </c>
      <c r="DA44" s="674"/>
      <c r="DB44" s="674"/>
      <c r="DC44" s="675"/>
      <c r="DD44" s="600">
        <v>622564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264764</v>
      </c>
      <c r="CS45" s="623"/>
      <c r="CT45" s="623"/>
      <c r="CU45" s="623"/>
      <c r="CV45" s="623"/>
      <c r="CW45" s="623"/>
      <c r="CX45" s="623"/>
      <c r="CY45" s="624"/>
      <c r="CZ45" s="625">
        <v>2.2999999999999998</v>
      </c>
      <c r="DA45" s="626"/>
      <c r="DB45" s="626"/>
      <c r="DC45" s="627"/>
      <c r="DD45" s="600">
        <v>64394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710826</v>
      </c>
      <c r="CS46" s="592"/>
      <c r="CT46" s="592"/>
      <c r="CU46" s="592"/>
      <c r="CV46" s="592"/>
      <c r="CW46" s="592"/>
      <c r="CX46" s="592"/>
      <c r="CY46" s="593"/>
      <c r="CZ46" s="625">
        <v>6.1</v>
      </c>
      <c r="DA46" s="674"/>
      <c r="DB46" s="674"/>
      <c r="DC46" s="675"/>
      <c r="DD46" s="600">
        <v>553918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317</v>
      </c>
      <c r="CS47" s="623"/>
      <c r="CT47" s="623"/>
      <c r="CU47" s="623"/>
      <c r="CV47" s="623"/>
      <c r="CW47" s="623"/>
      <c r="CX47" s="623"/>
      <c r="CY47" s="624"/>
      <c r="CZ47" s="625" t="s">
        <v>317</v>
      </c>
      <c r="DA47" s="626"/>
      <c r="DB47" s="626"/>
      <c r="DC47" s="627"/>
      <c r="DD47" s="600" t="s">
        <v>317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11565616</v>
      </c>
      <c r="CS49" s="659"/>
      <c r="CT49" s="659"/>
      <c r="CU49" s="659"/>
      <c r="CV49" s="659"/>
      <c r="CW49" s="659"/>
      <c r="CX49" s="659"/>
      <c r="CY49" s="686"/>
      <c r="CZ49" s="687">
        <v>100</v>
      </c>
      <c r="DA49" s="688"/>
      <c r="DB49" s="688"/>
      <c r="DC49" s="689"/>
      <c r="DD49" s="690">
        <v>8809749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12176</v>
      </c>
      <c r="R7" s="721"/>
      <c r="S7" s="721"/>
      <c r="T7" s="721"/>
      <c r="U7" s="721"/>
      <c r="V7" s="721">
        <v>11566</v>
      </c>
      <c r="W7" s="721"/>
      <c r="X7" s="721"/>
      <c r="Y7" s="721"/>
      <c r="Z7" s="721"/>
      <c r="AA7" s="721">
        <v>610</v>
      </c>
      <c r="AB7" s="721"/>
      <c r="AC7" s="721"/>
      <c r="AD7" s="721"/>
      <c r="AE7" s="722"/>
      <c r="AF7" s="723">
        <v>432</v>
      </c>
      <c r="AG7" s="724"/>
      <c r="AH7" s="724"/>
      <c r="AI7" s="724"/>
      <c r="AJ7" s="725"/>
      <c r="AK7" s="760">
        <v>54</v>
      </c>
      <c r="AL7" s="761"/>
      <c r="AM7" s="761"/>
      <c r="AN7" s="761"/>
      <c r="AO7" s="761"/>
      <c r="AP7" s="761">
        <v>8852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532</v>
      </c>
      <c r="BT7" s="765"/>
      <c r="BU7" s="765"/>
      <c r="BV7" s="765"/>
      <c r="BW7" s="765"/>
      <c r="BX7" s="765"/>
      <c r="BY7" s="765"/>
      <c r="BZ7" s="765"/>
      <c r="CA7" s="765"/>
      <c r="CB7" s="765"/>
      <c r="CC7" s="765"/>
      <c r="CD7" s="765"/>
      <c r="CE7" s="765"/>
      <c r="CF7" s="765"/>
      <c r="CG7" s="766"/>
      <c r="CH7" s="757">
        <v>10</v>
      </c>
      <c r="CI7" s="758"/>
      <c r="CJ7" s="758"/>
      <c r="CK7" s="758"/>
      <c r="CL7" s="759"/>
      <c r="CM7" s="757">
        <v>140</v>
      </c>
      <c r="CN7" s="758"/>
      <c r="CO7" s="758"/>
      <c r="CP7" s="758"/>
      <c r="CQ7" s="759"/>
      <c r="CR7" s="757">
        <v>30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f>Q7</f>
        <v>12176</v>
      </c>
      <c r="R23" s="780"/>
      <c r="S23" s="780"/>
      <c r="T23" s="780"/>
      <c r="U23" s="780"/>
      <c r="V23" s="780">
        <f>V7</f>
        <v>11566</v>
      </c>
      <c r="W23" s="780"/>
      <c r="X23" s="780"/>
      <c r="Y23" s="780"/>
      <c r="Z23" s="780"/>
      <c r="AA23" s="780">
        <f>AA7</f>
        <v>610</v>
      </c>
      <c r="AB23" s="780"/>
      <c r="AC23" s="780"/>
      <c r="AD23" s="780"/>
      <c r="AE23" s="781"/>
      <c r="AF23" s="782">
        <v>432</v>
      </c>
      <c r="AG23" s="780"/>
      <c r="AH23" s="780"/>
      <c r="AI23" s="780"/>
      <c r="AJ23" s="783"/>
      <c r="AK23" s="784"/>
      <c r="AL23" s="785"/>
      <c r="AM23" s="785"/>
      <c r="AN23" s="785"/>
      <c r="AO23" s="785"/>
      <c r="AP23" s="780">
        <f>AP7</f>
        <v>8852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5778</v>
      </c>
      <c r="R28" s="809"/>
      <c r="S28" s="809"/>
      <c r="T28" s="809"/>
      <c r="U28" s="809"/>
      <c r="V28" s="809">
        <v>5530</v>
      </c>
      <c r="W28" s="809"/>
      <c r="X28" s="809"/>
      <c r="Y28" s="809"/>
      <c r="Z28" s="809"/>
      <c r="AA28" s="809">
        <v>248</v>
      </c>
      <c r="AB28" s="809"/>
      <c r="AC28" s="809"/>
      <c r="AD28" s="809"/>
      <c r="AE28" s="810"/>
      <c r="AF28" s="811">
        <v>248</v>
      </c>
      <c r="AG28" s="809"/>
      <c r="AH28" s="809"/>
      <c r="AI28" s="809"/>
      <c r="AJ28" s="812"/>
      <c r="AK28" s="813">
        <v>238</v>
      </c>
      <c r="AL28" s="804"/>
      <c r="AM28" s="804"/>
      <c r="AN28" s="804"/>
      <c r="AO28" s="804"/>
      <c r="AP28" s="804">
        <v>0</v>
      </c>
      <c r="AQ28" s="804"/>
      <c r="AR28" s="804"/>
      <c r="AS28" s="804"/>
      <c r="AT28" s="804"/>
      <c r="AU28" s="804">
        <v>0</v>
      </c>
      <c r="AV28" s="804"/>
      <c r="AW28" s="804"/>
      <c r="AX28" s="804"/>
      <c r="AY28" s="804"/>
      <c r="AZ28" s="805" t="s">
        <v>541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357</v>
      </c>
      <c r="R29" s="745"/>
      <c r="S29" s="745"/>
      <c r="T29" s="745"/>
      <c r="U29" s="745"/>
      <c r="V29" s="745">
        <v>356</v>
      </c>
      <c r="W29" s="745"/>
      <c r="X29" s="745"/>
      <c r="Y29" s="745"/>
      <c r="Z29" s="745"/>
      <c r="AA29" s="745">
        <v>0</v>
      </c>
      <c r="AB29" s="745"/>
      <c r="AC29" s="745"/>
      <c r="AD29" s="745"/>
      <c r="AE29" s="746"/>
      <c r="AF29" s="747">
        <v>0</v>
      </c>
      <c r="AG29" s="748"/>
      <c r="AH29" s="748"/>
      <c r="AI29" s="748"/>
      <c r="AJ29" s="749"/>
      <c r="AK29" s="816">
        <v>66</v>
      </c>
      <c r="AL29" s="817"/>
      <c r="AM29" s="817"/>
      <c r="AN29" s="817"/>
      <c r="AO29" s="817"/>
      <c r="AP29" s="817">
        <v>0</v>
      </c>
      <c r="AQ29" s="817"/>
      <c r="AR29" s="817"/>
      <c r="AS29" s="817"/>
      <c r="AT29" s="817"/>
      <c r="AU29" s="817">
        <v>0</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2594</v>
      </c>
      <c r="R30" s="745"/>
      <c r="S30" s="745"/>
      <c r="T30" s="745"/>
      <c r="U30" s="745"/>
      <c r="V30" s="745">
        <v>2472</v>
      </c>
      <c r="W30" s="745"/>
      <c r="X30" s="745"/>
      <c r="Y30" s="745"/>
      <c r="Z30" s="745"/>
      <c r="AA30" s="745">
        <v>122</v>
      </c>
      <c r="AB30" s="745"/>
      <c r="AC30" s="745"/>
      <c r="AD30" s="745"/>
      <c r="AE30" s="746"/>
      <c r="AF30" s="747">
        <v>122</v>
      </c>
      <c r="AG30" s="748"/>
      <c r="AH30" s="748"/>
      <c r="AI30" s="748"/>
      <c r="AJ30" s="749"/>
      <c r="AK30" s="816">
        <v>363</v>
      </c>
      <c r="AL30" s="817"/>
      <c r="AM30" s="817"/>
      <c r="AN30" s="817"/>
      <c r="AO30" s="817"/>
      <c r="AP30" s="817">
        <v>0</v>
      </c>
      <c r="AQ30" s="817"/>
      <c r="AR30" s="817"/>
      <c r="AS30" s="817"/>
      <c r="AT30" s="817"/>
      <c r="AU30" s="817">
        <v>0</v>
      </c>
      <c r="AV30" s="817"/>
      <c r="AW30" s="817"/>
      <c r="AX30" s="817"/>
      <c r="AY30" s="817"/>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539</v>
      </c>
      <c r="C31" s="742"/>
      <c r="D31" s="742"/>
      <c r="E31" s="742"/>
      <c r="F31" s="742"/>
      <c r="G31" s="742"/>
      <c r="H31" s="742"/>
      <c r="I31" s="742"/>
      <c r="J31" s="742"/>
      <c r="K31" s="742"/>
      <c r="L31" s="742"/>
      <c r="M31" s="742"/>
      <c r="N31" s="742"/>
      <c r="O31" s="742"/>
      <c r="P31" s="743"/>
      <c r="Q31" s="744">
        <v>967</v>
      </c>
      <c r="R31" s="745"/>
      <c r="S31" s="745"/>
      <c r="T31" s="745"/>
      <c r="U31" s="745"/>
      <c r="V31" s="745">
        <v>986</v>
      </c>
      <c r="W31" s="745"/>
      <c r="X31" s="745"/>
      <c r="Y31" s="745"/>
      <c r="Z31" s="745"/>
      <c r="AA31" s="745">
        <v>-19</v>
      </c>
      <c r="AB31" s="745"/>
      <c r="AC31" s="745"/>
      <c r="AD31" s="745"/>
      <c r="AE31" s="746"/>
      <c r="AF31" s="747">
        <v>1054</v>
      </c>
      <c r="AG31" s="748"/>
      <c r="AH31" s="748"/>
      <c r="AI31" s="748"/>
      <c r="AJ31" s="749"/>
      <c r="AK31" s="816">
        <v>4328</v>
      </c>
      <c r="AL31" s="817"/>
      <c r="AM31" s="817"/>
      <c r="AN31" s="817"/>
      <c r="AO31" s="817"/>
      <c r="AP31" s="817">
        <v>1495</v>
      </c>
      <c r="AQ31" s="817"/>
      <c r="AR31" s="817"/>
      <c r="AS31" s="817"/>
      <c r="AT31" s="817"/>
      <c r="AU31" s="817">
        <v>9</v>
      </c>
      <c r="AV31" s="817"/>
      <c r="AW31" s="817"/>
      <c r="AX31" s="817"/>
      <c r="AY31" s="817"/>
      <c r="AZ31" s="818" t="s">
        <v>541</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540</v>
      </c>
      <c r="C32" s="742"/>
      <c r="D32" s="742"/>
      <c r="E32" s="742"/>
      <c r="F32" s="742"/>
      <c r="G32" s="742"/>
      <c r="H32" s="742"/>
      <c r="I32" s="742"/>
      <c r="J32" s="742"/>
      <c r="K32" s="742"/>
      <c r="L32" s="742"/>
      <c r="M32" s="742"/>
      <c r="N32" s="742"/>
      <c r="O32" s="742"/>
      <c r="P32" s="743"/>
      <c r="Q32" s="744">
        <v>915</v>
      </c>
      <c r="R32" s="745"/>
      <c r="S32" s="745"/>
      <c r="T32" s="745"/>
      <c r="U32" s="745"/>
      <c r="V32" s="745">
        <v>890</v>
      </c>
      <c r="W32" s="745"/>
      <c r="X32" s="745"/>
      <c r="Y32" s="745"/>
      <c r="Z32" s="745"/>
      <c r="AA32" s="745">
        <v>24</v>
      </c>
      <c r="AB32" s="745"/>
      <c r="AC32" s="745"/>
      <c r="AD32" s="745"/>
      <c r="AE32" s="746"/>
      <c r="AF32" s="747">
        <v>24</v>
      </c>
      <c r="AG32" s="748"/>
      <c r="AH32" s="748"/>
      <c r="AI32" s="748"/>
      <c r="AJ32" s="749"/>
      <c r="AK32" s="816">
        <v>373</v>
      </c>
      <c r="AL32" s="817"/>
      <c r="AM32" s="817"/>
      <c r="AN32" s="817"/>
      <c r="AO32" s="817"/>
      <c r="AP32" s="817">
        <v>4932</v>
      </c>
      <c r="AQ32" s="817"/>
      <c r="AR32" s="817"/>
      <c r="AS32" s="817"/>
      <c r="AT32" s="817"/>
      <c r="AU32" s="817">
        <v>2984</v>
      </c>
      <c r="AV32" s="817"/>
      <c r="AW32" s="817"/>
      <c r="AX32" s="817"/>
      <c r="AY32" s="817"/>
      <c r="AZ32" s="818" t="s">
        <v>541</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1449</v>
      </c>
      <c r="AG63" s="828"/>
      <c r="AH63" s="828"/>
      <c r="AI63" s="828"/>
      <c r="AJ63" s="829"/>
      <c r="AK63" s="830"/>
      <c r="AL63" s="825"/>
      <c r="AM63" s="825"/>
      <c r="AN63" s="825"/>
      <c r="AO63" s="825"/>
      <c r="AP63" s="828">
        <f>AP31+AP32</f>
        <v>6427</v>
      </c>
      <c r="AQ63" s="828"/>
      <c r="AR63" s="828"/>
      <c r="AS63" s="828"/>
      <c r="AT63" s="828"/>
      <c r="AU63" s="828">
        <f>AU31+AU32</f>
        <v>2993</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448</v>
      </c>
      <c r="R68" s="852"/>
      <c r="S68" s="852"/>
      <c r="T68" s="852"/>
      <c r="U68" s="852"/>
      <c r="V68" s="852">
        <v>437</v>
      </c>
      <c r="W68" s="852"/>
      <c r="X68" s="852"/>
      <c r="Y68" s="852"/>
      <c r="Z68" s="852"/>
      <c r="AA68" s="852">
        <v>11</v>
      </c>
      <c r="AB68" s="852"/>
      <c r="AC68" s="852"/>
      <c r="AD68" s="852"/>
      <c r="AE68" s="852"/>
      <c r="AF68" s="852">
        <v>11</v>
      </c>
      <c r="AG68" s="852"/>
      <c r="AH68" s="852"/>
      <c r="AI68" s="852"/>
      <c r="AJ68" s="852"/>
      <c r="AK68" s="852">
        <v>20</v>
      </c>
      <c r="AL68" s="852"/>
      <c r="AM68" s="852"/>
      <c r="AN68" s="852"/>
      <c r="AO68" s="852"/>
      <c r="AP68" s="852">
        <v>1154</v>
      </c>
      <c r="AQ68" s="852"/>
      <c r="AR68" s="852"/>
      <c r="AS68" s="852"/>
      <c r="AT68" s="852"/>
      <c r="AU68" s="852">
        <v>133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13</v>
      </c>
      <c r="R69" s="817"/>
      <c r="S69" s="817"/>
      <c r="T69" s="817"/>
      <c r="U69" s="817"/>
      <c r="V69" s="817">
        <v>9</v>
      </c>
      <c r="W69" s="817"/>
      <c r="X69" s="817"/>
      <c r="Y69" s="817"/>
      <c r="Z69" s="817"/>
      <c r="AA69" s="817">
        <v>4</v>
      </c>
      <c r="AB69" s="817"/>
      <c r="AC69" s="817"/>
      <c r="AD69" s="817"/>
      <c r="AE69" s="817"/>
      <c r="AF69" s="817">
        <v>4</v>
      </c>
      <c r="AG69" s="817"/>
      <c r="AH69" s="817"/>
      <c r="AI69" s="817"/>
      <c r="AJ69" s="817"/>
      <c r="AK69" s="817">
        <v>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530</v>
      </c>
      <c r="C70" s="860"/>
      <c r="D70" s="860"/>
      <c r="E70" s="860"/>
      <c r="F70" s="860"/>
      <c r="G70" s="860"/>
      <c r="H70" s="860"/>
      <c r="I70" s="860"/>
      <c r="J70" s="860"/>
      <c r="K70" s="860"/>
      <c r="L70" s="860"/>
      <c r="M70" s="860"/>
      <c r="N70" s="860"/>
      <c r="O70" s="860"/>
      <c r="P70" s="861"/>
      <c r="Q70" s="862">
        <v>37035</v>
      </c>
      <c r="R70" s="817"/>
      <c r="S70" s="817"/>
      <c r="T70" s="817"/>
      <c r="U70" s="817"/>
      <c r="V70" s="817">
        <v>36721</v>
      </c>
      <c r="W70" s="817"/>
      <c r="X70" s="817"/>
      <c r="Y70" s="817"/>
      <c r="Z70" s="817"/>
      <c r="AA70" s="817">
        <v>314</v>
      </c>
      <c r="AB70" s="817"/>
      <c r="AC70" s="817"/>
      <c r="AD70" s="817"/>
      <c r="AE70" s="817"/>
      <c r="AF70" s="817">
        <v>314</v>
      </c>
      <c r="AG70" s="817"/>
      <c r="AH70" s="817"/>
      <c r="AI70" s="817"/>
      <c r="AJ70" s="817"/>
      <c r="AK70" s="817">
        <v>25</v>
      </c>
      <c r="AL70" s="817"/>
      <c r="AM70" s="817"/>
      <c r="AN70" s="817"/>
      <c r="AO70" s="817"/>
      <c r="AP70" s="817">
        <v>0</v>
      </c>
      <c r="AQ70" s="817"/>
      <c r="AR70" s="817"/>
      <c r="AS70" s="817"/>
      <c r="AT70" s="817"/>
      <c r="AU70" s="817">
        <v>0</v>
      </c>
      <c r="AV70" s="817"/>
      <c r="AW70" s="817"/>
      <c r="AX70" s="817"/>
      <c r="AY70" s="817"/>
      <c r="AZ70" s="863" t="s">
        <v>538</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530</v>
      </c>
      <c r="C71" s="860"/>
      <c r="D71" s="860"/>
      <c r="E71" s="860"/>
      <c r="F71" s="860"/>
      <c r="G71" s="860"/>
      <c r="H71" s="860"/>
      <c r="I71" s="860"/>
      <c r="J71" s="860"/>
      <c r="K71" s="860"/>
      <c r="L71" s="860"/>
      <c r="M71" s="860"/>
      <c r="N71" s="860"/>
      <c r="O71" s="860"/>
      <c r="P71" s="861"/>
      <c r="Q71" s="862">
        <v>384</v>
      </c>
      <c r="R71" s="817"/>
      <c r="S71" s="817"/>
      <c r="T71" s="817"/>
      <c r="U71" s="817"/>
      <c r="V71" s="817">
        <v>183</v>
      </c>
      <c r="W71" s="817"/>
      <c r="X71" s="817"/>
      <c r="Y71" s="817"/>
      <c r="Z71" s="817"/>
      <c r="AA71" s="817">
        <v>201</v>
      </c>
      <c r="AB71" s="817"/>
      <c r="AC71" s="817"/>
      <c r="AD71" s="817"/>
      <c r="AE71" s="817"/>
      <c r="AF71" s="817">
        <v>201</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3" t="s">
        <v>536</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531</v>
      </c>
      <c r="C72" s="860"/>
      <c r="D72" s="860"/>
      <c r="E72" s="860"/>
      <c r="F72" s="860"/>
      <c r="G72" s="860"/>
      <c r="H72" s="860"/>
      <c r="I72" s="860"/>
      <c r="J72" s="860"/>
      <c r="K72" s="860"/>
      <c r="L72" s="860"/>
      <c r="M72" s="860"/>
      <c r="N72" s="860"/>
      <c r="O72" s="860"/>
      <c r="P72" s="861"/>
      <c r="Q72" s="862">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1324</v>
      </c>
      <c r="R73" s="817"/>
      <c r="S73" s="817"/>
      <c r="T73" s="817"/>
      <c r="U73" s="817"/>
      <c r="V73" s="817">
        <v>1281</v>
      </c>
      <c r="W73" s="817"/>
      <c r="X73" s="817"/>
      <c r="Y73" s="817"/>
      <c r="Z73" s="817"/>
      <c r="AA73" s="817">
        <v>44</v>
      </c>
      <c r="AB73" s="817"/>
      <c r="AC73" s="817"/>
      <c r="AD73" s="817"/>
      <c r="AE73" s="817"/>
      <c r="AF73" s="817">
        <v>44</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t="s">
        <v>538</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534</v>
      </c>
      <c r="C74" s="860"/>
      <c r="D74" s="860"/>
      <c r="E74" s="860"/>
      <c r="F74" s="860"/>
      <c r="G74" s="860"/>
      <c r="H74" s="860"/>
      <c r="I74" s="860"/>
      <c r="J74" s="860"/>
      <c r="K74" s="860"/>
      <c r="L74" s="860"/>
      <c r="M74" s="860"/>
      <c r="N74" s="860"/>
      <c r="O74" s="860"/>
      <c r="P74" s="861"/>
      <c r="Q74" s="862">
        <v>564001</v>
      </c>
      <c r="R74" s="817"/>
      <c r="S74" s="817"/>
      <c r="T74" s="817"/>
      <c r="U74" s="817"/>
      <c r="V74" s="817">
        <v>544673</v>
      </c>
      <c r="W74" s="817"/>
      <c r="X74" s="817"/>
      <c r="Y74" s="817"/>
      <c r="Z74" s="817"/>
      <c r="AA74" s="817">
        <v>19328</v>
      </c>
      <c r="AB74" s="817"/>
      <c r="AC74" s="817"/>
      <c r="AD74" s="817"/>
      <c r="AE74" s="817"/>
      <c r="AF74" s="817">
        <v>19328</v>
      </c>
      <c r="AG74" s="817"/>
      <c r="AH74" s="817"/>
      <c r="AI74" s="817"/>
      <c r="AJ74" s="817"/>
      <c r="AK74" s="817">
        <v>10124</v>
      </c>
      <c r="AL74" s="817"/>
      <c r="AM74" s="817"/>
      <c r="AN74" s="817"/>
      <c r="AO74" s="817"/>
      <c r="AP74" s="817">
        <v>0</v>
      </c>
      <c r="AQ74" s="817"/>
      <c r="AR74" s="817"/>
      <c r="AS74" s="817"/>
      <c r="AT74" s="817"/>
      <c r="AU74" s="817">
        <v>0</v>
      </c>
      <c r="AV74" s="817"/>
      <c r="AW74" s="817"/>
      <c r="AX74" s="817"/>
      <c r="AY74" s="817"/>
      <c r="AZ74" s="863" t="s">
        <v>537</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535</v>
      </c>
      <c r="C75" s="860"/>
      <c r="D75" s="860"/>
      <c r="E75" s="860"/>
      <c r="F75" s="860"/>
      <c r="G75" s="860"/>
      <c r="H75" s="860"/>
      <c r="I75" s="860"/>
      <c r="J75" s="860"/>
      <c r="K75" s="860"/>
      <c r="L75" s="860"/>
      <c r="M75" s="860"/>
      <c r="N75" s="860"/>
      <c r="O75" s="860"/>
      <c r="P75" s="861"/>
      <c r="Q75" s="865">
        <v>6332</v>
      </c>
      <c r="R75" s="866"/>
      <c r="S75" s="866"/>
      <c r="T75" s="866"/>
      <c r="U75" s="816"/>
      <c r="V75" s="867">
        <v>6053</v>
      </c>
      <c r="W75" s="866"/>
      <c r="X75" s="866"/>
      <c r="Y75" s="866"/>
      <c r="Z75" s="816"/>
      <c r="AA75" s="867">
        <v>279</v>
      </c>
      <c r="AB75" s="866"/>
      <c r="AC75" s="866"/>
      <c r="AD75" s="866"/>
      <c r="AE75" s="816"/>
      <c r="AF75" s="867">
        <v>176</v>
      </c>
      <c r="AG75" s="866"/>
      <c r="AH75" s="866"/>
      <c r="AI75" s="866"/>
      <c r="AJ75" s="816"/>
      <c r="AK75" s="867">
        <v>0</v>
      </c>
      <c r="AL75" s="866"/>
      <c r="AM75" s="866"/>
      <c r="AN75" s="866"/>
      <c r="AO75" s="816"/>
      <c r="AP75" s="867">
        <v>511</v>
      </c>
      <c r="AQ75" s="866"/>
      <c r="AR75" s="866"/>
      <c r="AS75" s="866"/>
      <c r="AT75" s="816"/>
      <c r="AU75" s="867">
        <v>13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f>
        <v>20088</v>
      </c>
      <c r="AG88" s="828"/>
      <c r="AH88" s="828"/>
      <c r="AI88" s="828"/>
      <c r="AJ88" s="828"/>
      <c r="AK88" s="825"/>
      <c r="AL88" s="825"/>
      <c r="AM88" s="825"/>
      <c r="AN88" s="825"/>
      <c r="AO88" s="825"/>
      <c r="AP88" s="828">
        <f>AP68+AP75</f>
        <v>1665</v>
      </c>
      <c r="AQ88" s="828"/>
      <c r="AR88" s="828"/>
      <c r="AS88" s="828"/>
      <c r="AT88" s="828"/>
      <c r="AU88" s="828">
        <f>AU68+AU75</f>
        <v>146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f>
        <v>30</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1214437</v>
      </c>
      <c r="AB110" s="888"/>
      <c r="AC110" s="888"/>
      <c r="AD110" s="888"/>
      <c r="AE110" s="889"/>
      <c r="AF110" s="890">
        <v>1082210</v>
      </c>
      <c r="AG110" s="888"/>
      <c r="AH110" s="888"/>
      <c r="AI110" s="888"/>
      <c r="AJ110" s="889"/>
      <c r="AK110" s="890">
        <v>1074710</v>
      </c>
      <c r="AL110" s="888"/>
      <c r="AM110" s="888"/>
      <c r="AN110" s="888"/>
      <c r="AO110" s="889"/>
      <c r="AP110" s="891">
        <v>14.3</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9122048</v>
      </c>
      <c r="BR110" s="925"/>
      <c r="BS110" s="925"/>
      <c r="BT110" s="925"/>
      <c r="BU110" s="925"/>
      <c r="BV110" s="925">
        <v>8910966</v>
      </c>
      <c r="BW110" s="925"/>
      <c r="BX110" s="925"/>
      <c r="BY110" s="925"/>
      <c r="BZ110" s="925"/>
      <c r="CA110" s="925">
        <v>8852488</v>
      </c>
      <c r="CB110" s="925"/>
      <c r="CC110" s="925"/>
      <c r="CD110" s="925"/>
      <c r="CE110" s="925"/>
      <c r="CF110" s="939">
        <v>118</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911655</v>
      </c>
      <c r="DH110" s="925"/>
      <c r="DI110" s="925"/>
      <c r="DJ110" s="925"/>
      <c r="DK110" s="925"/>
      <c r="DL110" s="925">
        <v>851296</v>
      </c>
      <c r="DM110" s="925"/>
      <c r="DN110" s="925"/>
      <c r="DO110" s="925"/>
      <c r="DP110" s="925"/>
      <c r="DQ110" s="925">
        <v>805450</v>
      </c>
      <c r="DR110" s="925"/>
      <c r="DS110" s="925"/>
      <c r="DT110" s="925"/>
      <c r="DU110" s="925"/>
      <c r="DV110" s="926">
        <v>10.7</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1777518</v>
      </c>
      <c r="BR111" s="918"/>
      <c r="BS111" s="918"/>
      <c r="BT111" s="918"/>
      <c r="BU111" s="918"/>
      <c r="BV111" s="918">
        <v>1614893</v>
      </c>
      <c r="BW111" s="918"/>
      <c r="BX111" s="918"/>
      <c r="BY111" s="918"/>
      <c r="BZ111" s="918"/>
      <c r="CA111" s="918">
        <v>1463139</v>
      </c>
      <c r="CB111" s="918"/>
      <c r="CC111" s="918"/>
      <c r="CD111" s="918"/>
      <c r="CE111" s="918"/>
      <c r="CF111" s="912">
        <v>19.5</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865863</v>
      </c>
      <c r="DH111" s="918"/>
      <c r="DI111" s="918"/>
      <c r="DJ111" s="918"/>
      <c r="DK111" s="918"/>
      <c r="DL111" s="918">
        <v>763597</v>
      </c>
      <c r="DM111" s="918"/>
      <c r="DN111" s="918"/>
      <c r="DO111" s="918"/>
      <c r="DP111" s="918"/>
      <c r="DQ111" s="918">
        <v>657689</v>
      </c>
      <c r="DR111" s="918"/>
      <c r="DS111" s="918"/>
      <c r="DT111" s="918"/>
      <c r="DU111" s="918"/>
      <c r="DV111" s="919">
        <v>8.8000000000000007</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3116152</v>
      </c>
      <c r="BR112" s="918"/>
      <c r="BS112" s="918"/>
      <c r="BT112" s="918"/>
      <c r="BU112" s="918"/>
      <c r="BV112" s="918">
        <v>3026391</v>
      </c>
      <c r="BW112" s="918"/>
      <c r="BX112" s="918"/>
      <c r="BY112" s="918"/>
      <c r="BZ112" s="918"/>
      <c r="CA112" s="918">
        <v>2992760</v>
      </c>
      <c r="CB112" s="918"/>
      <c r="CC112" s="918"/>
      <c r="CD112" s="918"/>
      <c r="CE112" s="918"/>
      <c r="CF112" s="912">
        <v>39.9</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230891</v>
      </c>
      <c r="AB113" s="932"/>
      <c r="AC113" s="932"/>
      <c r="AD113" s="932"/>
      <c r="AE113" s="933"/>
      <c r="AF113" s="934">
        <v>235869</v>
      </c>
      <c r="AG113" s="932"/>
      <c r="AH113" s="932"/>
      <c r="AI113" s="932"/>
      <c r="AJ113" s="933"/>
      <c r="AK113" s="934">
        <v>276656</v>
      </c>
      <c r="AL113" s="932"/>
      <c r="AM113" s="932"/>
      <c r="AN113" s="932"/>
      <c r="AO113" s="933"/>
      <c r="AP113" s="935">
        <v>3.7</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174344</v>
      </c>
      <c r="BR113" s="918"/>
      <c r="BS113" s="918"/>
      <c r="BT113" s="918"/>
      <c r="BU113" s="918"/>
      <c r="BV113" s="918">
        <v>153552</v>
      </c>
      <c r="BW113" s="918"/>
      <c r="BX113" s="918"/>
      <c r="BY113" s="918"/>
      <c r="BZ113" s="918"/>
      <c r="CA113" s="918">
        <v>145862</v>
      </c>
      <c r="CB113" s="918"/>
      <c r="CC113" s="918"/>
      <c r="CD113" s="918"/>
      <c r="CE113" s="918"/>
      <c r="CF113" s="912">
        <v>1.9</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23584</v>
      </c>
      <c r="AB114" s="957"/>
      <c r="AC114" s="957"/>
      <c r="AD114" s="957"/>
      <c r="AE114" s="958"/>
      <c r="AF114" s="959">
        <v>23207</v>
      </c>
      <c r="AG114" s="957"/>
      <c r="AH114" s="957"/>
      <c r="AI114" s="957"/>
      <c r="AJ114" s="958"/>
      <c r="AK114" s="959">
        <v>41720</v>
      </c>
      <c r="AL114" s="957"/>
      <c r="AM114" s="957"/>
      <c r="AN114" s="957"/>
      <c r="AO114" s="958"/>
      <c r="AP114" s="960">
        <v>0.6</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2216181</v>
      </c>
      <c r="BR114" s="918"/>
      <c r="BS114" s="918"/>
      <c r="BT114" s="918"/>
      <c r="BU114" s="918"/>
      <c r="BV114" s="918">
        <v>1114571</v>
      </c>
      <c r="BW114" s="918"/>
      <c r="BX114" s="918"/>
      <c r="BY114" s="918"/>
      <c r="BZ114" s="918"/>
      <c r="CA114" s="918">
        <v>836637</v>
      </c>
      <c r="CB114" s="918"/>
      <c r="CC114" s="918"/>
      <c r="CD114" s="918"/>
      <c r="CE114" s="918"/>
      <c r="CF114" s="912">
        <v>11.1</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327203</v>
      </c>
      <c r="AB115" s="932"/>
      <c r="AC115" s="932"/>
      <c r="AD115" s="932"/>
      <c r="AE115" s="933"/>
      <c r="AF115" s="934">
        <v>261020</v>
      </c>
      <c r="AG115" s="932"/>
      <c r="AH115" s="932"/>
      <c r="AI115" s="932"/>
      <c r="AJ115" s="933"/>
      <c r="AK115" s="934">
        <v>259582</v>
      </c>
      <c r="AL115" s="932"/>
      <c r="AM115" s="932"/>
      <c r="AN115" s="932"/>
      <c r="AO115" s="933"/>
      <c r="AP115" s="935">
        <v>3.5</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1796115</v>
      </c>
      <c r="AB117" s="964"/>
      <c r="AC117" s="964"/>
      <c r="AD117" s="964"/>
      <c r="AE117" s="965"/>
      <c r="AF117" s="963">
        <v>1602306</v>
      </c>
      <c r="AG117" s="964"/>
      <c r="AH117" s="964"/>
      <c r="AI117" s="964"/>
      <c r="AJ117" s="965"/>
      <c r="AK117" s="963">
        <v>1652668</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428</v>
      </c>
      <c r="BP118" s="992"/>
      <c r="BQ118" s="983">
        <v>16406243</v>
      </c>
      <c r="BR118" s="984"/>
      <c r="BS118" s="984"/>
      <c r="BT118" s="984"/>
      <c r="BU118" s="984"/>
      <c r="BV118" s="984">
        <v>14820373</v>
      </c>
      <c r="BW118" s="984"/>
      <c r="BX118" s="984"/>
      <c r="BY118" s="984"/>
      <c r="BZ118" s="984"/>
      <c r="CA118" s="984">
        <v>14290886</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124658</v>
      </c>
      <c r="AB119" s="888"/>
      <c r="AC119" s="888"/>
      <c r="AD119" s="888"/>
      <c r="AE119" s="889"/>
      <c r="AF119" s="890">
        <v>126093</v>
      </c>
      <c r="AG119" s="888"/>
      <c r="AH119" s="888"/>
      <c r="AI119" s="888"/>
      <c r="AJ119" s="889"/>
      <c r="AK119" s="890">
        <v>124606</v>
      </c>
      <c r="AL119" s="888"/>
      <c r="AM119" s="888"/>
      <c r="AN119" s="888"/>
      <c r="AO119" s="889"/>
      <c r="AP119" s="891">
        <v>1.7</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1613380</v>
      </c>
      <c r="BR119" s="925"/>
      <c r="BS119" s="925"/>
      <c r="BT119" s="925"/>
      <c r="BU119" s="925"/>
      <c r="BV119" s="925">
        <v>2067380</v>
      </c>
      <c r="BW119" s="925"/>
      <c r="BX119" s="925"/>
      <c r="BY119" s="925"/>
      <c r="BZ119" s="925"/>
      <c r="CA119" s="925">
        <v>2086021</v>
      </c>
      <c r="CB119" s="925"/>
      <c r="CC119" s="925"/>
      <c r="CD119" s="925"/>
      <c r="CE119" s="925"/>
      <c r="CF119" s="939">
        <v>27.8</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134879</v>
      </c>
      <c r="AB120" s="957"/>
      <c r="AC120" s="957"/>
      <c r="AD120" s="957"/>
      <c r="AE120" s="958"/>
      <c r="AF120" s="959">
        <v>134927</v>
      </c>
      <c r="AG120" s="957"/>
      <c r="AH120" s="957"/>
      <c r="AI120" s="957"/>
      <c r="AJ120" s="958"/>
      <c r="AK120" s="959">
        <v>134976</v>
      </c>
      <c r="AL120" s="957"/>
      <c r="AM120" s="957"/>
      <c r="AN120" s="957"/>
      <c r="AO120" s="958"/>
      <c r="AP120" s="960">
        <v>1.8</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3112852</v>
      </c>
      <c r="DH120" s="925"/>
      <c r="DI120" s="925"/>
      <c r="DJ120" s="925"/>
      <c r="DK120" s="925"/>
      <c r="DL120" s="925">
        <v>3018525</v>
      </c>
      <c r="DM120" s="925"/>
      <c r="DN120" s="925"/>
      <c r="DO120" s="925"/>
      <c r="DP120" s="925"/>
      <c r="DQ120" s="925">
        <v>2983791</v>
      </c>
      <c r="DR120" s="925"/>
      <c r="DS120" s="925"/>
      <c r="DT120" s="925"/>
      <c r="DU120" s="925"/>
      <c r="DV120" s="926">
        <v>39.799999999999997</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10336720</v>
      </c>
      <c r="BR121" s="984"/>
      <c r="BS121" s="984"/>
      <c r="BT121" s="984"/>
      <c r="BU121" s="984"/>
      <c r="BV121" s="984">
        <v>10399554</v>
      </c>
      <c r="BW121" s="984"/>
      <c r="BX121" s="984"/>
      <c r="BY121" s="984"/>
      <c r="BZ121" s="984"/>
      <c r="CA121" s="984">
        <v>10752662</v>
      </c>
      <c r="CB121" s="984"/>
      <c r="CC121" s="984"/>
      <c r="CD121" s="984"/>
      <c r="CE121" s="984"/>
      <c r="CF121" s="1022">
        <v>143.30000000000001</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3300</v>
      </c>
      <c r="DH121" s="918"/>
      <c r="DI121" s="918"/>
      <c r="DJ121" s="918"/>
      <c r="DK121" s="918"/>
      <c r="DL121" s="918">
        <v>7866</v>
      </c>
      <c r="DM121" s="918"/>
      <c r="DN121" s="918"/>
      <c r="DO121" s="918"/>
      <c r="DP121" s="918"/>
      <c r="DQ121" s="918">
        <v>8969</v>
      </c>
      <c r="DR121" s="918"/>
      <c r="DS121" s="918"/>
      <c r="DT121" s="918"/>
      <c r="DU121" s="918"/>
      <c r="DV121" s="919">
        <v>0.1</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437</v>
      </c>
      <c r="BP122" s="992"/>
      <c r="BQ122" s="1032">
        <v>11950100</v>
      </c>
      <c r="BR122" s="1033"/>
      <c r="BS122" s="1033"/>
      <c r="BT122" s="1033"/>
      <c r="BU122" s="1033"/>
      <c r="BV122" s="1033">
        <v>12466934</v>
      </c>
      <c r="BW122" s="1033"/>
      <c r="BX122" s="1033"/>
      <c r="BY122" s="1033"/>
      <c r="BZ122" s="1033"/>
      <c r="CA122" s="1033">
        <v>12838683</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58.5</v>
      </c>
      <c r="BR123" s="1025"/>
      <c r="BS123" s="1025"/>
      <c r="BT123" s="1025"/>
      <c r="BU123" s="1025"/>
      <c r="BV123" s="1025">
        <v>31.5</v>
      </c>
      <c r="BW123" s="1025"/>
      <c r="BX123" s="1025"/>
      <c r="BY123" s="1025"/>
      <c r="BZ123" s="1025"/>
      <c r="CA123" s="1025">
        <v>19.3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67666</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13.64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25456</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18.64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8562843</v>
      </c>
      <c r="AB129" s="957"/>
      <c r="AC129" s="957"/>
      <c r="AD129" s="957"/>
      <c r="AE129" s="958"/>
      <c r="AF129" s="959">
        <v>8403842</v>
      </c>
      <c r="AG129" s="957"/>
      <c r="AH129" s="957"/>
      <c r="AI129" s="957"/>
      <c r="AJ129" s="958"/>
      <c r="AK129" s="959">
        <v>8467052</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9.6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953473</v>
      </c>
      <c r="AB130" s="957"/>
      <c r="AC130" s="957"/>
      <c r="AD130" s="957"/>
      <c r="AE130" s="958"/>
      <c r="AF130" s="959">
        <v>939061</v>
      </c>
      <c r="AG130" s="957"/>
      <c r="AH130" s="957"/>
      <c r="AI130" s="957"/>
      <c r="AJ130" s="958"/>
      <c r="AK130" s="959">
        <v>962519</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19.3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7609370</v>
      </c>
      <c r="AB131" s="996"/>
      <c r="AC131" s="996"/>
      <c r="AD131" s="996"/>
      <c r="AE131" s="997"/>
      <c r="AF131" s="998">
        <v>7464781</v>
      </c>
      <c r="AG131" s="996"/>
      <c r="AH131" s="996"/>
      <c r="AI131" s="996"/>
      <c r="AJ131" s="997"/>
      <c r="AK131" s="998">
        <v>7504533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10.73920706</v>
      </c>
      <c r="AB132" s="1102"/>
      <c r="AC132" s="1102"/>
      <c r="AD132" s="1102"/>
      <c r="AE132" s="1103"/>
      <c r="AF132" s="1104">
        <v>8.8849893919999996</v>
      </c>
      <c r="AG132" s="1102"/>
      <c r="AH132" s="1102"/>
      <c r="AI132" s="1102"/>
      <c r="AJ132" s="1103"/>
      <c r="AK132" s="1104">
        <v>9.1964283449999993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11.1</v>
      </c>
      <c r="AB133" s="1109"/>
      <c r="AC133" s="1109"/>
      <c r="AD133" s="1109"/>
      <c r="AE133" s="1110"/>
      <c r="AF133" s="1108">
        <v>10.5</v>
      </c>
      <c r="AG133" s="1109"/>
      <c r="AH133" s="1109"/>
      <c r="AI133" s="1109"/>
      <c r="AJ133" s="1110"/>
      <c r="AK133" s="1108">
        <v>9.6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56" zoomScale="70" zoomScaleNormal="85" zoomScaleSheetLayoutView="70" workbookViewId="0">
      <selection activeCell="BG37" sqref="BG37:BU3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0" zoomScale="70" zoomScaleNormal="70" zoomScaleSheetLayoutView="55" workbookViewId="0">
      <selection activeCell="BG37" sqref="BG37:BU3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BG37" sqref="BG37:BU3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2375960</v>
      </c>
      <c r="L9" s="264">
        <v>51006</v>
      </c>
      <c r="M9" s="265">
        <v>58739</v>
      </c>
      <c r="N9" s="266">
        <v>-13.2</v>
      </c>
    </row>
    <row r="10" spans="1:16">
      <c r="A10" s="248"/>
      <c r="B10" s="244"/>
      <c r="C10" s="244"/>
      <c r="D10" s="244"/>
      <c r="E10" s="244"/>
      <c r="F10" s="244"/>
      <c r="G10" s="1117" t="s">
        <v>470</v>
      </c>
      <c r="H10" s="1118"/>
      <c r="I10" s="1118"/>
      <c r="J10" s="1119"/>
      <c r="K10" s="267">
        <v>150756</v>
      </c>
      <c r="L10" s="268">
        <v>3236</v>
      </c>
      <c r="M10" s="269">
        <v>5215</v>
      </c>
      <c r="N10" s="270">
        <v>-37.9</v>
      </c>
    </row>
    <row r="11" spans="1:16" ht="13.5" customHeight="1">
      <c r="A11" s="248"/>
      <c r="B11" s="244"/>
      <c r="C11" s="244"/>
      <c r="D11" s="244"/>
      <c r="E11" s="244"/>
      <c r="F11" s="244"/>
      <c r="G11" s="1117" t="s">
        <v>471</v>
      </c>
      <c r="H11" s="1118"/>
      <c r="I11" s="1118"/>
      <c r="J11" s="1119"/>
      <c r="K11" s="267">
        <v>645285</v>
      </c>
      <c r="L11" s="268">
        <v>13853</v>
      </c>
      <c r="M11" s="269">
        <v>7772</v>
      </c>
      <c r="N11" s="270">
        <v>78.2</v>
      </c>
    </row>
    <row r="12" spans="1:16" ht="13.5" customHeight="1">
      <c r="A12" s="248"/>
      <c r="B12" s="244"/>
      <c r="C12" s="244"/>
      <c r="D12" s="244"/>
      <c r="E12" s="244"/>
      <c r="F12" s="244"/>
      <c r="G12" s="1117" t="s">
        <v>472</v>
      </c>
      <c r="H12" s="1118"/>
      <c r="I12" s="1118"/>
      <c r="J12" s="1119"/>
      <c r="K12" s="267" t="s">
        <v>473</v>
      </c>
      <c r="L12" s="268" t="s">
        <v>473</v>
      </c>
      <c r="M12" s="269">
        <v>135</v>
      </c>
      <c r="N12" s="270" t="s">
        <v>473</v>
      </c>
    </row>
    <row r="13" spans="1:16" ht="13.5" customHeight="1">
      <c r="A13" s="248"/>
      <c r="B13" s="244"/>
      <c r="C13" s="244"/>
      <c r="D13" s="244"/>
      <c r="E13" s="244"/>
      <c r="F13" s="244"/>
      <c r="G13" s="1117" t="s">
        <v>474</v>
      </c>
      <c r="H13" s="1118"/>
      <c r="I13" s="1118"/>
      <c r="J13" s="1119"/>
      <c r="K13" s="267" t="s">
        <v>473</v>
      </c>
      <c r="L13" s="268" t="s">
        <v>473</v>
      </c>
      <c r="M13" s="269">
        <v>6</v>
      </c>
      <c r="N13" s="270" t="s">
        <v>473</v>
      </c>
    </row>
    <row r="14" spans="1:16" ht="13.5" customHeight="1">
      <c r="A14" s="248"/>
      <c r="B14" s="244"/>
      <c r="C14" s="244"/>
      <c r="D14" s="244"/>
      <c r="E14" s="244"/>
      <c r="F14" s="244"/>
      <c r="G14" s="1117" t="s">
        <v>475</v>
      </c>
      <c r="H14" s="1118"/>
      <c r="I14" s="1118"/>
      <c r="J14" s="1119"/>
      <c r="K14" s="267">
        <v>202426</v>
      </c>
      <c r="L14" s="268">
        <v>4346</v>
      </c>
      <c r="M14" s="269">
        <v>2905</v>
      </c>
      <c r="N14" s="270">
        <v>49.6</v>
      </c>
    </row>
    <row r="15" spans="1:16" ht="13.5" customHeight="1">
      <c r="A15" s="248"/>
      <c r="B15" s="244"/>
      <c r="C15" s="244"/>
      <c r="D15" s="244"/>
      <c r="E15" s="244"/>
      <c r="F15" s="244"/>
      <c r="G15" s="1117" t="s">
        <v>476</v>
      </c>
      <c r="H15" s="1118"/>
      <c r="I15" s="1118"/>
      <c r="J15" s="1119"/>
      <c r="K15" s="267">
        <v>27721</v>
      </c>
      <c r="L15" s="268">
        <v>595</v>
      </c>
      <c r="M15" s="269">
        <v>1221</v>
      </c>
      <c r="N15" s="270">
        <v>-51.3</v>
      </c>
    </row>
    <row r="16" spans="1:16">
      <c r="A16" s="248"/>
      <c r="B16" s="244"/>
      <c r="C16" s="244"/>
      <c r="D16" s="244"/>
      <c r="E16" s="244"/>
      <c r="F16" s="244"/>
      <c r="G16" s="1120" t="s">
        <v>477</v>
      </c>
      <c r="H16" s="1121"/>
      <c r="I16" s="1121"/>
      <c r="J16" s="1122"/>
      <c r="K16" s="268">
        <v>-295771</v>
      </c>
      <c r="L16" s="268">
        <v>-6349</v>
      </c>
      <c r="M16" s="269">
        <v>-6578</v>
      </c>
      <c r="N16" s="270">
        <v>-3.5</v>
      </c>
    </row>
    <row r="17" spans="1:16">
      <c r="A17" s="248"/>
      <c r="B17" s="244"/>
      <c r="C17" s="244"/>
      <c r="D17" s="244"/>
      <c r="E17" s="244"/>
      <c r="F17" s="244"/>
      <c r="G17" s="1120" t="s">
        <v>170</v>
      </c>
      <c r="H17" s="1121"/>
      <c r="I17" s="1121"/>
      <c r="J17" s="1122"/>
      <c r="K17" s="268">
        <v>3106377</v>
      </c>
      <c r="L17" s="268">
        <v>66686</v>
      </c>
      <c r="M17" s="269">
        <v>69416</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6.08</v>
      </c>
      <c r="L21" s="281">
        <v>6.74</v>
      </c>
      <c r="M21" s="282">
        <v>-0.66</v>
      </c>
      <c r="N21" s="249"/>
      <c r="O21" s="283"/>
      <c r="P21" s="279"/>
    </row>
    <row r="22" spans="1:16" s="284" customFormat="1">
      <c r="A22" s="279"/>
      <c r="B22" s="249"/>
      <c r="C22" s="249"/>
      <c r="D22" s="249"/>
      <c r="E22" s="249"/>
      <c r="F22" s="249"/>
      <c r="G22" s="1112" t="s">
        <v>483</v>
      </c>
      <c r="H22" s="1113"/>
      <c r="I22" s="1113"/>
      <c r="J22" s="1114"/>
      <c r="K22" s="285">
        <v>95.5</v>
      </c>
      <c r="L22" s="286">
        <v>96.7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1074710</v>
      </c>
      <c r="L32" s="294">
        <v>23071</v>
      </c>
      <c r="M32" s="295">
        <v>33867</v>
      </c>
      <c r="N32" s="296">
        <v>-31.9</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v>5</v>
      </c>
      <c r="N34" s="296" t="s">
        <v>473</v>
      </c>
    </row>
    <row r="35" spans="1:16" ht="27" customHeight="1">
      <c r="A35" s="248"/>
      <c r="B35" s="244"/>
      <c r="C35" s="244"/>
      <c r="D35" s="244"/>
      <c r="E35" s="244"/>
      <c r="F35" s="244"/>
      <c r="G35" s="1128" t="s">
        <v>490</v>
      </c>
      <c r="H35" s="1129"/>
      <c r="I35" s="1129"/>
      <c r="J35" s="1130"/>
      <c r="K35" s="294">
        <v>276656</v>
      </c>
      <c r="L35" s="294">
        <v>5939</v>
      </c>
      <c r="M35" s="295">
        <v>10553</v>
      </c>
      <c r="N35" s="296">
        <v>-43.7</v>
      </c>
    </row>
    <row r="36" spans="1:16" ht="27" customHeight="1">
      <c r="A36" s="248"/>
      <c r="B36" s="244"/>
      <c r="C36" s="244"/>
      <c r="D36" s="244"/>
      <c r="E36" s="244"/>
      <c r="F36" s="244"/>
      <c r="G36" s="1128" t="s">
        <v>491</v>
      </c>
      <c r="H36" s="1129"/>
      <c r="I36" s="1129"/>
      <c r="J36" s="1130"/>
      <c r="K36" s="294">
        <v>41720</v>
      </c>
      <c r="L36" s="294">
        <v>896</v>
      </c>
      <c r="M36" s="295">
        <v>2741</v>
      </c>
      <c r="N36" s="296">
        <v>-67.3</v>
      </c>
    </row>
    <row r="37" spans="1:16" ht="13.5" customHeight="1">
      <c r="A37" s="248"/>
      <c r="B37" s="244"/>
      <c r="C37" s="244"/>
      <c r="D37" s="244"/>
      <c r="E37" s="244"/>
      <c r="F37" s="244"/>
      <c r="G37" s="1128" t="s">
        <v>492</v>
      </c>
      <c r="H37" s="1129"/>
      <c r="I37" s="1129"/>
      <c r="J37" s="1130"/>
      <c r="K37" s="294">
        <v>259582</v>
      </c>
      <c r="L37" s="294">
        <v>5573</v>
      </c>
      <c r="M37" s="295">
        <v>1442</v>
      </c>
      <c r="N37" s="296">
        <v>286.5</v>
      </c>
    </row>
    <row r="38" spans="1:16" ht="27" customHeight="1">
      <c r="A38" s="248"/>
      <c r="B38" s="244"/>
      <c r="C38" s="244"/>
      <c r="D38" s="244"/>
      <c r="E38" s="244"/>
      <c r="F38" s="244"/>
      <c r="G38" s="1131" t="s">
        <v>493</v>
      </c>
      <c r="H38" s="1132"/>
      <c r="I38" s="1132"/>
      <c r="J38" s="1133"/>
      <c r="K38" s="297" t="s">
        <v>473</v>
      </c>
      <c r="L38" s="297" t="s">
        <v>473</v>
      </c>
      <c r="M38" s="298">
        <v>2</v>
      </c>
      <c r="N38" s="299" t="s">
        <v>473</v>
      </c>
      <c r="O38" s="293"/>
    </row>
    <row r="39" spans="1:16">
      <c r="A39" s="248"/>
      <c r="B39" s="244"/>
      <c r="C39" s="244"/>
      <c r="D39" s="244"/>
      <c r="E39" s="244"/>
      <c r="F39" s="244"/>
      <c r="G39" s="1131" t="s">
        <v>494</v>
      </c>
      <c r="H39" s="1132"/>
      <c r="I39" s="1132"/>
      <c r="J39" s="1133"/>
      <c r="K39" s="300" t="s">
        <v>473</v>
      </c>
      <c r="L39" s="300" t="s">
        <v>473</v>
      </c>
      <c r="M39" s="301">
        <v>-3178</v>
      </c>
      <c r="N39" s="302" t="s">
        <v>473</v>
      </c>
      <c r="O39" s="293"/>
    </row>
    <row r="40" spans="1:16" ht="27" customHeight="1">
      <c r="A40" s="248"/>
      <c r="B40" s="244"/>
      <c r="C40" s="244"/>
      <c r="D40" s="244"/>
      <c r="E40" s="244"/>
      <c r="F40" s="244"/>
      <c r="G40" s="1128" t="s">
        <v>495</v>
      </c>
      <c r="H40" s="1129"/>
      <c r="I40" s="1129"/>
      <c r="J40" s="1130"/>
      <c r="K40" s="300">
        <v>-962519</v>
      </c>
      <c r="L40" s="300">
        <v>-20663</v>
      </c>
      <c r="M40" s="301">
        <v>-30469</v>
      </c>
      <c r="N40" s="302">
        <v>-32.200000000000003</v>
      </c>
      <c r="O40" s="293"/>
    </row>
    <row r="41" spans="1:16">
      <c r="A41" s="248"/>
      <c r="B41" s="244"/>
      <c r="C41" s="244"/>
      <c r="D41" s="244"/>
      <c r="E41" s="244"/>
      <c r="F41" s="244"/>
      <c r="G41" s="1134" t="s">
        <v>280</v>
      </c>
      <c r="H41" s="1135"/>
      <c r="I41" s="1135"/>
      <c r="J41" s="1136"/>
      <c r="K41" s="294">
        <v>690149</v>
      </c>
      <c r="L41" s="300">
        <v>14816</v>
      </c>
      <c r="M41" s="301">
        <v>14963</v>
      </c>
      <c r="N41" s="302">
        <v>-1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661653</v>
      </c>
      <c r="J51" s="320">
        <v>13997</v>
      </c>
      <c r="K51" s="321">
        <v>-60.8</v>
      </c>
      <c r="L51" s="322">
        <v>47258</v>
      </c>
      <c r="M51" s="323">
        <v>34.5</v>
      </c>
      <c r="N51" s="324">
        <v>-95.3</v>
      </c>
    </row>
    <row r="52" spans="1:14">
      <c r="A52" s="248"/>
      <c r="B52" s="244"/>
      <c r="C52" s="244"/>
      <c r="D52" s="244"/>
      <c r="E52" s="244"/>
      <c r="F52" s="244"/>
      <c r="G52" s="325"/>
      <c r="H52" s="326" t="s">
        <v>506</v>
      </c>
      <c r="I52" s="327">
        <v>569267</v>
      </c>
      <c r="J52" s="328">
        <v>12043</v>
      </c>
      <c r="K52" s="329">
        <v>-64.599999999999994</v>
      </c>
      <c r="L52" s="330">
        <v>27842</v>
      </c>
      <c r="M52" s="331">
        <v>35.9</v>
      </c>
      <c r="N52" s="332">
        <v>-100.5</v>
      </c>
    </row>
    <row r="53" spans="1:14">
      <c r="A53" s="248"/>
      <c r="B53" s="244"/>
      <c r="C53" s="244"/>
      <c r="D53" s="244"/>
      <c r="E53" s="244"/>
      <c r="F53" s="244"/>
      <c r="G53" s="310" t="s">
        <v>507</v>
      </c>
      <c r="H53" s="311"/>
      <c r="I53" s="319">
        <v>804596</v>
      </c>
      <c r="J53" s="320">
        <v>17058</v>
      </c>
      <c r="K53" s="321">
        <v>21.9</v>
      </c>
      <c r="L53" s="322">
        <v>49426</v>
      </c>
      <c r="M53" s="323">
        <v>4.5999999999999996</v>
      </c>
      <c r="N53" s="324">
        <v>17.3</v>
      </c>
    </row>
    <row r="54" spans="1:14">
      <c r="A54" s="248"/>
      <c r="B54" s="244"/>
      <c r="C54" s="244"/>
      <c r="D54" s="244"/>
      <c r="E54" s="244"/>
      <c r="F54" s="244"/>
      <c r="G54" s="325"/>
      <c r="H54" s="326" t="s">
        <v>506</v>
      </c>
      <c r="I54" s="327">
        <v>794513</v>
      </c>
      <c r="J54" s="328">
        <v>16844</v>
      </c>
      <c r="K54" s="329">
        <v>39.9</v>
      </c>
      <c r="L54" s="330">
        <v>26568</v>
      </c>
      <c r="M54" s="331">
        <v>-4.5999999999999996</v>
      </c>
      <c r="N54" s="332">
        <v>44.5</v>
      </c>
    </row>
    <row r="55" spans="1:14">
      <c r="A55" s="248"/>
      <c r="B55" s="244"/>
      <c r="C55" s="244"/>
      <c r="D55" s="244"/>
      <c r="E55" s="244"/>
      <c r="F55" s="244"/>
      <c r="G55" s="310" t="s">
        <v>508</v>
      </c>
      <c r="H55" s="311"/>
      <c r="I55" s="319">
        <v>975401</v>
      </c>
      <c r="J55" s="320">
        <v>20835</v>
      </c>
      <c r="K55" s="321">
        <v>22.1</v>
      </c>
      <c r="L55" s="322">
        <v>42839</v>
      </c>
      <c r="M55" s="323">
        <v>-13.3</v>
      </c>
      <c r="N55" s="324">
        <v>35.4</v>
      </c>
    </row>
    <row r="56" spans="1:14">
      <c r="A56" s="248"/>
      <c r="B56" s="244"/>
      <c r="C56" s="244"/>
      <c r="D56" s="244"/>
      <c r="E56" s="244"/>
      <c r="F56" s="244"/>
      <c r="G56" s="325"/>
      <c r="H56" s="326" t="s">
        <v>506</v>
      </c>
      <c r="I56" s="327">
        <v>874397</v>
      </c>
      <c r="J56" s="328">
        <v>18677</v>
      </c>
      <c r="K56" s="329">
        <v>10.9</v>
      </c>
      <c r="L56" s="330">
        <v>22027</v>
      </c>
      <c r="M56" s="331">
        <v>-17.100000000000001</v>
      </c>
      <c r="N56" s="332">
        <v>28</v>
      </c>
    </row>
    <row r="57" spans="1:14">
      <c r="A57" s="248"/>
      <c r="B57" s="244"/>
      <c r="C57" s="244"/>
      <c r="D57" s="244"/>
      <c r="E57" s="244"/>
      <c r="F57" s="244"/>
      <c r="G57" s="310" t="s">
        <v>509</v>
      </c>
      <c r="H57" s="311"/>
      <c r="I57" s="319">
        <v>742330</v>
      </c>
      <c r="J57" s="320">
        <v>15853</v>
      </c>
      <c r="K57" s="321">
        <v>-23.9</v>
      </c>
      <c r="L57" s="322">
        <v>46819</v>
      </c>
      <c r="M57" s="323">
        <v>9.3000000000000007</v>
      </c>
      <c r="N57" s="324">
        <v>-33.200000000000003</v>
      </c>
    </row>
    <row r="58" spans="1:14">
      <c r="A58" s="248"/>
      <c r="B58" s="244"/>
      <c r="C58" s="244"/>
      <c r="D58" s="244"/>
      <c r="E58" s="244"/>
      <c r="F58" s="244"/>
      <c r="G58" s="325"/>
      <c r="H58" s="326" t="s">
        <v>506</v>
      </c>
      <c r="I58" s="327">
        <v>554528</v>
      </c>
      <c r="J58" s="328">
        <v>11843</v>
      </c>
      <c r="K58" s="329">
        <v>-36.6</v>
      </c>
      <c r="L58" s="330">
        <v>24121</v>
      </c>
      <c r="M58" s="331">
        <v>9.5</v>
      </c>
      <c r="N58" s="332">
        <v>-46.1</v>
      </c>
    </row>
    <row r="59" spans="1:14">
      <c r="A59" s="248"/>
      <c r="B59" s="244"/>
      <c r="C59" s="244"/>
      <c r="D59" s="244"/>
      <c r="E59" s="244"/>
      <c r="F59" s="244"/>
      <c r="G59" s="310" t="s">
        <v>510</v>
      </c>
      <c r="H59" s="311"/>
      <c r="I59" s="319">
        <v>979842</v>
      </c>
      <c r="J59" s="320">
        <v>21035</v>
      </c>
      <c r="K59" s="321">
        <v>32.700000000000003</v>
      </c>
      <c r="L59" s="322">
        <v>53270</v>
      </c>
      <c r="M59" s="323">
        <v>13.8</v>
      </c>
      <c r="N59" s="324">
        <v>18.899999999999999</v>
      </c>
    </row>
    <row r="60" spans="1:14">
      <c r="A60" s="248"/>
      <c r="B60" s="244"/>
      <c r="C60" s="244"/>
      <c r="D60" s="244"/>
      <c r="E60" s="244"/>
      <c r="F60" s="244"/>
      <c r="G60" s="325"/>
      <c r="H60" s="326" t="s">
        <v>506</v>
      </c>
      <c r="I60" s="333">
        <v>710826</v>
      </c>
      <c r="J60" s="328">
        <v>15260</v>
      </c>
      <c r="K60" s="329">
        <v>28.9</v>
      </c>
      <c r="L60" s="330">
        <v>24316</v>
      </c>
      <c r="M60" s="331">
        <v>0.8</v>
      </c>
      <c r="N60" s="332">
        <v>28.1</v>
      </c>
    </row>
    <row r="61" spans="1:14">
      <c r="A61" s="248"/>
      <c r="B61" s="244"/>
      <c r="C61" s="244"/>
      <c r="D61" s="244"/>
      <c r="E61" s="244"/>
      <c r="F61" s="244"/>
      <c r="G61" s="310" t="s">
        <v>511</v>
      </c>
      <c r="H61" s="334"/>
      <c r="I61" s="335">
        <v>832764</v>
      </c>
      <c r="J61" s="336">
        <v>17756</v>
      </c>
      <c r="K61" s="337">
        <v>-1.6</v>
      </c>
      <c r="L61" s="338">
        <v>47922</v>
      </c>
      <c r="M61" s="339">
        <v>9.8000000000000007</v>
      </c>
      <c r="N61" s="324">
        <v>-11.4</v>
      </c>
    </row>
    <row r="62" spans="1:14">
      <c r="A62" s="248"/>
      <c r="B62" s="244"/>
      <c r="C62" s="244"/>
      <c r="D62" s="244"/>
      <c r="E62" s="244"/>
      <c r="F62" s="244"/>
      <c r="G62" s="325"/>
      <c r="H62" s="326" t="s">
        <v>506</v>
      </c>
      <c r="I62" s="327">
        <v>700706</v>
      </c>
      <c r="J62" s="328">
        <v>14933</v>
      </c>
      <c r="K62" s="329">
        <v>-4.3</v>
      </c>
      <c r="L62" s="330">
        <v>24975</v>
      </c>
      <c r="M62" s="331">
        <v>4.9000000000000004</v>
      </c>
      <c r="N62" s="332">
        <v>-9.1999999999999993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election activeCell="BG37" sqref="BG37:BU3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9.9600000000000009</v>
      </c>
      <c r="G47" s="12">
        <v>14.79</v>
      </c>
      <c r="H47" s="12">
        <v>15.4</v>
      </c>
      <c r="I47" s="12">
        <v>19.399999999999999</v>
      </c>
      <c r="J47" s="13">
        <v>17.47</v>
      </c>
    </row>
    <row r="48" spans="2:10" ht="57.75" customHeight="1">
      <c r="B48" s="14"/>
      <c r="C48" s="1139" t="s">
        <v>4</v>
      </c>
      <c r="D48" s="1139"/>
      <c r="E48" s="1140"/>
      <c r="F48" s="15">
        <v>5.43</v>
      </c>
      <c r="G48" s="16">
        <v>5.12</v>
      </c>
      <c r="H48" s="16">
        <v>7.26</v>
      </c>
      <c r="I48" s="16">
        <v>6.28</v>
      </c>
      <c r="J48" s="17">
        <v>5.0999999999999996</v>
      </c>
    </row>
    <row r="49" spans="2:10" ht="57.75" customHeight="1" thickBot="1">
      <c r="B49" s="18"/>
      <c r="C49" s="1141" t="s">
        <v>5</v>
      </c>
      <c r="D49" s="1141"/>
      <c r="E49" s="1142"/>
      <c r="F49" s="19" t="s">
        <v>518</v>
      </c>
      <c r="G49" s="20">
        <v>2.0699999999999998</v>
      </c>
      <c r="H49" s="20">
        <v>0.18</v>
      </c>
      <c r="I49" s="20" t="s">
        <v>519</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election activeCell="BG37" sqref="BG37:BU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521</v>
      </c>
      <c r="D34" s="1149"/>
      <c r="E34" s="1150"/>
      <c r="F34" s="32">
        <v>14.39</v>
      </c>
      <c r="G34" s="33">
        <v>13.62</v>
      </c>
      <c r="H34" s="33">
        <v>11.39</v>
      </c>
      <c r="I34" s="33">
        <v>12.54</v>
      </c>
      <c r="J34" s="34">
        <v>12.44</v>
      </c>
      <c r="K34" s="22"/>
      <c r="L34" s="22"/>
      <c r="M34" s="22"/>
      <c r="N34" s="22"/>
      <c r="O34" s="22"/>
      <c r="P34" s="22"/>
    </row>
    <row r="35" spans="1:16" ht="39" customHeight="1">
      <c r="A35" s="22"/>
      <c r="B35" s="35"/>
      <c r="C35" s="1143" t="s">
        <v>522</v>
      </c>
      <c r="D35" s="1144"/>
      <c r="E35" s="1145"/>
      <c r="F35" s="36">
        <v>5.43</v>
      </c>
      <c r="G35" s="37">
        <v>5.12</v>
      </c>
      <c r="H35" s="37">
        <v>7.26</v>
      </c>
      <c r="I35" s="37">
        <v>6.28</v>
      </c>
      <c r="J35" s="38">
        <v>5.0999999999999996</v>
      </c>
      <c r="K35" s="22"/>
      <c r="L35" s="22"/>
      <c r="M35" s="22"/>
      <c r="N35" s="22"/>
      <c r="O35" s="22"/>
      <c r="P35" s="22"/>
    </row>
    <row r="36" spans="1:16" ht="39" customHeight="1">
      <c r="A36" s="22"/>
      <c r="B36" s="35"/>
      <c r="C36" s="1143" t="s">
        <v>523</v>
      </c>
      <c r="D36" s="1144"/>
      <c r="E36" s="1145"/>
      <c r="F36" s="36">
        <v>2.87</v>
      </c>
      <c r="G36" s="37">
        <v>3.98</v>
      </c>
      <c r="H36" s="37">
        <v>3.45</v>
      </c>
      <c r="I36" s="37">
        <v>1.71</v>
      </c>
      <c r="J36" s="38">
        <v>2.93</v>
      </c>
      <c r="K36" s="22"/>
      <c r="L36" s="22"/>
      <c r="M36" s="22"/>
      <c r="N36" s="22"/>
      <c r="O36" s="22"/>
      <c r="P36" s="22"/>
    </row>
    <row r="37" spans="1:16" ht="39" customHeight="1">
      <c r="A37" s="22"/>
      <c r="B37" s="35"/>
      <c r="C37" s="1143" t="s">
        <v>524</v>
      </c>
      <c r="D37" s="1144"/>
      <c r="E37" s="1145"/>
      <c r="F37" s="36">
        <v>0.6</v>
      </c>
      <c r="G37" s="37">
        <v>0.13</v>
      </c>
      <c r="H37" s="37">
        <v>0.45</v>
      </c>
      <c r="I37" s="37">
        <v>1.02</v>
      </c>
      <c r="J37" s="38">
        <v>1.44</v>
      </c>
      <c r="K37" s="22"/>
      <c r="L37" s="22"/>
      <c r="M37" s="22"/>
      <c r="N37" s="22"/>
      <c r="O37" s="22"/>
      <c r="P37" s="22"/>
    </row>
    <row r="38" spans="1:16" ht="39" customHeight="1">
      <c r="A38" s="22"/>
      <c r="B38" s="35"/>
      <c r="C38" s="1143" t="s">
        <v>525</v>
      </c>
      <c r="D38" s="1144"/>
      <c r="E38" s="1145"/>
      <c r="F38" s="36">
        <v>0.16</v>
      </c>
      <c r="G38" s="37">
        <v>0.2</v>
      </c>
      <c r="H38" s="37">
        <v>0.4</v>
      </c>
      <c r="I38" s="37">
        <v>0.33</v>
      </c>
      <c r="J38" s="38">
        <v>0.28999999999999998</v>
      </c>
      <c r="K38" s="22"/>
      <c r="L38" s="22"/>
      <c r="M38" s="22"/>
      <c r="N38" s="22"/>
      <c r="O38" s="22"/>
      <c r="P38" s="22"/>
    </row>
    <row r="39" spans="1:16" ht="39" customHeight="1">
      <c r="A39" s="22"/>
      <c r="B39" s="35"/>
      <c r="C39" s="1143" t="s">
        <v>526</v>
      </c>
      <c r="D39" s="1144"/>
      <c r="E39" s="1145"/>
      <c r="F39" s="36">
        <v>0.02</v>
      </c>
      <c r="G39" s="37">
        <v>0.02</v>
      </c>
      <c r="H39" s="37">
        <v>0.01</v>
      </c>
      <c r="I39" s="37">
        <v>0.02</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0.42</v>
      </c>
      <c r="G43" s="42">
        <v>0.38</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55" zoomScaleNormal="55" zoomScaleSheetLayoutView="55" workbookViewId="0">
      <selection activeCell="BG37" sqref="BG37:BU3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1328</v>
      </c>
      <c r="L45" s="60">
        <v>1342</v>
      </c>
      <c r="M45" s="60">
        <v>1214</v>
      </c>
      <c r="N45" s="60">
        <v>1082</v>
      </c>
      <c r="O45" s="61">
        <v>1075</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205</v>
      </c>
      <c r="L48" s="64">
        <v>229</v>
      </c>
      <c r="M48" s="64">
        <v>231</v>
      </c>
      <c r="N48" s="64">
        <v>236</v>
      </c>
      <c r="O48" s="65">
        <v>277</v>
      </c>
      <c r="P48" s="48"/>
      <c r="Q48" s="48"/>
      <c r="R48" s="48"/>
      <c r="S48" s="48"/>
      <c r="T48" s="48"/>
      <c r="U48" s="48"/>
    </row>
    <row r="49" spans="1:21" ht="30.75" customHeight="1">
      <c r="A49" s="48"/>
      <c r="B49" s="1161"/>
      <c r="C49" s="1162"/>
      <c r="D49" s="62"/>
      <c r="E49" s="1153" t="s">
        <v>16</v>
      </c>
      <c r="F49" s="1153"/>
      <c r="G49" s="1153"/>
      <c r="H49" s="1153"/>
      <c r="I49" s="1153"/>
      <c r="J49" s="1154"/>
      <c r="K49" s="63">
        <v>15</v>
      </c>
      <c r="L49" s="64">
        <v>24</v>
      </c>
      <c r="M49" s="64">
        <v>24</v>
      </c>
      <c r="N49" s="64">
        <v>23</v>
      </c>
      <c r="O49" s="65">
        <v>42</v>
      </c>
      <c r="P49" s="48"/>
      <c r="Q49" s="48"/>
      <c r="R49" s="48"/>
      <c r="S49" s="48"/>
      <c r="T49" s="48"/>
      <c r="U49" s="48"/>
    </row>
    <row r="50" spans="1:21" ht="30.75" customHeight="1">
      <c r="A50" s="48"/>
      <c r="B50" s="1161"/>
      <c r="C50" s="1162"/>
      <c r="D50" s="62"/>
      <c r="E50" s="1153" t="s">
        <v>17</v>
      </c>
      <c r="F50" s="1153"/>
      <c r="G50" s="1153"/>
      <c r="H50" s="1153"/>
      <c r="I50" s="1153"/>
      <c r="J50" s="1154"/>
      <c r="K50" s="63">
        <v>273</v>
      </c>
      <c r="L50" s="64">
        <v>336</v>
      </c>
      <c r="M50" s="64">
        <v>327</v>
      </c>
      <c r="N50" s="64">
        <v>261</v>
      </c>
      <c r="O50" s="65">
        <v>260</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1025</v>
      </c>
      <c r="L52" s="64">
        <v>1019</v>
      </c>
      <c r="M52" s="64">
        <v>979</v>
      </c>
      <c r="N52" s="64">
        <v>939</v>
      </c>
      <c r="O52" s="65">
        <v>963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796</v>
      </c>
      <c r="L53" s="69">
        <v>912</v>
      </c>
      <c r="M53" s="69">
        <v>817</v>
      </c>
      <c r="N53" s="69">
        <v>663</v>
      </c>
      <c r="O53" s="70">
        <v>691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55" zoomScaleNormal="55" zoomScaleSheetLayoutView="100" workbookViewId="0">
      <selection activeCell="BG37" sqref="BG37:BU3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9542</v>
      </c>
      <c r="J41" s="83">
        <v>9310</v>
      </c>
      <c r="K41" s="83">
        <v>9122</v>
      </c>
      <c r="L41" s="83">
        <v>8911</v>
      </c>
      <c r="M41" s="84">
        <v>8852</v>
      </c>
    </row>
    <row r="42" spans="2:13" ht="27.75" customHeight="1">
      <c r="B42" s="1169"/>
      <c r="C42" s="1170"/>
      <c r="D42" s="85"/>
      <c r="E42" s="1175" t="s">
        <v>26</v>
      </c>
      <c r="F42" s="1175"/>
      <c r="G42" s="1175"/>
      <c r="H42" s="1176"/>
      <c r="I42" s="86">
        <v>2223</v>
      </c>
      <c r="J42" s="87">
        <v>2003</v>
      </c>
      <c r="K42" s="87">
        <v>1778</v>
      </c>
      <c r="L42" s="87">
        <v>1615</v>
      </c>
      <c r="M42" s="88">
        <v>1463</v>
      </c>
    </row>
    <row r="43" spans="2:13" ht="27.75" customHeight="1">
      <c r="B43" s="1169"/>
      <c r="C43" s="1170"/>
      <c r="D43" s="85"/>
      <c r="E43" s="1175" t="s">
        <v>27</v>
      </c>
      <c r="F43" s="1175"/>
      <c r="G43" s="1175"/>
      <c r="H43" s="1176"/>
      <c r="I43" s="86">
        <v>3086</v>
      </c>
      <c r="J43" s="87">
        <v>3258</v>
      </c>
      <c r="K43" s="87">
        <v>3116</v>
      </c>
      <c r="L43" s="87">
        <v>3026</v>
      </c>
      <c r="M43" s="88">
        <v>2993</v>
      </c>
    </row>
    <row r="44" spans="2:13" ht="27.75" customHeight="1">
      <c r="B44" s="1169"/>
      <c r="C44" s="1170"/>
      <c r="D44" s="85"/>
      <c r="E44" s="1175" t="s">
        <v>28</v>
      </c>
      <c r="F44" s="1175"/>
      <c r="G44" s="1175"/>
      <c r="H44" s="1176"/>
      <c r="I44" s="86">
        <v>216</v>
      </c>
      <c r="J44" s="87">
        <v>195</v>
      </c>
      <c r="K44" s="87">
        <v>174</v>
      </c>
      <c r="L44" s="87">
        <v>154</v>
      </c>
      <c r="M44" s="88">
        <v>146</v>
      </c>
    </row>
    <row r="45" spans="2:13" ht="27.75" customHeight="1">
      <c r="B45" s="1169"/>
      <c r="C45" s="1170"/>
      <c r="D45" s="85"/>
      <c r="E45" s="1175" t="s">
        <v>29</v>
      </c>
      <c r="F45" s="1175"/>
      <c r="G45" s="1175"/>
      <c r="H45" s="1176"/>
      <c r="I45" s="86">
        <v>2488</v>
      </c>
      <c r="J45" s="87">
        <v>2304</v>
      </c>
      <c r="K45" s="87">
        <v>2216</v>
      </c>
      <c r="L45" s="87">
        <v>1115</v>
      </c>
      <c r="M45" s="88">
        <v>837</v>
      </c>
    </row>
    <row r="46" spans="2:13" ht="27.75" customHeight="1">
      <c r="B46" s="1169"/>
      <c r="C46" s="1170"/>
      <c r="D46" s="85"/>
      <c r="E46" s="1175" t="s">
        <v>30</v>
      </c>
      <c r="F46" s="1175"/>
      <c r="G46" s="1175"/>
      <c r="H46" s="1176"/>
      <c r="I46" s="86" t="s">
        <v>473</v>
      </c>
      <c r="J46" s="87" t="s">
        <v>473</v>
      </c>
      <c r="K46" s="87" t="s">
        <v>473</v>
      </c>
      <c r="L46" s="87" t="s">
        <v>473</v>
      </c>
      <c r="M46" s="88" t="s">
        <v>473</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1094</v>
      </c>
      <c r="J49" s="87">
        <v>1515</v>
      </c>
      <c r="K49" s="87">
        <v>1613</v>
      </c>
      <c r="L49" s="87">
        <v>2067</v>
      </c>
      <c r="M49" s="88">
        <v>2086</v>
      </c>
    </row>
    <row r="50" spans="2:13" ht="27.75" customHeight="1">
      <c r="B50" s="1169"/>
      <c r="C50" s="1170"/>
      <c r="D50" s="85"/>
      <c r="E50" s="1175" t="s">
        <v>35</v>
      </c>
      <c r="F50" s="1175"/>
      <c r="G50" s="1175"/>
      <c r="H50" s="1176"/>
      <c r="I50" s="86">
        <v>70</v>
      </c>
      <c r="J50" s="87">
        <v>26</v>
      </c>
      <c r="K50" s="87" t="s">
        <v>473</v>
      </c>
      <c r="L50" s="87" t="s">
        <v>473</v>
      </c>
      <c r="M50" s="88" t="s">
        <v>473</v>
      </c>
    </row>
    <row r="51" spans="2:13" ht="27.75" customHeight="1">
      <c r="B51" s="1171"/>
      <c r="C51" s="1172"/>
      <c r="D51" s="85"/>
      <c r="E51" s="1175" t="s">
        <v>36</v>
      </c>
      <c r="F51" s="1175"/>
      <c r="G51" s="1175"/>
      <c r="H51" s="1176"/>
      <c r="I51" s="86">
        <v>9428</v>
      </c>
      <c r="J51" s="87">
        <v>9839</v>
      </c>
      <c r="K51" s="87">
        <v>10337</v>
      </c>
      <c r="L51" s="87">
        <v>10400</v>
      </c>
      <c r="M51" s="88">
        <v>10753</v>
      </c>
    </row>
    <row r="52" spans="2:13" ht="27.75" customHeight="1" thickBot="1">
      <c r="B52" s="1179" t="s">
        <v>37</v>
      </c>
      <c r="C52" s="1180"/>
      <c r="D52" s="90"/>
      <c r="E52" s="1181" t="s">
        <v>38</v>
      </c>
      <c r="F52" s="1181"/>
      <c r="G52" s="1181"/>
      <c r="H52" s="1182"/>
      <c r="I52" s="91">
        <v>6963</v>
      </c>
      <c r="J52" s="92">
        <v>5691</v>
      </c>
      <c r="K52" s="92">
        <v>4456</v>
      </c>
      <c r="L52" s="92">
        <v>2353</v>
      </c>
      <c r="M52" s="93">
        <v>1452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13997</v>
      </c>
      <c r="E3" s="116"/>
      <c r="F3" s="117">
        <v>47258</v>
      </c>
      <c r="G3" s="118"/>
      <c r="H3" s="119"/>
    </row>
    <row r="4" spans="1:8">
      <c r="A4" s="120"/>
      <c r="B4" s="121"/>
      <c r="C4" s="122"/>
      <c r="D4" s="123">
        <v>12043</v>
      </c>
      <c r="E4" s="124"/>
      <c r="F4" s="125">
        <v>27842</v>
      </c>
      <c r="G4" s="126"/>
      <c r="H4" s="127"/>
    </row>
    <row r="5" spans="1:8">
      <c r="A5" s="108" t="s">
        <v>507</v>
      </c>
      <c r="B5" s="113"/>
      <c r="C5" s="114"/>
      <c r="D5" s="115">
        <v>17058</v>
      </c>
      <c r="E5" s="116"/>
      <c r="F5" s="117">
        <v>49426</v>
      </c>
      <c r="G5" s="118"/>
      <c r="H5" s="119"/>
    </row>
    <row r="6" spans="1:8">
      <c r="A6" s="120"/>
      <c r="B6" s="121"/>
      <c r="C6" s="122"/>
      <c r="D6" s="123">
        <v>16844</v>
      </c>
      <c r="E6" s="124"/>
      <c r="F6" s="125">
        <v>26568</v>
      </c>
      <c r="G6" s="126"/>
      <c r="H6" s="127"/>
    </row>
    <row r="7" spans="1:8">
      <c r="A7" s="108" t="s">
        <v>508</v>
      </c>
      <c r="B7" s="113"/>
      <c r="C7" s="114"/>
      <c r="D7" s="115">
        <v>20835</v>
      </c>
      <c r="E7" s="116"/>
      <c r="F7" s="117">
        <v>42839</v>
      </c>
      <c r="G7" s="118"/>
      <c r="H7" s="119"/>
    </row>
    <row r="8" spans="1:8">
      <c r="A8" s="120"/>
      <c r="B8" s="121"/>
      <c r="C8" s="122"/>
      <c r="D8" s="123">
        <v>18677</v>
      </c>
      <c r="E8" s="124"/>
      <c r="F8" s="125">
        <v>22027</v>
      </c>
      <c r="G8" s="126"/>
      <c r="H8" s="127"/>
    </row>
    <row r="9" spans="1:8">
      <c r="A9" s="108" t="s">
        <v>509</v>
      </c>
      <c r="B9" s="113"/>
      <c r="C9" s="114"/>
      <c r="D9" s="115">
        <v>15853</v>
      </c>
      <c r="E9" s="116"/>
      <c r="F9" s="117">
        <v>46819</v>
      </c>
      <c r="G9" s="118"/>
      <c r="H9" s="119"/>
    </row>
    <row r="10" spans="1:8">
      <c r="A10" s="120"/>
      <c r="B10" s="121"/>
      <c r="C10" s="122"/>
      <c r="D10" s="123">
        <v>11843</v>
      </c>
      <c r="E10" s="124"/>
      <c r="F10" s="125">
        <v>24121</v>
      </c>
      <c r="G10" s="126"/>
      <c r="H10" s="127"/>
    </row>
    <row r="11" spans="1:8">
      <c r="A11" s="108" t="s">
        <v>510</v>
      </c>
      <c r="B11" s="113"/>
      <c r="C11" s="114"/>
      <c r="D11" s="115">
        <v>21035</v>
      </c>
      <c r="E11" s="116"/>
      <c r="F11" s="117">
        <v>53270</v>
      </c>
      <c r="G11" s="118"/>
      <c r="H11" s="119"/>
    </row>
    <row r="12" spans="1:8">
      <c r="A12" s="120"/>
      <c r="B12" s="121"/>
      <c r="C12" s="128"/>
      <c r="D12" s="123">
        <v>15260</v>
      </c>
      <c r="E12" s="124"/>
      <c r="F12" s="125">
        <v>24316</v>
      </c>
      <c r="G12" s="126"/>
      <c r="H12" s="127"/>
    </row>
    <row r="13" spans="1:8">
      <c r="A13" s="108"/>
      <c r="B13" s="113"/>
      <c r="C13" s="129"/>
      <c r="D13" s="130">
        <v>17756</v>
      </c>
      <c r="E13" s="131"/>
      <c r="F13" s="132">
        <v>47922</v>
      </c>
      <c r="G13" s="133"/>
      <c r="H13" s="119"/>
    </row>
    <row r="14" spans="1:8">
      <c r="A14" s="120"/>
      <c r="B14" s="121"/>
      <c r="C14" s="122"/>
      <c r="D14" s="123">
        <v>14933</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5.43</v>
      </c>
      <c r="C19" s="134">
        <f>ROUND(VALUE(SUBSTITUTE(実質収支比率等に係る経年分析!G$48,"▲","-")),2)</f>
        <v>5.12</v>
      </c>
      <c r="D19" s="134">
        <f>ROUND(VALUE(SUBSTITUTE(実質収支比率等に係る経年分析!H$48,"▲","-")),2)</f>
        <v>7.26</v>
      </c>
      <c r="E19" s="134">
        <f>ROUND(VALUE(SUBSTITUTE(実質収支比率等に係る経年分析!I$48,"▲","-")),2)</f>
        <v>6.28</v>
      </c>
      <c r="F19" s="134">
        <f>ROUND(VALUE(SUBSTITUTE(実質収支比率等に係る経年分析!J$48,"▲","-")),2)</f>
        <v>5.0999999999999996</v>
      </c>
    </row>
    <row r="20" spans="1:11">
      <c r="A20" s="134" t="s">
        <v>43</v>
      </c>
      <c r="B20" s="134">
        <f>ROUND(VALUE(SUBSTITUTE(実質収支比率等に係る経年分析!F$47,"▲","-")),2)</f>
        <v>9.9600000000000009</v>
      </c>
      <c r="C20" s="134">
        <f>ROUND(VALUE(SUBSTITUTE(実質収支比率等に係る経年分析!G$47,"▲","-")),2)</f>
        <v>14.79</v>
      </c>
      <c r="D20" s="134">
        <f>ROUND(VALUE(SUBSTITUTE(実質収支比率等に係る経年分析!H$47,"▲","-")),2)</f>
        <v>15.4</v>
      </c>
      <c r="E20" s="134">
        <f>ROUND(VALUE(SUBSTITUTE(実質収支比率等に係る経年分析!I$47,"▲","-")),2)</f>
        <v>19.399999999999999</v>
      </c>
      <c r="F20" s="134">
        <f>ROUND(VALUE(SUBSTITUTE(実質収支比率等に係る経年分析!J$47,"▲","-")),2)</f>
        <v>17.47</v>
      </c>
    </row>
    <row r="21" spans="1:11">
      <c r="A21" s="134" t="s">
        <v>44</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2.0699999999999998</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-1.1100000000000001</v>
      </c>
      <c r="F21" s="134">
        <f>IF(ISNUMBER(VALUE(SUBSTITUTE(実質収支比率等に係る経年分析!J$49,"▲","-"))),ROUND(VALUE(SUBSTITUTE(実質収支比率等に係る経年分析!J$49,"▲","-")),2),NA())</f>
        <v>-6.03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0.38</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杉戸町公共下水道事業特別会計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5.0999999999999996</v>
      </c>
    </row>
    <row r="36" spans="1:16">
      <c r="A36" s="135" t="str">
        <f>IF(連結実質赤字比率に係る赤字・黒字の構成分析!C$34="",NA(),連結実質赤字比率に係る赤字・黒字の構成分析!C$34)</f>
        <v>杉戸町水道事業会計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1025</v>
      </c>
      <c r="E42" s="136"/>
      <c r="F42" s="136"/>
      <c r="G42" s="136">
        <f>'実質公債費比率（分子）の構造'!L$52</f>
        <v>1019</v>
      </c>
      <c r="H42" s="136"/>
      <c r="I42" s="136"/>
      <c r="J42" s="136">
        <f>'実質公債費比率（分子）の構造'!M$52</f>
        <v>979</v>
      </c>
      <c r="K42" s="136"/>
      <c r="L42" s="136"/>
      <c r="M42" s="136">
        <f>'実質公債費比率（分子）の構造'!N$52</f>
        <v>939</v>
      </c>
      <c r="N42" s="136"/>
      <c r="O42" s="136"/>
      <c r="P42" s="136">
        <f>'実質公債費比率（分子）の構造'!O$52</f>
        <v>963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273</v>
      </c>
      <c r="C44" s="136"/>
      <c r="D44" s="136"/>
      <c r="E44" s="136">
        <f>'実質公債費比率（分子）の構造'!L$50</f>
        <v>336</v>
      </c>
      <c r="F44" s="136"/>
      <c r="G44" s="136"/>
      <c r="H44" s="136">
        <f>'実質公債費比率（分子）の構造'!M$50</f>
        <v>327</v>
      </c>
      <c r="I44" s="136"/>
      <c r="J44" s="136"/>
      <c r="K44" s="136">
        <f>'実質公債費比率（分子）の構造'!N$50</f>
        <v>261</v>
      </c>
      <c r="L44" s="136"/>
      <c r="M44" s="136"/>
      <c r="N44" s="136">
        <f>'実質公債費比率（分子）の構造'!O$50</f>
        <v>260</v>
      </c>
      <c r="O44" s="136"/>
      <c r="P44" s="136"/>
    </row>
    <row r="45" spans="1:16">
      <c r="A45" s="136" t="s">
        <v>54</v>
      </c>
      <c r="B45" s="136">
        <f>'実質公債費比率（分子）の構造'!K$49</f>
        <v>15</v>
      </c>
      <c r="C45" s="136"/>
      <c r="D45" s="136"/>
      <c r="E45" s="136">
        <f>'実質公債費比率（分子）の構造'!L$49</f>
        <v>24</v>
      </c>
      <c r="F45" s="136"/>
      <c r="G45" s="136"/>
      <c r="H45" s="136">
        <f>'実質公債費比率（分子）の構造'!M$49</f>
        <v>24</v>
      </c>
      <c r="I45" s="136"/>
      <c r="J45" s="136"/>
      <c r="K45" s="136">
        <f>'実質公債費比率（分子）の構造'!N$49</f>
        <v>23</v>
      </c>
      <c r="L45" s="136"/>
      <c r="M45" s="136"/>
      <c r="N45" s="136">
        <f>'実質公債費比率（分子）の構造'!O$49</f>
        <v>42</v>
      </c>
      <c r="O45" s="136"/>
      <c r="P45" s="136"/>
    </row>
    <row r="46" spans="1:16">
      <c r="A46" s="136" t="s">
        <v>55</v>
      </c>
      <c r="B46" s="136">
        <f>'実質公債費比率（分子）の構造'!K$48</f>
        <v>205</v>
      </c>
      <c r="C46" s="136"/>
      <c r="D46" s="136"/>
      <c r="E46" s="136">
        <f>'実質公債費比率（分子）の構造'!L$48</f>
        <v>229</v>
      </c>
      <c r="F46" s="136"/>
      <c r="G46" s="136"/>
      <c r="H46" s="136">
        <f>'実質公債費比率（分子）の構造'!M$48</f>
        <v>231</v>
      </c>
      <c r="I46" s="136"/>
      <c r="J46" s="136"/>
      <c r="K46" s="136">
        <f>'実質公債費比率（分子）の構造'!N$48</f>
        <v>236</v>
      </c>
      <c r="L46" s="136"/>
      <c r="M46" s="136"/>
      <c r="N46" s="136">
        <f>'実質公債費比率（分子）の構造'!O$48</f>
        <v>277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1328</v>
      </c>
      <c r="C49" s="136"/>
      <c r="D49" s="136"/>
      <c r="E49" s="136">
        <f>'実質公債費比率（分子）の構造'!L$45</f>
        <v>1342</v>
      </c>
      <c r="F49" s="136"/>
      <c r="G49" s="136"/>
      <c r="H49" s="136">
        <f>'実質公債費比率（分子）の構造'!M$45</f>
        <v>1214</v>
      </c>
      <c r="I49" s="136"/>
      <c r="J49" s="136"/>
      <c r="K49" s="136">
        <f>'実質公債費比率（分子）の構造'!N$45</f>
        <v>1082</v>
      </c>
      <c r="L49" s="136"/>
      <c r="M49" s="136"/>
      <c r="N49" s="136">
        <f>'実質公債費比率（分子）の構造'!O$45</f>
        <v>1075</v>
      </c>
      <c r="O49" s="136"/>
      <c r="P49" s="136"/>
    </row>
    <row r="50" spans="1:16">
      <c r="A50" s="136" t="s">
        <v>59</v>
      </c>
      <c r="B50" s="136" t="e">
        <f>NA()</f>
        <v>#N/A</v>
      </c>
      <c r="C50" s="136">
        <f>IF(ISNUMBER('実質公債費比率（分子）の構造'!K$53),'実質公債費比率（分子）の構造'!K$53,NA())</f>
        <v>796</v>
      </c>
      <c r="D50" s="136" t="e">
        <f>NA()</f>
        <v>#N/A</v>
      </c>
      <c r="E50" s="136" t="e">
        <f>NA()</f>
        <v>#N/A</v>
      </c>
      <c r="F50" s="136">
        <f>IF(ISNUMBER('実質公債費比率（分子）の構造'!L$53),'実質公債費比率（分子）の構造'!L$53,NA())</f>
        <v>912</v>
      </c>
      <c r="G50" s="136" t="e">
        <f>NA()</f>
        <v>#N/A</v>
      </c>
      <c r="H50" s="136" t="e">
        <f>NA()</f>
        <v>#N/A</v>
      </c>
      <c r="I50" s="136">
        <f>IF(ISNUMBER('実質公債費比率（分子）の構造'!M$53),'実質公債費比率（分子）の構造'!M$53,NA())</f>
        <v>817</v>
      </c>
      <c r="J50" s="136" t="e">
        <f>NA()</f>
        <v>#N/A</v>
      </c>
      <c r="K50" s="136" t="e">
        <f>NA()</f>
        <v>#N/A</v>
      </c>
      <c r="L50" s="136">
        <f>IF(ISNUMBER('実質公債費比率（分子）の構造'!N$53),'実質公債費比率（分子）の構造'!N$53,NA())</f>
        <v>663</v>
      </c>
      <c r="M50" s="136" t="e">
        <f>NA()</f>
        <v>#N/A</v>
      </c>
      <c r="N50" s="136" t="e">
        <f>NA()</f>
        <v>#N/A</v>
      </c>
      <c r="O50" s="136">
        <f>IF(ISNUMBER('実質公債費比率（分子）の構造'!O$53),'実質公債費比率（分子）の構造'!O$53,NA())</f>
        <v>691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9428</v>
      </c>
      <c r="E56" s="135"/>
      <c r="F56" s="135"/>
      <c r="G56" s="135">
        <f>'将来負担比率（分子）の構造'!J$51</f>
        <v>9839</v>
      </c>
      <c r="H56" s="135"/>
      <c r="I56" s="135"/>
      <c r="J56" s="135">
        <f>'将来負担比率（分子）の構造'!K$51</f>
        <v>10337</v>
      </c>
      <c r="K56" s="135"/>
      <c r="L56" s="135"/>
      <c r="M56" s="135">
        <f>'将来負担比率（分子）の構造'!L$51</f>
        <v>10400</v>
      </c>
      <c r="N56" s="135"/>
      <c r="O56" s="135"/>
      <c r="P56" s="135">
        <f>'将来負担比率（分子）の構造'!M$51</f>
        <v>10753</v>
      </c>
    </row>
    <row r="57" spans="1:16">
      <c r="A57" s="135" t="s">
        <v>35</v>
      </c>
      <c r="B57" s="135"/>
      <c r="C57" s="135"/>
      <c r="D57" s="135">
        <f>'将来負担比率（分子）の構造'!I$50</f>
        <v>70</v>
      </c>
      <c r="E57" s="135"/>
      <c r="F57" s="135"/>
      <c r="G57" s="135">
        <f>'将来負担比率（分子）の構造'!J$50</f>
        <v>26</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1094</v>
      </c>
      <c r="E58" s="135"/>
      <c r="F58" s="135"/>
      <c r="G58" s="135">
        <f>'将来負担比率（分子）の構造'!J$49</f>
        <v>1515</v>
      </c>
      <c r="H58" s="135"/>
      <c r="I58" s="135"/>
      <c r="J58" s="135">
        <f>'将来負担比率（分子）の構造'!K$49</f>
        <v>1613</v>
      </c>
      <c r="K58" s="135"/>
      <c r="L58" s="135"/>
      <c r="M58" s="135">
        <f>'将来負担比率（分子）の構造'!L$49</f>
        <v>2067</v>
      </c>
      <c r="N58" s="135"/>
      <c r="O58" s="135"/>
      <c r="P58" s="135">
        <f>'将来負担比率（分子）の構造'!M$49</f>
        <v>2086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2488</v>
      </c>
      <c r="C62" s="135"/>
      <c r="D62" s="135"/>
      <c r="E62" s="135">
        <f>'将来負担比率（分子）の構造'!J$45</f>
        <v>2304</v>
      </c>
      <c r="F62" s="135"/>
      <c r="G62" s="135"/>
      <c r="H62" s="135">
        <f>'将来負担比率（分子）の構造'!K$45</f>
        <v>2216</v>
      </c>
      <c r="I62" s="135"/>
      <c r="J62" s="135"/>
      <c r="K62" s="135">
        <f>'将来負担比率（分子）の構造'!L$45</f>
        <v>1115</v>
      </c>
      <c r="L62" s="135"/>
      <c r="M62" s="135"/>
      <c r="N62" s="135">
        <f>'将来負担比率（分子）の構造'!M$45</f>
        <v>837</v>
      </c>
      <c r="O62" s="135"/>
      <c r="P62" s="135"/>
    </row>
    <row r="63" spans="1:16">
      <c r="A63" s="135" t="s">
        <v>28</v>
      </c>
      <c r="B63" s="135">
        <f>'将来負担比率（分子）の構造'!I$44</f>
        <v>216</v>
      </c>
      <c r="C63" s="135"/>
      <c r="D63" s="135"/>
      <c r="E63" s="135">
        <f>'将来負担比率（分子）の構造'!J$44</f>
        <v>195</v>
      </c>
      <c r="F63" s="135"/>
      <c r="G63" s="135"/>
      <c r="H63" s="135">
        <f>'将来負担比率（分子）の構造'!K$44</f>
        <v>174</v>
      </c>
      <c r="I63" s="135"/>
      <c r="J63" s="135"/>
      <c r="K63" s="135">
        <f>'将来負担比率（分子）の構造'!L$44</f>
        <v>154</v>
      </c>
      <c r="L63" s="135"/>
      <c r="M63" s="135"/>
      <c r="N63" s="135">
        <f>'将来負担比率（分子）の構造'!M$44</f>
        <v>146</v>
      </c>
      <c r="O63" s="135"/>
      <c r="P63" s="135"/>
    </row>
    <row r="64" spans="1:16">
      <c r="A64" s="135" t="s">
        <v>27</v>
      </c>
      <c r="B64" s="135">
        <f>'将来負担比率（分子）の構造'!I$43</f>
        <v>3086</v>
      </c>
      <c r="C64" s="135"/>
      <c r="D64" s="135"/>
      <c r="E64" s="135">
        <f>'将来負担比率（分子）の構造'!J$43</f>
        <v>3258</v>
      </c>
      <c r="F64" s="135"/>
      <c r="G64" s="135"/>
      <c r="H64" s="135">
        <f>'将来負担比率（分子）の構造'!K$43</f>
        <v>3116</v>
      </c>
      <c r="I64" s="135"/>
      <c r="J64" s="135"/>
      <c r="K64" s="135">
        <f>'将来負担比率（分子）の構造'!L$43</f>
        <v>3026</v>
      </c>
      <c r="L64" s="135"/>
      <c r="M64" s="135"/>
      <c r="N64" s="135">
        <f>'将来負担比率（分子）の構造'!M$43</f>
        <v>2993</v>
      </c>
      <c r="O64" s="135"/>
      <c r="P64" s="135"/>
    </row>
    <row r="65" spans="1:16">
      <c r="A65" s="135" t="s">
        <v>26</v>
      </c>
      <c r="B65" s="135">
        <f>'将来負担比率（分子）の構造'!I$42</f>
        <v>2223</v>
      </c>
      <c r="C65" s="135"/>
      <c r="D65" s="135"/>
      <c r="E65" s="135">
        <f>'将来負担比率（分子）の構造'!J$42</f>
        <v>2003</v>
      </c>
      <c r="F65" s="135"/>
      <c r="G65" s="135"/>
      <c r="H65" s="135">
        <f>'将来負担比率（分子）の構造'!K$42</f>
        <v>1778</v>
      </c>
      <c r="I65" s="135"/>
      <c r="J65" s="135"/>
      <c r="K65" s="135">
        <f>'将来負担比率（分子）の構造'!L$42</f>
        <v>1615</v>
      </c>
      <c r="L65" s="135"/>
      <c r="M65" s="135"/>
      <c r="N65" s="135">
        <f>'将来負担比率（分子）の構造'!M$42</f>
        <v>1463</v>
      </c>
      <c r="O65" s="135"/>
      <c r="P65" s="135"/>
    </row>
    <row r="66" spans="1:16">
      <c r="A66" s="135" t="s">
        <v>25</v>
      </c>
      <c r="B66" s="135">
        <f>'将来負担比率（分子）の構造'!I$41</f>
        <v>9542</v>
      </c>
      <c r="C66" s="135"/>
      <c r="D66" s="135"/>
      <c r="E66" s="135">
        <f>'将来負担比率（分子）の構造'!J$41</f>
        <v>9310</v>
      </c>
      <c r="F66" s="135"/>
      <c r="G66" s="135"/>
      <c r="H66" s="135">
        <f>'将来負担比率（分子）の構造'!K$41</f>
        <v>9122</v>
      </c>
      <c r="I66" s="135"/>
      <c r="J66" s="135"/>
      <c r="K66" s="135">
        <f>'将来負担比率（分子）の構造'!L$41</f>
        <v>8911</v>
      </c>
      <c r="L66" s="135"/>
      <c r="M66" s="135"/>
      <c r="N66" s="135">
        <f>'将来負担比率（分子）の構造'!M$41</f>
        <v>8852</v>
      </c>
      <c r="O66" s="135"/>
      <c r="P66" s="135"/>
    </row>
    <row r="67" spans="1:16">
      <c r="A67" s="135" t="s">
        <v>63</v>
      </c>
      <c r="B67" s="135" t="e">
        <f>NA()</f>
        <v>#N/A</v>
      </c>
      <c r="C67" s="135">
        <f>IF(ISNUMBER('将来負担比率（分子）の構造'!I$52), IF('将来負担比率（分子）の構造'!I$52 &lt; 0, 0, '将来負担比率（分子）の構造'!I$52), NA())</f>
        <v>6963</v>
      </c>
      <c r="D67" s="135" t="e">
        <f>NA()</f>
        <v>#N/A</v>
      </c>
      <c r="E67" s="135" t="e">
        <f>NA()</f>
        <v>#N/A</v>
      </c>
      <c r="F67" s="135">
        <f>IF(ISNUMBER('将来負担比率（分子）の構造'!J$52), IF('将来負担比率（分子）の構造'!J$52 &lt; 0, 0, '将来負担比率（分子）の構造'!J$52), NA())</f>
        <v>5691</v>
      </c>
      <c r="G67" s="135" t="e">
        <f>NA()</f>
        <v>#N/A</v>
      </c>
      <c r="H67" s="135" t="e">
        <f>NA()</f>
        <v>#N/A</v>
      </c>
      <c r="I67" s="135">
        <f>IF(ISNUMBER('将来負担比率（分子）の構造'!K$52), IF('将来負担比率（分子）の構造'!K$52 &lt; 0, 0, '将来負担比率（分子）の構造'!K$52), NA())</f>
        <v>4456</v>
      </c>
      <c r="J67" s="135" t="e">
        <f>NA()</f>
        <v>#N/A</v>
      </c>
      <c r="K67" s="135" t="e">
        <f>NA()</f>
        <v>#N/A</v>
      </c>
      <c r="L67" s="135">
        <f>IF(ISNUMBER('将来負担比率（分子）の構造'!L$52), IF('将来負担比率（分子）の構造'!L$52 &lt; 0, 0, '将来負担比率（分子）の構造'!L$52), NA())</f>
        <v>2353</v>
      </c>
      <c r="M67" s="135" t="e">
        <f>NA()</f>
        <v>#N/A</v>
      </c>
      <c r="N67" s="135" t="e">
        <f>NA()</f>
        <v>#N/A</v>
      </c>
      <c r="O67" s="135">
        <f>IF(ISNUMBER('将来負担比率（分子）の構造'!M$52), IF('将来負担比率（分子）の構造'!M$52 &lt; 0, 0, '将来負担比率（分子）の構造'!M$52), NA())</f>
        <v>1452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2015-04-26T08:43:26Z</cp:lastPrinted>
  <dcterms:created xsi:type="dcterms:W3CDTF">2015-02-17T06:26:57Z</dcterms:created>
  <dcterms:modified xsi:type="dcterms:W3CDTF">2015-05-07T02:32:04Z</dcterms:modified>
  <cp:category/>
</cp:coreProperties>
</file>